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4.xml" ContentType="application/vnd.openxmlformats-officedocument.spreadsheetml.pivotTab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showInkAnnotation="0" autoCompressPictures="0"/>
  <mc:AlternateContent xmlns:mc="http://schemas.openxmlformats.org/markup-compatibility/2006">
    <mc:Choice Requires="x15">
      <x15ac:absPath xmlns:x15ac="http://schemas.microsoft.com/office/spreadsheetml/2010/11/ac" url="C:\Users\Julianne McGarry\Dropbox (CPR)\Master Everyone Folder\Business Development\Employers Forum Indiana\Website Content-- Shared\Organize for Action page\"/>
    </mc:Choice>
  </mc:AlternateContent>
  <xr:revisionPtr revIDLastSave="0" documentId="13_ncr:1_{8676705A-2EE9-433F-95FA-E421A648AA97}" xr6:coauthVersionLast="41" xr6:coauthVersionMax="41" xr10:uidLastSave="{00000000-0000-0000-0000-000000000000}"/>
  <bookViews>
    <workbookView xWindow="-98" yWindow="-98" windowWidth="19396" windowHeight="10395" tabRatio="908" firstSheet="1" activeTab="14" xr2:uid="{00000000-000D-0000-FFFF-FFFF00000000}"/>
  </bookViews>
  <sheets>
    <sheet name="Notes and Background" sheetId="1" state="hidden" r:id="rId1"/>
    <sheet name="Instructions" sheetId="39" r:id="rId2"/>
    <sheet name="1. Key Findings" sheetId="43" r:id="rId3"/>
    <sheet name="2. IP_OP Combo" sheetId="35" r:id="rId4"/>
    <sheet name=" 3. Inpatient" sheetId="36" r:id="rId5"/>
    <sheet name="4. Outpatient" sheetId="37" r:id="rId6"/>
    <sheet name="Table 2. States" sheetId="3" state="hidden" r:id="rId7"/>
    <sheet name="Table 3. Systems" sheetId="4" state="hidden" r:id="rId8"/>
    <sheet name="Table 4. Outpatient Services" sheetId="5" state="hidden" r:id="rId9"/>
    <sheet name="Table 5. Inpatient Services" sheetId="6" state="hidden" r:id="rId10"/>
    <sheet name="Trend Data" sheetId="32" state="hidden" r:id="rId11"/>
    <sheet name="5. Trends" sheetId="34" r:id="rId12"/>
    <sheet name="6. Hospitals" sheetId="2" r:id="rId13"/>
    <sheet name="7. Q7 Survey Results" sheetId="41" r:id="rId14"/>
    <sheet name="8. Q8 Survey Results" sheetId="44" r:id="rId15"/>
    <sheet name="Table 6.1 CO Trends" sheetId="7" state="hidden" r:id="rId16"/>
    <sheet name="Table 6.2 FL Trends" sheetId="8" state="hidden" r:id="rId17"/>
    <sheet name="Table 6.3 GA Trends" sheetId="9" state="hidden" r:id="rId18"/>
    <sheet name="Table 6.4 IL Trends" sheetId="10" state="hidden" r:id="rId19"/>
    <sheet name="Table 6.5 IN Trends" sheetId="11" state="hidden" r:id="rId20"/>
    <sheet name="Table 6.6 KS Trends" sheetId="12" state="hidden" r:id="rId21"/>
    <sheet name="Table 6.7 KY Trends" sheetId="13" state="hidden" r:id="rId22"/>
    <sheet name="Table 6.8 LA Trends" sheetId="14" state="hidden" r:id="rId23"/>
    <sheet name="Table 6.9 MA Trends" sheetId="15" state="hidden" r:id="rId24"/>
    <sheet name="Table 6.10 ME Trends" sheetId="16" state="hidden" r:id="rId25"/>
    <sheet name="Table 6.11 MI Trends" sheetId="17" state="hidden" r:id="rId26"/>
    <sheet name="Table 6.12 MO Trends" sheetId="18" state="hidden" r:id="rId27"/>
    <sheet name="Table 6.13 MT Trends" sheetId="19" state="hidden" r:id="rId28"/>
    <sheet name="Table 6.14 NC Trends" sheetId="20" state="hidden" r:id="rId29"/>
    <sheet name="Table 6.15 NH Trends" sheetId="21" state="hidden" r:id="rId30"/>
    <sheet name="Table 6.16 NM Trends" sheetId="22" state="hidden" r:id="rId31"/>
    <sheet name="Table 6.17 NY Trends" sheetId="23" state="hidden" r:id="rId32"/>
    <sheet name="Table 6.18 OH Trends" sheetId="24" state="hidden" r:id="rId33"/>
    <sheet name="Table 6.19 PA Trends" sheetId="25" state="hidden" r:id="rId34"/>
    <sheet name="Table 6.20 TN Trends" sheetId="26" state="hidden" r:id="rId35"/>
    <sheet name="Table 6.21 TX Trends" sheetId="27" state="hidden" r:id="rId36"/>
    <sheet name="Table 6.22 VT Trends" sheetId="28" state="hidden" r:id="rId37"/>
    <sheet name="Table 6.23 WA Trends" sheetId="29" state="hidden" r:id="rId38"/>
    <sheet name="Table 6.24 WI Trends" sheetId="30" state="hidden" r:id="rId39"/>
    <sheet name="Table 6.25 WY Trends" sheetId="31" state="hidden" r:id="rId40"/>
  </sheets>
  <definedNames>
    <definedName name="_xlnm._FilterDatabase" localSheetId="12" hidden="1">'6. Hospitals'!$A$4:$Y$1602</definedName>
    <definedName name="_xlnm._FilterDatabase" localSheetId="6" hidden="1">'Table 2. States'!$A$11:$O$36</definedName>
    <definedName name="_xlnm._FilterDatabase" localSheetId="10" hidden="1">'Trend Data'!$A$1:$D$277</definedName>
    <definedName name="Hospitals">'6. Hospitals'!$A$4:$Y$1602</definedName>
    <definedName name="IPSvcs">'Table 5. Inpatient Services'!$A$10:$T$1609</definedName>
    <definedName name="OPSvcs">'Table 4. Outpatient Services'!$A$11:$T$1610</definedName>
    <definedName name="REL_COMBO">'6. Hospitals'!$Y$4:$Y$1602</definedName>
    <definedName name="REL_IP">'6. Hospitals'!$U$4:$U$1602</definedName>
    <definedName name="REL_OP">'6. Hospitals'!$P$4:$P$1602</definedName>
    <definedName name="Slicer_IP_or_OP__100">#N/A</definedName>
    <definedName name="Slicer_OP___100">#N/A</definedName>
    <definedName name="Slicer_OP___1001">#N/A</definedName>
    <definedName name="ST_NAME">'6. Hospitals'!$C$4:$C$1602</definedName>
    <definedName name="States">'Table 2. States'!$A$11:$O$36</definedName>
    <definedName name="STNAME">'Table 2. States'!$A$11:$A$36</definedName>
    <definedName name="Survey">'7. Q7 Survey Results'!$A$16:$K$40</definedName>
    <definedName name="Systems">'Table 3. Systems'!$A$11:$T$81</definedName>
    <definedName name="totals">'7. Q7 Survey Results'!$A$45:$K$49</definedName>
    <definedName name="Trend">'Trend Data'!$A$1:$D$277</definedName>
  </definedNames>
  <calcPr calcId="191029"/>
  <pivotCaches>
    <pivotCache cacheId="0" r:id="rId41"/>
    <pivotCache cacheId="1" r:id="rId42"/>
  </pivotCaches>
  <extLst>
    <ext xmlns:x14="http://schemas.microsoft.com/office/spreadsheetml/2009/9/main" uri="{BBE1A952-AA13-448e-AADC-164F8A28A991}">
      <x14:slicerCaches>
        <x14:slicerCache r:id="rId43"/>
        <x14:slicerCache r:id="rId44"/>
        <x14:slicerCache r:id="rId45"/>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6" i="2" l="1"/>
  <c r="G7" i="2"/>
  <c r="G8" i="2"/>
  <c r="G9" i="2"/>
  <c r="G10" i="2"/>
  <c r="G11" i="2"/>
  <c r="G12" i="2"/>
  <c r="G13" i="2"/>
  <c r="G14" i="2"/>
  <c r="G15" i="2"/>
  <c r="G16" i="2"/>
  <c r="G17" i="2"/>
  <c r="G18" i="2"/>
  <c r="G19" i="2"/>
  <c r="G20" i="2"/>
  <c r="G21" i="2"/>
  <c r="G22" i="2"/>
  <c r="G23" i="2"/>
  <c r="G24" i="2"/>
  <c r="G25" i="2"/>
  <c r="G26" i="2"/>
  <c r="G27" i="2"/>
  <c r="G28" i="2"/>
  <c r="G29" i="2"/>
  <c r="G30" i="2"/>
  <c r="G31" i="2"/>
  <c r="G32" i="2"/>
  <c r="G33" i="2"/>
  <c r="G34" i="2"/>
  <c r="G35" i="2"/>
  <c r="G36" i="2"/>
  <c r="G37" i="2"/>
  <c r="G38" i="2"/>
  <c r="G39" i="2"/>
  <c r="G40" i="2"/>
  <c r="G41" i="2"/>
  <c r="G42" i="2"/>
  <c r="G43" i="2"/>
  <c r="G44" i="2"/>
  <c r="G45" i="2"/>
  <c r="G46" i="2"/>
  <c r="G47" i="2"/>
  <c r="G48" i="2"/>
  <c r="G49" i="2"/>
  <c r="G50" i="2"/>
  <c r="G51" i="2"/>
  <c r="G52" i="2"/>
  <c r="G53" i="2"/>
  <c r="G54" i="2"/>
  <c r="G55" i="2"/>
  <c r="G56" i="2"/>
  <c r="G57" i="2"/>
  <c r="G58" i="2"/>
  <c r="G59" i="2"/>
  <c r="G60" i="2"/>
  <c r="G61" i="2"/>
  <c r="G62" i="2"/>
  <c r="G63" i="2"/>
  <c r="G64" i="2"/>
  <c r="G65" i="2"/>
  <c r="G66" i="2"/>
  <c r="G67" i="2"/>
  <c r="G68" i="2"/>
  <c r="G69" i="2"/>
  <c r="G70" i="2"/>
  <c r="G71" i="2"/>
  <c r="G72" i="2"/>
  <c r="G73" i="2"/>
  <c r="G74" i="2"/>
  <c r="G75" i="2"/>
  <c r="G76" i="2"/>
  <c r="G77" i="2"/>
  <c r="G78" i="2"/>
  <c r="G79" i="2"/>
  <c r="G80" i="2"/>
  <c r="G81" i="2"/>
  <c r="G82" i="2"/>
  <c r="G83" i="2"/>
  <c r="G84" i="2"/>
  <c r="G85" i="2"/>
  <c r="G86" i="2"/>
  <c r="G87" i="2"/>
  <c r="G88" i="2"/>
  <c r="G89" i="2"/>
  <c r="G90" i="2"/>
  <c r="G91" i="2"/>
  <c r="G92" i="2"/>
  <c r="G93" i="2"/>
  <c r="G94" i="2"/>
  <c r="G95" i="2"/>
  <c r="G96" i="2"/>
  <c r="G97" i="2"/>
  <c r="G98" i="2"/>
  <c r="G99" i="2"/>
  <c r="G100" i="2"/>
  <c r="G101" i="2"/>
  <c r="G102" i="2"/>
  <c r="G103" i="2"/>
  <c r="G104" i="2"/>
  <c r="G105" i="2"/>
  <c r="G106" i="2"/>
  <c r="G107" i="2"/>
  <c r="G108" i="2"/>
  <c r="G109" i="2"/>
  <c r="G110" i="2"/>
  <c r="G111" i="2"/>
  <c r="G112" i="2"/>
  <c r="G113" i="2"/>
  <c r="G114" i="2"/>
  <c r="G115" i="2"/>
  <c r="G116" i="2"/>
  <c r="G117" i="2"/>
  <c r="G118" i="2"/>
  <c r="G119" i="2"/>
  <c r="G120" i="2"/>
  <c r="G121" i="2"/>
  <c r="G122" i="2"/>
  <c r="G123" i="2"/>
  <c r="G124" i="2"/>
  <c r="G125" i="2"/>
  <c r="G126" i="2"/>
  <c r="G127" i="2"/>
  <c r="G128" i="2"/>
  <c r="G129" i="2"/>
  <c r="G130" i="2"/>
  <c r="G131" i="2"/>
  <c r="G132" i="2"/>
  <c r="G133" i="2"/>
  <c r="G134" i="2"/>
  <c r="G135" i="2"/>
  <c r="G136" i="2"/>
  <c r="G137" i="2"/>
  <c r="G138" i="2"/>
  <c r="G139" i="2"/>
  <c r="G140" i="2"/>
  <c r="G141" i="2"/>
  <c r="G142" i="2"/>
  <c r="G143" i="2"/>
  <c r="G144" i="2"/>
  <c r="G145" i="2"/>
  <c r="G146" i="2"/>
  <c r="G147" i="2"/>
  <c r="G148" i="2"/>
  <c r="G149" i="2"/>
  <c r="G150" i="2"/>
  <c r="G151" i="2"/>
  <c r="G152" i="2"/>
  <c r="G153" i="2"/>
  <c r="G154" i="2"/>
  <c r="G155" i="2"/>
  <c r="G156" i="2"/>
  <c r="G157" i="2"/>
  <c r="G158" i="2"/>
  <c r="G159" i="2"/>
  <c r="G160" i="2"/>
  <c r="G161" i="2"/>
  <c r="G162" i="2"/>
  <c r="G163" i="2"/>
  <c r="G164" i="2"/>
  <c r="G165" i="2"/>
  <c r="G166" i="2"/>
  <c r="G167" i="2"/>
  <c r="G168" i="2"/>
  <c r="G169" i="2"/>
  <c r="G170" i="2"/>
  <c r="G171" i="2"/>
  <c r="G172" i="2"/>
  <c r="G173" i="2"/>
  <c r="G174" i="2"/>
  <c r="G175" i="2"/>
  <c r="G176" i="2"/>
  <c r="G177" i="2"/>
  <c r="G178" i="2"/>
  <c r="G179" i="2"/>
  <c r="G180" i="2"/>
  <c r="G181" i="2"/>
  <c r="G182" i="2"/>
  <c r="G183" i="2"/>
  <c r="G184" i="2"/>
  <c r="G185" i="2"/>
  <c r="G186" i="2"/>
  <c r="G187" i="2"/>
  <c r="G188" i="2"/>
  <c r="G189" i="2"/>
  <c r="G190" i="2"/>
  <c r="G191" i="2"/>
  <c r="G192" i="2"/>
  <c r="G193" i="2"/>
  <c r="G194" i="2"/>
  <c r="G195" i="2"/>
  <c r="G196" i="2"/>
  <c r="G197" i="2"/>
  <c r="G198" i="2"/>
  <c r="G199" i="2"/>
  <c r="G200" i="2"/>
  <c r="G201" i="2"/>
  <c r="G202" i="2"/>
  <c r="G203" i="2"/>
  <c r="G204" i="2"/>
  <c r="G205" i="2"/>
  <c r="G206" i="2"/>
  <c r="G207" i="2"/>
  <c r="G208" i="2"/>
  <c r="G209" i="2"/>
  <c r="G210" i="2"/>
  <c r="G211" i="2"/>
  <c r="G212" i="2"/>
  <c r="G213" i="2"/>
  <c r="G214" i="2"/>
  <c r="G215" i="2"/>
  <c r="G216" i="2"/>
  <c r="G217" i="2"/>
  <c r="G218" i="2"/>
  <c r="G219" i="2"/>
  <c r="G220" i="2"/>
  <c r="G221" i="2"/>
  <c r="G222" i="2"/>
  <c r="G223" i="2"/>
  <c r="G224" i="2"/>
  <c r="G225" i="2"/>
  <c r="G226" i="2"/>
  <c r="G227" i="2"/>
  <c r="G228" i="2"/>
  <c r="G229" i="2"/>
  <c r="G230" i="2"/>
  <c r="G231" i="2"/>
  <c r="G232" i="2"/>
  <c r="G233" i="2"/>
  <c r="G234" i="2"/>
  <c r="G235" i="2"/>
  <c r="G236" i="2"/>
  <c r="G237" i="2"/>
  <c r="G238" i="2"/>
  <c r="G239" i="2"/>
  <c r="G240" i="2"/>
  <c r="G241" i="2"/>
  <c r="G242" i="2"/>
  <c r="G243" i="2"/>
  <c r="G244" i="2"/>
  <c r="G245" i="2"/>
  <c r="G246" i="2"/>
  <c r="G247" i="2"/>
  <c r="G248" i="2"/>
  <c r="G249" i="2"/>
  <c r="G250" i="2"/>
  <c r="G251" i="2"/>
  <c r="G252" i="2"/>
  <c r="G253" i="2"/>
  <c r="G254" i="2"/>
  <c r="G255" i="2"/>
  <c r="G256" i="2"/>
  <c r="G257" i="2"/>
  <c r="G258" i="2"/>
  <c r="G259" i="2"/>
  <c r="G260" i="2"/>
  <c r="G261" i="2"/>
  <c r="G262" i="2"/>
  <c r="G263" i="2"/>
  <c r="G264" i="2"/>
  <c r="G265" i="2"/>
  <c r="G266" i="2"/>
  <c r="G267" i="2"/>
  <c r="G268" i="2"/>
  <c r="G269" i="2"/>
  <c r="G270" i="2"/>
  <c r="G271" i="2"/>
  <c r="G272" i="2"/>
  <c r="G273" i="2"/>
  <c r="G274" i="2"/>
  <c r="G275" i="2"/>
  <c r="G276" i="2"/>
  <c r="G277" i="2"/>
  <c r="G278" i="2"/>
  <c r="G279" i="2"/>
  <c r="G280" i="2"/>
  <c r="G281" i="2"/>
  <c r="G282" i="2"/>
  <c r="G283" i="2"/>
  <c r="G284" i="2"/>
  <c r="G285" i="2"/>
  <c r="G286" i="2"/>
  <c r="G287" i="2"/>
  <c r="G288" i="2"/>
  <c r="G289" i="2"/>
  <c r="G290" i="2"/>
  <c r="G291" i="2"/>
  <c r="G292" i="2"/>
  <c r="G293" i="2"/>
  <c r="G294" i="2"/>
  <c r="G295" i="2"/>
  <c r="G296" i="2"/>
  <c r="G297" i="2"/>
  <c r="G298" i="2"/>
  <c r="G299" i="2"/>
  <c r="G300" i="2"/>
  <c r="G301" i="2"/>
  <c r="G302" i="2"/>
  <c r="G303" i="2"/>
  <c r="G304" i="2"/>
  <c r="G305" i="2"/>
  <c r="G306" i="2"/>
  <c r="G307" i="2"/>
  <c r="G308" i="2"/>
  <c r="G309" i="2"/>
  <c r="G310" i="2"/>
  <c r="G311" i="2"/>
  <c r="G312" i="2"/>
  <c r="G313" i="2"/>
  <c r="G314" i="2"/>
  <c r="G315" i="2"/>
  <c r="G316" i="2"/>
  <c r="G317" i="2"/>
  <c r="G318" i="2"/>
  <c r="G319" i="2"/>
  <c r="G320" i="2"/>
  <c r="G321" i="2"/>
  <c r="G322" i="2"/>
  <c r="G323" i="2"/>
  <c r="G324" i="2"/>
  <c r="G325" i="2"/>
  <c r="G326" i="2"/>
  <c r="G327" i="2"/>
  <c r="G328" i="2"/>
  <c r="G329" i="2"/>
  <c r="G330" i="2"/>
  <c r="G331" i="2"/>
  <c r="G332" i="2"/>
  <c r="G333" i="2"/>
  <c r="G334" i="2"/>
  <c r="G335" i="2"/>
  <c r="G336" i="2"/>
  <c r="G337" i="2"/>
  <c r="G338" i="2"/>
  <c r="G339" i="2"/>
  <c r="G340" i="2"/>
  <c r="G341" i="2"/>
  <c r="G342" i="2"/>
  <c r="G343" i="2"/>
  <c r="G344" i="2"/>
  <c r="G345" i="2"/>
  <c r="G346" i="2"/>
  <c r="G347" i="2"/>
  <c r="G348" i="2"/>
  <c r="G349" i="2"/>
  <c r="G350" i="2"/>
  <c r="G351" i="2"/>
  <c r="G352" i="2"/>
  <c r="G353" i="2"/>
  <c r="G354" i="2"/>
  <c r="G355" i="2"/>
  <c r="G356" i="2"/>
  <c r="G357" i="2"/>
  <c r="G358" i="2"/>
  <c r="G359" i="2"/>
  <c r="G360" i="2"/>
  <c r="G361" i="2"/>
  <c r="G362" i="2"/>
  <c r="G363" i="2"/>
  <c r="G364" i="2"/>
  <c r="G365" i="2"/>
  <c r="G366" i="2"/>
  <c r="G367" i="2"/>
  <c r="G368" i="2"/>
  <c r="G369" i="2"/>
  <c r="G370" i="2"/>
  <c r="G371" i="2"/>
  <c r="G372" i="2"/>
  <c r="G373" i="2"/>
  <c r="G374" i="2"/>
  <c r="G375" i="2"/>
  <c r="G376" i="2"/>
  <c r="G377" i="2"/>
  <c r="G378" i="2"/>
  <c r="G379" i="2"/>
  <c r="G380" i="2"/>
  <c r="G381" i="2"/>
  <c r="G382" i="2"/>
  <c r="G383" i="2"/>
  <c r="G384" i="2"/>
  <c r="G385" i="2"/>
  <c r="G386" i="2"/>
  <c r="G387" i="2"/>
  <c r="G388" i="2"/>
  <c r="G389" i="2"/>
  <c r="G390" i="2"/>
  <c r="G391" i="2"/>
  <c r="G392" i="2"/>
  <c r="G393" i="2"/>
  <c r="G394" i="2"/>
  <c r="G395" i="2"/>
  <c r="G396" i="2"/>
  <c r="G397" i="2"/>
  <c r="G398" i="2"/>
  <c r="G399" i="2"/>
  <c r="G400" i="2"/>
  <c r="G401" i="2"/>
  <c r="G402" i="2"/>
  <c r="G403" i="2"/>
  <c r="G404" i="2"/>
  <c r="G405" i="2"/>
  <c r="G406" i="2"/>
  <c r="G407" i="2"/>
  <c r="G408" i="2"/>
  <c r="G409" i="2"/>
  <c r="G410" i="2"/>
  <c r="G411" i="2"/>
  <c r="G412" i="2"/>
  <c r="G413" i="2"/>
  <c r="G414" i="2"/>
  <c r="G415" i="2"/>
  <c r="G416" i="2"/>
  <c r="G417" i="2"/>
  <c r="G418" i="2"/>
  <c r="G419" i="2"/>
  <c r="G420" i="2"/>
  <c r="G421" i="2"/>
  <c r="G422" i="2"/>
  <c r="G423" i="2"/>
  <c r="G424" i="2"/>
  <c r="G425" i="2"/>
  <c r="G426" i="2"/>
  <c r="G427" i="2"/>
  <c r="G428" i="2"/>
  <c r="G429" i="2"/>
  <c r="G430" i="2"/>
  <c r="G431" i="2"/>
  <c r="G432" i="2"/>
  <c r="G433" i="2"/>
  <c r="G434" i="2"/>
  <c r="G435" i="2"/>
  <c r="G436" i="2"/>
  <c r="G437" i="2"/>
  <c r="G438" i="2"/>
  <c r="G439" i="2"/>
  <c r="G440" i="2"/>
  <c r="G441" i="2"/>
  <c r="G442" i="2"/>
  <c r="G443" i="2"/>
  <c r="G444" i="2"/>
  <c r="G445" i="2"/>
  <c r="G446" i="2"/>
  <c r="G447" i="2"/>
  <c r="G448" i="2"/>
  <c r="G449" i="2"/>
  <c r="G450" i="2"/>
  <c r="G451" i="2"/>
  <c r="G452" i="2"/>
  <c r="G453" i="2"/>
  <c r="G454" i="2"/>
  <c r="G455" i="2"/>
  <c r="G456" i="2"/>
  <c r="G457" i="2"/>
  <c r="G458" i="2"/>
  <c r="G459" i="2"/>
  <c r="G460" i="2"/>
  <c r="G461" i="2"/>
  <c r="G462" i="2"/>
  <c r="G463" i="2"/>
  <c r="G464" i="2"/>
  <c r="G465" i="2"/>
  <c r="G466" i="2"/>
  <c r="G467" i="2"/>
  <c r="G468" i="2"/>
  <c r="G469" i="2"/>
  <c r="G470" i="2"/>
  <c r="G471" i="2"/>
  <c r="G472" i="2"/>
  <c r="G473" i="2"/>
  <c r="G474" i="2"/>
  <c r="G475" i="2"/>
  <c r="G476" i="2"/>
  <c r="G477" i="2"/>
  <c r="G478" i="2"/>
  <c r="G479" i="2"/>
  <c r="G480" i="2"/>
  <c r="G481" i="2"/>
  <c r="G482" i="2"/>
  <c r="G483" i="2"/>
  <c r="G484" i="2"/>
  <c r="G485" i="2"/>
  <c r="G486" i="2"/>
  <c r="G487" i="2"/>
  <c r="G488" i="2"/>
  <c r="G489" i="2"/>
  <c r="G490" i="2"/>
  <c r="G491" i="2"/>
  <c r="G492" i="2"/>
  <c r="G493" i="2"/>
  <c r="G494" i="2"/>
  <c r="G495" i="2"/>
  <c r="G496" i="2"/>
  <c r="G497" i="2"/>
  <c r="G498" i="2"/>
  <c r="G499" i="2"/>
  <c r="G500" i="2"/>
  <c r="G501" i="2"/>
  <c r="G502" i="2"/>
  <c r="G503" i="2"/>
  <c r="G504" i="2"/>
  <c r="G505" i="2"/>
  <c r="G506" i="2"/>
  <c r="G507" i="2"/>
  <c r="G508" i="2"/>
  <c r="G509" i="2"/>
  <c r="G510" i="2"/>
  <c r="G511" i="2"/>
  <c r="G512" i="2"/>
  <c r="G513" i="2"/>
  <c r="G514" i="2"/>
  <c r="G515" i="2"/>
  <c r="G516" i="2"/>
  <c r="G517" i="2"/>
  <c r="G518" i="2"/>
  <c r="G519" i="2"/>
  <c r="G520" i="2"/>
  <c r="G521" i="2"/>
  <c r="G522" i="2"/>
  <c r="G523" i="2"/>
  <c r="G524" i="2"/>
  <c r="G525" i="2"/>
  <c r="G526" i="2"/>
  <c r="G527" i="2"/>
  <c r="G528" i="2"/>
  <c r="G529" i="2"/>
  <c r="G530" i="2"/>
  <c r="G531" i="2"/>
  <c r="G532" i="2"/>
  <c r="G533" i="2"/>
  <c r="G534" i="2"/>
  <c r="G535" i="2"/>
  <c r="G536" i="2"/>
  <c r="G537" i="2"/>
  <c r="G538" i="2"/>
  <c r="G539" i="2"/>
  <c r="G540" i="2"/>
  <c r="G541" i="2"/>
  <c r="G542" i="2"/>
  <c r="G543" i="2"/>
  <c r="G544" i="2"/>
  <c r="G545" i="2"/>
  <c r="G546" i="2"/>
  <c r="G547" i="2"/>
  <c r="G548" i="2"/>
  <c r="G549" i="2"/>
  <c r="G550" i="2"/>
  <c r="G551" i="2"/>
  <c r="G552" i="2"/>
  <c r="G553" i="2"/>
  <c r="G554" i="2"/>
  <c r="G555" i="2"/>
  <c r="G556" i="2"/>
  <c r="G557" i="2"/>
  <c r="G558" i="2"/>
  <c r="G559" i="2"/>
  <c r="G560" i="2"/>
  <c r="G561" i="2"/>
  <c r="G562" i="2"/>
  <c r="G563" i="2"/>
  <c r="G564" i="2"/>
  <c r="G565" i="2"/>
  <c r="G566" i="2"/>
  <c r="G567" i="2"/>
  <c r="G568" i="2"/>
  <c r="G569" i="2"/>
  <c r="G570" i="2"/>
  <c r="G571" i="2"/>
  <c r="G572" i="2"/>
  <c r="G573" i="2"/>
  <c r="G574" i="2"/>
  <c r="G575" i="2"/>
  <c r="G576" i="2"/>
  <c r="G577" i="2"/>
  <c r="G578" i="2"/>
  <c r="G579" i="2"/>
  <c r="G580" i="2"/>
  <c r="G581" i="2"/>
  <c r="G582" i="2"/>
  <c r="G583" i="2"/>
  <c r="G584" i="2"/>
  <c r="G585" i="2"/>
  <c r="G586" i="2"/>
  <c r="G587" i="2"/>
  <c r="G588" i="2"/>
  <c r="G589" i="2"/>
  <c r="G590" i="2"/>
  <c r="G591" i="2"/>
  <c r="G592" i="2"/>
  <c r="G593" i="2"/>
  <c r="G594" i="2"/>
  <c r="G595" i="2"/>
  <c r="G596" i="2"/>
  <c r="G597" i="2"/>
  <c r="G598" i="2"/>
  <c r="G599" i="2"/>
  <c r="G600" i="2"/>
  <c r="G601" i="2"/>
  <c r="G602" i="2"/>
  <c r="G603" i="2"/>
  <c r="G604" i="2"/>
  <c r="G605" i="2"/>
  <c r="G606" i="2"/>
  <c r="G607" i="2"/>
  <c r="G608" i="2"/>
  <c r="G609" i="2"/>
  <c r="G610" i="2"/>
  <c r="G611" i="2"/>
  <c r="G612" i="2"/>
  <c r="G613" i="2"/>
  <c r="G614" i="2"/>
  <c r="G615" i="2"/>
  <c r="G616" i="2"/>
  <c r="G617" i="2"/>
  <c r="G618" i="2"/>
  <c r="G619" i="2"/>
  <c r="G620" i="2"/>
  <c r="G621" i="2"/>
  <c r="G622" i="2"/>
  <c r="G623" i="2"/>
  <c r="G624" i="2"/>
  <c r="G625" i="2"/>
  <c r="G626" i="2"/>
  <c r="G627" i="2"/>
  <c r="G628" i="2"/>
  <c r="G629" i="2"/>
  <c r="G630" i="2"/>
  <c r="G631" i="2"/>
  <c r="G632" i="2"/>
  <c r="G633" i="2"/>
  <c r="G634" i="2"/>
  <c r="G635" i="2"/>
  <c r="G636" i="2"/>
  <c r="G637" i="2"/>
  <c r="G638" i="2"/>
  <c r="G639" i="2"/>
  <c r="G640" i="2"/>
  <c r="G641" i="2"/>
  <c r="G642" i="2"/>
  <c r="G643" i="2"/>
  <c r="G644" i="2"/>
  <c r="G645" i="2"/>
  <c r="G646" i="2"/>
  <c r="G647" i="2"/>
  <c r="G648" i="2"/>
  <c r="G649" i="2"/>
  <c r="G650" i="2"/>
  <c r="G651" i="2"/>
  <c r="G652" i="2"/>
  <c r="G653" i="2"/>
  <c r="G654" i="2"/>
  <c r="G655" i="2"/>
  <c r="G656" i="2"/>
  <c r="G657" i="2"/>
  <c r="G658" i="2"/>
  <c r="G659" i="2"/>
  <c r="G660" i="2"/>
  <c r="G661" i="2"/>
  <c r="G662" i="2"/>
  <c r="G663" i="2"/>
  <c r="G664" i="2"/>
  <c r="G665" i="2"/>
  <c r="G666" i="2"/>
  <c r="G667" i="2"/>
  <c r="G668" i="2"/>
  <c r="G669" i="2"/>
  <c r="G670" i="2"/>
  <c r="G671" i="2"/>
  <c r="G672" i="2"/>
  <c r="G673" i="2"/>
  <c r="G674" i="2"/>
  <c r="G675" i="2"/>
  <c r="G676" i="2"/>
  <c r="G677" i="2"/>
  <c r="G678" i="2"/>
  <c r="G679" i="2"/>
  <c r="G680" i="2"/>
  <c r="G681" i="2"/>
  <c r="G682" i="2"/>
  <c r="G683" i="2"/>
  <c r="G684" i="2"/>
  <c r="G685" i="2"/>
  <c r="G686" i="2"/>
  <c r="G687" i="2"/>
  <c r="G688" i="2"/>
  <c r="G689" i="2"/>
  <c r="G690" i="2"/>
  <c r="G691" i="2"/>
  <c r="G692" i="2"/>
  <c r="G693" i="2"/>
  <c r="G694" i="2"/>
  <c r="G695" i="2"/>
  <c r="G696" i="2"/>
  <c r="G697" i="2"/>
  <c r="G698" i="2"/>
  <c r="G699" i="2"/>
  <c r="G700" i="2"/>
  <c r="G701" i="2"/>
  <c r="G702" i="2"/>
  <c r="G703" i="2"/>
  <c r="G704" i="2"/>
  <c r="G705" i="2"/>
  <c r="G706" i="2"/>
  <c r="G707" i="2"/>
  <c r="G708" i="2"/>
  <c r="G709" i="2"/>
  <c r="G710" i="2"/>
  <c r="G711" i="2"/>
  <c r="G712" i="2"/>
  <c r="G713" i="2"/>
  <c r="G714" i="2"/>
  <c r="G715" i="2"/>
  <c r="G716" i="2"/>
  <c r="G717" i="2"/>
  <c r="G718" i="2"/>
  <c r="G719" i="2"/>
  <c r="G720" i="2"/>
  <c r="G721" i="2"/>
  <c r="G722" i="2"/>
  <c r="G723" i="2"/>
  <c r="G724" i="2"/>
  <c r="G725" i="2"/>
  <c r="G726" i="2"/>
  <c r="G727" i="2"/>
  <c r="G728" i="2"/>
  <c r="G729" i="2"/>
  <c r="G730" i="2"/>
  <c r="G731" i="2"/>
  <c r="G732" i="2"/>
  <c r="G733" i="2"/>
  <c r="G734" i="2"/>
  <c r="G735" i="2"/>
  <c r="G736" i="2"/>
  <c r="G737" i="2"/>
  <c r="G738" i="2"/>
  <c r="G739" i="2"/>
  <c r="G740" i="2"/>
  <c r="G741" i="2"/>
  <c r="G742" i="2"/>
  <c r="G743" i="2"/>
  <c r="G744" i="2"/>
  <c r="G745" i="2"/>
  <c r="G746" i="2"/>
  <c r="G747" i="2"/>
  <c r="G748" i="2"/>
  <c r="G749" i="2"/>
  <c r="G750" i="2"/>
  <c r="G751" i="2"/>
  <c r="G752" i="2"/>
  <c r="G753" i="2"/>
  <c r="G754" i="2"/>
  <c r="G755" i="2"/>
  <c r="G756" i="2"/>
  <c r="G757" i="2"/>
  <c r="G758" i="2"/>
  <c r="G759" i="2"/>
  <c r="G760" i="2"/>
  <c r="G761" i="2"/>
  <c r="G762" i="2"/>
  <c r="G763" i="2"/>
  <c r="G764" i="2"/>
  <c r="G765" i="2"/>
  <c r="G766" i="2"/>
  <c r="G767" i="2"/>
  <c r="G768" i="2"/>
  <c r="G769" i="2"/>
  <c r="G770" i="2"/>
  <c r="G771" i="2"/>
  <c r="G772" i="2"/>
  <c r="G773" i="2"/>
  <c r="G774" i="2"/>
  <c r="G775" i="2"/>
  <c r="G776" i="2"/>
  <c r="G777" i="2"/>
  <c r="G778" i="2"/>
  <c r="G779" i="2"/>
  <c r="G780" i="2"/>
  <c r="G781" i="2"/>
  <c r="G782" i="2"/>
  <c r="G783" i="2"/>
  <c r="G784" i="2"/>
  <c r="G785" i="2"/>
  <c r="G786" i="2"/>
  <c r="G787" i="2"/>
  <c r="G788" i="2"/>
  <c r="G789" i="2"/>
  <c r="G790" i="2"/>
  <c r="G791" i="2"/>
  <c r="G792" i="2"/>
  <c r="G793" i="2"/>
  <c r="G794" i="2"/>
  <c r="G795" i="2"/>
  <c r="G796" i="2"/>
  <c r="G797" i="2"/>
  <c r="G798" i="2"/>
  <c r="G799" i="2"/>
  <c r="G800" i="2"/>
  <c r="G801" i="2"/>
  <c r="G802" i="2"/>
  <c r="G803" i="2"/>
  <c r="G804" i="2"/>
  <c r="G805" i="2"/>
  <c r="G806" i="2"/>
  <c r="G807" i="2"/>
  <c r="G808" i="2"/>
  <c r="G809" i="2"/>
  <c r="G810" i="2"/>
  <c r="G811" i="2"/>
  <c r="G812" i="2"/>
  <c r="G813" i="2"/>
  <c r="G814" i="2"/>
  <c r="G815" i="2"/>
  <c r="G816" i="2"/>
  <c r="G817" i="2"/>
  <c r="G818" i="2"/>
  <c r="G819" i="2"/>
  <c r="G820" i="2"/>
  <c r="G821" i="2"/>
  <c r="G822" i="2"/>
  <c r="G823" i="2"/>
  <c r="G824" i="2"/>
  <c r="G825" i="2"/>
  <c r="G826" i="2"/>
  <c r="G827" i="2"/>
  <c r="G828" i="2"/>
  <c r="G829" i="2"/>
  <c r="G830" i="2"/>
  <c r="G831" i="2"/>
  <c r="G832" i="2"/>
  <c r="G833" i="2"/>
  <c r="G834" i="2"/>
  <c r="G835" i="2"/>
  <c r="G836" i="2"/>
  <c r="G837" i="2"/>
  <c r="G838" i="2"/>
  <c r="G839" i="2"/>
  <c r="G840" i="2"/>
  <c r="G841" i="2"/>
  <c r="G842" i="2"/>
  <c r="G843" i="2"/>
  <c r="G844" i="2"/>
  <c r="G845" i="2"/>
  <c r="G846" i="2"/>
  <c r="G847" i="2"/>
  <c r="G848" i="2"/>
  <c r="G849" i="2"/>
  <c r="G850" i="2"/>
  <c r="G851" i="2"/>
  <c r="G852" i="2"/>
  <c r="G853" i="2"/>
  <c r="G854" i="2"/>
  <c r="G855" i="2"/>
  <c r="G856" i="2"/>
  <c r="G857" i="2"/>
  <c r="G858" i="2"/>
  <c r="G859" i="2"/>
  <c r="G860" i="2"/>
  <c r="G861" i="2"/>
  <c r="G862" i="2"/>
  <c r="G863" i="2"/>
  <c r="G864" i="2"/>
  <c r="G865" i="2"/>
  <c r="G866" i="2"/>
  <c r="G867" i="2"/>
  <c r="G868" i="2"/>
  <c r="G869" i="2"/>
  <c r="G870" i="2"/>
  <c r="G871" i="2"/>
  <c r="G872" i="2"/>
  <c r="G873" i="2"/>
  <c r="G874" i="2"/>
  <c r="G875" i="2"/>
  <c r="G876" i="2"/>
  <c r="G877" i="2"/>
  <c r="G878" i="2"/>
  <c r="G879" i="2"/>
  <c r="G880" i="2"/>
  <c r="G881" i="2"/>
  <c r="G882" i="2"/>
  <c r="G883" i="2"/>
  <c r="G884" i="2"/>
  <c r="G885" i="2"/>
  <c r="G886" i="2"/>
  <c r="G887" i="2"/>
  <c r="G888" i="2"/>
  <c r="G889" i="2"/>
  <c r="G890" i="2"/>
  <c r="G891" i="2"/>
  <c r="G892" i="2"/>
  <c r="G893" i="2"/>
  <c r="G894" i="2"/>
  <c r="G895" i="2"/>
  <c r="G896" i="2"/>
  <c r="G897" i="2"/>
  <c r="G898" i="2"/>
  <c r="G899" i="2"/>
  <c r="G900" i="2"/>
  <c r="G901" i="2"/>
  <c r="G902" i="2"/>
  <c r="G903" i="2"/>
  <c r="G904" i="2"/>
  <c r="G905" i="2"/>
  <c r="G906" i="2"/>
  <c r="G907" i="2"/>
  <c r="G908" i="2"/>
  <c r="G909" i="2"/>
  <c r="G910" i="2"/>
  <c r="G911" i="2"/>
  <c r="G912" i="2"/>
  <c r="G913" i="2"/>
  <c r="G914" i="2"/>
  <c r="G915" i="2"/>
  <c r="G916" i="2"/>
  <c r="G917" i="2"/>
  <c r="G918" i="2"/>
  <c r="G919" i="2"/>
  <c r="G920" i="2"/>
  <c r="G921" i="2"/>
  <c r="G922" i="2"/>
  <c r="G923" i="2"/>
  <c r="G924" i="2"/>
  <c r="G925" i="2"/>
  <c r="G926" i="2"/>
  <c r="G927" i="2"/>
  <c r="G928" i="2"/>
  <c r="G929" i="2"/>
  <c r="G930" i="2"/>
  <c r="G931" i="2"/>
  <c r="G932" i="2"/>
  <c r="G933" i="2"/>
  <c r="G934" i="2"/>
  <c r="G935" i="2"/>
  <c r="G936" i="2"/>
  <c r="G937" i="2"/>
  <c r="G938" i="2"/>
  <c r="G939" i="2"/>
  <c r="G940" i="2"/>
  <c r="G941" i="2"/>
  <c r="G942" i="2"/>
  <c r="G943" i="2"/>
  <c r="G944" i="2"/>
  <c r="G945" i="2"/>
  <c r="G946" i="2"/>
  <c r="G947" i="2"/>
  <c r="G948" i="2"/>
  <c r="G949" i="2"/>
  <c r="G950" i="2"/>
  <c r="G951" i="2"/>
  <c r="G952" i="2"/>
  <c r="G953" i="2"/>
  <c r="G954" i="2"/>
  <c r="G955" i="2"/>
  <c r="G956" i="2"/>
  <c r="G957" i="2"/>
  <c r="G958" i="2"/>
  <c r="G959" i="2"/>
  <c r="G960" i="2"/>
  <c r="G961" i="2"/>
  <c r="G962" i="2"/>
  <c r="G963" i="2"/>
  <c r="G964" i="2"/>
  <c r="G965" i="2"/>
  <c r="G966" i="2"/>
  <c r="G967" i="2"/>
  <c r="G968" i="2"/>
  <c r="G969" i="2"/>
  <c r="G970" i="2"/>
  <c r="G971" i="2"/>
  <c r="G972" i="2"/>
  <c r="G973" i="2"/>
  <c r="G974" i="2"/>
  <c r="G975" i="2"/>
  <c r="G976" i="2"/>
  <c r="G977" i="2"/>
  <c r="G978" i="2"/>
  <c r="G979" i="2"/>
  <c r="G980" i="2"/>
  <c r="G981" i="2"/>
  <c r="G982" i="2"/>
  <c r="G983" i="2"/>
  <c r="G984" i="2"/>
  <c r="G985" i="2"/>
  <c r="G986" i="2"/>
  <c r="G987" i="2"/>
  <c r="G988" i="2"/>
  <c r="G989" i="2"/>
  <c r="G990" i="2"/>
  <c r="G991" i="2"/>
  <c r="G992" i="2"/>
  <c r="G993" i="2"/>
  <c r="G994" i="2"/>
  <c r="G995" i="2"/>
  <c r="G996" i="2"/>
  <c r="G997" i="2"/>
  <c r="G998" i="2"/>
  <c r="G999" i="2"/>
  <c r="G1000" i="2"/>
  <c r="G1001" i="2"/>
  <c r="G1002" i="2"/>
  <c r="G1003" i="2"/>
  <c r="G1004" i="2"/>
  <c r="G1005" i="2"/>
  <c r="G1006" i="2"/>
  <c r="G1007" i="2"/>
  <c r="G1008" i="2"/>
  <c r="G1009" i="2"/>
  <c r="G1010" i="2"/>
  <c r="G1011" i="2"/>
  <c r="G1012" i="2"/>
  <c r="G1013" i="2"/>
  <c r="G1014" i="2"/>
  <c r="G1015" i="2"/>
  <c r="G1016" i="2"/>
  <c r="G1017" i="2"/>
  <c r="G1018" i="2"/>
  <c r="G1019" i="2"/>
  <c r="G1020" i="2"/>
  <c r="G1021" i="2"/>
  <c r="G1022" i="2"/>
  <c r="G1023" i="2"/>
  <c r="G1024" i="2"/>
  <c r="G1025" i="2"/>
  <c r="G1026" i="2"/>
  <c r="G1027" i="2"/>
  <c r="G1028" i="2"/>
  <c r="G1029" i="2"/>
  <c r="G1030" i="2"/>
  <c r="G1031" i="2"/>
  <c r="G1032" i="2"/>
  <c r="G1033" i="2"/>
  <c r="G1034" i="2"/>
  <c r="G1035" i="2"/>
  <c r="G1036" i="2"/>
  <c r="G1037" i="2"/>
  <c r="G1038" i="2"/>
  <c r="G1039" i="2"/>
  <c r="G1040" i="2"/>
  <c r="G1041" i="2"/>
  <c r="G1042" i="2"/>
  <c r="G1043" i="2"/>
  <c r="G1044" i="2"/>
  <c r="G1045" i="2"/>
  <c r="G1046" i="2"/>
  <c r="G1047" i="2"/>
  <c r="G1048" i="2"/>
  <c r="G1049" i="2"/>
  <c r="G1050" i="2"/>
  <c r="G1051" i="2"/>
  <c r="G1052" i="2"/>
  <c r="G1053" i="2"/>
  <c r="G1054" i="2"/>
  <c r="G1055" i="2"/>
  <c r="G1056" i="2"/>
  <c r="G1057" i="2"/>
  <c r="G1058" i="2"/>
  <c r="G1059" i="2"/>
  <c r="G1060" i="2"/>
  <c r="G1061" i="2"/>
  <c r="G1062" i="2"/>
  <c r="G1063" i="2"/>
  <c r="G1064" i="2"/>
  <c r="G1065" i="2"/>
  <c r="G1066" i="2"/>
  <c r="G1067" i="2"/>
  <c r="G1068" i="2"/>
  <c r="G1069" i="2"/>
  <c r="G1070" i="2"/>
  <c r="G1071" i="2"/>
  <c r="G1072" i="2"/>
  <c r="G1073" i="2"/>
  <c r="G1074" i="2"/>
  <c r="G1075" i="2"/>
  <c r="G1076" i="2"/>
  <c r="G1077" i="2"/>
  <c r="G1078" i="2"/>
  <c r="G1079" i="2"/>
  <c r="G1080" i="2"/>
  <c r="G1081" i="2"/>
  <c r="G1082" i="2"/>
  <c r="G1083" i="2"/>
  <c r="G1084" i="2"/>
  <c r="G1085" i="2"/>
  <c r="G1086" i="2"/>
  <c r="G1087" i="2"/>
  <c r="G1088" i="2"/>
  <c r="G1089" i="2"/>
  <c r="G1090" i="2"/>
  <c r="G1091" i="2"/>
  <c r="G1092" i="2"/>
  <c r="G1093" i="2"/>
  <c r="G1094" i="2"/>
  <c r="G1095" i="2"/>
  <c r="G1096" i="2"/>
  <c r="G1097" i="2"/>
  <c r="G1098" i="2"/>
  <c r="G1099" i="2"/>
  <c r="G1100" i="2"/>
  <c r="G1101" i="2"/>
  <c r="G1102" i="2"/>
  <c r="G1103" i="2"/>
  <c r="G1104" i="2"/>
  <c r="G1105" i="2"/>
  <c r="G1106" i="2"/>
  <c r="G1107" i="2"/>
  <c r="G1108" i="2"/>
  <c r="G1109" i="2"/>
  <c r="G1110" i="2"/>
  <c r="G1111" i="2"/>
  <c r="G1112" i="2"/>
  <c r="G1113" i="2"/>
  <c r="G1114" i="2"/>
  <c r="G1115" i="2"/>
  <c r="G1116" i="2"/>
  <c r="G1117" i="2"/>
  <c r="G1118" i="2"/>
  <c r="G1119" i="2"/>
  <c r="G1120" i="2"/>
  <c r="G1121" i="2"/>
  <c r="G1122" i="2"/>
  <c r="G1123" i="2"/>
  <c r="G1124" i="2"/>
  <c r="G1125" i="2"/>
  <c r="G1126" i="2"/>
  <c r="G1127" i="2"/>
  <c r="G1128" i="2"/>
  <c r="G1129" i="2"/>
  <c r="G1130" i="2"/>
  <c r="G1131" i="2"/>
  <c r="G1132" i="2"/>
  <c r="G1133" i="2"/>
  <c r="G1134" i="2"/>
  <c r="G1135" i="2"/>
  <c r="G1136" i="2"/>
  <c r="G1137" i="2"/>
  <c r="G1138" i="2"/>
  <c r="G1139" i="2"/>
  <c r="G1140" i="2"/>
  <c r="G1141" i="2"/>
  <c r="G1142" i="2"/>
  <c r="G1143" i="2"/>
  <c r="G1144" i="2"/>
  <c r="G1145" i="2"/>
  <c r="G1146" i="2"/>
  <c r="G1147" i="2"/>
  <c r="G1148" i="2"/>
  <c r="G1149" i="2"/>
  <c r="G1150" i="2"/>
  <c r="G1151" i="2"/>
  <c r="G1152" i="2"/>
  <c r="G1153" i="2"/>
  <c r="G1154" i="2"/>
  <c r="G1155" i="2"/>
  <c r="G1156" i="2"/>
  <c r="G1157" i="2"/>
  <c r="G1158" i="2"/>
  <c r="G1159" i="2"/>
  <c r="G1160" i="2"/>
  <c r="G1161" i="2"/>
  <c r="G1162" i="2"/>
  <c r="G1163" i="2"/>
  <c r="G1164" i="2"/>
  <c r="G1165" i="2"/>
  <c r="G1166" i="2"/>
  <c r="G1167" i="2"/>
  <c r="G1168" i="2"/>
  <c r="G1169" i="2"/>
  <c r="G1170" i="2"/>
  <c r="G1171" i="2"/>
  <c r="G1172" i="2"/>
  <c r="G1173" i="2"/>
  <c r="G1174" i="2"/>
  <c r="G1175" i="2"/>
  <c r="G1176" i="2"/>
  <c r="G1177" i="2"/>
  <c r="G1178" i="2"/>
  <c r="G1179" i="2"/>
  <c r="G1180" i="2"/>
  <c r="G1181" i="2"/>
  <c r="G1182" i="2"/>
  <c r="G1183" i="2"/>
  <c r="G1184" i="2"/>
  <c r="G1185" i="2"/>
  <c r="G1186" i="2"/>
  <c r="G1187" i="2"/>
  <c r="G1188" i="2"/>
  <c r="G1189" i="2"/>
  <c r="G1190" i="2"/>
  <c r="G1191" i="2"/>
  <c r="G1192" i="2"/>
  <c r="G1193" i="2"/>
  <c r="G1194" i="2"/>
  <c r="G1195" i="2"/>
  <c r="G1196" i="2"/>
  <c r="G1197" i="2"/>
  <c r="G1198" i="2"/>
  <c r="G1199" i="2"/>
  <c r="G1200" i="2"/>
  <c r="G1201" i="2"/>
  <c r="G1202" i="2"/>
  <c r="G1203" i="2"/>
  <c r="G1204" i="2"/>
  <c r="G1205" i="2"/>
  <c r="G1206" i="2"/>
  <c r="G1207" i="2"/>
  <c r="G1208" i="2"/>
  <c r="G1209" i="2"/>
  <c r="G1210" i="2"/>
  <c r="G1211" i="2"/>
  <c r="G1212" i="2"/>
  <c r="G1213" i="2"/>
  <c r="G1214" i="2"/>
  <c r="G1215" i="2"/>
  <c r="G1216" i="2"/>
  <c r="G1217" i="2"/>
  <c r="G1218" i="2"/>
  <c r="G1219" i="2"/>
  <c r="G1220" i="2"/>
  <c r="G1221" i="2"/>
  <c r="G1222" i="2"/>
  <c r="G1223" i="2"/>
  <c r="G1224" i="2"/>
  <c r="G1225" i="2"/>
  <c r="G1226" i="2"/>
  <c r="G1227" i="2"/>
  <c r="G1228" i="2"/>
  <c r="G1229" i="2"/>
  <c r="G1230" i="2"/>
  <c r="G1231" i="2"/>
  <c r="G1232" i="2"/>
  <c r="G1233" i="2"/>
  <c r="G1234" i="2"/>
  <c r="G1235" i="2"/>
  <c r="G1236" i="2"/>
  <c r="G1237" i="2"/>
  <c r="G1238" i="2"/>
  <c r="G1239" i="2"/>
  <c r="G1240" i="2"/>
  <c r="G1241" i="2"/>
  <c r="G1242" i="2"/>
  <c r="G1243" i="2"/>
  <c r="G1244" i="2"/>
  <c r="G1245" i="2"/>
  <c r="G1246" i="2"/>
  <c r="G1247" i="2"/>
  <c r="G1248" i="2"/>
  <c r="G1249" i="2"/>
  <c r="G1250" i="2"/>
  <c r="G1251" i="2"/>
  <c r="G1252" i="2"/>
  <c r="G1253" i="2"/>
  <c r="G1254" i="2"/>
  <c r="G1255" i="2"/>
  <c r="G1256" i="2"/>
  <c r="G1257" i="2"/>
  <c r="G1258" i="2"/>
  <c r="G1259" i="2"/>
  <c r="G1260" i="2"/>
  <c r="G1261" i="2"/>
  <c r="G1262" i="2"/>
  <c r="G1263" i="2"/>
  <c r="G1264" i="2"/>
  <c r="G1265" i="2"/>
  <c r="G1266" i="2"/>
  <c r="G1267" i="2"/>
  <c r="G1268" i="2"/>
  <c r="G1269" i="2"/>
  <c r="G1270" i="2"/>
  <c r="G1271" i="2"/>
  <c r="G1272" i="2"/>
  <c r="G1273" i="2"/>
  <c r="G1274" i="2"/>
  <c r="G1275" i="2"/>
  <c r="G1276" i="2"/>
  <c r="G1277" i="2"/>
  <c r="G1278" i="2"/>
  <c r="G1279" i="2"/>
  <c r="G1280" i="2"/>
  <c r="G1281" i="2"/>
  <c r="G1282" i="2"/>
  <c r="G1283" i="2"/>
  <c r="G1284" i="2"/>
  <c r="G1285" i="2"/>
  <c r="G1286" i="2"/>
  <c r="G1287" i="2"/>
  <c r="G1288" i="2"/>
  <c r="G1289" i="2"/>
  <c r="G1290" i="2"/>
  <c r="G1291" i="2"/>
  <c r="G1292" i="2"/>
  <c r="G1293" i="2"/>
  <c r="G1294" i="2"/>
  <c r="G1295" i="2"/>
  <c r="G1296" i="2"/>
  <c r="G1297" i="2"/>
  <c r="G1298" i="2"/>
  <c r="G1299" i="2"/>
  <c r="G1300" i="2"/>
  <c r="G1301" i="2"/>
  <c r="G1302" i="2"/>
  <c r="G1303" i="2"/>
  <c r="G1304" i="2"/>
  <c r="G1305" i="2"/>
  <c r="G1306" i="2"/>
  <c r="G1307" i="2"/>
  <c r="G1308" i="2"/>
  <c r="G1309" i="2"/>
  <c r="G1310" i="2"/>
  <c r="G1311" i="2"/>
  <c r="G1312" i="2"/>
  <c r="G1313" i="2"/>
  <c r="G1314" i="2"/>
  <c r="G1315" i="2"/>
  <c r="G1316" i="2"/>
  <c r="G1317" i="2"/>
  <c r="G1318" i="2"/>
  <c r="G1319" i="2"/>
  <c r="G1320" i="2"/>
  <c r="G1321" i="2"/>
  <c r="G1322" i="2"/>
  <c r="G1323" i="2"/>
  <c r="G1324" i="2"/>
  <c r="G1325" i="2"/>
  <c r="G1326" i="2"/>
  <c r="G1327" i="2"/>
  <c r="G1328" i="2"/>
  <c r="G1329" i="2"/>
  <c r="G1330" i="2"/>
  <c r="G1331" i="2"/>
  <c r="G1332" i="2"/>
  <c r="G1333" i="2"/>
  <c r="G1334" i="2"/>
  <c r="G1335" i="2"/>
  <c r="G1336" i="2"/>
  <c r="G1337" i="2"/>
  <c r="G1338" i="2"/>
  <c r="G1339" i="2"/>
  <c r="G1340" i="2"/>
  <c r="G1341" i="2"/>
  <c r="G1342" i="2"/>
  <c r="G1343" i="2"/>
  <c r="G1344" i="2"/>
  <c r="G1345" i="2"/>
  <c r="G1346" i="2"/>
  <c r="G1347" i="2"/>
  <c r="G1348" i="2"/>
  <c r="G1349" i="2"/>
  <c r="G1350" i="2"/>
  <c r="G1351" i="2"/>
  <c r="G1352" i="2"/>
  <c r="G1353" i="2"/>
  <c r="G1354" i="2"/>
  <c r="G1355" i="2"/>
  <c r="G1356" i="2"/>
  <c r="G1357" i="2"/>
  <c r="G1358" i="2"/>
  <c r="G1359" i="2"/>
  <c r="G1360" i="2"/>
  <c r="G1361" i="2"/>
  <c r="G1362" i="2"/>
  <c r="G1363" i="2"/>
  <c r="G1364" i="2"/>
  <c r="G1365" i="2"/>
  <c r="G1366" i="2"/>
  <c r="G1367" i="2"/>
  <c r="G1368" i="2"/>
  <c r="G1369" i="2"/>
  <c r="G1370" i="2"/>
  <c r="G1371" i="2"/>
  <c r="G1372" i="2"/>
  <c r="G1373" i="2"/>
  <c r="G1374" i="2"/>
  <c r="G1375" i="2"/>
  <c r="G1376" i="2"/>
  <c r="G1377" i="2"/>
  <c r="G1378" i="2"/>
  <c r="G1379" i="2"/>
  <c r="G1380" i="2"/>
  <c r="G1381" i="2"/>
  <c r="G1382" i="2"/>
  <c r="G1383" i="2"/>
  <c r="G1384" i="2"/>
  <c r="G1385" i="2"/>
  <c r="G1386" i="2"/>
  <c r="G1387" i="2"/>
  <c r="G1388" i="2"/>
  <c r="G1389" i="2"/>
  <c r="G1390" i="2"/>
  <c r="G1391" i="2"/>
  <c r="G1392" i="2"/>
  <c r="G1393" i="2"/>
  <c r="G1394" i="2"/>
  <c r="G1395" i="2"/>
  <c r="G1396" i="2"/>
  <c r="G1397" i="2"/>
  <c r="G1398" i="2"/>
  <c r="G1399" i="2"/>
  <c r="G1400" i="2"/>
  <c r="G1401" i="2"/>
  <c r="G1402" i="2"/>
  <c r="G1403" i="2"/>
  <c r="G1404" i="2"/>
  <c r="G1405" i="2"/>
  <c r="G1406" i="2"/>
  <c r="G1407" i="2"/>
  <c r="G1408" i="2"/>
  <c r="G1409" i="2"/>
  <c r="G1410" i="2"/>
  <c r="G1411" i="2"/>
  <c r="G1412" i="2"/>
  <c r="G1413" i="2"/>
  <c r="G1414" i="2"/>
  <c r="G1415" i="2"/>
  <c r="G1416" i="2"/>
  <c r="G1417" i="2"/>
  <c r="G1418" i="2"/>
  <c r="G1419" i="2"/>
  <c r="G1420" i="2"/>
  <c r="G1421" i="2"/>
  <c r="G1422" i="2"/>
  <c r="G1423" i="2"/>
  <c r="G1424" i="2"/>
  <c r="G1425" i="2"/>
  <c r="G1426" i="2"/>
  <c r="G1427" i="2"/>
  <c r="G1428" i="2"/>
  <c r="G1429" i="2"/>
  <c r="G1430" i="2"/>
  <c r="G1431" i="2"/>
  <c r="G1432" i="2"/>
  <c r="G1433" i="2"/>
  <c r="G1434" i="2"/>
  <c r="G1435" i="2"/>
  <c r="G1436" i="2"/>
  <c r="G1437" i="2"/>
  <c r="G1438" i="2"/>
  <c r="G1439" i="2"/>
  <c r="G1440" i="2"/>
  <c r="G1441" i="2"/>
  <c r="G1442" i="2"/>
  <c r="G1443" i="2"/>
  <c r="G1444" i="2"/>
  <c r="G1445" i="2"/>
  <c r="G1446" i="2"/>
  <c r="G1447" i="2"/>
  <c r="G1448" i="2"/>
  <c r="G1449" i="2"/>
  <c r="G1450" i="2"/>
  <c r="G1451" i="2"/>
  <c r="G1452" i="2"/>
  <c r="G1453" i="2"/>
  <c r="G1454" i="2"/>
  <c r="G1455" i="2"/>
  <c r="G1456" i="2"/>
  <c r="G1457" i="2"/>
  <c r="G1458" i="2"/>
  <c r="G1459" i="2"/>
  <c r="G1460" i="2"/>
  <c r="G1461" i="2"/>
  <c r="G1462" i="2"/>
  <c r="G1463" i="2"/>
  <c r="G1464" i="2"/>
  <c r="G1465" i="2"/>
  <c r="G1466" i="2"/>
  <c r="G1467" i="2"/>
  <c r="G1468" i="2"/>
  <c r="G1469" i="2"/>
  <c r="G1470" i="2"/>
  <c r="G1471" i="2"/>
  <c r="G1472" i="2"/>
  <c r="G1473" i="2"/>
  <c r="G1474" i="2"/>
  <c r="G1475" i="2"/>
  <c r="G1476" i="2"/>
  <c r="G1477" i="2"/>
  <c r="G1478" i="2"/>
  <c r="G1479" i="2"/>
  <c r="G1480" i="2"/>
  <c r="G1481" i="2"/>
  <c r="G1482" i="2"/>
  <c r="G1483" i="2"/>
  <c r="G1484" i="2"/>
  <c r="G1485" i="2"/>
  <c r="G1486" i="2"/>
  <c r="G1487" i="2"/>
  <c r="G1488" i="2"/>
  <c r="G1489" i="2"/>
  <c r="G1490" i="2"/>
  <c r="G1491" i="2"/>
  <c r="G1492" i="2"/>
  <c r="G1493" i="2"/>
  <c r="G1494" i="2"/>
  <c r="G1495" i="2"/>
  <c r="G1496" i="2"/>
  <c r="G1497" i="2"/>
  <c r="G1498" i="2"/>
  <c r="G1499" i="2"/>
  <c r="G1500" i="2"/>
  <c r="G1501" i="2"/>
  <c r="G1502" i="2"/>
  <c r="G1503" i="2"/>
  <c r="G1504" i="2"/>
  <c r="G1505" i="2"/>
  <c r="G1506" i="2"/>
  <c r="G1507" i="2"/>
  <c r="G1508" i="2"/>
  <c r="G1509" i="2"/>
  <c r="G1510" i="2"/>
  <c r="G1511" i="2"/>
  <c r="G1512" i="2"/>
  <c r="G1513" i="2"/>
  <c r="G1514" i="2"/>
  <c r="G1515" i="2"/>
  <c r="G1516" i="2"/>
  <c r="G1517" i="2"/>
  <c r="G1518" i="2"/>
  <c r="G1519" i="2"/>
  <c r="G1520" i="2"/>
  <c r="G1521" i="2"/>
  <c r="G1522" i="2"/>
  <c r="G1523" i="2"/>
  <c r="G1524" i="2"/>
  <c r="G1525" i="2"/>
  <c r="G1526" i="2"/>
  <c r="G1527" i="2"/>
  <c r="G1528" i="2"/>
  <c r="G1529" i="2"/>
  <c r="G1530" i="2"/>
  <c r="G1531" i="2"/>
  <c r="G1532" i="2"/>
  <c r="G1533" i="2"/>
  <c r="G1534" i="2"/>
  <c r="G1535" i="2"/>
  <c r="G1536" i="2"/>
  <c r="G1537" i="2"/>
  <c r="G1538" i="2"/>
  <c r="G1539" i="2"/>
  <c r="G1540" i="2"/>
  <c r="G1541" i="2"/>
  <c r="G1542" i="2"/>
  <c r="G1543" i="2"/>
  <c r="G1544" i="2"/>
  <c r="G1545" i="2"/>
  <c r="G1546" i="2"/>
  <c r="G1547" i="2"/>
  <c r="G1548" i="2"/>
  <c r="G1549" i="2"/>
  <c r="G1550" i="2"/>
  <c r="G1551" i="2"/>
  <c r="G1552" i="2"/>
  <c r="G1553" i="2"/>
  <c r="G1554" i="2"/>
  <c r="G1555" i="2"/>
  <c r="G1556" i="2"/>
  <c r="G1557" i="2"/>
  <c r="G1558" i="2"/>
  <c r="G1559" i="2"/>
  <c r="G1560" i="2"/>
  <c r="G1561" i="2"/>
  <c r="G1562" i="2"/>
  <c r="G1563" i="2"/>
  <c r="G1564" i="2"/>
  <c r="G1565" i="2"/>
  <c r="G1566" i="2"/>
  <c r="G1567" i="2"/>
  <c r="G1568" i="2"/>
  <c r="G1569" i="2"/>
  <c r="G1570" i="2"/>
  <c r="G1571" i="2"/>
  <c r="G1572" i="2"/>
  <c r="G1573" i="2"/>
  <c r="G1574" i="2"/>
  <c r="G1575" i="2"/>
  <c r="G1576" i="2"/>
  <c r="G1577" i="2"/>
  <c r="G1578" i="2"/>
  <c r="G1579" i="2"/>
  <c r="G1580" i="2"/>
  <c r="G1581" i="2"/>
  <c r="G1582" i="2"/>
  <c r="G1583" i="2"/>
  <c r="G1584" i="2"/>
  <c r="G1585" i="2"/>
  <c r="G1586" i="2"/>
  <c r="G1587" i="2"/>
  <c r="G1588" i="2"/>
  <c r="G1589" i="2"/>
  <c r="G1590" i="2"/>
  <c r="G1591" i="2"/>
  <c r="G1592" i="2"/>
  <c r="G1593" i="2"/>
  <c r="G1594" i="2"/>
  <c r="G1595" i="2"/>
  <c r="G1596" i="2"/>
  <c r="G1597" i="2"/>
  <c r="G1598" i="2"/>
  <c r="G1599" i="2"/>
  <c r="G1600" i="2"/>
  <c r="G1601" i="2"/>
  <c r="G1602" i="2"/>
  <c r="G5" i="2"/>
  <c r="E5" i="2"/>
  <c r="F6" i="2"/>
  <c r="F7" i="2"/>
  <c r="F8" i="2"/>
  <c r="F9" i="2"/>
  <c r="F10" i="2"/>
  <c r="F11"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449" i="2"/>
  <c r="F450" i="2"/>
  <c r="F451" i="2"/>
  <c r="F452" i="2"/>
  <c r="F453" i="2"/>
  <c r="F454" i="2"/>
  <c r="F455" i="2"/>
  <c r="F456" i="2"/>
  <c r="F457" i="2"/>
  <c r="F458" i="2"/>
  <c r="F459" i="2"/>
  <c r="F460" i="2"/>
  <c r="F461" i="2"/>
  <c r="F462" i="2"/>
  <c r="F463" i="2"/>
  <c r="F464" i="2"/>
  <c r="F465" i="2"/>
  <c r="F466" i="2"/>
  <c r="F467" i="2"/>
  <c r="F468" i="2"/>
  <c r="F469" i="2"/>
  <c r="F470" i="2"/>
  <c r="F471" i="2"/>
  <c r="F472" i="2"/>
  <c r="F473" i="2"/>
  <c r="F474" i="2"/>
  <c r="F475" i="2"/>
  <c r="F476" i="2"/>
  <c r="F477" i="2"/>
  <c r="F478" i="2"/>
  <c r="F479" i="2"/>
  <c r="F480" i="2"/>
  <c r="F481" i="2"/>
  <c r="F482" i="2"/>
  <c r="F483" i="2"/>
  <c r="F484" i="2"/>
  <c r="F485" i="2"/>
  <c r="F486" i="2"/>
  <c r="F487" i="2"/>
  <c r="F488" i="2"/>
  <c r="F489" i="2"/>
  <c r="F490" i="2"/>
  <c r="F491" i="2"/>
  <c r="F492" i="2"/>
  <c r="F493" i="2"/>
  <c r="F494" i="2"/>
  <c r="F495" i="2"/>
  <c r="F496" i="2"/>
  <c r="F497" i="2"/>
  <c r="F498" i="2"/>
  <c r="F499" i="2"/>
  <c r="F500" i="2"/>
  <c r="F501" i="2"/>
  <c r="F502" i="2"/>
  <c r="F503" i="2"/>
  <c r="F504" i="2"/>
  <c r="F505" i="2"/>
  <c r="F506" i="2"/>
  <c r="F507" i="2"/>
  <c r="F508" i="2"/>
  <c r="F509" i="2"/>
  <c r="F510" i="2"/>
  <c r="F511" i="2"/>
  <c r="F512" i="2"/>
  <c r="F513" i="2"/>
  <c r="F514" i="2"/>
  <c r="F515" i="2"/>
  <c r="F516" i="2"/>
  <c r="F517" i="2"/>
  <c r="F518" i="2"/>
  <c r="F519" i="2"/>
  <c r="F520" i="2"/>
  <c r="F521" i="2"/>
  <c r="F522" i="2"/>
  <c r="F523" i="2"/>
  <c r="F524" i="2"/>
  <c r="F525" i="2"/>
  <c r="F526" i="2"/>
  <c r="F527" i="2"/>
  <c r="F528" i="2"/>
  <c r="F529" i="2"/>
  <c r="F530" i="2"/>
  <c r="F531" i="2"/>
  <c r="F532" i="2"/>
  <c r="F533" i="2"/>
  <c r="F534" i="2"/>
  <c r="F535" i="2"/>
  <c r="F536" i="2"/>
  <c r="F537" i="2"/>
  <c r="F538" i="2"/>
  <c r="F539" i="2"/>
  <c r="F540" i="2"/>
  <c r="F541" i="2"/>
  <c r="F542" i="2"/>
  <c r="F543" i="2"/>
  <c r="F544" i="2"/>
  <c r="F545" i="2"/>
  <c r="F546" i="2"/>
  <c r="F547" i="2"/>
  <c r="F548" i="2"/>
  <c r="F549" i="2"/>
  <c r="F550" i="2"/>
  <c r="F551" i="2"/>
  <c r="F552" i="2"/>
  <c r="F553" i="2"/>
  <c r="F554" i="2"/>
  <c r="F555" i="2"/>
  <c r="F556" i="2"/>
  <c r="F557" i="2"/>
  <c r="F558" i="2"/>
  <c r="F559" i="2"/>
  <c r="F560" i="2"/>
  <c r="F561" i="2"/>
  <c r="F562" i="2"/>
  <c r="F563" i="2"/>
  <c r="F564" i="2"/>
  <c r="F565" i="2"/>
  <c r="F566" i="2"/>
  <c r="F567" i="2"/>
  <c r="F568" i="2"/>
  <c r="F569" i="2"/>
  <c r="F570" i="2"/>
  <c r="F571" i="2"/>
  <c r="F572" i="2"/>
  <c r="F573" i="2"/>
  <c r="F574" i="2"/>
  <c r="F575" i="2"/>
  <c r="F576" i="2"/>
  <c r="F577" i="2"/>
  <c r="F578" i="2"/>
  <c r="F579" i="2"/>
  <c r="F580" i="2"/>
  <c r="F581" i="2"/>
  <c r="F582" i="2"/>
  <c r="F583" i="2"/>
  <c r="F584" i="2"/>
  <c r="F585" i="2"/>
  <c r="F586" i="2"/>
  <c r="F587" i="2"/>
  <c r="F588" i="2"/>
  <c r="F589" i="2"/>
  <c r="F590" i="2"/>
  <c r="F591" i="2"/>
  <c r="F592" i="2"/>
  <c r="F593" i="2"/>
  <c r="F594" i="2"/>
  <c r="F595" i="2"/>
  <c r="F596" i="2"/>
  <c r="F597" i="2"/>
  <c r="F598" i="2"/>
  <c r="F599" i="2"/>
  <c r="F600" i="2"/>
  <c r="F601" i="2"/>
  <c r="F602" i="2"/>
  <c r="F603" i="2"/>
  <c r="F604" i="2"/>
  <c r="F605" i="2"/>
  <c r="F606" i="2"/>
  <c r="F607" i="2"/>
  <c r="F608" i="2"/>
  <c r="F609" i="2"/>
  <c r="F610" i="2"/>
  <c r="F611" i="2"/>
  <c r="F612" i="2"/>
  <c r="F613" i="2"/>
  <c r="F614" i="2"/>
  <c r="F615" i="2"/>
  <c r="F616" i="2"/>
  <c r="F617" i="2"/>
  <c r="F618" i="2"/>
  <c r="F619" i="2"/>
  <c r="F620" i="2"/>
  <c r="F621" i="2"/>
  <c r="F622" i="2"/>
  <c r="F623" i="2"/>
  <c r="F624" i="2"/>
  <c r="F625" i="2"/>
  <c r="F626" i="2"/>
  <c r="F627" i="2"/>
  <c r="F628" i="2"/>
  <c r="F629" i="2"/>
  <c r="F630" i="2"/>
  <c r="F631" i="2"/>
  <c r="F632" i="2"/>
  <c r="F633" i="2"/>
  <c r="F634" i="2"/>
  <c r="F635" i="2"/>
  <c r="F636" i="2"/>
  <c r="F637" i="2"/>
  <c r="F638" i="2"/>
  <c r="F639" i="2"/>
  <c r="F640" i="2"/>
  <c r="F641" i="2"/>
  <c r="F642" i="2"/>
  <c r="F643" i="2"/>
  <c r="F644" i="2"/>
  <c r="F645" i="2"/>
  <c r="F646" i="2"/>
  <c r="F647" i="2"/>
  <c r="F648" i="2"/>
  <c r="F649" i="2"/>
  <c r="F650" i="2"/>
  <c r="F651" i="2"/>
  <c r="F652" i="2"/>
  <c r="F653" i="2"/>
  <c r="F654" i="2"/>
  <c r="F655" i="2"/>
  <c r="F656" i="2"/>
  <c r="F657" i="2"/>
  <c r="F658" i="2"/>
  <c r="F659" i="2"/>
  <c r="F660" i="2"/>
  <c r="F661" i="2"/>
  <c r="F662" i="2"/>
  <c r="F663" i="2"/>
  <c r="F664" i="2"/>
  <c r="F665" i="2"/>
  <c r="F666" i="2"/>
  <c r="F667" i="2"/>
  <c r="F668" i="2"/>
  <c r="F669" i="2"/>
  <c r="F670" i="2"/>
  <c r="F671" i="2"/>
  <c r="F672" i="2"/>
  <c r="F673" i="2"/>
  <c r="F674" i="2"/>
  <c r="F675" i="2"/>
  <c r="F676" i="2"/>
  <c r="F677" i="2"/>
  <c r="F678" i="2"/>
  <c r="F679" i="2"/>
  <c r="F680" i="2"/>
  <c r="F681" i="2"/>
  <c r="F682" i="2"/>
  <c r="F683" i="2"/>
  <c r="F684" i="2"/>
  <c r="F685" i="2"/>
  <c r="F686" i="2"/>
  <c r="F687" i="2"/>
  <c r="F688" i="2"/>
  <c r="F689" i="2"/>
  <c r="F690" i="2"/>
  <c r="F691" i="2"/>
  <c r="F692" i="2"/>
  <c r="F693" i="2"/>
  <c r="F694" i="2"/>
  <c r="F695" i="2"/>
  <c r="F696" i="2"/>
  <c r="F697" i="2"/>
  <c r="F698" i="2"/>
  <c r="F699" i="2"/>
  <c r="F700" i="2"/>
  <c r="F701" i="2"/>
  <c r="F702" i="2"/>
  <c r="F703" i="2"/>
  <c r="F704" i="2"/>
  <c r="F705" i="2"/>
  <c r="F706" i="2"/>
  <c r="F707" i="2"/>
  <c r="F708" i="2"/>
  <c r="F709" i="2"/>
  <c r="F710" i="2"/>
  <c r="F711" i="2"/>
  <c r="F712" i="2"/>
  <c r="F713" i="2"/>
  <c r="F714" i="2"/>
  <c r="F715" i="2"/>
  <c r="F716" i="2"/>
  <c r="F717" i="2"/>
  <c r="F718" i="2"/>
  <c r="F719" i="2"/>
  <c r="F720" i="2"/>
  <c r="F721" i="2"/>
  <c r="F722" i="2"/>
  <c r="F723" i="2"/>
  <c r="F724" i="2"/>
  <c r="F725" i="2"/>
  <c r="F726" i="2"/>
  <c r="F727" i="2"/>
  <c r="F728" i="2"/>
  <c r="F729" i="2"/>
  <c r="F730" i="2"/>
  <c r="F731" i="2"/>
  <c r="F732" i="2"/>
  <c r="F733" i="2"/>
  <c r="F734" i="2"/>
  <c r="F735" i="2"/>
  <c r="F736" i="2"/>
  <c r="F737" i="2"/>
  <c r="F738" i="2"/>
  <c r="F739" i="2"/>
  <c r="F740" i="2"/>
  <c r="F741" i="2"/>
  <c r="F742" i="2"/>
  <c r="F743" i="2"/>
  <c r="F744" i="2"/>
  <c r="F745" i="2"/>
  <c r="F746" i="2"/>
  <c r="F747" i="2"/>
  <c r="F748" i="2"/>
  <c r="F749" i="2"/>
  <c r="F750" i="2"/>
  <c r="F751" i="2"/>
  <c r="F752" i="2"/>
  <c r="F753" i="2"/>
  <c r="F754" i="2"/>
  <c r="F755" i="2"/>
  <c r="F756" i="2"/>
  <c r="F757" i="2"/>
  <c r="F758" i="2"/>
  <c r="F759" i="2"/>
  <c r="F760" i="2"/>
  <c r="F761" i="2"/>
  <c r="F762" i="2"/>
  <c r="F763" i="2"/>
  <c r="F764" i="2"/>
  <c r="F765" i="2"/>
  <c r="F766" i="2"/>
  <c r="F767" i="2"/>
  <c r="F768" i="2"/>
  <c r="F769" i="2"/>
  <c r="F770" i="2"/>
  <c r="F771" i="2"/>
  <c r="F772" i="2"/>
  <c r="F773" i="2"/>
  <c r="F774" i="2"/>
  <c r="F775" i="2"/>
  <c r="F776" i="2"/>
  <c r="F777" i="2"/>
  <c r="F778" i="2"/>
  <c r="F779" i="2"/>
  <c r="F780" i="2"/>
  <c r="F781" i="2"/>
  <c r="F782" i="2"/>
  <c r="F783" i="2"/>
  <c r="F784" i="2"/>
  <c r="F785" i="2"/>
  <c r="F786" i="2"/>
  <c r="F787" i="2"/>
  <c r="F788" i="2"/>
  <c r="F789" i="2"/>
  <c r="F790" i="2"/>
  <c r="F791" i="2"/>
  <c r="F792" i="2"/>
  <c r="F793" i="2"/>
  <c r="F794" i="2"/>
  <c r="F795" i="2"/>
  <c r="F796" i="2"/>
  <c r="F797" i="2"/>
  <c r="F798" i="2"/>
  <c r="F799" i="2"/>
  <c r="F800" i="2"/>
  <c r="F801" i="2"/>
  <c r="F802" i="2"/>
  <c r="F803" i="2"/>
  <c r="F804" i="2"/>
  <c r="F805" i="2"/>
  <c r="F806" i="2"/>
  <c r="F807" i="2"/>
  <c r="F808" i="2"/>
  <c r="F809" i="2"/>
  <c r="F810" i="2"/>
  <c r="F811" i="2"/>
  <c r="F812" i="2"/>
  <c r="F813" i="2"/>
  <c r="F814" i="2"/>
  <c r="F815" i="2"/>
  <c r="F816" i="2"/>
  <c r="F817" i="2"/>
  <c r="F818" i="2"/>
  <c r="F819" i="2"/>
  <c r="F820" i="2"/>
  <c r="F821" i="2"/>
  <c r="F822" i="2"/>
  <c r="F823" i="2"/>
  <c r="F824" i="2"/>
  <c r="F825" i="2"/>
  <c r="F826" i="2"/>
  <c r="F827" i="2"/>
  <c r="F828" i="2"/>
  <c r="F829" i="2"/>
  <c r="F830" i="2"/>
  <c r="F831" i="2"/>
  <c r="F832" i="2"/>
  <c r="F833" i="2"/>
  <c r="F834" i="2"/>
  <c r="F835" i="2"/>
  <c r="F836" i="2"/>
  <c r="F837" i="2"/>
  <c r="F838" i="2"/>
  <c r="F839" i="2"/>
  <c r="F840" i="2"/>
  <c r="F841" i="2"/>
  <c r="F842" i="2"/>
  <c r="F843" i="2"/>
  <c r="F844" i="2"/>
  <c r="F845" i="2"/>
  <c r="F846" i="2"/>
  <c r="F847" i="2"/>
  <c r="F848" i="2"/>
  <c r="F849" i="2"/>
  <c r="F850" i="2"/>
  <c r="F851" i="2"/>
  <c r="F852" i="2"/>
  <c r="F853" i="2"/>
  <c r="F854" i="2"/>
  <c r="F855" i="2"/>
  <c r="F856" i="2"/>
  <c r="F857" i="2"/>
  <c r="F858" i="2"/>
  <c r="F859" i="2"/>
  <c r="F860" i="2"/>
  <c r="F861" i="2"/>
  <c r="F862" i="2"/>
  <c r="F863" i="2"/>
  <c r="F864" i="2"/>
  <c r="F865" i="2"/>
  <c r="F866" i="2"/>
  <c r="F867" i="2"/>
  <c r="F868" i="2"/>
  <c r="F869" i="2"/>
  <c r="F870" i="2"/>
  <c r="F871" i="2"/>
  <c r="F872" i="2"/>
  <c r="F873" i="2"/>
  <c r="F874" i="2"/>
  <c r="F875" i="2"/>
  <c r="F876" i="2"/>
  <c r="F877" i="2"/>
  <c r="F878" i="2"/>
  <c r="F879" i="2"/>
  <c r="F880" i="2"/>
  <c r="F881" i="2"/>
  <c r="F882" i="2"/>
  <c r="F883" i="2"/>
  <c r="F884" i="2"/>
  <c r="F885" i="2"/>
  <c r="F886" i="2"/>
  <c r="F887" i="2"/>
  <c r="F888" i="2"/>
  <c r="F889" i="2"/>
  <c r="F890" i="2"/>
  <c r="F891" i="2"/>
  <c r="F892" i="2"/>
  <c r="F893" i="2"/>
  <c r="F894" i="2"/>
  <c r="F895" i="2"/>
  <c r="F896" i="2"/>
  <c r="F897" i="2"/>
  <c r="F898" i="2"/>
  <c r="F899" i="2"/>
  <c r="F900" i="2"/>
  <c r="F901" i="2"/>
  <c r="F902" i="2"/>
  <c r="F903" i="2"/>
  <c r="F904" i="2"/>
  <c r="F905" i="2"/>
  <c r="F906" i="2"/>
  <c r="F907" i="2"/>
  <c r="F908" i="2"/>
  <c r="F909" i="2"/>
  <c r="F910" i="2"/>
  <c r="F911" i="2"/>
  <c r="F912" i="2"/>
  <c r="F913" i="2"/>
  <c r="F914" i="2"/>
  <c r="F915" i="2"/>
  <c r="F916" i="2"/>
  <c r="F917" i="2"/>
  <c r="F918" i="2"/>
  <c r="F919" i="2"/>
  <c r="F920" i="2"/>
  <c r="F921" i="2"/>
  <c r="F922" i="2"/>
  <c r="F923" i="2"/>
  <c r="F924" i="2"/>
  <c r="F925" i="2"/>
  <c r="F926" i="2"/>
  <c r="F927" i="2"/>
  <c r="F928" i="2"/>
  <c r="F929" i="2"/>
  <c r="F930" i="2"/>
  <c r="F931" i="2"/>
  <c r="F932" i="2"/>
  <c r="F933" i="2"/>
  <c r="F934" i="2"/>
  <c r="F935" i="2"/>
  <c r="F936" i="2"/>
  <c r="F937" i="2"/>
  <c r="F938" i="2"/>
  <c r="F939" i="2"/>
  <c r="F940" i="2"/>
  <c r="F941" i="2"/>
  <c r="F942" i="2"/>
  <c r="F943" i="2"/>
  <c r="F944" i="2"/>
  <c r="F945" i="2"/>
  <c r="F946" i="2"/>
  <c r="F947" i="2"/>
  <c r="F948" i="2"/>
  <c r="F949" i="2"/>
  <c r="F950" i="2"/>
  <c r="F951" i="2"/>
  <c r="F952" i="2"/>
  <c r="F953" i="2"/>
  <c r="F954" i="2"/>
  <c r="F955" i="2"/>
  <c r="F956" i="2"/>
  <c r="F957" i="2"/>
  <c r="F958" i="2"/>
  <c r="F959" i="2"/>
  <c r="F960" i="2"/>
  <c r="F961" i="2"/>
  <c r="F962" i="2"/>
  <c r="F963" i="2"/>
  <c r="F964" i="2"/>
  <c r="F965" i="2"/>
  <c r="F966" i="2"/>
  <c r="F967" i="2"/>
  <c r="F968" i="2"/>
  <c r="F969" i="2"/>
  <c r="F970" i="2"/>
  <c r="F971" i="2"/>
  <c r="F972" i="2"/>
  <c r="F973" i="2"/>
  <c r="F974" i="2"/>
  <c r="F975" i="2"/>
  <c r="F976" i="2"/>
  <c r="F977" i="2"/>
  <c r="F978" i="2"/>
  <c r="F979" i="2"/>
  <c r="F980" i="2"/>
  <c r="F981" i="2"/>
  <c r="F982" i="2"/>
  <c r="F983" i="2"/>
  <c r="F984" i="2"/>
  <c r="F985" i="2"/>
  <c r="F986" i="2"/>
  <c r="F987" i="2"/>
  <c r="F988" i="2"/>
  <c r="F989" i="2"/>
  <c r="F990" i="2"/>
  <c r="F991" i="2"/>
  <c r="F992" i="2"/>
  <c r="F993" i="2"/>
  <c r="F994" i="2"/>
  <c r="F995" i="2"/>
  <c r="F996" i="2"/>
  <c r="F997" i="2"/>
  <c r="F998" i="2"/>
  <c r="F999" i="2"/>
  <c r="F1000" i="2"/>
  <c r="F1001" i="2"/>
  <c r="F1002" i="2"/>
  <c r="F1003" i="2"/>
  <c r="F1004" i="2"/>
  <c r="F1005" i="2"/>
  <c r="F1006" i="2"/>
  <c r="F1007" i="2"/>
  <c r="F1008" i="2"/>
  <c r="F1009" i="2"/>
  <c r="F1010" i="2"/>
  <c r="F1011" i="2"/>
  <c r="F1012" i="2"/>
  <c r="F1013" i="2"/>
  <c r="F1014" i="2"/>
  <c r="F1015" i="2"/>
  <c r="F1016" i="2"/>
  <c r="F1017" i="2"/>
  <c r="F1018" i="2"/>
  <c r="F1019" i="2"/>
  <c r="F1020" i="2"/>
  <c r="F1021" i="2"/>
  <c r="F1022" i="2"/>
  <c r="F1023" i="2"/>
  <c r="F1024" i="2"/>
  <c r="F1025" i="2"/>
  <c r="F1026" i="2"/>
  <c r="F1027" i="2"/>
  <c r="F1028" i="2"/>
  <c r="F1029" i="2"/>
  <c r="F1030" i="2"/>
  <c r="F1031" i="2"/>
  <c r="F1032" i="2"/>
  <c r="F1033" i="2"/>
  <c r="F1034" i="2"/>
  <c r="F1035" i="2"/>
  <c r="F1036" i="2"/>
  <c r="F1037" i="2"/>
  <c r="F1038" i="2"/>
  <c r="F1039" i="2"/>
  <c r="F1040" i="2"/>
  <c r="F1041" i="2"/>
  <c r="F1042" i="2"/>
  <c r="F1043" i="2"/>
  <c r="F1044" i="2"/>
  <c r="F1045" i="2"/>
  <c r="F1046" i="2"/>
  <c r="F1047" i="2"/>
  <c r="F1048" i="2"/>
  <c r="F1049" i="2"/>
  <c r="F1050" i="2"/>
  <c r="F1051" i="2"/>
  <c r="F1052" i="2"/>
  <c r="F1053" i="2"/>
  <c r="F1054" i="2"/>
  <c r="F1055" i="2"/>
  <c r="F1056" i="2"/>
  <c r="F1057" i="2"/>
  <c r="F1058" i="2"/>
  <c r="F1059" i="2"/>
  <c r="F1060" i="2"/>
  <c r="F1061" i="2"/>
  <c r="F1062" i="2"/>
  <c r="F1063" i="2"/>
  <c r="F1064" i="2"/>
  <c r="F1065" i="2"/>
  <c r="F1066" i="2"/>
  <c r="F1067" i="2"/>
  <c r="F1068" i="2"/>
  <c r="F1069" i="2"/>
  <c r="F1070" i="2"/>
  <c r="F1071" i="2"/>
  <c r="F1072" i="2"/>
  <c r="F1073" i="2"/>
  <c r="F1074" i="2"/>
  <c r="F1075" i="2"/>
  <c r="F1076" i="2"/>
  <c r="F1077" i="2"/>
  <c r="F1078" i="2"/>
  <c r="F1079" i="2"/>
  <c r="F1080" i="2"/>
  <c r="F1081" i="2"/>
  <c r="F1082" i="2"/>
  <c r="F1083" i="2"/>
  <c r="F1084" i="2"/>
  <c r="F1085" i="2"/>
  <c r="F1086" i="2"/>
  <c r="F1087" i="2"/>
  <c r="F1088" i="2"/>
  <c r="F1089" i="2"/>
  <c r="F1090" i="2"/>
  <c r="F1091" i="2"/>
  <c r="F1092" i="2"/>
  <c r="F1093" i="2"/>
  <c r="F1094" i="2"/>
  <c r="F1095" i="2"/>
  <c r="F1096" i="2"/>
  <c r="F1097" i="2"/>
  <c r="F1098" i="2"/>
  <c r="F1099" i="2"/>
  <c r="F1100" i="2"/>
  <c r="F1101" i="2"/>
  <c r="F1102" i="2"/>
  <c r="F1103" i="2"/>
  <c r="F1104" i="2"/>
  <c r="F1105" i="2"/>
  <c r="F1106" i="2"/>
  <c r="F1107" i="2"/>
  <c r="F1108" i="2"/>
  <c r="F1109" i="2"/>
  <c r="F1110" i="2"/>
  <c r="F1111" i="2"/>
  <c r="F1112" i="2"/>
  <c r="F1113" i="2"/>
  <c r="F1114" i="2"/>
  <c r="F1115" i="2"/>
  <c r="F1116" i="2"/>
  <c r="F1117" i="2"/>
  <c r="F1118" i="2"/>
  <c r="F1119" i="2"/>
  <c r="F1120" i="2"/>
  <c r="F1121" i="2"/>
  <c r="F1122" i="2"/>
  <c r="F1123" i="2"/>
  <c r="F1124" i="2"/>
  <c r="F1125" i="2"/>
  <c r="F1126" i="2"/>
  <c r="F1127" i="2"/>
  <c r="F1128" i="2"/>
  <c r="F1129" i="2"/>
  <c r="F1130" i="2"/>
  <c r="F1131" i="2"/>
  <c r="F1132" i="2"/>
  <c r="F1133" i="2"/>
  <c r="F1134" i="2"/>
  <c r="F1135" i="2"/>
  <c r="F1136" i="2"/>
  <c r="F1137" i="2"/>
  <c r="F1138" i="2"/>
  <c r="F1139" i="2"/>
  <c r="F1140" i="2"/>
  <c r="F1141" i="2"/>
  <c r="F1142" i="2"/>
  <c r="F1143" i="2"/>
  <c r="F1144" i="2"/>
  <c r="F1145" i="2"/>
  <c r="F1146" i="2"/>
  <c r="F1147" i="2"/>
  <c r="F1148" i="2"/>
  <c r="F1149" i="2"/>
  <c r="F1150" i="2"/>
  <c r="F1151" i="2"/>
  <c r="F1152" i="2"/>
  <c r="F1153" i="2"/>
  <c r="F1154" i="2"/>
  <c r="F1155" i="2"/>
  <c r="F1156" i="2"/>
  <c r="F1157" i="2"/>
  <c r="F1158" i="2"/>
  <c r="F1159" i="2"/>
  <c r="F1160" i="2"/>
  <c r="F1161" i="2"/>
  <c r="F1162" i="2"/>
  <c r="F1163" i="2"/>
  <c r="F1164" i="2"/>
  <c r="F1165" i="2"/>
  <c r="F1166" i="2"/>
  <c r="F1167" i="2"/>
  <c r="F1168" i="2"/>
  <c r="F1169" i="2"/>
  <c r="F1170" i="2"/>
  <c r="F1171" i="2"/>
  <c r="F1172" i="2"/>
  <c r="F1173" i="2"/>
  <c r="F1174" i="2"/>
  <c r="F1175" i="2"/>
  <c r="F1176" i="2"/>
  <c r="F1177" i="2"/>
  <c r="F1178" i="2"/>
  <c r="F1179" i="2"/>
  <c r="F1180" i="2"/>
  <c r="F1181" i="2"/>
  <c r="F1182" i="2"/>
  <c r="F1183" i="2"/>
  <c r="F1184" i="2"/>
  <c r="F1185" i="2"/>
  <c r="F1186" i="2"/>
  <c r="F1187" i="2"/>
  <c r="F1188" i="2"/>
  <c r="F1189" i="2"/>
  <c r="F1190" i="2"/>
  <c r="F1191" i="2"/>
  <c r="F1192" i="2"/>
  <c r="F1193" i="2"/>
  <c r="F1194" i="2"/>
  <c r="F1195" i="2"/>
  <c r="F1196" i="2"/>
  <c r="F1197" i="2"/>
  <c r="F1198" i="2"/>
  <c r="F1199" i="2"/>
  <c r="F1200" i="2"/>
  <c r="F1201" i="2"/>
  <c r="F1202" i="2"/>
  <c r="F1203" i="2"/>
  <c r="F1204" i="2"/>
  <c r="F1205" i="2"/>
  <c r="F1206" i="2"/>
  <c r="F1207" i="2"/>
  <c r="F1208" i="2"/>
  <c r="F1209" i="2"/>
  <c r="F1210" i="2"/>
  <c r="F1211" i="2"/>
  <c r="F1212" i="2"/>
  <c r="F1213" i="2"/>
  <c r="F1214" i="2"/>
  <c r="F1215" i="2"/>
  <c r="F1216" i="2"/>
  <c r="F1217" i="2"/>
  <c r="F1218" i="2"/>
  <c r="F1219" i="2"/>
  <c r="F1220" i="2"/>
  <c r="F1221" i="2"/>
  <c r="F1222" i="2"/>
  <c r="F1223" i="2"/>
  <c r="F1224" i="2"/>
  <c r="F1225" i="2"/>
  <c r="F1226" i="2"/>
  <c r="F1227" i="2"/>
  <c r="F1228" i="2"/>
  <c r="F1229" i="2"/>
  <c r="F1230" i="2"/>
  <c r="F1231" i="2"/>
  <c r="F1232" i="2"/>
  <c r="F1233" i="2"/>
  <c r="F1234" i="2"/>
  <c r="F1235" i="2"/>
  <c r="F1236" i="2"/>
  <c r="F1237" i="2"/>
  <c r="F1238" i="2"/>
  <c r="F1239" i="2"/>
  <c r="F1240" i="2"/>
  <c r="F1241" i="2"/>
  <c r="F1242" i="2"/>
  <c r="F1243" i="2"/>
  <c r="F1244" i="2"/>
  <c r="F1245" i="2"/>
  <c r="F1246" i="2"/>
  <c r="F1247" i="2"/>
  <c r="F1248" i="2"/>
  <c r="F1249" i="2"/>
  <c r="F1250" i="2"/>
  <c r="F1251" i="2"/>
  <c r="F1252" i="2"/>
  <c r="F1253" i="2"/>
  <c r="F1254" i="2"/>
  <c r="F1255" i="2"/>
  <c r="F1256" i="2"/>
  <c r="F1257" i="2"/>
  <c r="F1258" i="2"/>
  <c r="F1259" i="2"/>
  <c r="F1260" i="2"/>
  <c r="F1261" i="2"/>
  <c r="F1262" i="2"/>
  <c r="F1263" i="2"/>
  <c r="F1264" i="2"/>
  <c r="F1265" i="2"/>
  <c r="F1266" i="2"/>
  <c r="F1267" i="2"/>
  <c r="F1268" i="2"/>
  <c r="F1269" i="2"/>
  <c r="F1270" i="2"/>
  <c r="F1271" i="2"/>
  <c r="F1272" i="2"/>
  <c r="F1273" i="2"/>
  <c r="F1274" i="2"/>
  <c r="F1275" i="2"/>
  <c r="F1276" i="2"/>
  <c r="F1277" i="2"/>
  <c r="F1278" i="2"/>
  <c r="F1279" i="2"/>
  <c r="F1280" i="2"/>
  <c r="F1281" i="2"/>
  <c r="F1282" i="2"/>
  <c r="F1283" i="2"/>
  <c r="F1284" i="2"/>
  <c r="F1285" i="2"/>
  <c r="F1286" i="2"/>
  <c r="F1287" i="2"/>
  <c r="F1288" i="2"/>
  <c r="F1289" i="2"/>
  <c r="F1290" i="2"/>
  <c r="F1291" i="2"/>
  <c r="F1292" i="2"/>
  <c r="F1293" i="2"/>
  <c r="F1294" i="2"/>
  <c r="F1295" i="2"/>
  <c r="F1296" i="2"/>
  <c r="F1297" i="2"/>
  <c r="F1298" i="2"/>
  <c r="F1299" i="2"/>
  <c r="F1300" i="2"/>
  <c r="F1301" i="2"/>
  <c r="F1302" i="2"/>
  <c r="F1303" i="2"/>
  <c r="F1304" i="2"/>
  <c r="F1305" i="2"/>
  <c r="F1306" i="2"/>
  <c r="F1307" i="2"/>
  <c r="F1308" i="2"/>
  <c r="F1309" i="2"/>
  <c r="F1310" i="2"/>
  <c r="F1311" i="2"/>
  <c r="F1312" i="2"/>
  <c r="F1313" i="2"/>
  <c r="F1314" i="2"/>
  <c r="F1315" i="2"/>
  <c r="F1316" i="2"/>
  <c r="F1317" i="2"/>
  <c r="F1318" i="2"/>
  <c r="F1319" i="2"/>
  <c r="F1320" i="2"/>
  <c r="F1321" i="2"/>
  <c r="F1322" i="2"/>
  <c r="F1323" i="2"/>
  <c r="F1324" i="2"/>
  <c r="F1325" i="2"/>
  <c r="F1326" i="2"/>
  <c r="F1327" i="2"/>
  <c r="F1328" i="2"/>
  <c r="F1329" i="2"/>
  <c r="F1330" i="2"/>
  <c r="F1331" i="2"/>
  <c r="F1332" i="2"/>
  <c r="F1333" i="2"/>
  <c r="F1334" i="2"/>
  <c r="F1335" i="2"/>
  <c r="F1336" i="2"/>
  <c r="F1337" i="2"/>
  <c r="F1338" i="2"/>
  <c r="F1339" i="2"/>
  <c r="F1340" i="2"/>
  <c r="F1341" i="2"/>
  <c r="F1342" i="2"/>
  <c r="F1343" i="2"/>
  <c r="F1344" i="2"/>
  <c r="F1345" i="2"/>
  <c r="F1346" i="2"/>
  <c r="F1347" i="2"/>
  <c r="F1348" i="2"/>
  <c r="F1349" i="2"/>
  <c r="F1350" i="2"/>
  <c r="F1351" i="2"/>
  <c r="F1352" i="2"/>
  <c r="F1353" i="2"/>
  <c r="F1354" i="2"/>
  <c r="F1355" i="2"/>
  <c r="F1356" i="2"/>
  <c r="F1357" i="2"/>
  <c r="F1358" i="2"/>
  <c r="F1359" i="2"/>
  <c r="F1360" i="2"/>
  <c r="F1361" i="2"/>
  <c r="F1362" i="2"/>
  <c r="F1363" i="2"/>
  <c r="F1364" i="2"/>
  <c r="F1365" i="2"/>
  <c r="F1366" i="2"/>
  <c r="F1367" i="2"/>
  <c r="F1368" i="2"/>
  <c r="F1369" i="2"/>
  <c r="F1370" i="2"/>
  <c r="F1371" i="2"/>
  <c r="F1372" i="2"/>
  <c r="F1373" i="2"/>
  <c r="F1374" i="2"/>
  <c r="F1375" i="2"/>
  <c r="F1376" i="2"/>
  <c r="F1377" i="2"/>
  <c r="F1378" i="2"/>
  <c r="F1379" i="2"/>
  <c r="F1380" i="2"/>
  <c r="F1381" i="2"/>
  <c r="F1382" i="2"/>
  <c r="F1383" i="2"/>
  <c r="F1384" i="2"/>
  <c r="F1385" i="2"/>
  <c r="F1386" i="2"/>
  <c r="F1387" i="2"/>
  <c r="F1388" i="2"/>
  <c r="F1389" i="2"/>
  <c r="F1390" i="2"/>
  <c r="F1391" i="2"/>
  <c r="F1392" i="2"/>
  <c r="F1393" i="2"/>
  <c r="F1394" i="2"/>
  <c r="F1395" i="2"/>
  <c r="F1396" i="2"/>
  <c r="F1397" i="2"/>
  <c r="F1398" i="2"/>
  <c r="F1399" i="2"/>
  <c r="F1400" i="2"/>
  <c r="F1401" i="2"/>
  <c r="F1402" i="2"/>
  <c r="F1403" i="2"/>
  <c r="F1404" i="2"/>
  <c r="F1405" i="2"/>
  <c r="F1406" i="2"/>
  <c r="F1407" i="2"/>
  <c r="F1408" i="2"/>
  <c r="F1409" i="2"/>
  <c r="F1410" i="2"/>
  <c r="F1411" i="2"/>
  <c r="F1412" i="2"/>
  <c r="F1413" i="2"/>
  <c r="F1414" i="2"/>
  <c r="F1415" i="2"/>
  <c r="F1416" i="2"/>
  <c r="F1417" i="2"/>
  <c r="F1418" i="2"/>
  <c r="F1419" i="2"/>
  <c r="F1420" i="2"/>
  <c r="F1421" i="2"/>
  <c r="F1422" i="2"/>
  <c r="F1423" i="2"/>
  <c r="F1424" i="2"/>
  <c r="F1425" i="2"/>
  <c r="F1426" i="2"/>
  <c r="F1427" i="2"/>
  <c r="F1428" i="2"/>
  <c r="F1429" i="2"/>
  <c r="F1430" i="2"/>
  <c r="F1431" i="2"/>
  <c r="F1432" i="2"/>
  <c r="F1433" i="2"/>
  <c r="F1434" i="2"/>
  <c r="F1435" i="2"/>
  <c r="F1436" i="2"/>
  <c r="F1437" i="2"/>
  <c r="F1438" i="2"/>
  <c r="F1439" i="2"/>
  <c r="F1440" i="2"/>
  <c r="F1441" i="2"/>
  <c r="F1442" i="2"/>
  <c r="F1443" i="2"/>
  <c r="F1444" i="2"/>
  <c r="F1445" i="2"/>
  <c r="F1446" i="2"/>
  <c r="F1447" i="2"/>
  <c r="F1448" i="2"/>
  <c r="F1449" i="2"/>
  <c r="F1450" i="2"/>
  <c r="F1451" i="2"/>
  <c r="F1452" i="2"/>
  <c r="F1453" i="2"/>
  <c r="F1454" i="2"/>
  <c r="F1455" i="2"/>
  <c r="F1456" i="2"/>
  <c r="F1457" i="2"/>
  <c r="F1458" i="2"/>
  <c r="F1459" i="2"/>
  <c r="F1460" i="2"/>
  <c r="F1461" i="2"/>
  <c r="F1462" i="2"/>
  <c r="F1463" i="2"/>
  <c r="F1464" i="2"/>
  <c r="F1465" i="2"/>
  <c r="F1466" i="2"/>
  <c r="F1467" i="2"/>
  <c r="F1468" i="2"/>
  <c r="F1469" i="2"/>
  <c r="F1470" i="2"/>
  <c r="F1471" i="2"/>
  <c r="F1472" i="2"/>
  <c r="F1473" i="2"/>
  <c r="F1474" i="2"/>
  <c r="F1475" i="2"/>
  <c r="F1476" i="2"/>
  <c r="F1477" i="2"/>
  <c r="F1478" i="2"/>
  <c r="F1479" i="2"/>
  <c r="F1480" i="2"/>
  <c r="F1481" i="2"/>
  <c r="F1482" i="2"/>
  <c r="F1483" i="2"/>
  <c r="F1484" i="2"/>
  <c r="F1485" i="2"/>
  <c r="F1486" i="2"/>
  <c r="F1487" i="2"/>
  <c r="F1488" i="2"/>
  <c r="F1489" i="2"/>
  <c r="F1490" i="2"/>
  <c r="F1491" i="2"/>
  <c r="F1492" i="2"/>
  <c r="F1493" i="2"/>
  <c r="F1494" i="2"/>
  <c r="F1495" i="2"/>
  <c r="F1496" i="2"/>
  <c r="F1497" i="2"/>
  <c r="F1498" i="2"/>
  <c r="F1499" i="2"/>
  <c r="F1500" i="2"/>
  <c r="F1501" i="2"/>
  <c r="F1502" i="2"/>
  <c r="F1503" i="2"/>
  <c r="F1504" i="2"/>
  <c r="F1505" i="2"/>
  <c r="F1506" i="2"/>
  <c r="F1507" i="2"/>
  <c r="F1508" i="2"/>
  <c r="F1509" i="2"/>
  <c r="F1510" i="2"/>
  <c r="F1511" i="2"/>
  <c r="F1512" i="2"/>
  <c r="F1513" i="2"/>
  <c r="F1514" i="2"/>
  <c r="F1515" i="2"/>
  <c r="F1516" i="2"/>
  <c r="F1517" i="2"/>
  <c r="F1518" i="2"/>
  <c r="F1519" i="2"/>
  <c r="F1520" i="2"/>
  <c r="F1521" i="2"/>
  <c r="F1522" i="2"/>
  <c r="F1523" i="2"/>
  <c r="F1524" i="2"/>
  <c r="F1525" i="2"/>
  <c r="F1526" i="2"/>
  <c r="F1527" i="2"/>
  <c r="F1528" i="2"/>
  <c r="F1529" i="2"/>
  <c r="F1530" i="2"/>
  <c r="F1531" i="2"/>
  <c r="F1532" i="2"/>
  <c r="F1533" i="2"/>
  <c r="F1534" i="2"/>
  <c r="F1535" i="2"/>
  <c r="F1536" i="2"/>
  <c r="F1537" i="2"/>
  <c r="F1538" i="2"/>
  <c r="F1539" i="2"/>
  <c r="F1540" i="2"/>
  <c r="F1541" i="2"/>
  <c r="F1542" i="2"/>
  <c r="F1543" i="2"/>
  <c r="F1544" i="2"/>
  <c r="F1545" i="2"/>
  <c r="F1546" i="2"/>
  <c r="F1547" i="2"/>
  <c r="F1548" i="2"/>
  <c r="F1549" i="2"/>
  <c r="F1550" i="2"/>
  <c r="F1551" i="2"/>
  <c r="F1552" i="2"/>
  <c r="F1553" i="2"/>
  <c r="F1554" i="2"/>
  <c r="F1555" i="2"/>
  <c r="F1556" i="2"/>
  <c r="F1557" i="2"/>
  <c r="F1558" i="2"/>
  <c r="F1559" i="2"/>
  <c r="F1560" i="2"/>
  <c r="F1561" i="2"/>
  <c r="F1562" i="2"/>
  <c r="F1563" i="2"/>
  <c r="F1564" i="2"/>
  <c r="F1565" i="2"/>
  <c r="F1566" i="2"/>
  <c r="F1567" i="2"/>
  <c r="F1568" i="2"/>
  <c r="F1569" i="2"/>
  <c r="F1570" i="2"/>
  <c r="F1571" i="2"/>
  <c r="F1572" i="2"/>
  <c r="F1573" i="2"/>
  <c r="F1574" i="2"/>
  <c r="F1575" i="2"/>
  <c r="F1576" i="2"/>
  <c r="F1577" i="2"/>
  <c r="F1578" i="2"/>
  <c r="F1579" i="2"/>
  <c r="F1580" i="2"/>
  <c r="F1581" i="2"/>
  <c r="F1582" i="2"/>
  <c r="F1583" i="2"/>
  <c r="F1584" i="2"/>
  <c r="F1585" i="2"/>
  <c r="F1586" i="2"/>
  <c r="F1587" i="2"/>
  <c r="F1588" i="2"/>
  <c r="F1589" i="2"/>
  <c r="F1590" i="2"/>
  <c r="F1591" i="2"/>
  <c r="F1592" i="2"/>
  <c r="F1593" i="2"/>
  <c r="F1594" i="2"/>
  <c r="F1595" i="2"/>
  <c r="F1596" i="2"/>
  <c r="F1597" i="2"/>
  <c r="F1598" i="2"/>
  <c r="F1599" i="2"/>
  <c r="F1600" i="2"/>
  <c r="F1601" i="2"/>
  <c r="F1602" i="2"/>
  <c r="F5" i="2"/>
  <c r="E6" i="2"/>
  <c r="E7" i="2"/>
  <c r="E8" i="2"/>
  <c r="E9" i="2"/>
  <c r="E10" i="2"/>
  <c r="E11"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E283" i="2"/>
  <c r="E284" i="2"/>
  <c r="E285" i="2"/>
  <c r="E286" i="2"/>
  <c r="E287" i="2"/>
  <c r="E288" i="2"/>
  <c r="E289" i="2"/>
  <c r="E290" i="2"/>
  <c r="E291" i="2"/>
  <c r="E292" i="2"/>
  <c r="E293" i="2"/>
  <c r="E294" i="2"/>
  <c r="E295" i="2"/>
  <c r="E296" i="2"/>
  <c r="E297" i="2"/>
  <c r="E298" i="2"/>
  <c r="E299" i="2"/>
  <c r="E300" i="2"/>
  <c r="E301" i="2"/>
  <c r="E302" i="2"/>
  <c r="E303" i="2"/>
  <c r="E304" i="2"/>
  <c r="E305" i="2"/>
  <c r="E306" i="2"/>
  <c r="E307" i="2"/>
  <c r="E308" i="2"/>
  <c r="E309" i="2"/>
  <c r="E310" i="2"/>
  <c r="E311" i="2"/>
  <c r="E312" i="2"/>
  <c r="E313" i="2"/>
  <c r="E314" i="2"/>
  <c r="E315" i="2"/>
  <c r="E316" i="2"/>
  <c r="E317" i="2"/>
  <c r="E318" i="2"/>
  <c r="E319" i="2"/>
  <c r="E320" i="2"/>
  <c r="E321" i="2"/>
  <c r="E322" i="2"/>
  <c r="E323" i="2"/>
  <c r="E324" i="2"/>
  <c r="E325" i="2"/>
  <c r="E326" i="2"/>
  <c r="E327" i="2"/>
  <c r="E328" i="2"/>
  <c r="E329" i="2"/>
  <c r="E330" i="2"/>
  <c r="E331" i="2"/>
  <c r="E332" i="2"/>
  <c r="E333" i="2"/>
  <c r="E334" i="2"/>
  <c r="E335" i="2"/>
  <c r="E336" i="2"/>
  <c r="E337" i="2"/>
  <c r="E338" i="2"/>
  <c r="E339" i="2"/>
  <c r="E340" i="2"/>
  <c r="E341" i="2"/>
  <c r="E342" i="2"/>
  <c r="E343" i="2"/>
  <c r="E344" i="2"/>
  <c r="E345" i="2"/>
  <c r="E346" i="2"/>
  <c r="E347" i="2"/>
  <c r="E348" i="2"/>
  <c r="E349" i="2"/>
  <c r="E350" i="2"/>
  <c r="E351" i="2"/>
  <c r="E352" i="2"/>
  <c r="E353" i="2"/>
  <c r="E354" i="2"/>
  <c r="E355" i="2"/>
  <c r="E356" i="2"/>
  <c r="E357" i="2"/>
  <c r="E358" i="2"/>
  <c r="E359" i="2"/>
  <c r="E360" i="2"/>
  <c r="E361" i="2"/>
  <c r="E362" i="2"/>
  <c r="E363" i="2"/>
  <c r="E364" i="2"/>
  <c r="E365" i="2"/>
  <c r="E366" i="2"/>
  <c r="E367" i="2"/>
  <c r="E368" i="2"/>
  <c r="E369" i="2"/>
  <c r="E370" i="2"/>
  <c r="E371" i="2"/>
  <c r="E372" i="2"/>
  <c r="E373" i="2"/>
  <c r="E374" i="2"/>
  <c r="E375" i="2"/>
  <c r="E376" i="2"/>
  <c r="E377" i="2"/>
  <c r="E378" i="2"/>
  <c r="E379" i="2"/>
  <c r="E380" i="2"/>
  <c r="E381" i="2"/>
  <c r="E382" i="2"/>
  <c r="E383" i="2"/>
  <c r="E384" i="2"/>
  <c r="E385" i="2"/>
  <c r="E386" i="2"/>
  <c r="E387" i="2"/>
  <c r="E388" i="2"/>
  <c r="E389" i="2"/>
  <c r="E390" i="2"/>
  <c r="E391" i="2"/>
  <c r="E392" i="2"/>
  <c r="E393" i="2"/>
  <c r="E394" i="2"/>
  <c r="E395" i="2"/>
  <c r="E396" i="2"/>
  <c r="E397" i="2"/>
  <c r="E398" i="2"/>
  <c r="E399" i="2"/>
  <c r="E400" i="2"/>
  <c r="E401" i="2"/>
  <c r="E402" i="2"/>
  <c r="E403" i="2"/>
  <c r="E404" i="2"/>
  <c r="E405" i="2"/>
  <c r="E406" i="2"/>
  <c r="E407" i="2"/>
  <c r="E408" i="2"/>
  <c r="E409" i="2"/>
  <c r="E410" i="2"/>
  <c r="E411" i="2"/>
  <c r="E412" i="2"/>
  <c r="E413" i="2"/>
  <c r="E414" i="2"/>
  <c r="E415" i="2"/>
  <c r="E416" i="2"/>
  <c r="E417" i="2"/>
  <c r="E418" i="2"/>
  <c r="E419" i="2"/>
  <c r="E420" i="2"/>
  <c r="E421" i="2"/>
  <c r="E422" i="2"/>
  <c r="E423" i="2"/>
  <c r="E424" i="2"/>
  <c r="E425" i="2"/>
  <c r="E426" i="2"/>
  <c r="E427" i="2"/>
  <c r="E428" i="2"/>
  <c r="E429" i="2"/>
  <c r="E430" i="2"/>
  <c r="E431" i="2"/>
  <c r="E432" i="2"/>
  <c r="E433" i="2"/>
  <c r="E434" i="2"/>
  <c r="E435" i="2"/>
  <c r="E436" i="2"/>
  <c r="E437" i="2"/>
  <c r="E438" i="2"/>
  <c r="E439" i="2"/>
  <c r="E440" i="2"/>
  <c r="E441" i="2"/>
  <c r="E442" i="2"/>
  <c r="E443" i="2"/>
  <c r="E444" i="2"/>
  <c r="E445" i="2"/>
  <c r="E446" i="2"/>
  <c r="E447" i="2"/>
  <c r="E448" i="2"/>
  <c r="E449" i="2"/>
  <c r="E450" i="2"/>
  <c r="E451" i="2"/>
  <c r="E452" i="2"/>
  <c r="E453" i="2"/>
  <c r="E454" i="2"/>
  <c r="E455" i="2"/>
  <c r="E456" i="2"/>
  <c r="E457" i="2"/>
  <c r="E458" i="2"/>
  <c r="E459" i="2"/>
  <c r="E460" i="2"/>
  <c r="E461" i="2"/>
  <c r="E462" i="2"/>
  <c r="E463" i="2"/>
  <c r="E464" i="2"/>
  <c r="E465" i="2"/>
  <c r="E466" i="2"/>
  <c r="E467" i="2"/>
  <c r="E468" i="2"/>
  <c r="E469" i="2"/>
  <c r="E470" i="2"/>
  <c r="E471" i="2"/>
  <c r="E472" i="2"/>
  <c r="E473" i="2"/>
  <c r="E474" i="2"/>
  <c r="E475" i="2"/>
  <c r="E476" i="2"/>
  <c r="E477" i="2"/>
  <c r="E478" i="2"/>
  <c r="E479" i="2"/>
  <c r="E480" i="2"/>
  <c r="E481" i="2"/>
  <c r="E482" i="2"/>
  <c r="E483" i="2"/>
  <c r="E484" i="2"/>
  <c r="E485" i="2"/>
  <c r="E486" i="2"/>
  <c r="E487" i="2"/>
  <c r="E488" i="2"/>
  <c r="E489" i="2"/>
  <c r="E490" i="2"/>
  <c r="E491" i="2"/>
  <c r="E492" i="2"/>
  <c r="E493" i="2"/>
  <c r="E494" i="2"/>
  <c r="E495" i="2"/>
  <c r="E496" i="2"/>
  <c r="E497" i="2"/>
  <c r="E498" i="2"/>
  <c r="E499" i="2"/>
  <c r="E500" i="2"/>
  <c r="E501" i="2"/>
  <c r="E502" i="2"/>
  <c r="E503" i="2"/>
  <c r="E504" i="2"/>
  <c r="E505" i="2"/>
  <c r="E506" i="2"/>
  <c r="E507" i="2"/>
  <c r="E508" i="2"/>
  <c r="E509" i="2"/>
  <c r="E510" i="2"/>
  <c r="E511" i="2"/>
  <c r="E512" i="2"/>
  <c r="E513" i="2"/>
  <c r="E514" i="2"/>
  <c r="E515" i="2"/>
  <c r="E516" i="2"/>
  <c r="E517" i="2"/>
  <c r="E518" i="2"/>
  <c r="E519" i="2"/>
  <c r="E520" i="2"/>
  <c r="E521" i="2"/>
  <c r="E522" i="2"/>
  <c r="E523" i="2"/>
  <c r="E524" i="2"/>
  <c r="E525" i="2"/>
  <c r="E526" i="2"/>
  <c r="E527" i="2"/>
  <c r="E528" i="2"/>
  <c r="E529" i="2"/>
  <c r="E530" i="2"/>
  <c r="E531" i="2"/>
  <c r="E532" i="2"/>
  <c r="E533" i="2"/>
  <c r="E534" i="2"/>
  <c r="E535" i="2"/>
  <c r="E536" i="2"/>
  <c r="E537" i="2"/>
  <c r="E538" i="2"/>
  <c r="E539" i="2"/>
  <c r="E540" i="2"/>
  <c r="E541" i="2"/>
  <c r="E542" i="2"/>
  <c r="E543" i="2"/>
  <c r="E544" i="2"/>
  <c r="E545" i="2"/>
  <c r="E546" i="2"/>
  <c r="E547" i="2"/>
  <c r="E548" i="2"/>
  <c r="E549" i="2"/>
  <c r="E550" i="2"/>
  <c r="E551" i="2"/>
  <c r="E552" i="2"/>
  <c r="E553" i="2"/>
  <c r="E554" i="2"/>
  <c r="E555" i="2"/>
  <c r="E556" i="2"/>
  <c r="E557" i="2"/>
  <c r="E558" i="2"/>
  <c r="E559" i="2"/>
  <c r="E560" i="2"/>
  <c r="E561" i="2"/>
  <c r="E562" i="2"/>
  <c r="E563" i="2"/>
  <c r="E564" i="2"/>
  <c r="E565" i="2"/>
  <c r="E566" i="2"/>
  <c r="E567" i="2"/>
  <c r="E568" i="2"/>
  <c r="E569" i="2"/>
  <c r="E570" i="2"/>
  <c r="E571" i="2"/>
  <c r="E572" i="2"/>
  <c r="E573" i="2"/>
  <c r="E574" i="2"/>
  <c r="E575" i="2"/>
  <c r="E576" i="2"/>
  <c r="E577" i="2"/>
  <c r="E578" i="2"/>
  <c r="E579" i="2"/>
  <c r="E580" i="2"/>
  <c r="E581" i="2"/>
  <c r="E582" i="2"/>
  <c r="E583" i="2"/>
  <c r="E584" i="2"/>
  <c r="E585" i="2"/>
  <c r="E586" i="2"/>
  <c r="E587" i="2"/>
  <c r="E588" i="2"/>
  <c r="E589" i="2"/>
  <c r="E590" i="2"/>
  <c r="E591" i="2"/>
  <c r="E592" i="2"/>
  <c r="E593" i="2"/>
  <c r="E594" i="2"/>
  <c r="E595" i="2"/>
  <c r="E596" i="2"/>
  <c r="E597" i="2"/>
  <c r="E598" i="2"/>
  <c r="E599" i="2"/>
  <c r="E600" i="2"/>
  <c r="E601" i="2"/>
  <c r="E602" i="2"/>
  <c r="E603" i="2"/>
  <c r="E604" i="2"/>
  <c r="E605" i="2"/>
  <c r="E606" i="2"/>
  <c r="E607" i="2"/>
  <c r="E608" i="2"/>
  <c r="E609" i="2"/>
  <c r="E610" i="2"/>
  <c r="E611" i="2"/>
  <c r="E612" i="2"/>
  <c r="E613" i="2"/>
  <c r="E614" i="2"/>
  <c r="E615" i="2"/>
  <c r="E616" i="2"/>
  <c r="E617" i="2"/>
  <c r="E618" i="2"/>
  <c r="E619" i="2"/>
  <c r="E620" i="2"/>
  <c r="E621" i="2"/>
  <c r="E622" i="2"/>
  <c r="E623" i="2"/>
  <c r="E624" i="2"/>
  <c r="E625" i="2"/>
  <c r="E626" i="2"/>
  <c r="E627" i="2"/>
  <c r="E628" i="2"/>
  <c r="E629" i="2"/>
  <c r="E630" i="2"/>
  <c r="E631" i="2"/>
  <c r="E632" i="2"/>
  <c r="E633" i="2"/>
  <c r="E634" i="2"/>
  <c r="E635" i="2"/>
  <c r="E636" i="2"/>
  <c r="E637" i="2"/>
  <c r="E638" i="2"/>
  <c r="E639" i="2"/>
  <c r="E640" i="2"/>
  <c r="E641" i="2"/>
  <c r="E642" i="2"/>
  <c r="E643" i="2"/>
  <c r="E644" i="2"/>
  <c r="E645" i="2"/>
  <c r="E646" i="2"/>
  <c r="E647" i="2"/>
  <c r="E648" i="2"/>
  <c r="E649" i="2"/>
  <c r="E650" i="2"/>
  <c r="E651" i="2"/>
  <c r="E652" i="2"/>
  <c r="E653" i="2"/>
  <c r="E654" i="2"/>
  <c r="E655" i="2"/>
  <c r="E656" i="2"/>
  <c r="E657" i="2"/>
  <c r="E658" i="2"/>
  <c r="E659" i="2"/>
  <c r="E660" i="2"/>
  <c r="E661" i="2"/>
  <c r="E662" i="2"/>
  <c r="E663" i="2"/>
  <c r="E664" i="2"/>
  <c r="E665" i="2"/>
  <c r="E666" i="2"/>
  <c r="E667" i="2"/>
  <c r="E668" i="2"/>
  <c r="E669" i="2"/>
  <c r="E670" i="2"/>
  <c r="E671" i="2"/>
  <c r="E672" i="2"/>
  <c r="E673" i="2"/>
  <c r="E674" i="2"/>
  <c r="E675" i="2"/>
  <c r="E676" i="2"/>
  <c r="E677" i="2"/>
  <c r="E678" i="2"/>
  <c r="E679" i="2"/>
  <c r="E680" i="2"/>
  <c r="E681" i="2"/>
  <c r="E682" i="2"/>
  <c r="E683" i="2"/>
  <c r="E684" i="2"/>
  <c r="E685" i="2"/>
  <c r="E686" i="2"/>
  <c r="E687" i="2"/>
  <c r="E688" i="2"/>
  <c r="E689" i="2"/>
  <c r="E690" i="2"/>
  <c r="E691" i="2"/>
  <c r="E692" i="2"/>
  <c r="E693" i="2"/>
  <c r="E694" i="2"/>
  <c r="E695" i="2"/>
  <c r="E696" i="2"/>
  <c r="E697" i="2"/>
  <c r="E698" i="2"/>
  <c r="E699" i="2"/>
  <c r="E700" i="2"/>
  <c r="E701" i="2"/>
  <c r="E702" i="2"/>
  <c r="E703" i="2"/>
  <c r="E704" i="2"/>
  <c r="E705" i="2"/>
  <c r="E706" i="2"/>
  <c r="E707" i="2"/>
  <c r="E708" i="2"/>
  <c r="E709" i="2"/>
  <c r="E710" i="2"/>
  <c r="E711" i="2"/>
  <c r="E712" i="2"/>
  <c r="E713" i="2"/>
  <c r="E714" i="2"/>
  <c r="E715" i="2"/>
  <c r="E716" i="2"/>
  <c r="E717" i="2"/>
  <c r="E718" i="2"/>
  <c r="E719" i="2"/>
  <c r="E720" i="2"/>
  <c r="E721" i="2"/>
  <c r="E722" i="2"/>
  <c r="E723" i="2"/>
  <c r="E724" i="2"/>
  <c r="E725" i="2"/>
  <c r="E726" i="2"/>
  <c r="E727" i="2"/>
  <c r="E728" i="2"/>
  <c r="E729" i="2"/>
  <c r="E730" i="2"/>
  <c r="E731" i="2"/>
  <c r="E732" i="2"/>
  <c r="E733" i="2"/>
  <c r="E734" i="2"/>
  <c r="E735" i="2"/>
  <c r="E736" i="2"/>
  <c r="E737" i="2"/>
  <c r="E738" i="2"/>
  <c r="E739" i="2"/>
  <c r="E740" i="2"/>
  <c r="E741" i="2"/>
  <c r="E742" i="2"/>
  <c r="E743" i="2"/>
  <c r="E744" i="2"/>
  <c r="E745" i="2"/>
  <c r="E746" i="2"/>
  <c r="E747" i="2"/>
  <c r="E748" i="2"/>
  <c r="E749" i="2"/>
  <c r="E750" i="2"/>
  <c r="E751" i="2"/>
  <c r="E752" i="2"/>
  <c r="E753" i="2"/>
  <c r="E754" i="2"/>
  <c r="E755" i="2"/>
  <c r="E756" i="2"/>
  <c r="E757" i="2"/>
  <c r="E758" i="2"/>
  <c r="E759" i="2"/>
  <c r="E760" i="2"/>
  <c r="E761" i="2"/>
  <c r="E762" i="2"/>
  <c r="E763" i="2"/>
  <c r="E764" i="2"/>
  <c r="E765" i="2"/>
  <c r="E766" i="2"/>
  <c r="E767" i="2"/>
  <c r="E768" i="2"/>
  <c r="E769" i="2"/>
  <c r="E770" i="2"/>
  <c r="E771" i="2"/>
  <c r="E772" i="2"/>
  <c r="E773" i="2"/>
  <c r="E774" i="2"/>
  <c r="E775" i="2"/>
  <c r="E776" i="2"/>
  <c r="E777" i="2"/>
  <c r="E778" i="2"/>
  <c r="E779" i="2"/>
  <c r="E780" i="2"/>
  <c r="E781" i="2"/>
  <c r="E782" i="2"/>
  <c r="E783" i="2"/>
  <c r="E784" i="2"/>
  <c r="E785" i="2"/>
  <c r="E786" i="2"/>
  <c r="E787" i="2"/>
  <c r="E788" i="2"/>
  <c r="E789" i="2"/>
  <c r="E790" i="2"/>
  <c r="E791" i="2"/>
  <c r="E792" i="2"/>
  <c r="E793" i="2"/>
  <c r="E794" i="2"/>
  <c r="E795" i="2"/>
  <c r="E796" i="2"/>
  <c r="E797" i="2"/>
  <c r="E798" i="2"/>
  <c r="E799" i="2"/>
  <c r="E800" i="2"/>
  <c r="E801" i="2"/>
  <c r="E802" i="2"/>
  <c r="E803" i="2"/>
  <c r="E804" i="2"/>
  <c r="E805" i="2"/>
  <c r="E806" i="2"/>
  <c r="E807" i="2"/>
  <c r="E808" i="2"/>
  <c r="E809" i="2"/>
  <c r="E810" i="2"/>
  <c r="E811" i="2"/>
  <c r="E812" i="2"/>
  <c r="E813" i="2"/>
  <c r="E814" i="2"/>
  <c r="E815" i="2"/>
  <c r="E816" i="2"/>
  <c r="E817" i="2"/>
  <c r="E818" i="2"/>
  <c r="E819" i="2"/>
  <c r="E820" i="2"/>
  <c r="E821" i="2"/>
  <c r="E822" i="2"/>
  <c r="E823" i="2"/>
  <c r="E824" i="2"/>
  <c r="E825" i="2"/>
  <c r="E826" i="2"/>
  <c r="E827" i="2"/>
  <c r="E828" i="2"/>
  <c r="E829" i="2"/>
  <c r="E830" i="2"/>
  <c r="E831" i="2"/>
  <c r="E832" i="2"/>
  <c r="E833" i="2"/>
  <c r="E834" i="2"/>
  <c r="E835" i="2"/>
  <c r="E836" i="2"/>
  <c r="E837" i="2"/>
  <c r="E838" i="2"/>
  <c r="E839" i="2"/>
  <c r="E840" i="2"/>
  <c r="E841" i="2"/>
  <c r="E842" i="2"/>
  <c r="E843" i="2"/>
  <c r="E844" i="2"/>
  <c r="E845" i="2"/>
  <c r="E846" i="2"/>
  <c r="E847" i="2"/>
  <c r="E848" i="2"/>
  <c r="E849" i="2"/>
  <c r="E850" i="2"/>
  <c r="E851" i="2"/>
  <c r="E852" i="2"/>
  <c r="E853" i="2"/>
  <c r="E854" i="2"/>
  <c r="E855" i="2"/>
  <c r="E856" i="2"/>
  <c r="E857" i="2"/>
  <c r="E858" i="2"/>
  <c r="E859" i="2"/>
  <c r="E860" i="2"/>
  <c r="E861" i="2"/>
  <c r="E862" i="2"/>
  <c r="E863" i="2"/>
  <c r="E864" i="2"/>
  <c r="E865" i="2"/>
  <c r="E866" i="2"/>
  <c r="E867" i="2"/>
  <c r="E868" i="2"/>
  <c r="E869" i="2"/>
  <c r="E870" i="2"/>
  <c r="E871" i="2"/>
  <c r="E872" i="2"/>
  <c r="E873" i="2"/>
  <c r="E874" i="2"/>
  <c r="E875" i="2"/>
  <c r="E876" i="2"/>
  <c r="E877" i="2"/>
  <c r="E878" i="2"/>
  <c r="E879" i="2"/>
  <c r="E880" i="2"/>
  <c r="E881" i="2"/>
  <c r="E882" i="2"/>
  <c r="E883" i="2"/>
  <c r="E884" i="2"/>
  <c r="E885" i="2"/>
  <c r="E886" i="2"/>
  <c r="E887" i="2"/>
  <c r="E888" i="2"/>
  <c r="E889" i="2"/>
  <c r="E890" i="2"/>
  <c r="E891" i="2"/>
  <c r="E892" i="2"/>
  <c r="E893" i="2"/>
  <c r="E894" i="2"/>
  <c r="E895" i="2"/>
  <c r="E896" i="2"/>
  <c r="E897" i="2"/>
  <c r="E898" i="2"/>
  <c r="E899" i="2"/>
  <c r="E900" i="2"/>
  <c r="E901" i="2"/>
  <c r="E902" i="2"/>
  <c r="E903" i="2"/>
  <c r="E904" i="2"/>
  <c r="E905" i="2"/>
  <c r="E906" i="2"/>
  <c r="E907" i="2"/>
  <c r="E908" i="2"/>
  <c r="E909" i="2"/>
  <c r="E910" i="2"/>
  <c r="E911" i="2"/>
  <c r="E912" i="2"/>
  <c r="E913" i="2"/>
  <c r="E914" i="2"/>
  <c r="E915" i="2"/>
  <c r="E916" i="2"/>
  <c r="E917" i="2"/>
  <c r="E918" i="2"/>
  <c r="E919" i="2"/>
  <c r="E920" i="2"/>
  <c r="E921" i="2"/>
  <c r="E922" i="2"/>
  <c r="E923" i="2"/>
  <c r="E924" i="2"/>
  <c r="E925" i="2"/>
  <c r="E926" i="2"/>
  <c r="E927" i="2"/>
  <c r="E928" i="2"/>
  <c r="E929" i="2"/>
  <c r="E930" i="2"/>
  <c r="E931" i="2"/>
  <c r="E932" i="2"/>
  <c r="E933" i="2"/>
  <c r="E934" i="2"/>
  <c r="E935" i="2"/>
  <c r="E936" i="2"/>
  <c r="E937" i="2"/>
  <c r="E938" i="2"/>
  <c r="E939" i="2"/>
  <c r="E940" i="2"/>
  <c r="E941" i="2"/>
  <c r="E942" i="2"/>
  <c r="E943" i="2"/>
  <c r="E944" i="2"/>
  <c r="E945" i="2"/>
  <c r="E946" i="2"/>
  <c r="E947" i="2"/>
  <c r="E948" i="2"/>
  <c r="E949" i="2"/>
  <c r="E950" i="2"/>
  <c r="E951" i="2"/>
  <c r="E952" i="2"/>
  <c r="E953" i="2"/>
  <c r="E954" i="2"/>
  <c r="E955" i="2"/>
  <c r="E956" i="2"/>
  <c r="E957" i="2"/>
  <c r="E958" i="2"/>
  <c r="E959" i="2"/>
  <c r="E960" i="2"/>
  <c r="E961" i="2"/>
  <c r="E962" i="2"/>
  <c r="E963" i="2"/>
  <c r="E964" i="2"/>
  <c r="E965" i="2"/>
  <c r="E966" i="2"/>
  <c r="E967" i="2"/>
  <c r="E968" i="2"/>
  <c r="E969" i="2"/>
  <c r="E970" i="2"/>
  <c r="E971" i="2"/>
  <c r="E972" i="2"/>
  <c r="E973" i="2"/>
  <c r="E974" i="2"/>
  <c r="E975" i="2"/>
  <c r="E976" i="2"/>
  <c r="E977" i="2"/>
  <c r="E978" i="2"/>
  <c r="E979" i="2"/>
  <c r="E980" i="2"/>
  <c r="E981" i="2"/>
  <c r="E982" i="2"/>
  <c r="E983" i="2"/>
  <c r="E984" i="2"/>
  <c r="E985" i="2"/>
  <c r="E986" i="2"/>
  <c r="E987" i="2"/>
  <c r="E988" i="2"/>
  <c r="E989" i="2"/>
  <c r="E990" i="2"/>
  <c r="E991" i="2"/>
  <c r="E992" i="2"/>
  <c r="E993" i="2"/>
  <c r="E994" i="2"/>
  <c r="E995" i="2"/>
  <c r="E996" i="2"/>
  <c r="E997" i="2"/>
  <c r="E998" i="2"/>
  <c r="E999" i="2"/>
  <c r="E1000" i="2"/>
  <c r="E1001" i="2"/>
  <c r="E1002" i="2"/>
  <c r="E1003" i="2"/>
  <c r="E1004" i="2"/>
  <c r="E1005" i="2"/>
  <c r="E1006" i="2"/>
  <c r="E1007" i="2"/>
  <c r="E1008" i="2"/>
  <c r="E1009" i="2"/>
  <c r="E1010" i="2"/>
  <c r="E1011" i="2"/>
  <c r="E1012" i="2"/>
  <c r="E1013" i="2"/>
  <c r="E1014" i="2"/>
  <c r="E1015" i="2"/>
  <c r="E1016" i="2"/>
  <c r="E1017" i="2"/>
  <c r="E1018" i="2"/>
  <c r="E1019" i="2"/>
  <c r="E1020" i="2"/>
  <c r="E1021" i="2"/>
  <c r="E1022" i="2"/>
  <c r="E1023" i="2"/>
  <c r="E1024" i="2"/>
  <c r="E1025" i="2"/>
  <c r="E1026" i="2"/>
  <c r="E1027" i="2"/>
  <c r="E1028" i="2"/>
  <c r="E1029" i="2"/>
  <c r="E1030" i="2"/>
  <c r="E1031" i="2"/>
  <c r="E1032" i="2"/>
  <c r="E1033" i="2"/>
  <c r="E1034" i="2"/>
  <c r="E1035" i="2"/>
  <c r="E1036" i="2"/>
  <c r="E1037" i="2"/>
  <c r="E1038" i="2"/>
  <c r="E1039" i="2"/>
  <c r="E1040" i="2"/>
  <c r="E1041" i="2"/>
  <c r="E1042" i="2"/>
  <c r="E1043" i="2"/>
  <c r="E1044" i="2"/>
  <c r="E1045" i="2"/>
  <c r="E1046" i="2"/>
  <c r="E1047" i="2"/>
  <c r="E1048" i="2"/>
  <c r="E1049" i="2"/>
  <c r="E1050" i="2"/>
  <c r="E1051" i="2"/>
  <c r="E1052" i="2"/>
  <c r="E1053" i="2"/>
  <c r="E1054" i="2"/>
  <c r="E1055" i="2"/>
  <c r="E1056" i="2"/>
  <c r="E1057" i="2"/>
  <c r="E1058" i="2"/>
  <c r="E1059" i="2"/>
  <c r="E1060" i="2"/>
  <c r="E1061" i="2"/>
  <c r="E1062" i="2"/>
  <c r="E1063" i="2"/>
  <c r="E1064" i="2"/>
  <c r="E1065" i="2"/>
  <c r="E1066" i="2"/>
  <c r="E1067" i="2"/>
  <c r="E1068" i="2"/>
  <c r="E1069" i="2"/>
  <c r="E1070" i="2"/>
  <c r="E1071" i="2"/>
  <c r="E1072" i="2"/>
  <c r="E1073" i="2"/>
  <c r="E1074" i="2"/>
  <c r="E1075" i="2"/>
  <c r="E1076" i="2"/>
  <c r="E1077" i="2"/>
  <c r="E1078" i="2"/>
  <c r="E1079" i="2"/>
  <c r="E1080" i="2"/>
  <c r="E1081" i="2"/>
  <c r="E1082" i="2"/>
  <c r="E1083" i="2"/>
  <c r="E1084" i="2"/>
  <c r="E1085" i="2"/>
  <c r="E1086" i="2"/>
  <c r="E1087" i="2"/>
  <c r="E1088" i="2"/>
  <c r="E1089" i="2"/>
  <c r="E1090" i="2"/>
  <c r="E1091" i="2"/>
  <c r="E1092" i="2"/>
  <c r="E1093" i="2"/>
  <c r="E1094" i="2"/>
  <c r="E1095" i="2"/>
  <c r="E1096" i="2"/>
  <c r="E1097" i="2"/>
  <c r="E1098" i="2"/>
  <c r="E1099" i="2"/>
  <c r="E1100" i="2"/>
  <c r="E1101" i="2"/>
  <c r="E1102" i="2"/>
  <c r="E1103" i="2"/>
  <c r="E1104" i="2"/>
  <c r="E1105" i="2"/>
  <c r="E1106" i="2"/>
  <c r="E1107" i="2"/>
  <c r="E1108" i="2"/>
  <c r="E1109" i="2"/>
  <c r="E1110" i="2"/>
  <c r="E1111" i="2"/>
  <c r="E1112" i="2"/>
  <c r="E1113" i="2"/>
  <c r="E1114" i="2"/>
  <c r="E1115" i="2"/>
  <c r="E1116" i="2"/>
  <c r="E1117" i="2"/>
  <c r="E1118" i="2"/>
  <c r="E1119" i="2"/>
  <c r="E1120" i="2"/>
  <c r="E1121" i="2"/>
  <c r="E1122" i="2"/>
  <c r="E1123" i="2"/>
  <c r="E1124" i="2"/>
  <c r="E1125" i="2"/>
  <c r="E1126" i="2"/>
  <c r="E1127" i="2"/>
  <c r="E1128" i="2"/>
  <c r="E1129" i="2"/>
  <c r="E1130" i="2"/>
  <c r="E1131" i="2"/>
  <c r="E1132" i="2"/>
  <c r="E1133" i="2"/>
  <c r="E1134" i="2"/>
  <c r="E1135" i="2"/>
  <c r="E1136" i="2"/>
  <c r="E1137" i="2"/>
  <c r="E1138" i="2"/>
  <c r="E1139" i="2"/>
  <c r="E1140" i="2"/>
  <c r="E1141" i="2"/>
  <c r="E1142" i="2"/>
  <c r="E1143" i="2"/>
  <c r="E1144" i="2"/>
  <c r="E1145" i="2"/>
  <c r="E1146" i="2"/>
  <c r="E1147" i="2"/>
  <c r="E1148" i="2"/>
  <c r="E1149" i="2"/>
  <c r="E1150" i="2"/>
  <c r="E1151" i="2"/>
  <c r="E1152" i="2"/>
  <c r="E1153" i="2"/>
  <c r="E1154" i="2"/>
  <c r="E1155" i="2"/>
  <c r="E1156" i="2"/>
  <c r="E1157" i="2"/>
  <c r="E1158" i="2"/>
  <c r="E1159" i="2"/>
  <c r="E1160" i="2"/>
  <c r="E1161" i="2"/>
  <c r="E1162" i="2"/>
  <c r="E1163" i="2"/>
  <c r="E1164" i="2"/>
  <c r="E1165" i="2"/>
  <c r="E1166" i="2"/>
  <c r="E1167" i="2"/>
  <c r="E1168" i="2"/>
  <c r="E1169" i="2"/>
  <c r="E1170" i="2"/>
  <c r="E1171" i="2"/>
  <c r="E1172" i="2"/>
  <c r="E1173" i="2"/>
  <c r="E1174" i="2"/>
  <c r="E1175" i="2"/>
  <c r="E1176" i="2"/>
  <c r="E1177" i="2"/>
  <c r="E1178" i="2"/>
  <c r="E1179" i="2"/>
  <c r="E1180" i="2"/>
  <c r="E1181" i="2"/>
  <c r="E1182" i="2"/>
  <c r="E1183" i="2"/>
  <c r="E1184" i="2"/>
  <c r="E1185" i="2"/>
  <c r="E1186" i="2"/>
  <c r="E1187" i="2"/>
  <c r="E1188" i="2"/>
  <c r="E1189" i="2"/>
  <c r="E1190" i="2"/>
  <c r="E1191" i="2"/>
  <c r="E1192" i="2"/>
  <c r="E1193" i="2"/>
  <c r="E1194" i="2"/>
  <c r="E1195" i="2"/>
  <c r="E1196" i="2"/>
  <c r="E1197" i="2"/>
  <c r="E1198" i="2"/>
  <c r="E1199" i="2"/>
  <c r="E1200" i="2"/>
  <c r="E1201" i="2"/>
  <c r="E1202" i="2"/>
  <c r="E1203" i="2"/>
  <c r="E1204" i="2"/>
  <c r="E1205" i="2"/>
  <c r="E1206" i="2"/>
  <c r="E1207" i="2"/>
  <c r="E1208" i="2"/>
  <c r="E1209" i="2"/>
  <c r="E1210" i="2"/>
  <c r="E1211" i="2"/>
  <c r="E1212" i="2"/>
  <c r="E1213" i="2"/>
  <c r="E1214" i="2"/>
  <c r="E1215" i="2"/>
  <c r="E1216" i="2"/>
  <c r="E1217" i="2"/>
  <c r="E1218" i="2"/>
  <c r="E1219" i="2"/>
  <c r="E1220" i="2"/>
  <c r="E1221" i="2"/>
  <c r="E1222" i="2"/>
  <c r="E1223" i="2"/>
  <c r="E1224" i="2"/>
  <c r="E1225" i="2"/>
  <c r="E1226" i="2"/>
  <c r="E1227" i="2"/>
  <c r="E1228" i="2"/>
  <c r="E1229" i="2"/>
  <c r="E1230" i="2"/>
  <c r="E1231" i="2"/>
  <c r="E1232" i="2"/>
  <c r="E1233" i="2"/>
  <c r="E1234" i="2"/>
  <c r="E1235" i="2"/>
  <c r="E1236" i="2"/>
  <c r="E1237" i="2"/>
  <c r="E1238" i="2"/>
  <c r="E1239" i="2"/>
  <c r="E1240" i="2"/>
  <c r="E1241" i="2"/>
  <c r="E1242" i="2"/>
  <c r="E1243" i="2"/>
  <c r="E1244" i="2"/>
  <c r="E1245" i="2"/>
  <c r="E1246" i="2"/>
  <c r="E1247" i="2"/>
  <c r="E1248" i="2"/>
  <c r="E1249" i="2"/>
  <c r="E1250" i="2"/>
  <c r="E1251" i="2"/>
  <c r="E1252" i="2"/>
  <c r="E1253" i="2"/>
  <c r="E1254" i="2"/>
  <c r="E1255" i="2"/>
  <c r="E1256" i="2"/>
  <c r="E1257" i="2"/>
  <c r="E1258" i="2"/>
  <c r="E1259" i="2"/>
  <c r="E1260" i="2"/>
  <c r="E1261" i="2"/>
  <c r="E1262" i="2"/>
  <c r="E1263" i="2"/>
  <c r="E1264" i="2"/>
  <c r="E1265" i="2"/>
  <c r="E1266" i="2"/>
  <c r="E1267" i="2"/>
  <c r="E1268" i="2"/>
  <c r="E1269" i="2"/>
  <c r="E1270" i="2"/>
  <c r="E1271" i="2"/>
  <c r="E1272" i="2"/>
  <c r="E1273" i="2"/>
  <c r="E1274" i="2"/>
  <c r="E1275" i="2"/>
  <c r="E1276" i="2"/>
  <c r="E1277" i="2"/>
  <c r="E1278" i="2"/>
  <c r="E1279" i="2"/>
  <c r="E1280" i="2"/>
  <c r="E1281" i="2"/>
  <c r="E1282" i="2"/>
  <c r="E1283" i="2"/>
  <c r="E1284" i="2"/>
  <c r="E1285" i="2"/>
  <c r="E1286" i="2"/>
  <c r="E1287" i="2"/>
  <c r="E1288" i="2"/>
  <c r="E1289" i="2"/>
  <c r="E1290" i="2"/>
  <c r="E1291" i="2"/>
  <c r="E1292" i="2"/>
  <c r="E1293" i="2"/>
  <c r="E1294" i="2"/>
  <c r="E1295" i="2"/>
  <c r="E1296" i="2"/>
  <c r="E1297" i="2"/>
  <c r="E1298" i="2"/>
  <c r="E1299" i="2"/>
  <c r="E1300" i="2"/>
  <c r="E1301" i="2"/>
  <c r="E1302" i="2"/>
  <c r="E1303" i="2"/>
  <c r="E1304" i="2"/>
  <c r="E1305" i="2"/>
  <c r="E1306" i="2"/>
  <c r="E1307" i="2"/>
  <c r="E1308" i="2"/>
  <c r="E1309" i="2"/>
  <c r="E1310" i="2"/>
  <c r="E1311" i="2"/>
  <c r="E1312" i="2"/>
  <c r="E1313" i="2"/>
  <c r="E1314" i="2"/>
  <c r="E1315" i="2"/>
  <c r="E1316" i="2"/>
  <c r="E1317" i="2"/>
  <c r="E1318" i="2"/>
  <c r="E1319" i="2"/>
  <c r="E1320" i="2"/>
  <c r="E1321" i="2"/>
  <c r="E1322" i="2"/>
  <c r="E1323" i="2"/>
  <c r="E1324" i="2"/>
  <c r="E1325" i="2"/>
  <c r="E1326" i="2"/>
  <c r="E1327" i="2"/>
  <c r="E1328" i="2"/>
  <c r="E1329" i="2"/>
  <c r="E1330" i="2"/>
  <c r="E1331" i="2"/>
  <c r="E1332" i="2"/>
  <c r="E1333" i="2"/>
  <c r="E1334" i="2"/>
  <c r="E1335" i="2"/>
  <c r="E1336" i="2"/>
  <c r="E1337" i="2"/>
  <c r="E1338" i="2"/>
  <c r="E1339" i="2"/>
  <c r="E1340" i="2"/>
  <c r="E1341" i="2"/>
  <c r="E1342" i="2"/>
  <c r="E1343" i="2"/>
  <c r="E1344" i="2"/>
  <c r="E1345" i="2"/>
  <c r="E1346" i="2"/>
  <c r="E1347" i="2"/>
  <c r="E1348" i="2"/>
  <c r="E1349" i="2"/>
  <c r="E1350" i="2"/>
  <c r="E1351" i="2"/>
  <c r="E1352" i="2"/>
  <c r="E1353" i="2"/>
  <c r="E1354" i="2"/>
  <c r="E1355" i="2"/>
  <c r="E1356" i="2"/>
  <c r="E1357" i="2"/>
  <c r="E1358" i="2"/>
  <c r="E1359" i="2"/>
  <c r="E1360" i="2"/>
  <c r="E1361" i="2"/>
  <c r="E1362" i="2"/>
  <c r="E1363" i="2"/>
  <c r="E1364" i="2"/>
  <c r="E1365" i="2"/>
  <c r="E1366" i="2"/>
  <c r="E1367" i="2"/>
  <c r="E1368" i="2"/>
  <c r="E1369" i="2"/>
  <c r="E1370" i="2"/>
  <c r="E1371" i="2"/>
  <c r="E1372" i="2"/>
  <c r="E1373" i="2"/>
  <c r="E1374" i="2"/>
  <c r="E1375" i="2"/>
  <c r="E1376" i="2"/>
  <c r="E1377" i="2"/>
  <c r="E1378" i="2"/>
  <c r="E1379" i="2"/>
  <c r="E1380" i="2"/>
  <c r="E1381" i="2"/>
  <c r="E1382" i="2"/>
  <c r="E1383" i="2"/>
  <c r="E1384" i="2"/>
  <c r="E1385" i="2"/>
  <c r="E1386" i="2"/>
  <c r="E1387" i="2"/>
  <c r="E1388" i="2"/>
  <c r="E1389" i="2"/>
  <c r="E1390" i="2"/>
  <c r="E1391" i="2"/>
  <c r="E1392" i="2"/>
  <c r="E1393" i="2"/>
  <c r="E1394" i="2"/>
  <c r="E1395" i="2"/>
  <c r="E1396" i="2"/>
  <c r="E1397" i="2"/>
  <c r="E1398" i="2"/>
  <c r="E1399" i="2"/>
  <c r="E1400" i="2"/>
  <c r="E1401" i="2"/>
  <c r="E1402" i="2"/>
  <c r="E1403" i="2"/>
  <c r="E1404" i="2"/>
  <c r="E1405" i="2"/>
  <c r="E1406" i="2"/>
  <c r="E1407" i="2"/>
  <c r="E1408" i="2"/>
  <c r="E1409" i="2"/>
  <c r="E1410" i="2"/>
  <c r="E1411" i="2"/>
  <c r="E1412" i="2"/>
  <c r="E1413" i="2"/>
  <c r="E1414" i="2"/>
  <c r="E1415" i="2"/>
  <c r="E1416" i="2"/>
  <c r="E1417" i="2"/>
  <c r="E1418" i="2"/>
  <c r="E1419" i="2"/>
  <c r="E1420" i="2"/>
  <c r="E1421" i="2"/>
  <c r="E1422" i="2"/>
  <c r="E1423" i="2"/>
  <c r="E1424" i="2"/>
  <c r="E1425" i="2"/>
  <c r="E1426" i="2"/>
  <c r="E1427" i="2"/>
  <c r="E1428" i="2"/>
  <c r="E1429" i="2"/>
  <c r="E1430" i="2"/>
  <c r="E1431" i="2"/>
  <c r="E1432" i="2"/>
  <c r="E1433" i="2"/>
  <c r="E1434" i="2"/>
  <c r="E1435" i="2"/>
  <c r="E1436" i="2"/>
  <c r="E1437" i="2"/>
  <c r="E1438" i="2"/>
  <c r="E1439" i="2"/>
  <c r="E1440" i="2"/>
  <c r="E1441" i="2"/>
  <c r="E1442" i="2"/>
  <c r="E1443" i="2"/>
  <c r="E1444" i="2"/>
  <c r="E1445" i="2"/>
  <c r="E1446" i="2"/>
  <c r="E1447" i="2"/>
  <c r="E1448" i="2"/>
  <c r="E1449" i="2"/>
  <c r="E1450" i="2"/>
  <c r="E1451" i="2"/>
  <c r="E1452" i="2"/>
  <c r="E1453" i="2"/>
  <c r="E1454" i="2"/>
  <c r="E1455" i="2"/>
  <c r="E1456" i="2"/>
  <c r="E1457" i="2"/>
  <c r="E1458" i="2"/>
  <c r="E1459" i="2"/>
  <c r="E1460" i="2"/>
  <c r="E1461" i="2"/>
  <c r="E1462" i="2"/>
  <c r="E1463" i="2"/>
  <c r="E1464" i="2"/>
  <c r="E1465" i="2"/>
  <c r="E1466" i="2"/>
  <c r="E1467" i="2"/>
  <c r="E1468" i="2"/>
  <c r="E1469" i="2"/>
  <c r="E1470" i="2"/>
  <c r="E1471" i="2"/>
  <c r="E1472" i="2"/>
  <c r="E1473" i="2"/>
  <c r="E1474" i="2"/>
  <c r="E1475" i="2"/>
  <c r="E1476" i="2"/>
  <c r="E1477" i="2"/>
  <c r="E1478" i="2"/>
  <c r="E1479" i="2"/>
  <c r="E1480" i="2"/>
  <c r="E1481" i="2"/>
  <c r="E1482" i="2"/>
  <c r="E1483" i="2"/>
  <c r="E1484" i="2"/>
  <c r="E1485" i="2"/>
  <c r="E1486" i="2"/>
  <c r="E1487" i="2"/>
  <c r="E1488" i="2"/>
  <c r="E1489" i="2"/>
  <c r="E1490" i="2"/>
  <c r="E1491" i="2"/>
  <c r="E1492" i="2"/>
  <c r="E1493" i="2"/>
  <c r="E1494" i="2"/>
  <c r="E1495" i="2"/>
  <c r="E1496" i="2"/>
  <c r="E1497" i="2"/>
  <c r="E1498" i="2"/>
  <c r="E1499" i="2"/>
  <c r="E1500" i="2"/>
  <c r="E1501" i="2"/>
  <c r="E1502" i="2"/>
  <c r="E1503" i="2"/>
  <c r="E1504" i="2"/>
  <c r="E1505" i="2"/>
  <c r="E1506" i="2"/>
  <c r="E1507" i="2"/>
  <c r="E1508" i="2"/>
  <c r="E1509" i="2"/>
  <c r="E1510" i="2"/>
  <c r="E1511" i="2"/>
  <c r="E1512" i="2"/>
  <c r="E1513" i="2"/>
  <c r="E1514" i="2"/>
  <c r="E1515" i="2"/>
  <c r="E1516" i="2"/>
  <c r="E1517" i="2"/>
  <c r="E1518" i="2"/>
  <c r="E1519" i="2"/>
  <c r="E1520" i="2"/>
  <c r="E1521" i="2"/>
  <c r="E1522" i="2"/>
  <c r="E1523" i="2"/>
  <c r="E1524" i="2"/>
  <c r="E1525" i="2"/>
  <c r="E1526" i="2"/>
  <c r="E1527" i="2"/>
  <c r="E1528" i="2"/>
  <c r="E1529" i="2"/>
  <c r="E1530" i="2"/>
  <c r="E1531" i="2"/>
  <c r="E1532" i="2"/>
  <c r="E1533" i="2"/>
  <c r="E1534" i="2"/>
  <c r="E1535" i="2"/>
  <c r="E1536" i="2"/>
  <c r="E1537" i="2"/>
  <c r="E1538" i="2"/>
  <c r="E1539" i="2"/>
  <c r="E1540" i="2"/>
  <c r="E1541" i="2"/>
  <c r="E1542" i="2"/>
  <c r="E1543" i="2"/>
  <c r="E1544" i="2"/>
  <c r="E1545" i="2"/>
  <c r="E1546" i="2"/>
  <c r="E1547" i="2"/>
  <c r="E1548" i="2"/>
  <c r="E1549" i="2"/>
  <c r="E1550" i="2"/>
  <c r="E1551" i="2"/>
  <c r="E1552" i="2"/>
  <c r="E1553" i="2"/>
  <c r="E1554" i="2"/>
  <c r="E1555" i="2"/>
  <c r="E1556" i="2"/>
  <c r="E1557" i="2"/>
  <c r="E1558" i="2"/>
  <c r="E1559" i="2"/>
  <c r="E1560" i="2"/>
  <c r="E1561" i="2"/>
  <c r="E1562" i="2"/>
  <c r="E1563" i="2"/>
  <c r="E1564" i="2"/>
  <c r="E1565" i="2"/>
  <c r="E1566" i="2"/>
  <c r="E1567" i="2"/>
  <c r="E1568" i="2"/>
  <c r="E1569" i="2"/>
  <c r="E1570" i="2"/>
  <c r="E1571" i="2"/>
  <c r="E1572" i="2"/>
  <c r="E1573" i="2"/>
  <c r="E1574" i="2"/>
  <c r="E1575" i="2"/>
  <c r="E1576" i="2"/>
  <c r="E1577" i="2"/>
  <c r="E1578" i="2"/>
  <c r="E1579" i="2"/>
  <c r="E1580" i="2"/>
  <c r="E1581" i="2"/>
  <c r="E1582" i="2"/>
  <c r="E1583" i="2"/>
  <c r="E1584" i="2"/>
  <c r="E1585" i="2"/>
  <c r="E1586" i="2"/>
  <c r="E1587" i="2"/>
  <c r="E1588" i="2"/>
  <c r="E1589" i="2"/>
  <c r="E1590" i="2"/>
  <c r="E1591" i="2"/>
  <c r="E1592" i="2"/>
  <c r="E1593" i="2"/>
  <c r="E1594" i="2"/>
  <c r="E1595" i="2"/>
  <c r="E1596" i="2"/>
  <c r="E1597" i="2"/>
  <c r="E1598" i="2"/>
  <c r="E1599" i="2"/>
  <c r="E1600" i="2"/>
  <c r="E1601" i="2"/>
  <c r="E1602" i="2"/>
  <c r="B43" i="44" l="1"/>
  <c r="F43" i="44"/>
  <c r="E43" i="44"/>
  <c r="D43" i="44"/>
  <c r="C43" i="44"/>
  <c r="J8" i="43" l="1"/>
  <c r="J7" i="43"/>
  <c r="J6" i="43"/>
  <c r="F6" i="43"/>
  <c r="H6" i="43"/>
  <c r="F7" i="43"/>
  <c r="H7" i="43"/>
  <c r="I8" i="43"/>
  <c r="I7" i="43"/>
  <c r="I6" i="43"/>
  <c r="G8" i="43"/>
  <c r="G7" i="43"/>
  <c r="G6" i="43"/>
  <c r="E8" i="43"/>
  <c r="E7" i="43"/>
  <c r="E6" i="43"/>
  <c r="H8" i="43"/>
  <c r="F8" i="43"/>
  <c r="D8" i="43" a="1"/>
  <c r="D8" i="43" s="1"/>
  <c r="D7" i="43" a="1"/>
  <c r="D7" i="43" s="1"/>
  <c r="D6" i="43" a="1"/>
  <c r="D6" i="43" s="1"/>
  <c r="C8" i="43" l="1" a="1"/>
  <c r="C8" i="43" s="1"/>
  <c r="C7" i="43" a="1"/>
  <c r="C7" i="43" s="1"/>
  <c r="C6" i="43" a="1"/>
  <c r="C6" i="43" s="1"/>
  <c r="B8" i="43"/>
  <c r="B7" i="43"/>
  <c r="B6" i="43"/>
  <c r="C46" i="41"/>
  <c r="D46" i="41"/>
  <c r="E46" i="41"/>
  <c r="E49" i="41" s="1"/>
  <c r="F46" i="41"/>
  <c r="F47" i="41" s="1"/>
  <c r="G46" i="41"/>
  <c r="H46" i="41"/>
  <c r="H48" i="41" s="1"/>
  <c r="I46" i="41"/>
  <c r="I48" i="41" s="1"/>
  <c r="J46" i="41"/>
  <c r="J47" i="41" s="1"/>
  <c r="K46" i="41"/>
  <c r="C47" i="41"/>
  <c r="D47" i="41"/>
  <c r="E47" i="41"/>
  <c r="G47" i="41"/>
  <c r="H47" i="41"/>
  <c r="I47" i="41"/>
  <c r="K47" i="41"/>
  <c r="C48" i="41"/>
  <c r="D48" i="41"/>
  <c r="E48" i="41"/>
  <c r="G48" i="41"/>
  <c r="K48" i="41"/>
  <c r="C49" i="41"/>
  <c r="D49" i="41"/>
  <c r="G49" i="41"/>
  <c r="H49" i="41"/>
  <c r="I49" i="41"/>
  <c r="K49" i="41"/>
  <c r="B46" i="41"/>
  <c r="B49" i="41" s="1"/>
  <c r="B47" i="41" l="1"/>
  <c r="B48" i="41"/>
  <c r="F49" i="41"/>
  <c r="J49" i="41"/>
  <c r="F48" i="41"/>
  <c r="J48" i="41"/>
</calcChain>
</file>

<file path=xl/sharedStrings.xml><?xml version="1.0" encoding="utf-8"?>
<sst xmlns="http://schemas.openxmlformats.org/spreadsheetml/2006/main" count="65364" uniqueCount="8190">
  <si>
    <t>RAND Hospital Price Transparency Study (RR-3033), Supplemental Material</t>
  </si>
  <si>
    <t>Notes</t>
  </si>
  <si>
    <t>The goals for this study are: 1. to provide a detailed hospital price report that is designed to help employers become
better-informed purchasers and stronger advocates on behalf of their employees; and 2. to illustrate--for policymakers, employers
who participated in the study, and other employers and employer groups nationwide--that it is feasible and worthwhile to use claims
data from private health plans to measure and compare hospital prices at a high level of detail: facility by facility and service line by
service line.</t>
  </si>
  <si>
    <t>The authors gathered claims data, including provider identifiers and allowed amounts, for enrollees in employer-sponsored health
plans from three types of data sources: self-insured employers, state-based all-payer claims databases (APCDs) from Colorado
and New Hampshire, and health plans that chose to participate. Together, those data sources include roughly 4 million covered
lives, and claims data for hospital services provided by 1,598 hospitals in 25 states.</t>
  </si>
  <si>
    <t>The analysis focuses on 2015 through 2017 and only includes facility claims for inpatient and outpatient services provided by
Medicare-certified short-stay hospitals. For each private claim, we reprice the service using Medicare’s grouping and pricing
algorithms, and we report price levels and trends for states and for hospitals and hospital systems (i.e., groups of hospitals under
joint ownership) identified by name.</t>
  </si>
  <si>
    <t>The authors calculate and report two types of hospital prices:</t>
  </si>
  <si>
    <t>1. standardized prices, meaning the average allowed amount per standardized units of service, where services are standardized for
case mix using Medicare relative weights, and</t>
  </si>
  <si>
    <t>2. relative prices, meaning the ratio of the actual private allowed amount divided by the Medicare allowed amount for the same
services provided by the same hospital.</t>
  </si>
  <si>
    <t/>
  </si>
  <si>
    <t>Table 1: This table lists each hospital included in the study, including the address, affiliation with a hospital system (if any), and star
rating generated by CMS Hospital Compare. This table reports prices paid over the 2015-2017 period, including standardized
prices separately for inpatient services and outpatient services, and relative prices for inpatient services, outpatient services, and
inpatient and outpatient services combined.</t>
  </si>
  <si>
    <t>Table 2: This table reports hospital prices in 2017 by state for the 25 states included in the study. For each state, we report total
spending by private health plans included the analysis, standardized prices separately for inpatient services and outpatient
services, and relative prices for inpatient services, outpatient services, and inpatient and outpatient services combined.</t>
  </si>
  <si>
    <t>Table 3: This table reports prices paid over the 2015-2017 period for each of the 70 hospital systems for which we have sufficient
data (100 or more inpatient claims and 100 or more outpatient claims). A hospital system is a group of 2 or more hospitals under
joint ownership. For each hospital system, we report total spending by private health plans included the analysis, standardized
prices separately for inpatient services and outpatient services, and relative prices for inpatient services, outpatient services, and
inpatient and outpatient services combined.</t>
  </si>
  <si>
    <t>Table 4: This table reports prices paid for outpatient services for each hospital that is included in the study and for which we have
sufficient outpatient claims data (11 or more claims). A blank cell indicates fewer than 11 claims were available for that hospital and
type of service. We report the total number of outpatient services included in the analysis, and standardized and relative prices for
all outpatient services. We also report the number of services, and standardized and relative prices, for six outpatient service lines:
emergency department visits, percutaneous coronary intervention, endoscopies, laparoscopic surgeries, and advanced imaging
services (CT scans and MRIs).</t>
  </si>
  <si>
    <t>Table 5: This table reports prices paid for inpatient services for each hospital that is included in the study and for which we have
sufficient inpatient claims data (11 or more claims). A blank cell indicates fewer than 11 claims were available for that hospital and
type of service. We report the total number of inpatient services included in the analysis, and standardized and relative prices for all
inpatient services. We also report the number of services, and standardized and relative prices, for six inpatient service lines:
orthopedics, childbirth, substance abuse and mental health, circulatory system conditions, and respiratory system conditions.</t>
  </si>
  <si>
    <t>Tables 6.1 to 6.25: These tables report state- and hospital system-specific trends from 2015 through 2017 in prices paid to
hospitals included in the study. For each state, standardized and relative prices are reported for all hospitals that were included in
the study. We also report standardized and relative prices separately for each hospital system, only including hospitals located in
that state. We only report prices for states and hospital systems for which we have sufficient claims data (100 or more inpatient
claims and 100 or more outpatient claims). A blank cell indicates insufficient claims data were avaiable for that hospital system in
that state and year.</t>
  </si>
  <si>
    <t>Notes: Prices are calculated based on allowed amounts, including amounts paid by the health plan and the patient.</t>
  </si>
  <si>
    <t>Relative prices represent the allowed amount paid by the private plan as a percent of what Medicare would have paid to the same hospital for the same services.</t>
  </si>
  <si>
    <t>Standardized prices represent the allowed amount paid by the private health plan per service, standardized using Medicare's case mix grouping and relative weights.</t>
  </si>
  <si>
    <t>Hospitals are sorted by Medicare provider number.</t>
  </si>
  <si>
    <t>For a description of the data sources, methods, and results, see the full report (https://www.rand.org/pubs/research_reports/RR3033.html).</t>
  </si>
  <si>
    <t>Reported prices only reflect claims data included in the analysis, and are not necessarily representative of prices paid by all private employer-sponsored health plans. Differences in prices among hospitals have not been tested for statistical significance.</t>
  </si>
  <si>
    <t>The number of outpatient services represents the number of line items that are separately payable under Medicare's hospital outpatient prospective payment system.</t>
  </si>
  <si>
    <t>Medicare
provider
number</t>
  </si>
  <si>
    <t>Hospital name</t>
  </si>
  <si>
    <t>Street address</t>
  </si>
  <si>
    <t>City</t>
  </si>
  <si>
    <t>State</t>
  </si>
  <si>
    <t>Zip
code</t>
  </si>
  <si>
    <t>Hospital system or, if
independent,
IPPS/CAH</t>
  </si>
  <si>
    <t>Number
of
outpatient
services</t>
  </si>
  <si>
    <t>Total
private
allowed
amount
for
outpatient
services
($
millions)</t>
  </si>
  <si>
    <t>Simulated
Medicare
allowed
amount
for
outpatient
services
($
millions)</t>
  </si>
  <si>
    <t>Relative
price for
outpatient
services</t>
  </si>
  <si>
    <t>Number
of
inpatient
stays</t>
  </si>
  <si>
    <t>Total
private
allowed
amount
for
inpatient
services
($
millions)</t>
  </si>
  <si>
    <t>Simulated
Medicare
allowed
amount
for
inpatient
services
($
millions)</t>
  </si>
  <si>
    <t>Relative
price for
inpatient
services</t>
  </si>
  <si>
    <t>Total
private
allowed
amount
for
inpatient
and
outpatient
services
($
millions)</t>
  </si>
  <si>
    <t>Simulated
Medicare
allowed
amount
for
inpatient
and
outpatient
services
($
millions)</t>
  </si>
  <si>
    <t>Relative
price for
inpatient
and
outpatient
services</t>
  </si>
  <si>
    <t>060001</t>
  </si>
  <si>
    <t>North Colorado
Medical Center</t>
  </si>
  <si>
    <t>1801 16th Street</t>
  </si>
  <si>
    <t>Greeley</t>
  </si>
  <si>
    <t>CO</t>
  </si>
  <si>
    <t>Banner Health</t>
  </si>
  <si>
    <t>N</t>
  </si>
  <si>
    <t>060003</t>
  </si>
  <si>
    <t>Longmont United
Hospital</t>
  </si>
  <si>
    <t>1950 Mountain View
Avenue</t>
  </si>
  <si>
    <t>Longmont</t>
  </si>
  <si>
    <t>Catholic Health
Initiatives</t>
  </si>
  <si>
    <t>060004</t>
  </si>
  <si>
    <t>Platte Valley Medical
Center</t>
  </si>
  <si>
    <t>1600 Prairie Center
Parkway</t>
  </si>
  <si>
    <t>Brighton</t>
  </si>
  <si>
    <t>SCL Health</t>
  </si>
  <si>
    <t>060006</t>
  </si>
  <si>
    <t>Montrose Memorial
Hospital</t>
  </si>
  <si>
    <t>800 South 3rd Street</t>
  </si>
  <si>
    <t>Montrose</t>
  </si>
  <si>
    <t>QHR</t>
  </si>
  <si>
    <t>060008</t>
  </si>
  <si>
    <t>San Luis Valley Health</t>
  </si>
  <si>
    <t>106 Blanca Ave</t>
  </si>
  <si>
    <t>Alamosa</t>
  </si>
  <si>
    <t>060009</t>
  </si>
  <si>
    <t>Lutheran Medical
Center</t>
  </si>
  <si>
    <t>8300 W 38th Ave</t>
  </si>
  <si>
    <t>Wheat Ridge</t>
  </si>
  <si>
    <t>060010</t>
  </si>
  <si>
    <t>Poudre Valley Hospital</t>
  </si>
  <si>
    <t>1024 S Lemay Ave</t>
  </si>
  <si>
    <t>Fort Collins</t>
  </si>
  <si>
    <t>University of Colorado
Health</t>
  </si>
  <si>
    <t>060011</t>
  </si>
  <si>
    <t>Denver Health Medical
Center</t>
  </si>
  <si>
    <t>777 Bannock Street</t>
  </si>
  <si>
    <t>Denver</t>
  </si>
  <si>
    <t>Independent (IPPS)</t>
  </si>
  <si>
    <t>060012</t>
  </si>
  <si>
    <t>Centura Health-St
Mary Corwin Medical
Center</t>
  </si>
  <si>
    <t>1008 Minnequa Ave</t>
  </si>
  <si>
    <t>Pueblo</t>
  </si>
  <si>
    <t>060013</t>
  </si>
  <si>
    <t>Mercy Regional
Medical Center</t>
  </si>
  <si>
    <t>1010 Three Springs
Blvd</t>
  </si>
  <si>
    <t>Durango</t>
  </si>
  <si>
    <t>060014</t>
  </si>
  <si>
    <t>Presbyterian St Lukes
Medical Center</t>
  </si>
  <si>
    <t>1719 E 19th Ave</t>
  </si>
  <si>
    <t>060015</t>
  </si>
  <si>
    <t>Centura Health-St
Anthony Hospital</t>
  </si>
  <si>
    <t>11600 West 2nd
Place</t>
  </si>
  <si>
    <t>Lakewood</t>
  </si>
  <si>
    <t>060016</t>
  </si>
  <si>
    <t>Centura Health-St
Thomas More Hospital</t>
  </si>
  <si>
    <t>1338 Phay Ave</t>
  </si>
  <si>
    <t>Canon City</t>
  </si>
  <si>
    <t>060020</t>
  </si>
  <si>
    <t>Parkview Medical
Center Inc</t>
  </si>
  <si>
    <t>400 W 16th Street</t>
  </si>
  <si>
    <t>060022</t>
  </si>
  <si>
    <t>University Colo Health
Memorial Hospital
Central</t>
  </si>
  <si>
    <t>1400 E Boulder St</t>
  </si>
  <si>
    <t>Colorado
Springs</t>
  </si>
  <si>
    <t>060023</t>
  </si>
  <si>
    <t>St Marys  Medical
Center</t>
  </si>
  <si>
    <t>2635 N 7th Street</t>
  </si>
  <si>
    <t>Grand Junction</t>
  </si>
  <si>
    <t>060024</t>
  </si>
  <si>
    <t>University Of Colorado
Hospital Authority</t>
  </si>
  <si>
    <t>12605 East 16th
Avenue</t>
  </si>
  <si>
    <t>Aurora</t>
  </si>
  <si>
    <t>060027</t>
  </si>
  <si>
    <t>Foothills Hospital</t>
  </si>
  <si>
    <t>4747 Arapahoe
Avenue</t>
  </si>
  <si>
    <t>Boulder</t>
  </si>
  <si>
    <t>060028</t>
  </si>
  <si>
    <t>Saint Joseph Hospital</t>
  </si>
  <si>
    <t>1375 East 19th
Avenue</t>
  </si>
  <si>
    <t>060030</t>
  </si>
  <si>
    <t>Mckee Medical Center</t>
  </si>
  <si>
    <t>2000 Boise Ave</t>
  </si>
  <si>
    <t>Loveland</t>
  </si>
  <si>
    <t>060031</t>
  </si>
  <si>
    <t>Centura
Health-Penrose St
Francis Health
Services</t>
  </si>
  <si>
    <t>2222 N Nevada Ave</t>
  </si>
  <si>
    <t>060032</t>
  </si>
  <si>
    <t>Rose Medical Center</t>
  </si>
  <si>
    <t>4567 E 9th Avenue</t>
  </si>
  <si>
    <t>HCA Healthcare</t>
  </si>
  <si>
    <t>060034</t>
  </si>
  <si>
    <t>Swedish Medical
Center</t>
  </si>
  <si>
    <t>501 E Hampden
Avenue</t>
  </si>
  <si>
    <t>Englewood</t>
  </si>
  <si>
    <t>060036</t>
  </si>
  <si>
    <t>Arkansas Valley
Regional Medical
Center</t>
  </si>
  <si>
    <t>1100 Carson Avenue</t>
  </si>
  <si>
    <t>La Junta</t>
  </si>
  <si>
    <t>NA</t>
  </si>
  <si>
    <t>060043</t>
  </si>
  <si>
    <t>Keefe Memorial
Hospital</t>
  </si>
  <si>
    <t>602 N 6th W St</t>
  </si>
  <si>
    <t>Cheyenne
Wells</t>
  </si>
  <si>
    <t>060044</t>
  </si>
  <si>
    <t>Colorado Plains
Medical Center</t>
  </si>
  <si>
    <t>1000 Lincoln St</t>
  </si>
  <si>
    <t>Fort Morgan</t>
  </si>
  <si>
    <t>LifePoint Health</t>
  </si>
  <si>
    <t>060049</t>
  </si>
  <si>
    <t>Uchealth Yampa
Valley Medical Center</t>
  </si>
  <si>
    <t>1024 Central Park Dr</t>
  </si>
  <si>
    <t>Steamboat
Springs</t>
  </si>
  <si>
    <t>060054</t>
  </si>
  <si>
    <t>Community Hospital</t>
  </si>
  <si>
    <t>2351 G Rd</t>
  </si>
  <si>
    <t>060064</t>
  </si>
  <si>
    <t>Centura Health-Porter
Adventist Hospital</t>
  </si>
  <si>
    <t>2525 South Downing
Street</t>
  </si>
  <si>
    <t>060065</t>
  </si>
  <si>
    <t>North Suburban
Medical Center</t>
  </si>
  <si>
    <t>9191 Grant St</t>
  </si>
  <si>
    <t>Thornton</t>
  </si>
  <si>
    <t>060071</t>
  </si>
  <si>
    <t>Delta County Memorial
Hospital</t>
  </si>
  <si>
    <t>1501 E 3rd Street</t>
  </si>
  <si>
    <t>Delta</t>
  </si>
  <si>
    <t>060075</t>
  </si>
  <si>
    <t>Valley View Hospital
Association</t>
  </si>
  <si>
    <t>1906 Blake Ave</t>
  </si>
  <si>
    <t>Glenwood
Springs</t>
  </si>
  <si>
    <t>060076</t>
  </si>
  <si>
    <t>Sterling Regional
Medcenter</t>
  </si>
  <si>
    <t>615 Fairhurst St</t>
  </si>
  <si>
    <t>Sterling</t>
  </si>
  <si>
    <t>060096</t>
  </si>
  <si>
    <t>Vail Health Hospital</t>
  </si>
  <si>
    <t>181 West Meadow
Drive</t>
  </si>
  <si>
    <t>Vail</t>
  </si>
  <si>
    <t>060100</t>
  </si>
  <si>
    <t>Medical Center Of
Aurora, The</t>
  </si>
  <si>
    <t>1501 S Potomac St</t>
  </si>
  <si>
    <t>060103</t>
  </si>
  <si>
    <t>Centura Health-Avista
Adventist Hospital</t>
  </si>
  <si>
    <t>100 Health Park
Drive</t>
  </si>
  <si>
    <t>Louisville</t>
  </si>
  <si>
    <t>Adventist Health
System Sunbelt Health
Care Corporation</t>
  </si>
  <si>
    <t>060104</t>
  </si>
  <si>
    <t>St Anthony North
Health Campus</t>
  </si>
  <si>
    <t>14300 Orchard
Parkway</t>
  </si>
  <si>
    <t>Westminster</t>
  </si>
  <si>
    <t>060107</t>
  </si>
  <si>
    <t>National Jewish Health</t>
  </si>
  <si>
    <t>1400 Jackson St</t>
  </si>
  <si>
    <t>060112</t>
  </si>
  <si>
    <t>Sky Ridge Medical
Center</t>
  </si>
  <si>
    <t>10101 Ridgegate
Parkway</t>
  </si>
  <si>
    <t>Lone Tree</t>
  </si>
  <si>
    <t>060113</t>
  </si>
  <si>
    <t>Centura
Health-Littleton
Adventist Hospital</t>
  </si>
  <si>
    <t>7700 S Broadway</t>
  </si>
  <si>
    <t>Littleton</t>
  </si>
  <si>
    <t>060114</t>
  </si>
  <si>
    <t>Parker Adventist
Hospital</t>
  </si>
  <si>
    <t>9395 Crown Crest
Blvd</t>
  </si>
  <si>
    <t>Parker</t>
  </si>
  <si>
    <t>060116</t>
  </si>
  <si>
    <t>Good Samaritan
Medical Center</t>
  </si>
  <si>
    <t>200 Exempla Circle</t>
  </si>
  <si>
    <t>Lafayette</t>
  </si>
  <si>
    <t>060117</t>
  </si>
  <si>
    <t>Animas Surgical
Hospital, Llc</t>
  </si>
  <si>
    <t>575 Rivergate Lane</t>
  </si>
  <si>
    <t>060118</t>
  </si>
  <si>
    <t>St Anthony Summit
Medical Center</t>
  </si>
  <si>
    <t>340 Peak One Drive</t>
  </si>
  <si>
    <t>Frisco</t>
  </si>
  <si>
    <t>060119</t>
  </si>
  <si>
    <t>Medical Center Of The
Rockies</t>
  </si>
  <si>
    <t>2500 Rocky
Mountain Avenue</t>
  </si>
  <si>
    <t>060124</t>
  </si>
  <si>
    <t>Orthocolorado Hospital
At St Anthony Med
Campus</t>
  </si>
  <si>
    <t>11650 W 2nd Place</t>
  </si>
  <si>
    <t>060125</t>
  </si>
  <si>
    <t>Castle Rock Adventist
Hospital</t>
  </si>
  <si>
    <t>2350 Meadows Blvd</t>
  </si>
  <si>
    <t>Castle Rock</t>
  </si>
  <si>
    <t>060126</t>
  </si>
  <si>
    <t>Banner Fort Collins
Medical Center</t>
  </si>
  <si>
    <t>4700 Lady Moon Dr</t>
  </si>
  <si>
    <t>061300</t>
  </si>
  <si>
    <t>Weisbrod Memorial
County Hospital</t>
  </si>
  <si>
    <t>1208 Luther Street</t>
  </si>
  <si>
    <t>Eads</t>
  </si>
  <si>
    <t>Independent (CAH)</t>
  </si>
  <si>
    <t>Y</t>
  </si>
  <si>
    <t>061301</t>
  </si>
  <si>
    <t>Rio Grande Hospital</t>
  </si>
  <si>
    <t>310 County Rd 14</t>
  </si>
  <si>
    <t>Del Norte</t>
  </si>
  <si>
    <t>061302</t>
  </si>
  <si>
    <t>Colorado Canyons
Hospital And Medical
Center</t>
  </si>
  <si>
    <t>300 West Ottley
Avenue</t>
  </si>
  <si>
    <t>Fruita</t>
  </si>
  <si>
    <t>061303</t>
  </si>
  <si>
    <t>East Morgan County
Hospital</t>
  </si>
  <si>
    <t>2400 W Edison St</t>
  </si>
  <si>
    <t>Brush</t>
  </si>
  <si>
    <t>061304</t>
  </si>
  <si>
    <t>Haxtun Hospital
District</t>
  </si>
  <si>
    <t>235 W Fletcher
Street</t>
  </si>
  <si>
    <t>Haxtun</t>
  </si>
  <si>
    <t>061305</t>
  </si>
  <si>
    <t>Melissa Memorial
Hospital</t>
  </si>
  <si>
    <t>1001 E Johnson
Street</t>
  </si>
  <si>
    <t>Holyoke</t>
  </si>
  <si>
    <t>061306</t>
  </si>
  <si>
    <t>Lincoln Community
Hospital</t>
  </si>
  <si>
    <t>111 6th St</t>
  </si>
  <si>
    <t>Hugo</t>
  </si>
  <si>
    <t>061307</t>
  </si>
  <si>
    <t>Rangely District
Hospital</t>
  </si>
  <si>
    <t>225 Eagle Crest Dr</t>
  </si>
  <si>
    <t>Rangely</t>
  </si>
  <si>
    <t>061308</t>
  </si>
  <si>
    <t>San Luis Valley Health
Conejos County
Hospital</t>
  </si>
  <si>
    <t>19021 Us Highway
285</t>
  </si>
  <si>
    <t>La Jara</t>
  </si>
  <si>
    <t>061309</t>
  </si>
  <si>
    <t>Wray Community
District Hospital</t>
  </si>
  <si>
    <t>1017 West 7th Street</t>
  </si>
  <si>
    <t>Wray</t>
  </si>
  <si>
    <t>061310</t>
  </si>
  <si>
    <t>Sedgwick County
Memorial Hospital</t>
  </si>
  <si>
    <t>900 Cedar Street</t>
  </si>
  <si>
    <t>Julesburg</t>
  </si>
  <si>
    <t>061311</t>
  </si>
  <si>
    <t>Southeast Colorado
Hospital</t>
  </si>
  <si>
    <t>373 E Tenth Ave</t>
  </si>
  <si>
    <t>Springfield</t>
  </si>
  <si>
    <t>061312</t>
  </si>
  <si>
    <t>Estes Park Medical
Center</t>
  </si>
  <si>
    <t>555 Prospect
Avenue</t>
  </si>
  <si>
    <t>Estes Park</t>
  </si>
  <si>
    <t>061313</t>
  </si>
  <si>
    <t>Kit Carson County
Memorial Hospital</t>
  </si>
  <si>
    <t>286 - 16th Street</t>
  </si>
  <si>
    <t>Burlington</t>
  </si>
  <si>
    <t>061314</t>
  </si>
  <si>
    <t>Memorial Hospital, The</t>
  </si>
  <si>
    <t>750 Hospital Loop</t>
  </si>
  <si>
    <t>Craig</t>
  </si>
  <si>
    <t>061315</t>
  </si>
  <si>
    <t>Yuma District Hospital</t>
  </si>
  <si>
    <t>1000 West 8th
Avenue</t>
  </si>
  <si>
    <t>Yuma</t>
  </si>
  <si>
    <t>061316</t>
  </si>
  <si>
    <t>Spanish Peaks
Regional Health
Center</t>
  </si>
  <si>
    <t>23500 Us Hwy 160</t>
  </si>
  <si>
    <t>Walsenburg</t>
  </si>
  <si>
    <t>061317</t>
  </si>
  <si>
    <t>Grand River Medical
Center</t>
  </si>
  <si>
    <t>501 Airport Road</t>
  </si>
  <si>
    <t>Rifle</t>
  </si>
  <si>
    <t>061318</t>
  </si>
  <si>
    <t>Middle Park Medical
Center</t>
  </si>
  <si>
    <t>214 S 4th Street</t>
  </si>
  <si>
    <t>Kremmling</t>
  </si>
  <si>
    <t>061319</t>
  </si>
  <si>
    <t>St Vincent Hospital
General District</t>
  </si>
  <si>
    <t>822 W 4th Street</t>
  </si>
  <si>
    <t>Leadville</t>
  </si>
  <si>
    <t>061320</t>
  </si>
  <si>
    <t>Gunnison Valley
Hospital</t>
  </si>
  <si>
    <t>711 North Taylor
Street</t>
  </si>
  <si>
    <t>Gunnison</t>
  </si>
  <si>
    <t>061321</t>
  </si>
  <si>
    <t>Mt San Rafael Hospital</t>
  </si>
  <si>
    <t>410 Benedicta
Avenue</t>
  </si>
  <si>
    <t>Trinidad</t>
  </si>
  <si>
    <t>061322</t>
  </si>
  <si>
    <t>Heart Of The Rockies
Regional Medical
Center</t>
  </si>
  <si>
    <t>1000 Rush Drive</t>
  </si>
  <si>
    <t>Salida</t>
  </si>
  <si>
    <t>061323</t>
  </si>
  <si>
    <t>Prowers Medical
Center</t>
  </si>
  <si>
    <t>401 Kendall Drive</t>
  </si>
  <si>
    <t>Lamar</t>
  </si>
  <si>
    <t>061324</t>
  </si>
  <si>
    <t>Aspen Valley Hospital</t>
  </si>
  <si>
    <t>0401 Castle Creek
Road</t>
  </si>
  <si>
    <t>Aspen</t>
  </si>
  <si>
    <t>061325</t>
  </si>
  <si>
    <t>Pioneers Medical
Center</t>
  </si>
  <si>
    <t>100 Pioneers
Medical Center Drive</t>
  </si>
  <si>
    <t>Meeker</t>
  </si>
  <si>
    <t>061326</t>
  </si>
  <si>
    <t>Pikes Peak Regional
Hospital</t>
  </si>
  <si>
    <t>16420 Highway 24</t>
  </si>
  <si>
    <t>Woodland Park</t>
  </si>
  <si>
    <t>IASIS Healthcare</t>
  </si>
  <si>
    <t>061327</t>
  </si>
  <si>
    <t>Southwest Memorial
Hospital</t>
  </si>
  <si>
    <t>1311 N Mildred Rd</t>
  </si>
  <si>
    <t>Cortez</t>
  </si>
  <si>
    <t>061328</t>
  </si>
  <si>
    <t>Pagosa Springs
Medical Center</t>
  </si>
  <si>
    <t>95 South Pagosa
Boulevard</t>
  </si>
  <si>
    <t>Pagosa
Springs</t>
  </si>
  <si>
    <t>100001</t>
  </si>
  <si>
    <t>Uf Health Jacksonville</t>
  </si>
  <si>
    <t>655 W 8th St</t>
  </si>
  <si>
    <t>Jacksonville</t>
  </si>
  <si>
    <t>FL</t>
  </si>
  <si>
    <t>UF Health Shands</t>
  </si>
  <si>
    <t>100002</t>
  </si>
  <si>
    <t>Bethesda Hospital
East</t>
  </si>
  <si>
    <t>2815 S Seacrest
Blvd</t>
  </si>
  <si>
    <t>Boynton Beach</t>
  </si>
  <si>
    <t>100006</t>
  </si>
  <si>
    <t>Orlando Health</t>
  </si>
  <si>
    <t>52 W Underwood St</t>
  </si>
  <si>
    <t>Orlando</t>
  </si>
  <si>
    <t>100007</t>
  </si>
  <si>
    <t>Florida Hospital</t>
  </si>
  <si>
    <t>601 E Rollins St</t>
  </si>
  <si>
    <t>100008</t>
  </si>
  <si>
    <t>Baptist Hospital Of
Miami</t>
  </si>
  <si>
    <t>8900 N Kendall Dr</t>
  </si>
  <si>
    <t>Miami</t>
  </si>
  <si>
    <t>Baptist Health South
Florida</t>
  </si>
  <si>
    <t>100009</t>
  </si>
  <si>
    <t>Umhc-Uhealth Tower</t>
  </si>
  <si>
    <t>1450 Nw 10 Avenue
Drive</t>
  </si>
  <si>
    <t>University of Miami
Health System</t>
  </si>
  <si>
    <t>100012</t>
  </si>
  <si>
    <t>Lee Memorial Hospital</t>
  </si>
  <si>
    <t>2776 Cleveland Ave</t>
  </si>
  <si>
    <t>Fort Myers</t>
  </si>
  <si>
    <t>Lee Health</t>
  </si>
  <si>
    <t>100017</t>
  </si>
  <si>
    <t>Halifax Health Medical
Center</t>
  </si>
  <si>
    <t>303 N Clyde Morris
Blvd</t>
  </si>
  <si>
    <t>Daytona Beach</t>
  </si>
  <si>
    <t>100018</t>
  </si>
  <si>
    <t>Naples Community
Hospital</t>
  </si>
  <si>
    <t>350 7th St N</t>
  </si>
  <si>
    <t>Naples</t>
  </si>
  <si>
    <t>100022</t>
  </si>
  <si>
    <t>Jackson Memorial
Hospital</t>
  </si>
  <si>
    <t>1611 Nw 12th Ave</t>
  </si>
  <si>
    <t>100025</t>
  </si>
  <si>
    <t>Sacred Heart Hospital</t>
  </si>
  <si>
    <t>5151 N 9th Ave</t>
  </si>
  <si>
    <t>Pensacola</t>
  </si>
  <si>
    <t>Ascension Health</t>
  </si>
  <si>
    <t>100034</t>
  </si>
  <si>
    <t>Mount Sinai Medical
Center</t>
  </si>
  <si>
    <t>4300 Alton Rd</t>
  </si>
  <si>
    <t>Miami Beach</t>
  </si>
  <si>
    <t>100038</t>
  </si>
  <si>
    <t>Memorial Regional
Hospital</t>
  </si>
  <si>
    <t>3501 Johnson St</t>
  </si>
  <si>
    <t>Hollywood</t>
  </si>
  <si>
    <t>Memorial Healthcare
System</t>
  </si>
  <si>
    <t>100039</t>
  </si>
  <si>
    <t>Broward Health
Medical Center</t>
  </si>
  <si>
    <t>1600 S Andrews Ave</t>
  </si>
  <si>
    <t>Fort
Lauderdale</t>
  </si>
  <si>
    <t>Broward Health</t>
  </si>
  <si>
    <t>100044</t>
  </si>
  <si>
    <t>Martin Medical Center</t>
  </si>
  <si>
    <t>200 Se Hospital Ave</t>
  </si>
  <si>
    <t>Stuart</t>
  </si>
  <si>
    <t>100045</t>
  </si>
  <si>
    <t>Florida Hospital
Deland</t>
  </si>
  <si>
    <t>701 W Plymouth Ave</t>
  </si>
  <si>
    <t>Deland</t>
  </si>
  <si>
    <t>100068</t>
  </si>
  <si>
    <t>Florida Hospital
Memorial Medical
Center</t>
  </si>
  <si>
    <t>301 Memorial
Medical Parkway</t>
  </si>
  <si>
    <t>100069</t>
  </si>
  <si>
    <t>Florida Hospital
Carrollwood</t>
  </si>
  <si>
    <t>7171 N Dale Mabry
Hwy</t>
  </si>
  <si>
    <t>Tampa</t>
  </si>
  <si>
    <t>100073</t>
  </si>
  <si>
    <t>Holy Cross Hospital</t>
  </si>
  <si>
    <t>4725 N Federal Hwy</t>
  </si>
  <si>
    <t>Trinity Health</t>
  </si>
  <si>
    <t>100075</t>
  </si>
  <si>
    <t>St Josephs Hospital</t>
  </si>
  <si>
    <t>3001 W Martin
Luther King Jr Blvd</t>
  </si>
  <si>
    <t>100080</t>
  </si>
  <si>
    <t>Jfk Medical Center</t>
  </si>
  <si>
    <t>5301 S Congress
Ave</t>
  </si>
  <si>
    <t>Atlantis</t>
  </si>
  <si>
    <t>100087</t>
  </si>
  <si>
    <t>Sarasota Memorial
Hospital</t>
  </si>
  <si>
    <t>1700 S Tamiami Trl</t>
  </si>
  <si>
    <t>Sarasota</t>
  </si>
  <si>
    <t>100088</t>
  </si>
  <si>
    <t>Baptist Medical Center
Jacksonville</t>
  </si>
  <si>
    <t>800 Prudential Dr</t>
  </si>
  <si>
    <t>Baptist Health</t>
  </si>
  <si>
    <t>100093</t>
  </si>
  <si>
    <t>Baptist Hospital</t>
  </si>
  <si>
    <t>1000 W Moreno St</t>
  </si>
  <si>
    <t>Baptist Health Care
Corporation</t>
  </si>
  <si>
    <t>100113</t>
  </si>
  <si>
    <t>Uf Health Shands
Hospital</t>
  </si>
  <si>
    <t>1600 Sw Archer Rd</t>
  </si>
  <si>
    <t>Gainesville</t>
  </si>
  <si>
    <t>100128</t>
  </si>
  <si>
    <t>Tampa General
Hospital</t>
  </si>
  <si>
    <t>1 Tampa General Cir</t>
  </si>
  <si>
    <t>100130</t>
  </si>
  <si>
    <t>Lakeside Medical
Center</t>
  </si>
  <si>
    <t>39200 Hooker Hwy</t>
  </si>
  <si>
    <t>Belle Glade</t>
  </si>
  <si>
    <t>100135</t>
  </si>
  <si>
    <t>Tallahassee Memorial
Hospital</t>
  </si>
  <si>
    <t>1300 Miccosukee Rd</t>
  </si>
  <si>
    <t>Tallahassee</t>
  </si>
  <si>
    <t>100140</t>
  </si>
  <si>
    <t>Baptist Medical Center
- Nassau</t>
  </si>
  <si>
    <t>1250 S 18th St</t>
  </si>
  <si>
    <t>Fernandina
Beach</t>
  </si>
  <si>
    <t>100150</t>
  </si>
  <si>
    <t>Lower Keys Medical
Center</t>
  </si>
  <si>
    <t>5900 College Road</t>
  </si>
  <si>
    <t>Key West</t>
  </si>
  <si>
    <t>Community Health
Systems
(CHS)/Lutheran</t>
  </si>
  <si>
    <t>100151</t>
  </si>
  <si>
    <t>Mayo Clinic</t>
  </si>
  <si>
    <t>4500 San Pablo Rd</t>
  </si>
  <si>
    <t>100154</t>
  </si>
  <si>
    <t>South Miami Hospital</t>
  </si>
  <si>
    <t>6200 Sw 73rd St</t>
  </si>
  <si>
    <t>South Miami</t>
  </si>
  <si>
    <t>100161</t>
  </si>
  <si>
    <t>Central Florida
Regional Hospital</t>
  </si>
  <si>
    <t>1401 W Seminole
Blvd</t>
  </si>
  <si>
    <t>Sanford</t>
  </si>
  <si>
    <t>100167</t>
  </si>
  <si>
    <t>Plantation General
Hospital</t>
  </si>
  <si>
    <t>401 Nw 42nd Ave</t>
  </si>
  <si>
    <t>Plantation</t>
  </si>
  <si>
    <t>100168</t>
  </si>
  <si>
    <t>Boca Raton Regional
Hospital</t>
  </si>
  <si>
    <t>800 Meadows Rd</t>
  </si>
  <si>
    <t>Boca Raton</t>
  </si>
  <si>
    <t>100176</t>
  </si>
  <si>
    <t>Palm Beach Gardens
Medical Center</t>
  </si>
  <si>
    <t>3360 Burns Rd</t>
  </si>
  <si>
    <t>Palm Beach
Gardens</t>
  </si>
  <si>
    <t>TENET Healthcare
Corporation</t>
  </si>
  <si>
    <t>100189</t>
  </si>
  <si>
    <t>Northwest Medical
Center</t>
  </si>
  <si>
    <t>2801 N State Rd 7</t>
  </si>
  <si>
    <t>Margate</t>
  </si>
  <si>
    <t>100204</t>
  </si>
  <si>
    <t>North Florida Regional
Medical Center</t>
  </si>
  <si>
    <t>6500 Newberry Rd</t>
  </si>
  <si>
    <t>100224</t>
  </si>
  <si>
    <t>University Hospital
And Medical Center</t>
  </si>
  <si>
    <t>7201 N University Dr</t>
  </si>
  <si>
    <t>Tamarac</t>
  </si>
  <si>
    <t>100228</t>
  </si>
  <si>
    <t>Westside Regional
Medical Center</t>
  </si>
  <si>
    <t>8201 W Broward
Blvd</t>
  </si>
  <si>
    <t>100234</t>
  </si>
  <si>
    <t>West Palm Hospital</t>
  </si>
  <si>
    <t>2201 45th St</t>
  </si>
  <si>
    <t>West Palm
Beach</t>
  </si>
  <si>
    <t>100240</t>
  </si>
  <si>
    <t>Umhc - Bascom
Palmer Eye Institute</t>
  </si>
  <si>
    <t>900 Nw 17th St</t>
  </si>
  <si>
    <t>100244</t>
  </si>
  <si>
    <t>Cape Coral Hospital</t>
  </si>
  <si>
    <t>636 Del Prado Blvd</t>
  </si>
  <si>
    <t>Cape Coral</t>
  </si>
  <si>
    <t>100246</t>
  </si>
  <si>
    <t>Lawnwood Regional
Medical Center &amp;
Heart Institute</t>
  </si>
  <si>
    <t>1700 S 23rd St</t>
  </si>
  <si>
    <t>Fort Pierce</t>
  </si>
  <si>
    <t>100252</t>
  </si>
  <si>
    <t>Raulerson Hospital</t>
  </si>
  <si>
    <t>1796 Hwy 441 North</t>
  </si>
  <si>
    <t>Okeechobee</t>
  </si>
  <si>
    <t>100253</t>
  </si>
  <si>
    <t>Jupiter Medical Center</t>
  </si>
  <si>
    <t>1210 S Old Dixie
Hwy</t>
  </si>
  <si>
    <t>Jupiter</t>
  </si>
  <si>
    <t>100254</t>
  </si>
  <si>
    <t>Capital Regional
Medical Center</t>
  </si>
  <si>
    <t>2626 Capital Medical
Blvd</t>
  </si>
  <si>
    <t>100256</t>
  </si>
  <si>
    <t>Regional Medical
Center Bayonet Point</t>
  </si>
  <si>
    <t>14000 Fivay Rd</t>
  </si>
  <si>
    <t>Hudson</t>
  </si>
  <si>
    <t>100258</t>
  </si>
  <si>
    <t>Delray Medical Center</t>
  </si>
  <si>
    <t>5352 Linton Blvd</t>
  </si>
  <si>
    <t>Delray Beach</t>
  </si>
  <si>
    <t>100268</t>
  </si>
  <si>
    <t>West Boca Medical
Center</t>
  </si>
  <si>
    <t>21644 State Rd 7</t>
  </si>
  <si>
    <t>100269</t>
  </si>
  <si>
    <t>Palms West Hospital</t>
  </si>
  <si>
    <t>13001 Southern Blvd</t>
  </si>
  <si>
    <t>Loxahatchee</t>
  </si>
  <si>
    <t>100275</t>
  </si>
  <si>
    <t>Wellington Regional
Medical Center</t>
  </si>
  <si>
    <t>10101 Forest Hill
Blvd</t>
  </si>
  <si>
    <t>Wellington</t>
  </si>
  <si>
    <t>Universal Health
Services, Inc.</t>
  </si>
  <si>
    <t>100276</t>
  </si>
  <si>
    <t>Broward Health Coral
Springs</t>
  </si>
  <si>
    <t>3000 Coral Hills Dr</t>
  </si>
  <si>
    <t>Coral Springs</t>
  </si>
  <si>
    <t>100287</t>
  </si>
  <si>
    <t>1309 N Flagler Dr</t>
  </si>
  <si>
    <t>100288</t>
  </si>
  <si>
    <t>St Mary's Medical
Center</t>
  </si>
  <si>
    <t>901 45th St</t>
  </si>
  <si>
    <t>100289</t>
  </si>
  <si>
    <t>Cleveland Clinic
Hospital</t>
  </si>
  <si>
    <t>3100 Weston Rd</t>
  </si>
  <si>
    <t>Weston</t>
  </si>
  <si>
    <t>Cleveland Clinic Health
System</t>
  </si>
  <si>
    <t>100296</t>
  </si>
  <si>
    <t>Doctors Hospital</t>
  </si>
  <si>
    <t>5000 University Dr</t>
  </si>
  <si>
    <t>Coral Gables</t>
  </si>
  <si>
    <t>101309</t>
  </si>
  <si>
    <t>Hendry Regional
Medical Center</t>
  </si>
  <si>
    <t>524 W Sagamore
Ave</t>
  </si>
  <si>
    <t>Clewiston</t>
  </si>
  <si>
    <t>101312</t>
  </si>
  <si>
    <t>Fishermen's Hospital</t>
  </si>
  <si>
    <t>3301 Overseas Hwy</t>
  </si>
  <si>
    <t>Marathon</t>
  </si>
  <si>
    <t>110005</t>
  </si>
  <si>
    <t>Northside Hospital
Forsyth</t>
  </si>
  <si>
    <t>1200 Northside
Forsyth Drive</t>
  </si>
  <si>
    <t>Cumming</t>
  </si>
  <si>
    <t>GA</t>
  </si>
  <si>
    <t>Northside Healthcare
System</t>
  </si>
  <si>
    <t>110006</t>
  </si>
  <si>
    <t>St Mary's Hospital</t>
  </si>
  <si>
    <t>1230 Baxter Street</t>
  </si>
  <si>
    <t>Athens</t>
  </si>
  <si>
    <t>110007</t>
  </si>
  <si>
    <t>Phoebe Putney
Memorial Hospital</t>
  </si>
  <si>
    <t>417 Third Avenue</t>
  </si>
  <si>
    <t>Albany</t>
  </si>
  <si>
    <t>Phoebe Putney Health
System</t>
  </si>
  <si>
    <t>110008</t>
  </si>
  <si>
    <t>Northside Hospital
Cherokee</t>
  </si>
  <si>
    <t>450 Northside
Cherokee Boulevard</t>
  </si>
  <si>
    <t>Canton</t>
  </si>
  <si>
    <t>110010</t>
  </si>
  <si>
    <t>Emory University
Hospital</t>
  </si>
  <si>
    <t>1364 Clifton Road,
Ne</t>
  </si>
  <si>
    <t>Atlanta</t>
  </si>
  <si>
    <t>Emory Healthcare</t>
  </si>
  <si>
    <t>110011</t>
  </si>
  <si>
    <t>Tanner Medical Center
- Carrollton</t>
  </si>
  <si>
    <t>705 Dixie Street</t>
  </si>
  <si>
    <t>Carrollton</t>
  </si>
  <si>
    <t>Tanner Health System</t>
  </si>
  <si>
    <t>110016</t>
  </si>
  <si>
    <t>Wellstar West Georgia
Medical Center</t>
  </si>
  <si>
    <t>1514 Vernon Road</t>
  </si>
  <si>
    <t>Lagrange</t>
  </si>
  <si>
    <t>WellStar Health
System</t>
  </si>
  <si>
    <t>110018</t>
  </si>
  <si>
    <t>Piedmont Newton
Hospital</t>
  </si>
  <si>
    <t>5126 Hospital Drive
Ne</t>
  </si>
  <si>
    <t>Covington</t>
  </si>
  <si>
    <t>Piedmont Healthcare</t>
  </si>
  <si>
    <t>110024</t>
  </si>
  <si>
    <t>Candler Hospital</t>
  </si>
  <si>
    <t>5353 Reynolds
Street</t>
  </si>
  <si>
    <t>Savannah</t>
  </si>
  <si>
    <t>110025</t>
  </si>
  <si>
    <t>Southeast Georgia
Health System-
Brunswick Campus</t>
  </si>
  <si>
    <t>2415 Parkwood Drive</t>
  </si>
  <si>
    <t>Brunswick</t>
  </si>
  <si>
    <t>Southeast Georgia
Health System</t>
  </si>
  <si>
    <t>110029</t>
  </si>
  <si>
    <t>Northeast Georgia
Medical Center, Inc</t>
  </si>
  <si>
    <t>743 Spring Street</t>
  </si>
  <si>
    <t>Northeast Georgia
Health System</t>
  </si>
  <si>
    <t>110032</t>
  </si>
  <si>
    <t>Stephens County
Hospital</t>
  </si>
  <si>
    <t>163 Hospital Drive</t>
  </si>
  <si>
    <t>Toccoa</t>
  </si>
  <si>
    <t>110034</t>
  </si>
  <si>
    <t>Au Medical Center</t>
  </si>
  <si>
    <t>1120 15th Street</t>
  </si>
  <si>
    <t>Augusta</t>
  </si>
  <si>
    <t>110035</t>
  </si>
  <si>
    <t>Wellstar Kennestone
Hospital</t>
  </si>
  <si>
    <t>677 Church Street</t>
  </si>
  <si>
    <t>Marietta</t>
  </si>
  <si>
    <t>110036</t>
  </si>
  <si>
    <t>Memorial Health Univ
Med Cen, Inc</t>
  </si>
  <si>
    <t>4700 Waters Avenue</t>
  </si>
  <si>
    <t>110038</t>
  </si>
  <si>
    <t>John D Archbold
Memorial Hospital</t>
  </si>
  <si>
    <t>915 Gordon Avenue
&amp; Mimosa Drive</t>
  </si>
  <si>
    <t>Thomasville</t>
  </si>
  <si>
    <t>Archbold Medical
Center</t>
  </si>
  <si>
    <t>110042</t>
  </si>
  <si>
    <t>Wellstar Paulding
Hospital</t>
  </si>
  <si>
    <t>2518 Jimmy Lee
Smith Parkway</t>
  </si>
  <si>
    <t>Hiram</t>
  </si>
  <si>
    <t>110043</t>
  </si>
  <si>
    <t>St Joseph's Hospital -
Savannah</t>
  </si>
  <si>
    <t>11705 Mercy
Boulevard</t>
  </si>
  <si>
    <t>110054</t>
  </si>
  <si>
    <t>Floyd Medical Center</t>
  </si>
  <si>
    <t>304 Turner Mccall
Blvd P O Box 233</t>
  </si>
  <si>
    <t>Rome</t>
  </si>
  <si>
    <t>110073</t>
  </si>
  <si>
    <t>Dorminy Medical
Center</t>
  </si>
  <si>
    <t>200 Perry House
Road, Box 1447</t>
  </si>
  <si>
    <t>Fitzgerald</t>
  </si>
  <si>
    <t>110074</t>
  </si>
  <si>
    <t>Piedmont Athens
Regional Medical
Center</t>
  </si>
  <si>
    <t>1199 Prince Avenue</t>
  </si>
  <si>
    <t>110075</t>
  </si>
  <si>
    <t>East Georgia Regional
Medical Center</t>
  </si>
  <si>
    <t>1499 Fair Road</t>
  </si>
  <si>
    <t>Statesboro</t>
  </si>
  <si>
    <t>110076</t>
  </si>
  <si>
    <t>Dekalb Medical Center</t>
  </si>
  <si>
    <t>2701 N Decatur
Road</t>
  </si>
  <si>
    <t>Decatur</t>
  </si>
  <si>
    <t>DeKalb Regional
Health System</t>
  </si>
  <si>
    <t>110078</t>
  </si>
  <si>
    <t>Emory University
Hospital Midtown</t>
  </si>
  <si>
    <t>550 Peachtree
Street,  Ne</t>
  </si>
  <si>
    <t>110079</t>
  </si>
  <si>
    <t>Grady Memorial
Hospital</t>
  </si>
  <si>
    <t>80 Jesse Hill, Jr
Drive Se</t>
  </si>
  <si>
    <t>110082</t>
  </si>
  <si>
    <t>Saint Joseph's
Hospital Of Atlanta, Inc</t>
  </si>
  <si>
    <t>5665 Peachtree
Dunwoody Road</t>
  </si>
  <si>
    <t>110083</t>
  </si>
  <si>
    <t>Piedmont Hospital</t>
  </si>
  <si>
    <t>1968 Peachtree Rd
Nw</t>
  </si>
  <si>
    <t>110087</t>
  </si>
  <si>
    <t>Gwinnett Medical
Center</t>
  </si>
  <si>
    <t>1000 Medical Center
Boulevard</t>
  </si>
  <si>
    <t>Lawrenceville</t>
  </si>
  <si>
    <t>110089</t>
  </si>
  <si>
    <t>Coffee Regional
Medical Center</t>
  </si>
  <si>
    <t>1101 Ocilla Road</t>
  </si>
  <si>
    <t>Douglas</t>
  </si>
  <si>
    <t>110091</t>
  </si>
  <si>
    <t>Piedmont Rockdale
Hospital</t>
  </si>
  <si>
    <t>1412 Milstead
Avenue, Ne</t>
  </si>
  <si>
    <t>Conyers</t>
  </si>
  <si>
    <t>110095</t>
  </si>
  <si>
    <t>Tift Regional Medical
Center</t>
  </si>
  <si>
    <t>901 E 18th Street</t>
  </si>
  <si>
    <t>Tifton</t>
  </si>
  <si>
    <t>Tift Regional Health
System</t>
  </si>
  <si>
    <t>110115</t>
  </si>
  <si>
    <t>Wellstar Atlanta
Medical Center</t>
  </si>
  <si>
    <t>303 Parkway Drive,
Ne</t>
  </si>
  <si>
    <t>110122</t>
  </si>
  <si>
    <t>South Georgia Medical
Center</t>
  </si>
  <si>
    <t>2501 North Patterson
Street, Po Box 1727</t>
  </si>
  <si>
    <t>Valdosta</t>
  </si>
  <si>
    <t>110124</t>
  </si>
  <si>
    <t>Wayne Memorial
Hospital</t>
  </si>
  <si>
    <t>865 South First
Street</t>
  </si>
  <si>
    <t>Jesup</t>
  </si>
  <si>
    <t>110129</t>
  </si>
  <si>
    <t>St Francis Hospital</t>
  </si>
  <si>
    <t>2122 Manchester
Expressway</t>
  </si>
  <si>
    <t>Columbus</t>
  </si>
  <si>
    <t>110143</t>
  </si>
  <si>
    <t>Wellstar Cobb Hospital</t>
  </si>
  <si>
    <t>3950 Austell Rd</t>
  </si>
  <si>
    <t>Austell</t>
  </si>
  <si>
    <t>110161</t>
  </si>
  <si>
    <t>Northside Hospital</t>
  </si>
  <si>
    <t>1000 Johnson Ferry
Road, Ne</t>
  </si>
  <si>
    <t>110184</t>
  </si>
  <si>
    <t>Wellstar Douglas
Hospital</t>
  </si>
  <si>
    <t>8954 Hospital Drive</t>
  </si>
  <si>
    <t>Douglasville</t>
  </si>
  <si>
    <t>110191</t>
  </si>
  <si>
    <t>Piedmont Henry
Hospital</t>
  </si>
  <si>
    <t>1133 Eagle's
Landing Parkway</t>
  </si>
  <si>
    <t>Stockbridge</t>
  </si>
  <si>
    <t>110192</t>
  </si>
  <si>
    <t>Eastside Medical
Center</t>
  </si>
  <si>
    <t>1700 Medical Way</t>
  </si>
  <si>
    <t>Snellville</t>
  </si>
  <si>
    <t>110198</t>
  </si>
  <si>
    <t>Wellstar North Fulton
Hospital</t>
  </si>
  <si>
    <t>3000 Hospital
Boulevard</t>
  </si>
  <si>
    <t>Roswell</t>
  </si>
  <si>
    <t>110215</t>
  </si>
  <si>
    <t>Piedmont Fayette
Hospital</t>
  </si>
  <si>
    <t>1255 Highway 54
West</t>
  </si>
  <si>
    <t>Fayetteville</t>
  </si>
  <si>
    <t>110219</t>
  </si>
  <si>
    <t>Atlanta Medical
Center-South Campus</t>
  </si>
  <si>
    <t>1170 Cleveland
Avenue</t>
  </si>
  <si>
    <t>East Point</t>
  </si>
  <si>
    <t>110225</t>
  </si>
  <si>
    <t>Piedmont
Mountainside Hospital
Inc</t>
  </si>
  <si>
    <t>1266 Highway 515
South</t>
  </si>
  <si>
    <t>Jasper</t>
  </si>
  <si>
    <t>110226</t>
  </si>
  <si>
    <t>Dekalb Medical Center
At Hillandale</t>
  </si>
  <si>
    <t>2801 Dekalb Medical
Parkway</t>
  </si>
  <si>
    <t>Lithonia</t>
  </si>
  <si>
    <t>110230</t>
  </si>
  <si>
    <t>Emory Johns Creek
Hospital</t>
  </si>
  <si>
    <t>6325 Hospital
Parkway</t>
  </si>
  <si>
    <t>Johns Creek</t>
  </si>
  <si>
    <t>110233</t>
  </si>
  <si>
    <t>Southeastern Regional
Medical Center</t>
  </si>
  <si>
    <t>600 Celebrate Life
Parkway</t>
  </si>
  <si>
    <t>Newnan</t>
  </si>
  <si>
    <t>Cancer Treatment
Centers of America</t>
  </si>
  <si>
    <t>140002</t>
  </si>
  <si>
    <t>Alton Memorial
Hospital</t>
  </si>
  <si>
    <t>One Memorial Drive</t>
  </si>
  <si>
    <t>Alton</t>
  </si>
  <si>
    <t>IL</t>
  </si>
  <si>
    <t>BJC HealthCare</t>
  </si>
  <si>
    <t>140007</t>
  </si>
  <si>
    <t>Presence Saint Joseph
Medical Center</t>
  </si>
  <si>
    <t>333 N Madison</t>
  </si>
  <si>
    <t>Joliet</t>
  </si>
  <si>
    <t>Presence Health</t>
  </si>
  <si>
    <t>140008</t>
  </si>
  <si>
    <t>Loyola Gottlieb
Memorial Hospital</t>
  </si>
  <si>
    <t>701 West North Ave</t>
  </si>
  <si>
    <t>Melrose Park</t>
  </si>
  <si>
    <t>140010</t>
  </si>
  <si>
    <t>Evanston Hospital</t>
  </si>
  <si>
    <t>2650 Ridge Ave</t>
  </si>
  <si>
    <t>Evanston</t>
  </si>
  <si>
    <t>140011</t>
  </si>
  <si>
    <t>Herrin Hospital</t>
  </si>
  <si>
    <t>201 S 14th St</t>
  </si>
  <si>
    <t>Herrin</t>
  </si>
  <si>
    <t>Southern Illinois
Healthcare</t>
  </si>
  <si>
    <t>140012</t>
  </si>
  <si>
    <t>Katherine Shaw
Bethea Hospital</t>
  </si>
  <si>
    <t>403 E 1st St</t>
  </si>
  <si>
    <t>Dixon</t>
  </si>
  <si>
    <t>140015</t>
  </si>
  <si>
    <t>Blessing Hospital</t>
  </si>
  <si>
    <t>Broadway At 11th
Street</t>
  </si>
  <si>
    <t>Quincy</t>
  </si>
  <si>
    <t>140029</t>
  </si>
  <si>
    <t>Copley Memorial
Hospital</t>
  </si>
  <si>
    <t>2000 Ogden Avenue</t>
  </si>
  <si>
    <t>Rush University
Medical Center</t>
  </si>
  <si>
    <t>140030</t>
  </si>
  <si>
    <t>Sherman Hospital</t>
  </si>
  <si>
    <t>1425 North Randall
Road</t>
  </si>
  <si>
    <t>Elgin</t>
  </si>
  <si>
    <t>Advocate Health Care</t>
  </si>
  <si>
    <t>140034</t>
  </si>
  <si>
    <t>Ssm Health St Mary's
Hospital -Centralia</t>
  </si>
  <si>
    <t>400 North Pleasant
Avenue</t>
  </si>
  <si>
    <t>Centralia</t>
  </si>
  <si>
    <t>SSM Health</t>
  </si>
  <si>
    <t>140043</t>
  </si>
  <si>
    <t>Cgh Medical Center</t>
  </si>
  <si>
    <t>100 East Lefevre
Road</t>
  </si>
  <si>
    <t>140046</t>
  </si>
  <si>
    <t>Good Samaritan
Regional Hlth Center</t>
  </si>
  <si>
    <t>1 Good Samaritan
Way</t>
  </si>
  <si>
    <t>Mount Vernon</t>
  </si>
  <si>
    <t>140049</t>
  </si>
  <si>
    <t>West Suburban
Medical Center</t>
  </si>
  <si>
    <t>3 Erie Court</t>
  </si>
  <si>
    <t>Oak Park</t>
  </si>
  <si>
    <t>140052</t>
  </si>
  <si>
    <t>Osf Saint Anthony's
Health Center</t>
  </si>
  <si>
    <t>St Anthony's Way</t>
  </si>
  <si>
    <t>OSF Healthcare
System</t>
  </si>
  <si>
    <t>140058</t>
  </si>
  <si>
    <t>Passavant Area
Hospital</t>
  </si>
  <si>
    <t>1600 W Walnut St</t>
  </si>
  <si>
    <t>Memorial Health
System</t>
  </si>
  <si>
    <t>140059</t>
  </si>
  <si>
    <t>Jersey Community
Hospital</t>
  </si>
  <si>
    <t>400 Maple Summit
Road</t>
  </si>
  <si>
    <t>Jerseyville</t>
  </si>
  <si>
    <t>140062</t>
  </si>
  <si>
    <t>Palos Community
Hospital</t>
  </si>
  <si>
    <t>12251 South 80th
Avenue</t>
  </si>
  <si>
    <t>Palos Heights</t>
  </si>
  <si>
    <t>140063</t>
  </si>
  <si>
    <t>Rush Oak Park
Hospital</t>
  </si>
  <si>
    <t>520 S Maple Ave</t>
  </si>
  <si>
    <t>140064</t>
  </si>
  <si>
    <t>St Mary Medical
Center</t>
  </si>
  <si>
    <t>3333 North Seminary</t>
  </si>
  <si>
    <t>Galesburg</t>
  </si>
  <si>
    <t>140065</t>
  </si>
  <si>
    <t>Adventist La Grange
Memorial Hospital</t>
  </si>
  <si>
    <t>5101 S Willow
Springs Rd</t>
  </si>
  <si>
    <t>La Grange</t>
  </si>
  <si>
    <t>140067</t>
  </si>
  <si>
    <t>Saint Francis Medical
Center</t>
  </si>
  <si>
    <t>530 Ne Glen Oak
Ave</t>
  </si>
  <si>
    <t>Peoria</t>
  </si>
  <si>
    <t>140068</t>
  </si>
  <si>
    <t>Roseland Community
Hospital</t>
  </si>
  <si>
    <t>45 W 111th Street</t>
  </si>
  <si>
    <t>Chicago</t>
  </si>
  <si>
    <t>140077</t>
  </si>
  <si>
    <t>Touchette Regional
Hospital Inc</t>
  </si>
  <si>
    <t>5900 Bond Avenue</t>
  </si>
  <si>
    <t>Centreville</t>
  </si>
  <si>
    <t>140080</t>
  </si>
  <si>
    <t>Presence Saint
Francis Hospital</t>
  </si>
  <si>
    <t>355 Ridge Ave</t>
  </si>
  <si>
    <t>140082</t>
  </si>
  <si>
    <t>Louis A Weiss
Memorial Hospital</t>
  </si>
  <si>
    <t>4646 N Marine Drive</t>
  </si>
  <si>
    <t>140088</t>
  </si>
  <si>
    <t>The University Of
Chicago Medical
Center</t>
  </si>
  <si>
    <t>5841 South Maryland</t>
  </si>
  <si>
    <t>University of Chicago
Medicine</t>
  </si>
  <si>
    <t>140091</t>
  </si>
  <si>
    <t>The Carle Foundation
Hospital</t>
  </si>
  <si>
    <t>611 West Park Street</t>
  </si>
  <si>
    <t>Urbana</t>
  </si>
  <si>
    <t>Carle Foundation</t>
  </si>
  <si>
    <t>140093</t>
  </si>
  <si>
    <t>Presence United
Samaritans Medical
Center</t>
  </si>
  <si>
    <t>812 N Logan</t>
  </si>
  <si>
    <t>Danville</t>
  </si>
  <si>
    <t>140095</t>
  </si>
  <si>
    <t>Saint Anthony Hospital</t>
  </si>
  <si>
    <t>2875 West 19th
Street</t>
  </si>
  <si>
    <t>140100</t>
  </si>
  <si>
    <t>Midwestern Region
Med Center</t>
  </si>
  <si>
    <t>2520 Elisha Avenue</t>
  </si>
  <si>
    <t>Zion</t>
  </si>
  <si>
    <t>140101</t>
  </si>
  <si>
    <t>Morris Hospital &amp;
Healthcare Centers</t>
  </si>
  <si>
    <t>150 W High St</t>
  </si>
  <si>
    <t>Morris</t>
  </si>
  <si>
    <t>140103</t>
  </si>
  <si>
    <t>St Bernard Hospital</t>
  </si>
  <si>
    <t>326 W 64th St</t>
  </si>
  <si>
    <t>140110</t>
  </si>
  <si>
    <t>Ottawa Regional
Hospital &amp; Healthcare
Center</t>
  </si>
  <si>
    <t>1100 East Norris
Drive</t>
  </si>
  <si>
    <t>Ottawa</t>
  </si>
  <si>
    <t>140113</t>
  </si>
  <si>
    <t>Presence Covenant
Medical Center</t>
  </si>
  <si>
    <t>1400 West Park
Avenue</t>
  </si>
  <si>
    <t>140114</t>
  </si>
  <si>
    <t>Swedish Covenant
Hospital</t>
  </si>
  <si>
    <t>5145 N California
Ave</t>
  </si>
  <si>
    <t>140115</t>
  </si>
  <si>
    <t>Thorek Memorial
Hospital</t>
  </si>
  <si>
    <t>850 W Irving Park Rd</t>
  </si>
  <si>
    <t>140116</t>
  </si>
  <si>
    <t>Centegra Health
System - Mc Henry
Hospital</t>
  </si>
  <si>
    <t>4201 Medical Center
Drive</t>
  </si>
  <si>
    <t>Mchenry</t>
  </si>
  <si>
    <t>Centegra Health
System</t>
  </si>
  <si>
    <t>140117</t>
  </si>
  <si>
    <t>Presence Resurrection
Medical Center</t>
  </si>
  <si>
    <t>7435 W Talcott
Avenue</t>
  </si>
  <si>
    <t>140118</t>
  </si>
  <si>
    <t>Metrosouth Medical
Center</t>
  </si>
  <si>
    <t>12935 S Gregory</t>
  </si>
  <si>
    <t>Blue Island</t>
  </si>
  <si>
    <t>Quorum Health</t>
  </si>
  <si>
    <t>140119</t>
  </si>
  <si>
    <t>1653 West Congress
Parkway</t>
  </si>
  <si>
    <t>140120</t>
  </si>
  <si>
    <t>Pekin Memorial
Hospital</t>
  </si>
  <si>
    <t>600 South 13th
Street</t>
  </si>
  <si>
    <t>Pekin</t>
  </si>
  <si>
    <t>UnityPoint Health</t>
  </si>
  <si>
    <t>140122</t>
  </si>
  <si>
    <t>Adventist Hinsdale
Hospital</t>
  </si>
  <si>
    <t>120 North Oak St</t>
  </si>
  <si>
    <t>Hinsdale</t>
  </si>
  <si>
    <t>140124</t>
  </si>
  <si>
    <t>John H Stroger Jr
Hospital</t>
  </si>
  <si>
    <t>1901 W Harrison St</t>
  </si>
  <si>
    <t>Cook County Health
and Hospitals System</t>
  </si>
  <si>
    <t>140125</t>
  </si>
  <si>
    <t>Gateway Regional
Medical Center</t>
  </si>
  <si>
    <t>2100 Madison
Avenue</t>
  </si>
  <si>
    <t>Granite City</t>
  </si>
  <si>
    <t>140127</t>
  </si>
  <si>
    <t>Advocate Bromenn
Medical Center</t>
  </si>
  <si>
    <t>1304 Franklin
Avenue</t>
  </si>
  <si>
    <t>Normal</t>
  </si>
  <si>
    <t>140130</t>
  </si>
  <si>
    <t>Northwestern Lake
Forest Hospital</t>
  </si>
  <si>
    <t>660 N Westmoreland
Road</t>
  </si>
  <si>
    <t>Lake Forest</t>
  </si>
  <si>
    <t>Northwestern Memorial
HealthCare</t>
  </si>
  <si>
    <t>140133</t>
  </si>
  <si>
    <t>2701 W 68th Street</t>
  </si>
  <si>
    <t>Sinai Health System</t>
  </si>
  <si>
    <t>140135</t>
  </si>
  <si>
    <t>Decatur Memorial
Hospital</t>
  </si>
  <si>
    <t>2300 North Edward
Street</t>
  </si>
  <si>
    <t>140137</t>
  </si>
  <si>
    <t>Greenville Regional
Hospital</t>
  </si>
  <si>
    <t>200 Healthcare Dr</t>
  </si>
  <si>
    <t>Greenville</t>
  </si>
  <si>
    <t>HSHS Hospital Sisters
Health System</t>
  </si>
  <si>
    <t>140147</t>
  </si>
  <si>
    <t>Richland Memorial
Hospital</t>
  </si>
  <si>
    <t>800 East Locust</t>
  </si>
  <si>
    <t>Olney</t>
  </si>
  <si>
    <t>140148</t>
  </si>
  <si>
    <t>Memorial Medical
Center</t>
  </si>
  <si>
    <t>701 N First St</t>
  </si>
  <si>
    <t>140150</t>
  </si>
  <si>
    <t>University Of Illinois
Hospital</t>
  </si>
  <si>
    <t>1740 West Taylor St
Suite 1400</t>
  </si>
  <si>
    <t>140155</t>
  </si>
  <si>
    <t>Presence St Marys
Hospital</t>
  </si>
  <si>
    <t>500 W Court St</t>
  </si>
  <si>
    <t>Kankakee</t>
  </si>
  <si>
    <t>140158</t>
  </si>
  <si>
    <t>Mercy Hospital And
Medical Center</t>
  </si>
  <si>
    <t>2525 S Michigan Ave</t>
  </si>
  <si>
    <t>140160</t>
  </si>
  <si>
    <t>Fhn Memorial Hospital</t>
  </si>
  <si>
    <t>1045 West
Stephenson Street</t>
  </si>
  <si>
    <t>Freeport</t>
  </si>
  <si>
    <t>140162</t>
  </si>
  <si>
    <t>St Joseph Medical
Center</t>
  </si>
  <si>
    <t>2200 E Washington</t>
  </si>
  <si>
    <t>Bloomington</t>
  </si>
  <si>
    <t>140172</t>
  </si>
  <si>
    <t>Franciscan Health
Olympia &amp; Chicago
Heights</t>
  </si>
  <si>
    <t>20201 S Crawford
Avenue</t>
  </si>
  <si>
    <t>Olympia Fields</t>
  </si>
  <si>
    <t>Franciscan Alliance</t>
  </si>
  <si>
    <t>140174</t>
  </si>
  <si>
    <t>Presence Mercy
Medical Center</t>
  </si>
  <si>
    <t>1325 N Highland
Avenue</t>
  </si>
  <si>
    <t>140176</t>
  </si>
  <si>
    <t>Centegra Health
System - Woodstock
Hospital</t>
  </si>
  <si>
    <t>3701 Doty Road</t>
  </si>
  <si>
    <t>Woodstock</t>
  </si>
  <si>
    <t>140177</t>
  </si>
  <si>
    <t>Jackson Park Hospital</t>
  </si>
  <si>
    <t>7531 S Stony Island
Ave</t>
  </si>
  <si>
    <t>140179</t>
  </si>
  <si>
    <t>Little Company Of
Mary Hospital</t>
  </si>
  <si>
    <t>2800 W 95th St</t>
  </si>
  <si>
    <t>Evergreen
Park</t>
  </si>
  <si>
    <t>American Province of
Little Company of Mary
Sisters</t>
  </si>
  <si>
    <t>140180</t>
  </si>
  <si>
    <t>Presence Saints Mary
And Elizabeth Medical
Center</t>
  </si>
  <si>
    <t>2233 W Division St</t>
  </si>
  <si>
    <t>140181</t>
  </si>
  <si>
    <t>South Shore Hospital</t>
  </si>
  <si>
    <t>8012 South Crandon
Avenue</t>
  </si>
  <si>
    <t>140182</t>
  </si>
  <si>
    <t>Advocate Illinois
Masonic Medical
Center</t>
  </si>
  <si>
    <t>836 West Wellington
Avenue</t>
  </si>
  <si>
    <t>140184</t>
  </si>
  <si>
    <t>Heartland Regional
Medical Center</t>
  </si>
  <si>
    <t>3333 W De Young</t>
  </si>
  <si>
    <t>Marion</t>
  </si>
  <si>
    <t>140185</t>
  </si>
  <si>
    <t>Memorial Hospital</t>
  </si>
  <si>
    <t>4500 Memorial Drive</t>
  </si>
  <si>
    <t>Belleville</t>
  </si>
  <si>
    <t>140186</t>
  </si>
  <si>
    <t>Riverside Medical
Center</t>
  </si>
  <si>
    <t>350 N Wall St</t>
  </si>
  <si>
    <t>140189</t>
  </si>
  <si>
    <t>Sarah Bush Lincoln
Health Center</t>
  </si>
  <si>
    <t>1000 Health Center
Drive P O Box 372</t>
  </si>
  <si>
    <t>Mattoon</t>
  </si>
  <si>
    <t>140191</t>
  </si>
  <si>
    <t>Ingalls Memorial
Hospital</t>
  </si>
  <si>
    <t>One Ingalls Drive</t>
  </si>
  <si>
    <t>Harvey</t>
  </si>
  <si>
    <t>140200</t>
  </si>
  <si>
    <t>Elmhurst Memorial
Hospital</t>
  </si>
  <si>
    <t>155 East Brush Hill
Road</t>
  </si>
  <si>
    <t>Elmhurst</t>
  </si>
  <si>
    <t>Edward-Elmhurst
Healthcare</t>
  </si>
  <si>
    <t>140202</t>
  </si>
  <si>
    <t>Advocate Condell
Medical Center</t>
  </si>
  <si>
    <t>801 S Milwaukee
Ave</t>
  </si>
  <si>
    <t>Libertyville</t>
  </si>
  <si>
    <t>140206</t>
  </si>
  <si>
    <t>Norwegian-American
Hospital</t>
  </si>
  <si>
    <t>1044 N Francisco
Ave</t>
  </si>
  <si>
    <t>140208</t>
  </si>
  <si>
    <t>Advocate Christ
Hospital &amp; Medical
Center</t>
  </si>
  <si>
    <t>4440 W 95th Street</t>
  </si>
  <si>
    <t>Oak Lawn</t>
  </si>
  <si>
    <t>140211</t>
  </si>
  <si>
    <t>Delnor Community
Hospital</t>
  </si>
  <si>
    <t>300 Randall Rd</t>
  </si>
  <si>
    <t>Geneva</t>
  </si>
  <si>
    <t>140213</t>
  </si>
  <si>
    <t>Silver Cross Hospital
And Medical Centers</t>
  </si>
  <si>
    <t>1900 Silver Cross
Blvd</t>
  </si>
  <si>
    <t>New Lenox</t>
  </si>
  <si>
    <t>140217</t>
  </si>
  <si>
    <t>Presence Saint Joseph
Hospital - Elgin</t>
  </si>
  <si>
    <t>77 N Airlite Street</t>
  </si>
  <si>
    <t>140223</t>
  </si>
  <si>
    <t>Advocate Lutheran
General Hospital</t>
  </si>
  <si>
    <t>1775 Dempster St</t>
  </si>
  <si>
    <t>Park Ridge</t>
  </si>
  <si>
    <t>140224</t>
  </si>
  <si>
    <t>Presence Saint Joseph
Hospital - Chicago</t>
  </si>
  <si>
    <t>2900 North Lake
Shore Drive</t>
  </si>
  <si>
    <t>140228</t>
  </si>
  <si>
    <t>Swedish American
Hospital</t>
  </si>
  <si>
    <t>1401 East State
Street</t>
  </si>
  <si>
    <t>Rockford</t>
  </si>
  <si>
    <t>140231</t>
  </si>
  <si>
    <t>Edward Hospital</t>
  </si>
  <si>
    <t>801 South
Washington</t>
  </si>
  <si>
    <t>Naperville</t>
  </si>
  <si>
    <t>140233</t>
  </si>
  <si>
    <t>Saint Anthony Medical
Center</t>
  </si>
  <si>
    <t>5666 East State
Street</t>
  </si>
  <si>
    <t>140234</t>
  </si>
  <si>
    <t>Illinois Valley
Community Hospital</t>
  </si>
  <si>
    <t>925 West St</t>
  </si>
  <si>
    <t>Peru</t>
  </si>
  <si>
    <t>140239</t>
  </si>
  <si>
    <t>Rockford Memorial
Hospital</t>
  </si>
  <si>
    <t>2400 North Rockton
Avenue</t>
  </si>
  <si>
    <t>Mercy Health System</t>
  </si>
  <si>
    <t>140242</t>
  </si>
  <si>
    <t>Central Dupage
Hospital</t>
  </si>
  <si>
    <t>25 North Winfield
Road</t>
  </si>
  <si>
    <t>Winfield</t>
  </si>
  <si>
    <t>140250</t>
  </si>
  <si>
    <t>Advocate South
Suburban Hospital</t>
  </si>
  <si>
    <t>17800 S Kedzie Ave</t>
  </si>
  <si>
    <t>Hazel Crest</t>
  </si>
  <si>
    <t>140251</t>
  </si>
  <si>
    <t>Community First
Medical Center</t>
  </si>
  <si>
    <t>5645 W Addison
Street</t>
  </si>
  <si>
    <t>140252</t>
  </si>
  <si>
    <t>Northwest Community
Hospital 1</t>
  </si>
  <si>
    <t>800 W Central Road</t>
  </si>
  <si>
    <t>Arlington
Heights</t>
  </si>
  <si>
    <t>140258</t>
  </si>
  <si>
    <t>Alexian Brothers
Medical Center 1</t>
  </si>
  <si>
    <t>800 W Biesterfield
Rd</t>
  </si>
  <si>
    <t>Elk Grove
Village</t>
  </si>
  <si>
    <t>140276</t>
  </si>
  <si>
    <t>Loyola University
Medical Center</t>
  </si>
  <si>
    <t>2160 S 1st Avenue</t>
  </si>
  <si>
    <t>Maywood</t>
  </si>
  <si>
    <t>140281</t>
  </si>
  <si>
    <t>Northwestern
Memorial Hospital</t>
  </si>
  <si>
    <t>251 E Huron St</t>
  </si>
  <si>
    <t>140286</t>
  </si>
  <si>
    <t>Kishwaukee
Community Hospital</t>
  </si>
  <si>
    <t>One Kish Hospital
Drive</t>
  </si>
  <si>
    <t>Dekalb</t>
  </si>
  <si>
    <t>140288</t>
  </si>
  <si>
    <t>Advocate Good
Samaritan Hospital</t>
  </si>
  <si>
    <t>3815 Highland
Avenue</t>
  </si>
  <si>
    <t>Downers
Grove</t>
  </si>
  <si>
    <t>140289</t>
  </si>
  <si>
    <t>Anderson Hospital</t>
  </si>
  <si>
    <t>6800 State Route
162</t>
  </si>
  <si>
    <t>Maryville</t>
  </si>
  <si>
    <t>140290</t>
  </si>
  <si>
    <t>St Alexius Medical
Center</t>
  </si>
  <si>
    <t>1555 N Barrington
Rd</t>
  </si>
  <si>
    <t>Hoffman
Estates</t>
  </si>
  <si>
    <t>140291</t>
  </si>
  <si>
    <t>Advocate Good
Shepherd Hospital</t>
  </si>
  <si>
    <t>450 West Highway
22</t>
  </si>
  <si>
    <t>Barrington</t>
  </si>
  <si>
    <t>140300</t>
  </si>
  <si>
    <t>Provident Hospital Of
Chicago</t>
  </si>
  <si>
    <t>500 E 51st St</t>
  </si>
  <si>
    <t>140304</t>
  </si>
  <si>
    <t>Adventist Bolingbrook
Hospital</t>
  </si>
  <si>
    <t>500 Remington
Boulevard</t>
  </si>
  <si>
    <t>Bolingbrook</t>
  </si>
  <si>
    <t>141301</t>
  </si>
  <si>
    <t>Kirby Medical Center</t>
  </si>
  <si>
    <t>1000 Medical Center
Drive</t>
  </si>
  <si>
    <t>Monticello</t>
  </si>
  <si>
    <t>141312</t>
  </si>
  <si>
    <t>Rochelle Community
Hospital</t>
  </si>
  <si>
    <t>900 N 2nd St</t>
  </si>
  <si>
    <t>Rochelle</t>
  </si>
  <si>
    <t>141320</t>
  </si>
  <si>
    <t>Paris Community
Hospital</t>
  </si>
  <si>
    <t>721 E Court Street</t>
  </si>
  <si>
    <t>Paris</t>
  </si>
  <si>
    <t>Alliant Management
Services</t>
  </si>
  <si>
    <t>141322</t>
  </si>
  <si>
    <t>Abraham Lincoln
Memorial Hospital</t>
  </si>
  <si>
    <t>200 Stahlhut Drive</t>
  </si>
  <si>
    <t>Lincoln</t>
  </si>
  <si>
    <t>141327</t>
  </si>
  <si>
    <t>Wabash General
Hospital 1</t>
  </si>
  <si>
    <t>1418 College Drive</t>
  </si>
  <si>
    <t>Mount Carmel</t>
  </si>
  <si>
    <t>141334</t>
  </si>
  <si>
    <t>St Joseph Memorial
Hospital</t>
  </si>
  <si>
    <t>2 South Hospital
Drive</t>
  </si>
  <si>
    <t>Murphysboro</t>
  </si>
  <si>
    <t>141337</t>
  </si>
  <si>
    <t>Perry Memorial
Hospital</t>
  </si>
  <si>
    <t>530 Park Avenue
East</t>
  </si>
  <si>
    <t>Princeton</t>
  </si>
  <si>
    <t>141343</t>
  </si>
  <si>
    <t>Crawford Memorial
Hospital</t>
  </si>
  <si>
    <t>1000 North Allen
Street</t>
  </si>
  <si>
    <t>Robinson</t>
  </si>
  <si>
    <t>141345</t>
  </si>
  <si>
    <t>Salem Township
Hospital</t>
  </si>
  <si>
    <t>1201 Ricker Drive</t>
  </si>
  <si>
    <t>Salem</t>
  </si>
  <si>
    <t>141346</t>
  </si>
  <si>
    <t>Fayette County
Hospital</t>
  </si>
  <si>
    <t>7th And Taylor</t>
  </si>
  <si>
    <t>Vandalia</t>
  </si>
  <si>
    <t>141347</t>
  </si>
  <si>
    <t>Carlinville Area
Hospital</t>
  </si>
  <si>
    <t>20733 N Broad
Street</t>
  </si>
  <si>
    <t>Carlinville</t>
  </si>
  <si>
    <t>HealthTech
Management Services</t>
  </si>
  <si>
    <t>141348</t>
  </si>
  <si>
    <t>Red Bud Regional
Hospital</t>
  </si>
  <si>
    <t>325 Spring Street</t>
  </si>
  <si>
    <t>Red Bud</t>
  </si>
  <si>
    <t>150001</t>
  </si>
  <si>
    <t>Johnson Memorial
Hospital</t>
  </si>
  <si>
    <t>1125 W Jefferson St</t>
  </si>
  <si>
    <t>Franklin</t>
  </si>
  <si>
    <t>IN</t>
  </si>
  <si>
    <t>150002</t>
  </si>
  <si>
    <t>Methodist Hospitals
Inc</t>
  </si>
  <si>
    <t>600 Grant St</t>
  </si>
  <si>
    <t>Gary</t>
  </si>
  <si>
    <t>150004</t>
  </si>
  <si>
    <t>Franciscan Health
Hammond</t>
  </si>
  <si>
    <t>5454 Hohman Ave</t>
  </si>
  <si>
    <t>Hammond</t>
  </si>
  <si>
    <t>150005</t>
  </si>
  <si>
    <t>Hendricks Regional
Health</t>
  </si>
  <si>
    <t>1000 E Main St</t>
  </si>
  <si>
    <t>150006</t>
  </si>
  <si>
    <t>La Porte Hospital</t>
  </si>
  <si>
    <t>1007 Lincolnway</t>
  </si>
  <si>
    <t>La Porte</t>
  </si>
  <si>
    <t>150007</t>
  </si>
  <si>
    <t>Community Howard
Regional Health Inc</t>
  </si>
  <si>
    <t>3500 S Lafountain St</t>
  </si>
  <si>
    <t>Kokomo</t>
  </si>
  <si>
    <t>Community Health
Network</t>
  </si>
  <si>
    <t>150008</t>
  </si>
  <si>
    <t>St Catherine Hospital
Inc</t>
  </si>
  <si>
    <t>4321 Fir St</t>
  </si>
  <si>
    <t>East Chicago</t>
  </si>
  <si>
    <t>Community Foundation
of NW Indiana</t>
  </si>
  <si>
    <t>150009</t>
  </si>
  <si>
    <t>Clark Memorial
Hospital</t>
  </si>
  <si>
    <t>1220 Missouri Ave</t>
  </si>
  <si>
    <t>Jeffersonville</t>
  </si>
  <si>
    <t>150010</t>
  </si>
  <si>
    <t>St Vincent Kokomo</t>
  </si>
  <si>
    <t>1907 W Sycamore St</t>
  </si>
  <si>
    <t>150011</t>
  </si>
  <si>
    <t>Marion General
Hospital</t>
  </si>
  <si>
    <t>441 N Wabash Ave</t>
  </si>
  <si>
    <t>150012</t>
  </si>
  <si>
    <t>Saint Joseph Regional
Medical Center</t>
  </si>
  <si>
    <t>5215 Holy Cross
Pkwy</t>
  </si>
  <si>
    <t>Mishawaka</t>
  </si>
  <si>
    <t>150015</t>
  </si>
  <si>
    <t>Franciscan Health
Michigan City</t>
  </si>
  <si>
    <t>301 W Homer St</t>
  </si>
  <si>
    <t>Michigan City</t>
  </si>
  <si>
    <t>150017</t>
  </si>
  <si>
    <t>Lutheran Hospital Of
Indiana</t>
  </si>
  <si>
    <t>7950 W Jefferson
Blvd</t>
  </si>
  <si>
    <t>Fort Wayne</t>
  </si>
  <si>
    <t>150018</t>
  </si>
  <si>
    <t>Elkhart General
Hospital</t>
  </si>
  <si>
    <t>600 E Blvd</t>
  </si>
  <si>
    <t>Elkhart</t>
  </si>
  <si>
    <t>Beacon Health System</t>
  </si>
  <si>
    <t>150021</t>
  </si>
  <si>
    <t>Parkview Regional
Medical Center</t>
  </si>
  <si>
    <t>11109 Parkview
Plaza Drive</t>
  </si>
  <si>
    <t>Parkview Health</t>
  </si>
  <si>
    <t>150022</t>
  </si>
  <si>
    <t>Franciscan Health
Crawfordsville</t>
  </si>
  <si>
    <t>1710 Lafayette Rd</t>
  </si>
  <si>
    <t>Crawfordsville</t>
  </si>
  <si>
    <t>150023</t>
  </si>
  <si>
    <t>Union Hospital Inc</t>
  </si>
  <si>
    <t>1606 N Seventh St</t>
  </si>
  <si>
    <t>Terre Haute</t>
  </si>
  <si>
    <t>Union</t>
  </si>
  <si>
    <t>150024</t>
  </si>
  <si>
    <t>Eskenazi Health</t>
  </si>
  <si>
    <t>720 Eskenazi
Avenue</t>
  </si>
  <si>
    <t>Indianapolis</t>
  </si>
  <si>
    <t>150026</t>
  </si>
  <si>
    <t>Goshen General
Hospital</t>
  </si>
  <si>
    <t>200 High Park Ave</t>
  </si>
  <si>
    <t>Goshen</t>
  </si>
  <si>
    <t>150030</t>
  </si>
  <si>
    <t>Henry County
Memorial Hospital</t>
  </si>
  <si>
    <t>1000 N 16th St</t>
  </si>
  <si>
    <t>New Castle</t>
  </si>
  <si>
    <t>150034</t>
  </si>
  <si>
    <t>St Mary Medical
Center Inc</t>
  </si>
  <si>
    <t>1500 S Lake Park
Ave</t>
  </si>
  <si>
    <t>Hobart</t>
  </si>
  <si>
    <t>150035</t>
  </si>
  <si>
    <t>Porter Regional
Hospital</t>
  </si>
  <si>
    <t>85 East Us Hwy 6</t>
  </si>
  <si>
    <t>Valparaiso</t>
  </si>
  <si>
    <t>150037</t>
  </si>
  <si>
    <t>Hancock Regional
Hospital</t>
  </si>
  <si>
    <t>801 N State St</t>
  </si>
  <si>
    <t>Greenfield</t>
  </si>
  <si>
    <t>150038</t>
  </si>
  <si>
    <t>Indiana University
Health Morgan
Hospital Inc</t>
  </si>
  <si>
    <t>2209 John R
Wooden Dr</t>
  </si>
  <si>
    <t>Martinsville</t>
  </si>
  <si>
    <t>Indiana University
Health</t>
  </si>
  <si>
    <t>150042</t>
  </si>
  <si>
    <t>Good Samaritan
Hospital</t>
  </si>
  <si>
    <t>520 S 7th St</t>
  </si>
  <si>
    <t>Vincennes</t>
  </si>
  <si>
    <t>150044</t>
  </si>
  <si>
    <t>Baptist Health Floyd</t>
  </si>
  <si>
    <t>1850 State St</t>
  </si>
  <si>
    <t>New Albany</t>
  </si>
  <si>
    <t>150045</t>
  </si>
  <si>
    <t>Dekalb Health</t>
  </si>
  <si>
    <t>1316 E Seventh St</t>
  </si>
  <si>
    <t>Auburn</t>
  </si>
  <si>
    <t>150046</t>
  </si>
  <si>
    <t>Terre Haute Regional
Hospital</t>
  </si>
  <si>
    <t>3901 S Seventh St</t>
  </si>
  <si>
    <t>150047</t>
  </si>
  <si>
    <t>St Joseph Hospital</t>
  </si>
  <si>
    <t>700 Broadway</t>
  </si>
  <si>
    <t>150048</t>
  </si>
  <si>
    <t>Reid Health</t>
  </si>
  <si>
    <t>1100 Reid Pkwy</t>
  </si>
  <si>
    <t>Richmond</t>
  </si>
  <si>
    <t>150051</t>
  </si>
  <si>
    <t>Indiana University
Health Bloomington
Hospital</t>
  </si>
  <si>
    <t>601 W Second St</t>
  </si>
  <si>
    <t>150056</t>
  </si>
  <si>
    <t>1701 N Senate Blvd</t>
  </si>
  <si>
    <t>150057</t>
  </si>
  <si>
    <t>Franciscan Health
Mooresville</t>
  </si>
  <si>
    <t>1201 Hadley Rd</t>
  </si>
  <si>
    <t>Mooresville</t>
  </si>
  <si>
    <t>150058</t>
  </si>
  <si>
    <t>Memorial Hospital Of
South Bend</t>
  </si>
  <si>
    <t>615 N Michigan St</t>
  </si>
  <si>
    <t>South Bend</t>
  </si>
  <si>
    <t>150059</t>
  </si>
  <si>
    <t>Riverview Health</t>
  </si>
  <si>
    <t>395 Westfield Rd</t>
  </si>
  <si>
    <t>Noblesville</t>
  </si>
  <si>
    <t>150061</t>
  </si>
  <si>
    <t>Daviess Community
Hospital</t>
  </si>
  <si>
    <t>1314 E Walnut St</t>
  </si>
  <si>
    <t>Washington</t>
  </si>
  <si>
    <t>150064</t>
  </si>
  <si>
    <t>Fayette Regional
Health System</t>
  </si>
  <si>
    <t>1941 Virginia Ave</t>
  </si>
  <si>
    <t>Connersville</t>
  </si>
  <si>
    <t>150065</t>
  </si>
  <si>
    <t>Schneck Medical
Center</t>
  </si>
  <si>
    <t>411 W Tipton St</t>
  </si>
  <si>
    <t>Seymour</t>
  </si>
  <si>
    <t>150069</t>
  </si>
  <si>
    <t>King's Daughters'
Health</t>
  </si>
  <si>
    <t>1373 East Sr 62</t>
  </si>
  <si>
    <t>Madison</t>
  </si>
  <si>
    <t>150072</t>
  </si>
  <si>
    <t>1101 Michigan Ave</t>
  </si>
  <si>
    <t>Logansport</t>
  </si>
  <si>
    <t>150074</t>
  </si>
  <si>
    <t>Community Hospital
East</t>
  </si>
  <si>
    <t>1500 N Ritter Ave</t>
  </si>
  <si>
    <t>150075</t>
  </si>
  <si>
    <t>Bluffton Regional
Medical Center</t>
  </si>
  <si>
    <t>303 S Main St</t>
  </si>
  <si>
    <t>Bluffton</t>
  </si>
  <si>
    <t>150076</t>
  </si>
  <si>
    <t>Saint Joseph Regional
Medical Center -
Plymouth</t>
  </si>
  <si>
    <t>1915 Lake Ave</t>
  </si>
  <si>
    <t>Plymouth</t>
  </si>
  <si>
    <t>150082</t>
  </si>
  <si>
    <t>Deaconess Hospital
Inc</t>
  </si>
  <si>
    <t>600 Mary St</t>
  </si>
  <si>
    <t>Evansville</t>
  </si>
  <si>
    <t>Deaconess Health
System</t>
  </si>
  <si>
    <t>150084</t>
  </si>
  <si>
    <t>St Vincent Hospital &amp;
Health Services</t>
  </si>
  <si>
    <t>2001 W 86th St</t>
  </si>
  <si>
    <t>150086</t>
  </si>
  <si>
    <t>Dearborn County
Hospital</t>
  </si>
  <si>
    <t>600 Wilson Creek Rd</t>
  </si>
  <si>
    <t>Lawrenceburg</t>
  </si>
  <si>
    <t>150088</t>
  </si>
  <si>
    <t>St Vincent Anderson
Regional Hospital Inc</t>
  </si>
  <si>
    <t>2015 Jackson St</t>
  </si>
  <si>
    <t>Anderson</t>
  </si>
  <si>
    <t>150089</t>
  </si>
  <si>
    <t>Indiana University
Health Ball Memorial
Hospital</t>
  </si>
  <si>
    <t>2401 University Ave</t>
  </si>
  <si>
    <t>Muncie</t>
  </si>
  <si>
    <t>150090</t>
  </si>
  <si>
    <t>Franciscan Health
Dyer</t>
  </si>
  <si>
    <t>24 Joliet St</t>
  </si>
  <si>
    <t>Dyer</t>
  </si>
  <si>
    <t>150091</t>
  </si>
  <si>
    <t>Parkview Huntington
Hospital</t>
  </si>
  <si>
    <t>2001 Stults Rd</t>
  </si>
  <si>
    <t>Huntington</t>
  </si>
  <si>
    <t>150097</t>
  </si>
  <si>
    <t>Major Hospital</t>
  </si>
  <si>
    <t>2451 Intelliplex Dr</t>
  </si>
  <si>
    <t>Shelbyville</t>
  </si>
  <si>
    <t>150100</t>
  </si>
  <si>
    <t>St Vincent Evansville</t>
  </si>
  <si>
    <t>3700 Washington
Ave</t>
  </si>
  <si>
    <t>150101</t>
  </si>
  <si>
    <t>Parkview Whitley
Hospital</t>
  </si>
  <si>
    <t>1260 E Sr 205</t>
  </si>
  <si>
    <t>Columbia City</t>
  </si>
  <si>
    <t>150102</t>
  </si>
  <si>
    <t>Starke Hospital</t>
  </si>
  <si>
    <t>102 E Culver Rd</t>
  </si>
  <si>
    <t>Knox</t>
  </si>
  <si>
    <t>150104</t>
  </si>
  <si>
    <t>Witham Health
Services</t>
  </si>
  <si>
    <t>2605 N Lebanon St</t>
  </si>
  <si>
    <t>Lebanon</t>
  </si>
  <si>
    <t>150109</t>
  </si>
  <si>
    <t>Franciscan Health
Lafayette</t>
  </si>
  <si>
    <t>1701 S Creasy Ln</t>
  </si>
  <si>
    <t>150112</t>
  </si>
  <si>
    <t>Columbus Regional
Hospital</t>
  </si>
  <si>
    <t>2400 E 17th St</t>
  </si>
  <si>
    <t>150113</t>
  </si>
  <si>
    <t>Community Hospital Of
Anderson And
Madison County</t>
  </si>
  <si>
    <t>1515 N Madison Ave</t>
  </si>
  <si>
    <t>150115</t>
  </si>
  <si>
    <t>Memorial Hospital And
Health Care Center</t>
  </si>
  <si>
    <t>800 W 9th St</t>
  </si>
  <si>
    <t>150125</t>
  </si>
  <si>
    <t>901 Macarthur Blvd</t>
  </si>
  <si>
    <t>Munster</t>
  </si>
  <si>
    <t>150126</t>
  </si>
  <si>
    <t>Franciscan Health
Crown Point</t>
  </si>
  <si>
    <t>1201 S Main St</t>
  </si>
  <si>
    <t>Crown Point</t>
  </si>
  <si>
    <t>150128</t>
  </si>
  <si>
    <t>Community Hospital
South</t>
  </si>
  <si>
    <t>1402 E County Line
Rd S</t>
  </si>
  <si>
    <t>150129</t>
  </si>
  <si>
    <t>Community Westview
Hospital</t>
  </si>
  <si>
    <t>3630 Guion Rd</t>
  </si>
  <si>
    <t>150133</t>
  </si>
  <si>
    <t>Kosciusko Community
Hospital</t>
  </si>
  <si>
    <t>2101 E Dubois Dr</t>
  </si>
  <si>
    <t>Warsaw</t>
  </si>
  <si>
    <t>150146</t>
  </si>
  <si>
    <t>Parkview Noble
Hospital</t>
  </si>
  <si>
    <t>401 Sawyer Rd</t>
  </si>
  <si>
    <t>Kendallville</t>
  </si>
  <si>
    <t>150149</t>
  </si>
  <si>
    <t>Women's Hospital The</t>
  </si>
  <si>
    <t>4199 Gateway Blvd</t>
  </si>
  <si>
    <t>Newburgh</t>
  </si>
  <si>
    <t>150150</t>
  </si>
  <si>
    <t>Dupont Hospital Llc</t>
  </si>
  <si>
    <t>2520 E Dupont Rd</t>
  </si>
  <si>
    <t>150153</t>
  </si>
  <si>
    <t>St Vincent Heart
Center Of Indiana Llc</t>
  </si>
  <si>
    <t>10580 N Meridian St</t>
  </si>
  <si>
    <t>150157</t>
  </si>
  <si>
    <t>St Vincent Carmel
Hospital Inc</t>
  </si>
  <si>
    <t>13500 N Meridian St</t>
  </si>
  <si>
    <t>Carmel</t>
  </si>
  <si>
    <t>150158</t>
  </si>
  <si>
    <t>Iu Health West
Hospital</t>
  </si>
  <si>
    <t>1111 N Ronald
Reagan Pkwy</t>
  </si>
  <si>
    <t>Avon</t>
  </si>
  <si>
    <t>150160</t>
  </si>
  <si>
    <t>Orthoindy Hospital</t>
  </si>
  <si>
    <t>8400 Northwest Blvd</t>
  </si>
  <si>
    <t>150161</t>
  </si>
  <si>
    <t>Indiana University
Health North Hospital</t>
  </si>
  <si>
    <t>11700 N Meridian St</t>
  </si>
  <si>
    <t>150162</t>
  </si>
  <si>
    <t>Franciscan Health
Indianapolis</t>
  </si>
  <si>
    <t>8111 S Emerson Ave</t>
  </si>
  <si>
    <t>150165</t>
  </si>
  <si>
    <t>Franciscan Health
Munster</t>
  </si>
  <si>
    <t>701 Superior Ave</t>
  </si>
  <si>
    <t>150166</t>
  </si>
  <si>
    <t>Pinnacle Hospital</t>
  </si>
  <si>
    <t>9301 Connecticut Dr</t>
  </si>
  <si>
    <t>150167</t>
  </si>
  <si>
    <t>Orthopaedic Hospital
At Parkview North Llc</t>
  </si>
  <si>
    <t>11130 Parkview
Circle Dr</t>
  </si>
  <si>
    <t>150168</t>
  </si>
  <si>
    <t>The Orthopaedic
Hospital Of Lutheran
Health Networ</t>
  </si>
  <si>
    <t>7952 W Jefferson
Blvd</t>
  </si>
  <si>
    <t>150169</t>
  </si>
  <si>
    <t>Community Hospital
North</t>
  </si>
  <si>
    <t>7150 Clearvista Dr</t>
  </si>
  <si>
    <t>150172</t>
  </si>
  <si>
    <t>Physicians' Medical
Center Llc</t>
  </si>
  <si>
    <t>4023 Reas Ln</t>
  </si>
  <si>
    <t>150173</t>
  </si>
  <si>
    <t>Indiana University
Health Arnett Hospital</t>
  </si>
  <si>
    <t>5165 Mccarty Ln</t>
  </si>
  <si>
    <t>150175</t>
  </si>
  <si>
    <t>The Heart Hospital At
Deaconess Gateway
Llc</t>
  </si>
  <si>
    <t>4007 Gateway Blvd</t>
  </si>
  <si>
    <t>150176</t>
  </si>
  <si>
    <t>Kentuckiana Medical
Center Llc</t>
  </si>
  <si>
    <t>4601 Medical Plaza
Way</t>
  </si>
  <si>
    <t>Clarksville</t>
  </si>
  <si>
    <t>150177</t>
  </si>
  <si>
    <t>Unity Medical And
Surgical Hospital</t>
  </si>
  <si>
    <t>4455 Edison Lakes
Pkwy</t>
  </si>
  <si>
    <t>150179</t>
  </si>
  <si>
    <t>Fairbanks</t>
  </si>
  <si>
    <t>8102 Clearvista
Parkway</t>
  </si>
  <si>
    <t>150181</t>
  </si>
  <si>
    <t>St Vincent Fishers
Hospital Inc</t>
  </si>
  <si>
    <t>13861 Olio Road</t>
  </si>
  <si>
    <t>Fishers</t>
  </si>
  <si>
    <t>150182</t>
  </si>
  <si>
    <t>Franciscan Health
Carmel</t>
  </si>
  <si>
    <t>12188 B North
Meridian Street</t>
  </si>
  <si>
    <t>151300</t>
  </si>
  <si>
    <t>Community Hospital Of
Bremen Inc</t>
  </si>
  <si>
    <t>1020 High Rd</t>
  </si>
  <si>
    <t>Bremen</t>
  </si>
  <si>
    <t>151301</t>
  </si>
  <si>
    <t>St Vincent Randolph
Hospital Inc</t>
  </si>
  <si>
    <t>473 E Greenville Ave</t>
  </si>
  <si>
    <t>Winchester</t>
  </si>
  <si>
    <t>151302</t>
  </si>
  <si>
    <t>Indiana University
Health Blackford
Hospital</t>
  </si>
  <si>
    <t>410 Pilgrim Blvd</t>
  </si>
  <si>
    <t>Hartford City</t>
  </si>
  <si>
    <t>151303</t>
  </si>
  <si>
    <t>St Vincent Jennings
Hospital Inc</t>
  </si>
  <si>
    <t>301 Henry St</t>
  </si>
  <si>
    <t>North Vernon</t>
  </si>
  <si>
    <t>151304</t>
  </si>
  <si>
    <t>Rush Memorial
Hospital</t>
  </si>
  <si>
    <t>1300 N Main St</t>
  </si>
  <si>
    <t>Rushville</t>
  </si>
  <si>
    <t>151305</t>
  </si>
  <si>
    <t>Pulaski Memorial
Hospital</t>
  </si>
  <si>
    <t>616 E 13th St</t>
  </si>
  <si>
    <t>Winamac</t>
  </si>
  <si>
    <t>151307</t>
  </si>
  <si>
    <t>St Vincent Williamsport
Hospital Inc</t>
  </si>
  <si>
    <t>412 N Monroe St</t>
  </si>
  <si>
    <t>Williamsport</t>
  </si>
  <si>
    <t>151308</t>
  </si>
  <si>
    <t>St Vincent Mercy
Hospital</t>
  </si>
  <si>
    <t>1331 S A St</t>
  </si>
  <si>
    <t>Elwood</t>
  </si>
  <si>
    <t>151309</t>
  </si>
  <si>
    <t>St Vincent Clay
Hospital Inc</t>
  </si>
  <si>
    <t>1206 E National Ave</t>
  </si>
  <si>
    <t>Brazil</t>
  </si>
  <si>
    <t>151310</t>
  </si>
  <si>
    <t>Parkview Wabash
Hospital, Inc</t>
  </si>
  <si>
    <t>710 N East St</t>
  </si>
  <si>
    <t>Wabash</t>
  </si>
  <si>
    <t>151311</t>
  </si>
  <si>
    <t>Indiana University
Health Tipton Hospital
Inc</t>
  </si>
  <si>
    <t>1000 S Main St</t>
  </si>
  <si>
    <t>Tipton</t>
  </si>
  <si>
    <t>151312</t>
  </si>
  <si>
    <t>Indiana University
Health White Memorial
Hospital</t>
  </si>
  <si>
    <t>720 South Sixth St</t>
  </si>
  <si>
    <t>151313</t>
  </si>
  <si>
    <t>Woodlawn Hospital</t>
  </si>
  <si>
    <t>1400 E 9th St</t>
  </si>
  <si>
    <t>Rochester</t>
  </si>
  <si>
    <t>151314</t>
  </si>
  <si>
    <t>St Vincent Salem
Hospital Inc</t>
  </si>
  <si>
    <t>911 N Shelby St</t>
  </si>
  <si>
    <t>151315</t>
  </si>
  <si>
    <t>Cameron Memorial
Community Hospital
Inc</t>
  </si>
  <si>
    <t>416 E Maumee St</t>
  </si>
  <si>
    <t>Angola</t>
  </si>
  <si>
    <t>151316</t>
  </si>
  <si>
    <t>Indiana University
Health Frankfort Inc</t>
  </si>
  <si>
    <t>1300 S Jackson St</t>
  </si>
  <si>
    <t>Frankfort</t>
  </si>
  <si>
    <t>151317</t>
  </si>
  <si>
    <t>Greene County
General Hospital</t>
  </si>
  <si>
    <t>1185 N 1000 W</t>
  </si>
  <si>
    <t>Linton</t>
  </si>
  <si>
    <t>151318</t>
  </si>
  <si>
    <t>Dukes Memorial
Hospital</t>
  </si>
  <si>
    <t>275 W 12th St</t>
  </si>
  <si>
    <t>151319</t>
  </si>
  <si>
    <t>Gibson General
Hospital</t>
  </si>
  <si>
    <t>1808 Sherman Dr</t>
  </si>
  <si>
    <t>151320</t>
  </si>
  <si>
    <t>Jay County Hospital</t>
  </si>
  <si>
    <t>500 W Votaw St</t>
  </si>
  <si>
    <t>Portland</t>
  </si>
  <si>
    <t>151322</t>
  </si>
  <si>
    <t>Perry County Memorial
Hospital</t>
  </si>
  <si>
    <t>8885 Sr 237</t>
  </si>
  <si>
    <t>Tell City</t>
  </si>
  <si>
    <t>151323</t>
  </si>
  <si>
    <t>Parkview Lagrange
Hospital</t>
  </si>
  <si>
    <t>207 N Townline Rd</t>
  </si>
  <si>
    <t>151324</t>
  </si>
  <si>
    <t>Franciscan Health
Rensselaer, Inc</t>
  </si>
  <si>
    <t>1104 E Grace St</t>
  </si>
  <si>
    <t>Rensselaer</t>
  </si>
  <si>
    <t>151326</t>
  </si>
  <si>
    <t>Union Hospital Clinton</t>
  </si>
  <si>
    <t>801 S Main St</t>
  </si>
  <si>
    <t>Clinton</t>
  </si>
  <si>
    <t>151327</t>
  </si>
  <si>
    <t>Sullivan County
Community Hospital</t>
  </si>
  <si>
    <t>2200 N Section St</t>
  </si>
  <si>
    <t>Sullivan</t>
  </si>
  <si>
    <t>151328</t>
  </si>
  <si>
    <t>Indiana University
Health Bedford
Hospital</t>
  </si>
  <si>
    <t>2900 W 16th St</t>
  </si>
  <si>
    <t>Bedford</t>
  </si>
  <si>
    <t>151329</t>
  </si>
  <si>
    <t>Margaret Mary Health</t>
  </si>
  <si>
    <t>321 Mitchell Ave</t>
  </si>
  <si>
    <t>Batesville</t>
  </si>
  <si>
    <t>151330</t>
  </si>
  <si>
    <t>Adams Memorial
Hospital</t>
  </si>
  <si>
    <t>1100 Mercer Ave</t>
  </si>
  <si>
    <t>151331</t>
  </si>
  <si>
    <t>Harrison County
Hospital</t>
  </si>
  <si>
    <t>1141 Hospital Dr Nw</t>
  </si>
  <si>
    <t>Corydon</t>
  </si>
  <si>
    <t>151332</t>
  </si>
  <si>
    <t>Decatur County
Memorial Hospital</t>
  </si>
  <si>
    <t>720 N Lincoln St</t>
  </si>
  <si>
    <t>Greensburg</t>
  </si>
  <si>
    <t>151333</t>
  </si>
  <si>
    <t>Putnam County
Hospital</t>
  </si>
  <si>
    <t>1542 S Bloomington
St</t>
  </si>
  <si>
    <t>Greencastle</t>
  </si>
  <si>
    <t>151334</t>
  </si>
  <si>
    <t>Scott Memorial
Hospital</t>
  </si>
  <si>
    <t>1451 N Gardner St</t>
  </si>
  <si>
    <t>Scottsburg</t>
  </si>
  <si>
    <t>151335</t>
  </si>
  <si>
    <t>St Vincent Dunn
Hospital Inc</t>
  </si>
  <si>
    <t>1600 23rd St</t>
  </si>
  <si>
    <t>170006</t>
  </si>
  <si>
    <t>Via Christi Hospital
Pittsburg Inc</t>
  </si>
  <si>
    <t>1 Mt Carmel Way</t>
  </si>
  <si>
    <t>Pittsburg</t>
  </si>
  <si>
    <t>KS</t>
  </si>
  <si>
    <t>170009</t>
  </si>
  <si>
    <t>Saint John Hospital</t>
  </si>
  <si>
    <t>3500 South 4th
Street</t>
  </si>
  <si>
    <t>Leavenworth</t>
  </si>
  <si>
    <t>Prime Healthcare
Services</t>
  </si>
  <si>
    <t>170014</t>
  </si>
  <si>
    <t>Ransom Memorial
Hospital</t>
  </si>
  <si>
    <t>1301 S Main Street</t>
  </si>
  <si>
    <t>170016</t>
  </si>
  <si>
    <t>University Health
System, St. Francis
Campus</t>
  </si>
  <si>
    <t>1700 Sw 7th Street</t>
  </si>
  <si>
    <t>Topeka</t>
  </si>
  <si>
    <t>170017</t>
  </si>
  <si>
    <t>Susan B Allen
Memorial Hospital</t>
  </si>
  <si>
    <t>720 W Central St</t>
  </si>
  <si>
    <t>El Dorado</t>
  </si>
  <si>
    <t>170023</t>
  </si>
  <si>
    <t>St Catherine Hospital</t>
  </si>
  <si>
    <t>401 East Spruce</t>
  </si>
  <si>
    <t>Garden City</t>
  </si>
  <si>
    <t>170027</t>
  </si>
  <si>
    <t>Pratt Regional Medical
Center</t>
  </si>
  <si>
    <t>200 Commodore St</t>
  </si>
  <si>
    <t>Pratt</t>
  </si>
  <si>
    <t>170040</t>
  </si>
  <si>
    <t>University Of Kansas
Hospital</t>
  </si>
  <si>
    <t>4000 Cambridge
Street</t>
  </si>
  <si>
    <t>Kansas City</t>
  </si>
  <si>
    <t>170049</t>
  </si>
  <si>
    <t>Olathe Medical Center</t>
  </si>
  <si>
    <t>20333 West 151st
Street</t>
  </si>
  <si>
    <t>Olathe</t>
  </si>
  <si>
    <t>170058</t>
  </si>
  <si>
    <t>Mercy Hospital-Fort
Scott</t>
  </si>
  <si>
    <t>401 Woodland Hills
Blvd</t>
  </si>
  <si>
    <t>Fort Scott</t>
  </si>
  <si>
    <t>Mercy</t>
  </si>
  <si>
    <t>170068</t>
  </si>
  <si>
    <t>Southwest Medical
Center</t>
  </si>
  <si>
    <t>315 West 15th Street</t>
  </si>
  <si>
    <t>Liberal</t>
  </si>
  <si>
    <t>170074</t>
  </si>
  <si>
    <t>Geary Community
Hospital</t>
  </si>
  <si>
    <t>1102 St Mary's Road</t>
  </si>
  <si>
    <t>Junction City</t>
  </si>
  <si>
    <t>170086</t>
  </si>
  <si>
    <t>Stormont Vail Hospital</t>
  </si>
  <si>
    <t>1500 Sw 10th
Avenue</t>
  </si>
  <si>
    <t>170103</t>
  </si>
  <si>
    <t>Newton Medical
Center</t>
  </si>
  <si>
    <t>600 Medical Center
Drive</t>
  </si>
  <si>
    <t>Newton</t>
  </si>
  <si>
    <t>170104</t>
  </si>
  <si>
    <t>Shawnee Mission
Medical Center</t>
  </si>
  <si>
    <t>9100 W 74th Street</t>
  </si>
  <si>
    <t>Shawnee
Mission</t>
  </si>
  <si>
    <t>170105</t>
  </si>
  <si>
    <t>Mcpherson Hospital
Inc</t>
  </si>
  <si>
    <t>1000 Hospital Drive</t>
  </si>
  <si>
    <t>Mcpherson</t>
  </si>
  <si>
    <t>170109</t>
  </si>
  <si>
    <t>Miami County Medical
Center</t>
  </si>
  <si>
    <t>2100 Baptiste Drive</t>
  </si>
  <si>
    <t>Paola</t>
  </si>
  <si>
    <t>170122</t>
  </si>
  <si>
    <t>Via Christi Hospitals
Wichita, Inc</t>
  </si>
  <si>
    <t>929 North St Francis
Street</t>
  </si>
  <si>
    <t>Wichita</t>
  </si>
  <si>
    <t>170123</t>
  </si>
  <si>
    <t>Wesley Medical Center</t>
  </si>
  <si>
    <t>550 N Hillside Street</t>
  </si>
  <si>
    <t>170133</t>
  </si>
  <si>
    <t>Saint Luke's Cushing
Hospital</t>
  </si>
  <si>
    <t>711 Marshall Street</t>
  </si>
  <si>
    <t>Saint Luke's Health
System</t>
  </si>
  <si>
    <t>170137</t>
  </si>
  <si>
    <t>Lawrence Memorial
Hospital</t>
  </si>
  <si>
    <t>325 Maine Street</t>
  </si>
  <si>
    <t>Lawrence</t>
  </si>
  <si>
    <t>170142</t>
  </si>
  <si>
    <t>Via Christi Hospital
Manhattan, Inc</t>
  </si>
  <si>
    <t>1823 College Ave</t>
  </si>
  <si>
    <t>Manhattan</t>
  </si>
  <si>
    <t>170146</t>
  </si>
  <si>
    <t>Providence Medical
Center</t>
  </si>
  <si>
    <t>8929 Parallel
Parkway</t>
  </si>
  <si>
    <t>170175</t>
  </si>
  <si>
    <t>Western Plains
Medical Complex</t>
  </si>
  <si>
    <t>3001 Avenue A</t>
  </si>
  <si>
    <t>Dodge City</t>
  </si>
  <si>
    <t>170176</t>
  </si>
  <si>
    <t>Overland Park Reg
Med Ctr</t>
  </si>
  <si>
    <t>10500 Quivira Road</t>
  </si>
  <si>
    <t>Overland Park</t>
  </si>
  <si>
    <t>170182</t>
  </si>
  <si>
    <t>Menorah Medical
Center</t>
  </si>
  <si>
    <t>5721 West 119th
Street</t>
  </si>
  <si>
    <t>170185</t>
  </si>
  <si>
    <t>Saint Luke's South
Hospital</t>
  </si>
  <si>
    <t>12300 Metcalf
Avenue</t>
  </si>
  <si>
    <t>170188</t>
  </si>
  <si>
    <t>Kansas City
Orthopaedic Institute</t>
  </si>
  <si>
    <t>3651 College Blvd</t>
  </si>
  <si>
    <t>Leawood</t>
  </si>
  <si>
    <t>170197</t>
  </si>
  <si>
    <t>Kansas Medical
Center Llc</t>
  </si>
  <si>
    <t>1124 West 21st
Street</t>
  </si>
  <si>
    <t>Andover</t>
  </si>
  <si>
    <t>170201</t>
  </si>
  <si>
    <t>Blue Valley Hospital,
Inc</t>
  </si>
  <si>
    <t>12850 Metcalf
Avenue</t>
  </si>
  <si>
    <t>171312</t>
  </si>
  <si>
    <t>Comanche County
Hospital</t>
  </si>
  <si>
    <t>2nd &amp; Frisco Street</t>
  </si>
  <si>
    <t>Coldwater</t>
  </si>
  <si>
    <t>Great Plains Health
Alliance, Inc.</t>
  </si>
  <si>
    <t>171313</t>
  </si>
  <si>
    <t>Kearny County
Hospital</t>
  </si>
  <si>
    <t>500 Thorpe Street</t>
  </si>
  <si>
    <t>Lakin</t>
  </si>
  <si>
    <t>171343</t>
  </si>
  <si>
    <t>Stanton County
Hospital</t>
  </si>
  <si>
    <t>404 N Chestnut</t>
  </si>
  <si>
    <t>Johnson</t>
  </si>
  <si>
    <t>171358</t>
  </si>
  <si>
    <t>Lindsborg Community
Hospital</t>
  </si>
  <si>
    <t>605 W Lincoln Street</t>
  </si>
  <si>
    <t>Lindsborg</t>
  </si>
  <si>
    <t>Salina Regional Health
Center</t>
  </si>
  <si>
    <t>171359</t>
  </si>
  <si>
    <t>Greeley County Health
Services</t>
  </si>
  <si>
    <t>506 3rd Street</t>
  </si>
  <si>
    <t>Tribune</t>
  </si>
  <si>
    <t>171360</t>
  </si>
  <si>
    <t>Lincoln County
Hospital</t>
  </si>
  <si>
    <t>624 N Second</t>
  </si>
  <si>
    <t>171370</t>
  </si>
  <si>
    <t>Goodland Regional
Medical Center</t>
  </si>
  <si>
    <t>220 West Second
Street</t>
  </si>
  <si>
    <t>Goodland</t>
  </si>
  <si>
    <t>171371</t>
  </si>
  <si>
    <t>Clay County Medical
Center</t>
  </si>
  <si>
    <t>617 Liberty</t>
  </si>
  <si>
    <t>Clay Center</t>
  </si>
  <si>
    <t>171373</t>
  </si>
  <si>
    <t>Allen County Regional
Hospital</t>
  </si>
  <si>
    <t>3066 North Kentucky
Street</t>
  </si>
  <si>
    <t>Iola</t>
  </si>
  <si>
    <t>171380</t>
  </si>
  <si>
    <t>Neosho Memorial
Regional Medical
Center</t>
  </si>
  <si>
    <t>629 South Plummer</t>
  </si>
  <si>
    <t>Chanute</t>
  </si>
  <si>
    <t>180001</t>
  </si>
  <si>
    <t>St Elizabeth Ft
Thomas</t>
  </si>
  <si>
    <t>85 North Grand
Avenue</t>
  </si>
  <si>
    <t>Fort Thomas</t>
  </si>
  <si>
    <t>KY</t>
  </si>
  <si>
    <t>St. Elizabeth
Healthcare</t>
  </si>
  <si>
    <t>180009</t>
  </si>
  <si>
    <t>King's Daughters'
Medical Center</t>
  </si>
  <si>
    <t>2201 Lexington
Avenue</t>
  </si>
  <si>
    <t>Ashland</t>
  </si>
  <si>
    <t>180012</t>
  </si>
  <si>
    <t>Hardin Memorial
Hospital</t>
  </si>
  <si>
    <t>913 North Dixie
Avenue</t>
  </si>
  <si>
    <t>Elizabethtown</t>
  </si>
  <si>
    <t>180013</t>
  </si>
  <si>
    <t>The Medical Center At
Bowling Green</t>
  </si>
  <si>
    <t>250 Park Street</t>
  </si>
  <si>
    <t>Bowling Green</t>
  </si>
  <si>
    <t>Commonwealth Health
Corporation</t>
  </si>
  <si>
    <t>180016</t>
  </si>
  <si>
    <t>Jewish Hospital -
Shelbyville</t>
  </si>
  <si>
    <t>727 Hospital Drive</t>
  </si>
  <si>
    <t>180017</t>
  </si>
  <si>
    <t>T J Samson
Community Hospital</t>
  </si>
  <si>
    <t>1301 North Race
Street</t>
  </si>
  <si>
    <t>Glasgow</t>
  </si>
  <si>
    <t>180018</t>
  </si>
  <si>
    <t>St Claire Regional
Medical Center</t>
  </si>
  <si>
    <t>222 Medical Circle</t>
  </si>
  <si>
    <t>Morehead</t>
  </si>
  <si>
    <t>180024</t>
  </si>
  <si>
    <t>Spring View Hospital</t>
  </si>
  <si>
    <t>320 Loretto Road</t>
  </si>
  <si>
    <t>180025</t>
  </si>
  <si>
    <t>Flaget Memorial
Hospital</t>
  </si>
  <si>
    <t>4305 New
Shepherdsville Road</t>
  </si>
  <si>
    <t>Bardstown</t>
  </si>
  <si>
    <t>180027</t>
  </si>
  <si>
    <t>Murray-Calloway
County Hospital</t>
  </si>
  <si>
    <t>803 Poplar Street</t>
  </si>
  <si>
    <t>Murray</t>
  </si>
  <si>
    <t>180036</t>
  </si>
  <si>
    <t>Our Lady Of Bellefonte
Hospital</t>
  </si>
  <si>
    <t>1000 Saint
Christopher Drive</t>
  </si>
  <si>
    <t>Bon Secours Health
System, Inc.</t>
  </si>
  <si>
    <t>180038</t>
  </si>
  <si>
    <t>Owensboro Health
Regional Hospital</t>
  </si>
  <si>
    <t>1201 Pleasant Valley
Road</t>
  </si>
  <si>
    <t>Owensboro</t>
  </si>
  <si>
    <t>Owensboro Health</t>
  </si>
  <si>
    <t>180040</t>
  </si>
  <si>
    <t>Jewish Hospital &amp; St
Mary's Healthcare</t>
  </si>
  <si>
    <t>200 Abraham
Flexner Way</t>
  </si>
  <si>
    <t>180044</t>
  </si>
  <si>
    <t>Pikeville Medical
Center</t>
  </si>
  <si>
    <t>911 Bypass Road</t>
  </si>
  <si>
    <t>Pikeville</t>
  </si>
  <si>
    <t>180048</t>
  </si>
  <si>
    <t>Ephraim Mcdowell
Regional Medical
Center</t>
  </si>
  <si>
    <t>217 South Third
Street</t>
  </si>
  <si>
    <t>Ephraim McDowell
Health</t>
  </si>
  <si>
    <t>180049</t>
  </si>
  <si>
    <t>Baptist Health
Richmond</t>
  </si>
  <si>
    <t>801 Eastern Bypass</t>
  </si>
  <si>
    <t>180056</t>
  </si>
  <si>
    <t>Methodist Hospital</t>
  </si>
  <si>
    <t>1305 N Elm St</t>
  </si>
  <si>
    <t>Henderson</t>
  </si>
  <si>
    <t>180066</t>
  </si>
  <si>
    <t>Logan Memorial
Hospital</t>
  </si>
  <si>
    <t>1625 Nashville Street</t>
  </si>
  <si>
    <t>Russellville</t>
  </si>
  <si>
    <t>180067</t>
  </si>
  <si>
    <t>University Of Kentucky
Hospital</t>
  </si>
  <si>
    <t>800 Rose Street</t>
  </si>
  <si>
    <t>Lexington</t>
  </si>
  <si>
    <t>180070</t>
  </si>
  <si>
    <t>Twin Lakes Regional
Medical Center</t>
  </si>
  <si>
    <t>910 Wallace Avenue</t>
  </si>
  <si>
    <t>Leitchfield</t>
  </si>
  <si>
    <t>180080</t>
  </si>
  <si>
    <t>Baptist Health Corbin</t>
  </si>
  <si>
    <t>One Trillium Way</t>
  </si>
  <si>
    <t>Corbin</t>
  </si>
  <si>
    <t>180087</t>
  </si>
  <si>
    <t>Taylor Regional
Hospital</t>
  </si>
  <si>
    <t>1700 Old Lebanon
Road</t>
  </si>
  <si>
    <t>Campbellsville</t>
  </si>
  <si>
    <t>180088</t>
  </si>
  <si>
    <t>Norton Hospital /
Norton Healthcare
Pavilion / Nor</t>
  </si>
  <si>
    <t>200 East Chestnut
Street</t>
  </si>
  <si>
    <t>Norton Healthcare</t>
  </si>
  <si>
    <t>180102</t>
  </si>
  <si>
    <t>Lourdes Hospital</t>
  </si>
  <si>
    <t>1530 Lone Oak Road</t>
  </si>
  <si>
    <t>Paducah</t>
  </si>
  <si>
    <t>Mercy Health</t>
  </si>
  <si>
    <t>180103</t>
  </si>
  <si>
    <t>Baptist Health
Lexington</t>
  </si>
  <si>
    <t>1740 Nicholasville
Road</t>
  </si>
  <si>
    <t>180104</t>
  </si>
  <si>
    <t>Baptist Health
Paducah</t>
  </si>
  <si>
    <t>2501 Kentucky
Avenue</t>
  </si>
  <si>
    <t>180124</t>
  </si>
  <si>
    <t>Tristar Greenview
Regional Hospital</t>
  </si>
  <si>
    <t>1801 Ashley Circle</t>
  </si>
  <si>
    <t>180130</t>
  </si>
  <si>
    <t>Baptist Health
Louisville</t>
  </si>
  <si>
    <t>4000 Kresge Way</t>
  </si>
  <si>
    <t>180132</t>
  </si>
  <si>
    <t>Lake Cumberland
Regional Hospital</t>
  </si>
  <si>
    <t>305 Langdon Street</t>
  </si>
  <si>
    <t>Somerset</t>
  </si>
  <si>
    <t>180138</t>
  </si>
  <si>
    <t>Baptist Health La
Grange</t>
  </si>
  <si>
    <t>1025 New Moody
Lane</t>
  </si>
  <si>
    <t>180141</t>
  </si>
  <si>
    <t>University Of Louisville
Hospital</t>
  </si>
  <si>
    <t>530 South Jackson
Street</t>
  </si>
  <si>
    <t>180143</t>
  </si>
  <si>
    <t>Saint Joseph East</t>
  </si>
  <si>
    <t>150 North Eagle
Creek Drive</t>
  </si>
  <si>
    <t>181310</t>
  </si>
  <si>
    <t>Carroll County
Memorial Hospital</t>
  </si>
  <si>
    <t>309 Eleventh Street</t>
  </si>
  <si>
    <t>181319</t>
  </si>
  <si>
    <t>Breckinridge Memorial
Hospital</t>
  </si>
  <si>
    <t>1011 Old Highway 60</t>
  </si>
  <si>
    <t>Hardinsburg</t>
  </si>
  <si>
    <t>181325</t>
  </si>
  <si>
    <t>Jane Todd Crawford
Hospital</t>
  </si>
  <si>
    <t>202-206 Milby Street</t>
  </si>
  <si>
    <t>181327</t>
  </si>
  <si>
    <t>Marshall County
Hospital</t>
  </si>
  <si>
    <t>615 Old Symsonia
Road</t>
  </si>
  <si>
    <t>Benton</t>
  </si>
  <si>
    <t>190002</t>
  </si>
  <si>
    <t>Lafayette General
Medical Center</t>
  </si>
  <si>
    <t>1214 Coolidge
Avenue</t>
  </si>
  <si>
    <t>LA</t>
  </si>
  <si>
    <t>Lafayette General
Health</t>
  </si>
  <si>
    <t>190004</t>
  </si>
  <si>
    <t>Thibodaux Regional
Medical Center</t>
  </si>
  <si>
    <t>602 N Acadia Road</t>
  </si>
  <si>
    <t>Thibodaux</t>
  </si>
  <si>
    <t>190005</t>
  </si>
  <si>
    <t>University Medical
Center New Orleans</t>
  </si>
  <si>
    <t>2000 Canal Street</t>
  </si>
  <si>
    <t>New Orleans</t>
  </si>
  <si>
    <t>LCMC Health</t>
  </si>
  <si>
    <t>190006</t>
  </si>
  <si>
    <t>University Hospital &amp;
Clinics</t>
  </si>
  <si>
    <t>2390 West Congress</t>
  </si>
  <si>
    <t>190007</t>
  </si>
  <si>
    <t>Natchitoches Regional
Medical Center</t>
  </si>
  <si>
    <t>501 Keyser Ave</t>
  </si>
  <si>
    <t>Natchitoches</t>
  </si>
  <si>
    <t>CHRISTUS Health</t>
  </si>
  <si>
    <t>190008</t>
  </si>
  <si>
    <t>Terrebonne General
Medical Center</t>
  </si>
  <si>
    <t>8166 Main Street</t>
  </si>
  <si>
    <t>Houma</t>
  </si>
  <si>
    <t>190013</t>
  </si>
  <si>
    <t>West Calcasieu
Cameron Hospital</t>
  </si>
  <si>
    <t>701 East Cypress
Street</t>
  </si>
  <si>
    <t>Sulphur</t>
  </si>
  <si>
    <t>190014</t>
  </si>
  <si>
    <t>Teche Regional
Medical Center</t>
  </si>
  <si>
    <t>1125 Marguerite
Street</t>
  </si>
  <si>
    <t>Morgan City</t>
  </si>
  <si>
    <t>190015</t>
  </si>
  <si>
    <t>North Oaks Medical
Center, L L C</t>
  </si>
  <si>
    <t>15790 Paul Vega Md
Drive</t>
  </si>
  <si>
    <t>North Oaks Health
System</t>
  </si>
  <si>
    <t>190017</t>
  </si>
  <si>
    <t>Opelousas General
Health System</t>
  </si>
  <si>
    <t>539 East
Prudhomme Street</t>
  </si>
  <si>
    <t>Opelousas</t>
  </si>
  <si>
    <t>190019</t>
  </si>
  <si>
    <t>Christus St Frances
Cabrini Hospital</t>
  </si>
  <si>
    <t>3330 Masonic Drive</t>
  </si>
  <si>
    <t>Alexandria</t>
  </si>
  <si>
    <t>190020</t>
  </si>
  <si>
    <t>Lane Regional Medical
Center</t>
  </si>
  <si>
    <t>6300 Main Street</t>
  </si>
  <si>
    <t>Zachary</t>
  </si>
  <si>
    <t>190025</t>
  </si>
  <si>
    <t>Savoy Medical Center</t>
  </si>
  <si>
    <t>801 Poinciana
Avenue</t>
  </si>
  <si>
    <t>Mamou</t>
  </si>
  <si>
    <t>190026</t>
  </si>
  <si>
    <t>Rapides Regional
Medical Center</t>
  </si>
  <si>
    <t>211 4th Street</t>
  </si>
  <si>
    <t>190027</t>
  </si>
  <si>
    <t>Christus St Patrick
Hospital</t>
  </si>
  <si>
    <t>524 Dr Michael
Debakey Street</t>
  </si>
  <si>
    <t>Lake Charles</t>
  </si>
  <si>
    <t>190034</t>
  </si>
  <si>
    <t>Abbeville General
Hospital</t>
  </si>
  <si>
    <t>118 N Hospital Dr</t>
  </si>
  <si>
    <t>Abbeville</t>
  </si>
  <si>
    <t>190036</t>
  </si>
  <si>
    <t>Ochsner Medical
Center</t>
  </si>
  <si>
    <t>1516 Jefferson Hwy</t>
  </si>
  <si>
    <t>Ochsner Health
System</t>
  </si>
  <si>
    <t>190039</t>
  </si>
  <si>
    <t>West Jefferson
Medical Center</t>
  </si>
  <si>
    <t>1101 Medical Center
Blvd</t>
  </si>
  <si>
    <t>Marrero</t>
  </si>
  <si>
    <t>190040</t>
  </si>
  <si>
    <t>Slidell Memorial
Hospital</t>
  </si>
  <si>
    <t>1001 Gause Blvd</t>
  </si>
  <si>
    <t>Slidell</t>
  </si>
  <si>
    <t>190041</t>
  </si>
  <si>
    <t>Christus Health
Shreveport - Bossier</t>
  </si>
  <si>
    <t>1453 E Bert Kouns
Industrial Drive</t>
  </si>
  <si>
    <t>Shreveport</t>
  </si>
  <si>
    <t>190044</t>
  </si>
  <si>
    <t>Acadia General
Hospital</t>
  </si>
  <si>
    <t>1305 Crowley Rayne
Highway</t>
  </si>
  <si>
    <t>Crowley</t>
  </si>
  <si>
    <t>190045</t>
  </si>
  <si>
    <t>St Tammany Parish
Hospital</t>
  </si>
  <si>
    <t>1202 S Tyler Street</t>
  </si>
  <si>
    <t>190046</t>
  </si>
  <si>
    <t>Touro Infirmary</t>
  </si>
  <si>
    <t>1401 Foucher Street</t>
  </si>
  <si>
    <t>190050</t>
  </si>
  <si>
    <t>Beauregard Memorial
Hospital</t>
  </si>
  <si>
    <t>600 S Pine Street</t>
  </si>
  <si>
    <t>Deridder</t>
  </si>
  <si>
    <t>190053</t>
  </si>
  <si>
    <t>Jennings American
Legion Hospital</t>
  </si>
  <si>
    <t>1634 Elton Road</t>
  </si>
  <si>
    <t>Jennings</t>
  </si>
  <si>
    <t>190054</t>
  </si>
  <si>
    <t>Iberia General Hospital
And Medical Center</t>
  </si>
  <si>
    <t>2315 E Main Street</t>
  </si>
  <si>
    <t>New Iberia</t>
  </si>
  <si>
    <t>190060</t>
  </si>
  <si>
    <t>Lake Charles Memorial
Hospital</t>
  </si>
  <si>
    <t>1701 Oak Park Blvd</t>
  </si>
  <si>
    <t>190064</t>
  </si>
  <si>
    <t>Our Lady Of The Lake
Regional Medical
Center</t>
  </si>
  <si>
    <t>5000 Hennessy Blvd</t>
  </si>
  <si>
    <t>Baton Rouge</t>
  </si>
  <si>
    <t>Franciscan
Missionaries of Our
Lady Health System,
Inc.</t>
  </si>
  <si>
    <t>190065</t>
  </si>
  <si>
    <t>Baton Rouge General
Medical Center</t>
  </si>
  <si>
    <t>3600 Florida Blvd</t>
  </si>
  <si>
    <t>190079</t>
  </si>
  <si>
    <t>St Charles Parish
Hospital</t>
  </si>
  <si>
    <t>1057 Paul Maillard
Road</t>
  </si>
  <si>
    <t>Luling</t>
  </si>
  <si>
    <t>190086</t>
  </si>
  <si>
    <t>Northern Louisiana
Medical Center</t>
  </si>
  <si>
    <t>401 East Vaughn
Avenue</t>
  </si>
  <si>
    <t>Ruston</t>
  </si>
  <si>
    <t>190090</t>
  </si>
  <si>
    <t>Winn Parish Medical
Center</t>
  </si>
  <si>
    <t>301 W Boundary Ave</t>
  </si>
  <si>
    <t>Winnfield</t>
  </si>
  <si>
    <t>190098</t>
  </si>
  <si>
    <t>University Health
Shreveport</t>
  </si>
  <si>
    <t>1541 Kings Highway</t>
  </si>
  <si>
    <t>University Health
System</t>
  </si>
  <si>
    <t>190099</t>
  </si>
  <si>
    <t>Avoyelles Hospital</t>
  </si>
  <si>
    <t>4231 Highway 1192</t>
  </si>
  <si>
    <t>Marksville</t>
  </si>
  <si>
    <t>190102</t>
  </si>
  <si>
    <t>Our Lady Of Lourdes
Regional Medical
Center, Inc</t>
  </si>
  <si>
    <t>4801 Ambassador
Caffery Parkway</t>
  </si>
  <si>
    <t>190106</t>
  </si>
  <si>
    <t>Oakdale Community
Hospital</t>
  </si>
  <si>
    <t>130 N Hospital Dr</t>
  </si>
  <si>
    <t>Oakdale</t>
  </si>
  <si>
    <t>190111</t>
  </si>
  <si>
    <t>Willis Knighton Medical
Center</t>
  </si>
  <si>
    <t>2600 Greenwood
Road</t>
  </si>
  <si>
    <t>Willis-Knighton Health
System</t>
  </si>
  <si>
    <t>190116</t>
  </si>
  <si>
    <t>Morehouse General
Hospital</t>
  </si>
  <si>
    <t>323 W Walnut</t>
  </si>
  <si>
    <t>Bastrop</t>
  </si>
  <si>
    <t>Community Hospital
Corporation</t>
  </si>
  <si>
    <t>190118</t>
  </si>
  <si>
    <t>Desoto Regional
Health System</t>
  </si>
  <si>
    <t>207 Jefferson Street</t>
  </si>
  <si>
    <t>Mansfield</t>
  </si>
  <si>
    <t>190125</t>
  </si>
  <si>
    <t>St Francis Medical
Center</t>
  </si>
  <si>
    <t>309 Jackson Street</t>
  </si>
  <si>
    <t>Monroe</t>
  </si>
  <si>
    <t>190128</t>
  </si>
  <si>
    <t>Woman's Hospital</t>
  </si>
  <si>
    <t>100 Woman's Way</t>
  </si>
  <si>
    <t>190133</t>
  </si>
  <si>
    <t>Allen Parish Hospital</t>
  </si>
  <si>
    <t>108 6th Avenue</t>
  </si>
  <si>
    <t>Kinder</t>
  </si>
  <si>
    <t>190140</t>
  </si>
  <si>
    <t>Franklin Medical
Center</t>
  </si>
  <si>
    <t>2106 Loop Road</t>
  </si>
  <si>
    <t>Winnsboro</t>
  </si>
  <si>
    <t>190144</t>
  </si>
  <si>
    <t>Minden Medical Center</t>
  </si>
  <si>
    <t>No 1 Medical Plaza</t>
  </si>
  <si>
    <t>Minden</t>
  </si>
  <si>
    <t>190145</t>
  </si>
  <si>
    <t>Lasalle General
Hospital</t>
  </si>
  <si>
    <t>187 Ninth St/Hwy 84
West</t>
  </si>
  <si>
    <t>Jena</t>
  </si>
  <si>
    <t>190146</t>
  </si>
  <si>
    <t>East Jefferson General
Hospital</t>
  </si>
  <si>
    <t>4200 Houma Blvd</t>
  </si>
  <si>
    <t>Metairie</t>
  </si>
  <si>
    <t>190160</t>
  </si>
  <si>
    <t>Glenwood Regional
Medical Center</t>
  </si>
  <si>
    <t>503 Mcmillan Road</t>
  </si>
  <si>
    <t>West Monroe</t>
  </si>
  <si>
    <t>190164</t>
  </si>
  <si>
    <t>Byrd Regional Hospital</t>
  </si>
  <si>
    <t>1020 Fertitta Blvd</t>
  </si>
  <si>
    <t>Leesville</t>
  </si>
  <si>
    <t>190167</t>
  </si>
  <si>
    <t>800 E Main</t>
  </si>
  <si>
    <t>Ville Platte</t>
  </si>
  <si>
    <t>190176</t>
  </si>
  <si>
    <t>Tulane Medical Center</t>
  </si>
  <si>
    <t>1415 Tulane Ave</t>
  </si>
  <si>
    <t>190177</t>
  </si>
  <si>
    <t>Lakeview Regional
Medical Center</t>
  </si>
  <si>
    <t>95 Judge Tanner
Boulevard</t>
  </si>
  <si>
    <t>190183</t>
  </si>
  <si>
    <t>Leonard J Chabert
Medical Center</t>
  </si>
  <si>
    <t>1978 Industrial Blvd</t>
  </si>
  <si>
    <t>190201</t>
  </si>
  <si>
    <t>Christus Lake Area
Hospital</t>
  </si>
  <si>
    <t>4200 Nelson Road</t>
  </si>
  <si>
    <t>190202</t>
  </si>
  <si>
    <t>Ochsner Medical
Center - Baton Rouge</t>
  </si>
  <si>
    <t>17000 Medical
Center Dr</t>
  </si>
  <si>
    <t>190204</t>
  </si>
  <si>
    <t>Ochsner Medical
Center - Northshore, L
L C</t>
  </si>
  <si>
    <t>100 Medical Center
Drive</t>
  </si>
  <si>
    <t>190205</t>
  </si>
  <si>
    <t>Women's And
Children's Hospital</t>
  </si>
  <si>
    <t>4600 Ambassador
Caffery Parkway</t>
  </si>
  <si>
    <t>190236</t>
  </si>
  <si>
    <t>Willis Knighton Bossier
Health Center</t>
  </si>
  <si>
    <t>2400 Hospital Dr</t>
  </si>
  <si>
    <t>Bossier City</t>
  </si>
  <si>
    <t>190241</t>
  </si>
  <si>
    <t>Physicians Medical
Center</t>
  </si>
  <si>
    <t>218 Corporate Drive</t>
  </si>
  <si>
    <t>190242</t>
  </si>
  <si>
    <t>St Elizabeth Hospital</t>
  </si>
  <si>
    <t>1125 West Highway
30</t>
  </si>
  <si>
    <t>Gonzales</t>
  </si>
  <si>
    <t>190245</t>
  </si>
  <si>
    <t>Monroe Surgical
Hospital</t>
  </si>
  <si>
    <t>2408 Broadmoor
Blvd</t>
  </si>
  <si>
    <t>190250</t>
  </si>
  <si>
    <t>Louisiana Heart
Hospital</t>
  </si>
  <si>
    <t>64030 Highway 434</t>
  </si>
  <si>
    <t>Lacombe</t>
  </si>
  <si>
    <t>190251</t>
  </si>
  <si>
    <t>Surgical Specialty
Center Of Baton
Rouge</t>
  </si>
  <si>
    <t>8080 Bluebonnet
Blvd</t>
  </si>
  <si>
    <t>190255</t>
  </si>
  <si>
    <t>Park Place Surgical
Hospital</t>
  </si>
  <si>
    <t>4811 Ambassador
Caffery Parkway</t>
  </si>
  <si>
    <t>190259</t>
  </si>
  <si>
    <t>Lafayette Surgical
Specialty Hospital</t>
  </si>
  <si>
    <t>1101 Kaliste Saloom
Rd</t>
  </si>
  <si>
    <t>National Surgical
Healthcare</t>
  </si>
  <si>
    <t>190263</t>
  </si>
  <si>
    <t>Heart Hospital Of
Lafayette</t>
  </si>
  <si>
    <t>1105 Kaliste Saloom
Road</t>
  </si>
  <si>
    <t>190266</t>
  </si>
  <si>
    <t>The Spine Hospital Of
Louisiana</t>
  </si>
  <si>
    <t>10105 Park Row
Circle, Suite 250</t>
  </si>
  <si>
    <t>190267</t>
  </si>
  <si>
    <t>Fairway Medical
Center</t>
  </si>
  <si>
    <t>67252 Industry Lane</t>
  </si>
  <si>
    <t>190268</t>
  </si>
  <si>
    <t>Lafayette General
Surgical Hospital</t>
  </si>
  <si>
    <t>1000 W Pinhook Rd
Suite 100</t>
  </si>
  <si>
    <t>190274</t>
  </si>
  <si>
    <t>Ochsner Medical
Center-Kenner</t>
  </si>
  <si>
    <t>180 West Esplanade
Avenue</t>
  </si>
  <si>
    <t>Kenner</t>
  </si>
  <si>
    <t>190297</t>
  </si>
  <si>
    <t>Doctors Hospital At
Deer Creek L L C</t>
  </si>
  <si>
    <t>815 South 10th
Street</t>
  </si>
  <si>
    <t>190298</t>
  </si>
  <si>
    <t>Central Louisiana
Surgical Hospital</t>
  </si>
  <si>
    <t>651 North Bolton Ave</t>
  </si>
  <si>
    <t>190303</t>
  </si>
  <si>
    <t>Cypress Pointe
Surgical Hospital</t>
  </si>
  <si>
    <t>42570 South Airport
Rd</t>
  </si>
  <si>
    <t>190308</t>
  </si>
  <si>
    <t>St Bernard Parish
Hospital</t>
  </si>
  <si>
    <t>8000 West Judge
Perez Drive</t>
  </si>
  <si>
    <t>Chalmette</t>
  </si>
  <si>
    <t>191300</t>
  </si>
  <si>
    <t>St Helena Parish
Hospital</t>
  </si>
  <si>
    <t>16874 Highway 43</t>
  </si>
  <si>
    <t>191302</t>
  </si>
  <si>
    <t>St Martin Hospital</t>
  </si>
  <si>
    <t>210 Champagne
Boulevard</t>
  </si>
  <si>
    <t>Breaux Bridge</t>
  </si>
  <si>
    <t>191303</t>
  </si>
  <si>
    <t>Assumption
Community Hospital</t>
  </si>
  <si>
    <t>135 Highway 402</t>
  </si>
  <si>
    <t>Napoleonville</t>
  </si>
  <si>
    <t>191305</t>
  </si>
  <si>
    <t>St James Parish
Hospital</t>
  </si>
  <si>
    <t>1645 Lutcher Avenue</t>
  </si>
  <si>
    <t>Lutcher</t>
  </si>
  <si>
    <t>191306</t>
  </si>
  <si>
    <t>West Feliciana Parish
Hospital</t>
  </si>
  <si>
    <t>5266 Commerce
Street, Building B</t>
  </si>
  <si>
    <t>Saint
Francisville</t>
  </si>
  <si>
    <t>191307</t>
  </si>
  <si>
    <t>Dequincy Memorial
Hospital</t>
  </si>
  <si>
    <t>110 West 4th Street</t>
  </si>
  <si>
    <t>Dequincy</t>
  </si>
  <si>
    <t>191308</t>
  </si>
  <si>
    <t>Prevost Memorial
Hospital</t>
  </si>
  <si>
    <t>301 Memorial Dr</t>
  </si>
  <si>
    <t>Donaldsonville</t>
  </si>
  <si>
    <t>191309</t>
  </si>
  <si>
    <t>Hood Memorial
Hospital</t>
  </si>
  <si>
    <t>301 W Walnut Street</t>
  </si>
  <si>
    <t>Amite</t>
  </si>
  <si>
    <t>191310</t>
  </si>
  <si>
    <t>Franklin Foundation
Hospital</t>
  </si>
  <si>
    <t>1097 Northwest Blvd</t>
  </si>
  <si>
    <t>191311</t>
  </si>
  <si>
    <t>Bunkie General
Hospital</t>
  </si>
  <si>
    <t>427 Evergreen Street</t>
  </si>
  <si>
    <t>Bunkie</t>
  </si>
  <si>
    <t>191312</t>
  </si>
  <si>
    <t>Christus Coushatta
Health Care Center</t>
  </si>
  <si>
    <t>1635 Marvel Street</t>
  </si>
  <si>
    <t>Coushatta</t>
  </si>
  <si>
    <t>191313</t>
  </si>
  <si>
    <t>1900 South Main St</t>
  </si>
  <si>
    <t>Franklinton</t>
  </si>
  <si>
    <t>191316</t>
  </si>
  <si>
    <t>Pointe Coupee
General Hospital</t>
  </si>
  <si>
    <t>2202 False River
Drive</t>
  </si>
  <si>
    <t>New Roads</t>
  </si>
  <si>
    <t>191317</t>
  </si>
  <si>
    <t>Jackson Parish
Hospital</t>
  </si>
  <si>
    <t>165 Beech Springs
Road</t>
  </si>
  <si>
    <t>Jonesboro</t>
  </si>
  <si>
    <t>191321</t>
  </si>
  <si>
    <t>Lallie Kemp Medical
Center</t>
  </si>
  <si>
    <t>52579 Highway 51
South</t>
  </si>
  <si>
    <t>Independence</t>
  </si>
  <si>
    <t>191322</t>
  </si>
  <si>
    <t>Abrom Kaplan
Memorial Hospital</t>
  </si>
  <si>
    <t>1310 West Seventh
Street</t>
  </si>
  <si>
    <t>Kaplan</t>
  </si>
  <si>
    <t>191324</t>
  </si>
  <si>
    <t>Ochsner St Anne
General Hospital</t>
  </si>
  <si>
    <t>4608 Highway 1</t>
  </si>
  <si>
    <t>Raceland</t>
  </si>
  <si>
    <t>191325</t>
  </si>
  <si>
    <t>Lady Of The Sea
General Hospital</t>
  </si>
  <si>
    <t>200 West 134th
Place</t>
  </si>
  <si>
    <t>Cut Off</t>
  </si>
  <si>
    <t>200001</t>
  </si>
  <si>
    <t>360 Broadway</t>
  </si>
  <si>
    <t>Bangor</t>
  </si>
  <si>
    <t>ME</t>
  </si>
  <si>
    <t>Covenant Health</t>
  </si>
  <si>
    <t>200008</t>
  </si>
  <si>
    <t>Mercy Hospital</t>
  </si>
  <si>
    <t>144 State Street</t>
  </si>
  <si>
    <t>Eastern Maine
Healthcare Systems</t>
  </si>
  <si>
    <t>200009</t>
  </si>
  <si>
    <t>Maine Medical Center</t>
  </si>
  <si>
    <t>22 Bramhall St</t>
  </si>
  <si>
    <t>MaineHealth</t>
  </si>
  <si>
    <t>200018</t>
  </si>
  <si>
    <t>Aroostook Medical
Center</t>
  </si>
  <si>
    <t>Po Box 151</t>
  </si>
  <si>
    <t>Presque Isle</t>
  </si>
  <si>
    <t>200019</t>
  </si>
  <si>
    <t>Southern Maine Health
Care</t>
  </si>
  <si>
    <t>1 Medical Center
Drive</t>
  </si>
  <si>
    <t>Biddeford</t>
  </si>
  <si>
    <t>200020</t>
  </si>
  <si>
    <t>York Hospital</t>
  </si>
  <si>
    <t>15 Hospital Drive</t>
  </si>
  <si>
    <t>York</t>
  </si>
  <si>
    <t>200021</t>
  </si>
  <si>
    <t>Mid Coast Hospital</t>
  </si>
  <si>
    <t>123 Medical Center
Drive</t>
  </si>
  <si>
    <t>200024</t>
  </si>
  <si>
    <t>Central Maine Medical
Center</t>
  </si>
  <si>
    <t>300 Main Street</t>
  </si>
  <si>
    <t>Lewiston</t>
  </si>
  <si>
    <t>Central Maine
Healthcare</t>
  </si>
  <si>
    <t>200025</t>
  </si>
  <si>
    <t>Parkview Adventist
Medical Center</t>
  </si>
  <si>
    <t>329 Main St</t>
  </si>
  <si>
    <t>200031</t>
  </si>
  <si>
    <t>Cary Medical Center</t>
  </si>
  <si>
    <t>163 Van Buren Rd,
Suite 1</t>
  </si>
  <si>
    <t>Caribou</t>
  </si>
  <si>
    <t>200033</t>
  </si>
  <si>
    <t>Eastern Maine Medical
Center</t>
  </si>
  <si>
    <t>Po Box 404</t>
  </si>
  <si>
    <t>200034</t>
  </si>
  <si>
    <t>St Marys Regional
Medical Center</t>
  </si>
  <si>
    <t>93 Campus Avenue -
Po Box 291</t>
  </si>
  <si>
    <t>200037</t>
  </si>
  <si>
    <t>Franklin Memorial
Hospital</t>
  </si>
  <si>
    <t>111 Franklin Health
Commons</t>
  </si>
  <si>
    <t>Farmington</t>
  </si>
  <si>
    <t>200039</t>
  </si>
  <si>
    <t>Mainegeneral Medical
Center</t>
  </si>
  <si>
    <t>35 Medical Center
Parkway</t>
  </si>
  <si>
    <t>200050</t>
  </si>
  <si>
    <t>Maine Coast Memorial
Hospital</t>
  </si>
  <si>
    <t>50 Union Street</t>
  </si>
  <si>
    <t>Ellsworth</t>
  </si>
  <si>
    <t>200063</t>
  </si>
  <si>
    <t>Penobscot Bay
Medical Center</t>
  </si>
  <si>
    <t>6 Glen Cove Drive</t>
  </si>
  <si>
    <t>Rockport</t>
  </si>
  <si>
    <t>201304</t>
  </si>
  <si>
    <t>Mount Desert Island
Hospital</t>
  </si>
  <si>
    <t>10 Wayman Lane,
Po Box 8</t>
  </si>
  <si>
    <t>Bar Harbor</t>
  </si>
  <si>
    <t>201305</t>
  </si>
  <si>
    <t>Calais Regional
Hospital</t>
  </si>
  <si>
    <t>24 Hospital Lane</t>
  </si>
  <si>
    <t>Calais</t>
  </si>
  <si>
    <t>201306</t>
  </si>
  <si>
    <t>Rumford  Hospital</t>
  </si>
  <si>
    <t>420 Franklin Street</t>
  </si>
  <si>
    <t>Rumford</t>
  </si>
  <si>
    <t>201307</t>
  </si>
  <si>
    <t>Millinocket Regional
Hospital</t>
  </si>
  <si>
    <t>200 Somerset Street</t>
  </si>
  <si>
    <t>Millinocket</t>
  </si>
  <si>
    <t>201310</t>
  </si>
  <si>
    <t>Bridgton Hospital</t>
  </si>
  <si>
    <t>10 Hospital Drive</t>
  </si>
  <si>
    <t>Bridgton</t>
  </si>
  <si>
    <t>201311</t>
  </si>
  <si>
    <t>Down East Community
Hospital</t>
  </si>
  <si>
    <t>11 Hospital Drive</t>
  </si>
  <si>
    <t>Machias</t>
  </si>
  <si>
    <t>201312</t>
  </si>
  <si>
    <t>Waldo County General
Hospital</t>
  </si>
  <si>
    <t>Po Box 287</t>
  </si>
  <si>
    <t>Belfast</t>
  </si>
  <si>
    <t>201315</t>
  </si>
  <si>
    <t>Stephens Memorial
Hospital</t>
  </si>
  <si>
    <t>181 Main Street</t>
  </si>
  <si>
    <t>Norway</t>
  </si>
  <si>
    <t>220002</t>
  </si>
  <si>
    <t>Mount Auburn Hospital</t>
  </si>
  <si>
    <t>330 Mount Auburn
Street</t>
  </si>
  <si>
    <t>Cambridge</t>
  </si>
  <si>
    <t>MA</t>
  </si>
  <si>
    <t>220008</t>
  </si>
  <si>
    <t>Sturdy Memorial
Hospital</t>
  </si>
  <si>
    <t>211 Park Street</t>
  </si>
  <si>
    <t>Attleboro</t>
  </si>
  <si>
    <t>220010</t>
  </si>
  <si>
    <t>Lawrence General
Hospital</t>
  </si>
  <si>
    <t>One General Street</t>
  </si>
  <si>
    <t>220011</t>
  </si>
  <si>
    <t>Cambridge Health
Alliance</t>
  </si>
  <si>
    <t>1493 Cambridge
Street</t>
  </si>
  <si>
    <t>220012</t>
  </si>
  <si>
    <t>Cape Cod Hospital</t>
  </si>
  <si>
    <t>88 Lewis Bay Road</t>
  </si>
  <si>
    <t>Hyannis</t>
  </si>
  <si>
    <t>Cape Cod Healthcare,
Inc.</t>
  </si>
  <si>
    <t>220015</t>
  </si>
  <si>
    <t>Cooley Dickinson
Hospital Inc,the</t>
  </si>
  <si>
    <t>30 Locust Street</t>
  </si>
  <si>
    <t>Northampton</t>
  </si>
  <si>
    <t>Partners HealthCare
System, Inc.</t>
  </si>
  <si>
    <t>220016</t>
  </si>
  <si>
    <t>Baystate Franklin
Medical Center</t>
  </si>
  <si>
    <t>164 High Street</t>
  </si>
  <si>
    <t>Baystate Health, Inc.</t>
  </si>
  <si>
    <t>220017</t>
  </si>
  <si>
    <t>Carney Hospital</t>
  </si>
  <si>
    <t>2100 Dorchester
Avenue</t>
  </si>
  <si>
    <t>Boston</t>
  </si>
  <si>
    <t>Steward Health Care
System, LLC</t>
  </si>
  <si>
    <t>220019</t>
  </si>
  <si>
    <t>Harrington Memorial
Hospital-1</t>
  </si>
  <si>
    <t>100 South Street</t>
  </si>
  <si>
    <t>Southbridge</t>
  </si>
  <si>
    <t>220020</t>
  </si>
  <si>
    <t>Saint Anne's Hospital</t>
  </si>
  <si>
    <t>795 Middle Street</t>
  </si>
  <si>
    <t>Fall River</t>
  </si>
  <si>
    <t>220024</t>
  </si>
  <si>
    <t>Holyoke Medical
Center</t>
  </si>
  <si>
    <t>575 Beech Street</t>
  </si>
  <si>
    <t>220029</t>
  </si>
  <si>
    <t>Anna Jaques Hospital</t>
  </si>
  <si>
    <t>25 Highland Avenue</t>
  </si>
  <si>
    <t>Newburyport</t>
  </si>
  <si>
    <t>220030</t>
  </si>
  <si>
    <t>Baystate Wing
Hospital And Medical
Centers</t>
  </si>
  <si>
    <t>40 Wright Street</t>
  </si>
  <si>
    <t>Palmer</t>
  </si>
  <si>
    <t>220031</t>
  </si>
  <si>
    <t>Boston Medical Center
Corporation-</t>
  </si>
  <si>
    <t>1 Boston Medical
Center Place</t>
  </si>
  <si>
    <t>220035</t>
  </si>
  <si>
    <t>North Shore Medical
Center -</t>
  </si>
  <si>
    <t>81 Highland Avenue</t>
  </si>
  <si>
    <t>220036</t>
  </si>
  <si>
    <t>St Elizabeth's Medical
Center</t>
  </si>
  <si>
    <t>736 Cambridge
Street</t>
  </si>
  <si>
    <t>220046</t>
  </si>
  <si>
    <t>Berkshire Medical
Center Inc - 1</t>
  </si>
  <si>
    <t>725 North Street</t>
  </si>
  <si>
    <t>Pittsfield</t>
  </si>
  <si>
    <t>Berkshire Health
Systems, Inc.</t>
  </si>
  <si>
    <t>220049</t>
  </si>
  <si>
    <t>Marlborough Hospital</t>
  </si>
  <si>
    <t>157 Union Street</t>
  </si>
  <si>
    <t>Marlborough</t>
  </si>
  <si>
    <t>UMass Memorial
Health Care, Inc.</t>
  </si>
  <si>
    <t>220050</t>
  </si>
  <si>
    <t>Baystate Mary Lane
Hospital</t>
  </si>
  <si>
    <t>85 South Street</t>
  </si>
  <si>
    <t>Ware</t>
  </si>
  <si>
    <t>220052</t>
  </si>
  <si>
    <t>Signature Healthcare
Brockton Hospital</t>
  </si>
  <si>
    <t>680 Center Street</t>
  </si>
  <si>
    <t>Brockton</t>
  </si>
  <si>
    <t>220058</t>
  </si>
  <si>
    <t>Clinton Hospital
Association</t>
  </si>
  <si>
    <t>201 Highland Street</t>
  </si>
  <si>
    <t>220062</t>
  </si>
  <si>
    <t>Adcare Hospital Of
Worcester Inc</t>
  </si>
  <si>
    <t>107 Lincoln Street</t>
  </si>
  <si>
    <t>Worcester</t>
  </si>
  <si>
    <t>220063</t>
  </si>
  <si>
    <t>Lowell General
Hospital</t>
  </si>
  <si>
    <t>295 Varnum Avenue</t>
  </si>
  <si>
    <t>Lowell</t>
  </si>
  <si>
    <t>220065</t>
  </si>
  <si>
    <t>Noble Hospital</t>
  </si>
  <si>
    <t>115 West Silver
Street</t>
  </si>
  <si>
    <t>Westfield</t>
  </si>
  <si>
    <t>220066</t>
  </si>
  <si>
    <t>Mercy Medical Ctr</t>
  </si>
  <si>
    <t>271 Carew Street</t>
  </si>
  <si>
    <t>220070</t>
  </si>
  <si>
    <t>Hallmark Health
System</t>
  </si>
  <si>
    <t>585 Lebanon Street</t>
  </si>
  <si>
    <t>Melrose</t>
  </si>
  <si>
    <t>220071</t>
  </si>
  <si>
    <t>Massachusetts
General Hospital</t>
  </si>
  <si>
    <t>55 Fruit Street</t>
  </si>
  <si>
    <t>220073</t>
  </si>
  <si>
    <t>Morton Hospital</t>
  </si>
  <si>
    <t>88 Washington
Street</t>
  </si>
  <si>
    <t>Taunton</t>
  </si>
  <si>
    <t>220074</t>
  </si>
  <si>
    <t>Southcoast Hospital
Group, Inc</t>
  </si>
  <si>
    <t>363 Highland
Avenue</t>
  </si>
  <si>
    <t>220075</t>
  </si>
  <si>
    <t>Massachusetts Eye
And Ear Infirmary -</t>
  </si>
  <si>
    <t>243 Charles Street</t>
  </si>
  <si>
    <t>220077</t>
  </si>
  <si>
    <t>Baystate Medical
Center</t>
  </si>
  <si>
    <t>759 Chestnut Street</t>
  </si>
  <si>
    <t>220080</t>
  </si>
  <si>
    <t>Holy Family Hospital</t>
  </si>
  <si>
    <t>70 East Street</t>
  </si>
  <si>
    <t>Methuen</t>
  </si>
  <si>
    <t>220084</t>
  </si>
  <si>
    <t>Emerson Hospital -</t>
  </si>
  <si>
    <t>133 Old Road To 9
Acre Corner</t>
  </si>
  <si>
    <t>W Concord</t>
  </si>
  <si>
    <t>220086</t>
  </si>
  <si>
    <t>Beth Israel Deaconess
Medical Center</t>
  </si>
  <si>
    <t>330 Brookline
Avenue</t>
  </si>
  <si>
    <t>220088</t>
  </si>
  <si>
    <t>New England Baptist
Hospital</t>
  </si>
  <si>
    <t>125 Parker Hill
Avenue</t>
  </si>
  <si>
    <t>220090</t>
  </si>
  <si>
    <t>Milford Regional
Medical Center</t>
  </si>
  <si>
    <t>14 Prospect Street</t>
  </si>
  <si>
    <t>Milford</t>
  </si>
  <si>
    <t>220095</t>
  </si>
  <si>
    <t>Heywood Hospital -</t>
  </si>
  <si>
    <t>242 Green Street</t>
  </si>
  <si>
    <t>Gardner</t>
  </si>
  <si>
    <t>220098</t>
  </si>
  <si>
    <t>Nashoba Valley
Medical Center</t>
  </si>
  <si>
    <t>200 Groton Road</t>
  </si>
  <si>
    <t>Ayer</t>
  </si>
  <si>
    <t>220100</t>
  </si>
  <si>
    <t>55 Fogg Road</t>
  </si>
  <si>
    <t>South
Weymouth</t>
  </si>
  <si>
    <t>220101</t>
  </si>
  <si>
    <t>Newton-Wellesley
Hospital</t>
  </si>
  <si>
    <t>2014 Washington
Street</t>
  </si>
  <si>
    <t>220105</t>
  </si>
  <si>
    <t>Winchester Hospital</t>
  </si>
  <si>
    <t>41 Highland Avenue</t>
  </si>
  <si>
    <t>Lahey Health</t>
  </si>
  <si>
    <t>220110</t>
  </si>
  <si>
    <t>Brigham And Women's
Hospital</t>
  </si>
  <si>
    <t>75 Francis Street</t>
  </si>
  <si>
    <t>220111</t>
  </si>
  <si>
    <t>235 North Pearl
Street</t>
  </si>
  <si>
    <t>220116</t>
  </si>
  <si>
    <t>Tufts Medical Center</t>
  </si>
  <si>
    <t>800 Washington
Street</t>
  </si>
  <si>
    <t>220119</t>
  </si>
  <si>
    <t>Brigham And Women's
Faulkner Hospital</t>
  </si>
  <si>
    <t>1153 Centre Street</t>
  </si>
  <si>
    <t>220126</t>
  </si>
  <si>
    <t>Norwood Hospital</t>
  </si>
  <si>
    <t>Norwood</t>
  </si>
  <si>
    <t>220163</t>
  </si>
  <si>
    <t>Umass Memorial
Medical Center Inc</t>
  </si>
  <si>
    <t>55 Lake Avenue
North</t>
  </si>
  <si>
    <t>220171</t>
  </si>
  <si>
    <t>Lahey Hospital &amp;
Medical Center,
Burlington</t>
  </si>
  <si>
    <t>41 &amp; 45 Mall Road</t>
  </si>
  <si>
    <t>220177</t>
  </si>
  <si>
    <t>Nantucket Cottage
Hospital</t>
  </si>
  <si>
    <t>57 Prospect Street</t>
  </si>
  <si>
    <t>Nantucket</t>
  </si>
  <si>
    <t>221300</t>
  </si>
  <si>
    <t>Martha's Vineyard
Hospital Inc</t>
  </si>
  <si>
    <t>One Hospital Road,
First Fl, Wing 5,  Po
Box 1477</t>
  </si>
  <si>
    <t>Oak Bluffs</t>
  </si>
  <si>
    <t>221303</t>
  </si>
  <si>
    <t>Athol Memorial
Hospital</t>
  </si>
  <si>
    <t>2033 Main Street</t>
  </si>
  <si>
    <t>Athol</t>
  </si>
  <si>
    <t>230002</t>
  </si>
  <si>
    <t>St Mary Mercy Hospital</t>
  </si>
  <si>
    <t>36475 Five Mile
Road</t>
  </si>
  <si>
    <t>Livonia</t>
  </si>
  <si>
    <t>MI</t>
  </si>
  <si>
    <t>230003</t>
  </si>
  <si>
    <t>Spectrum Health
Zeeland Community
Hospital</t>
  </si>
  <si>
    <t>8333 Felch St</t>
  </si>
  <si>
    <t>Zeeland</t>
  </si>
  <si>
    <t>Spectrum Health</t>
  </si>
  <si>
    <t>230004</t>
  </si>
  <si>
    <t>Mercy Health
Muskegon</t>
  </si>
  <si>
    <t>1500 E Sherman
Boulevard</t>
  </si>
  <si>
    <t>Muskegon</t>
  </si>
  <si>
    <t>230005</t>
  </si>
  <si>
    <t>Promedica Bixby
Hospital</t>
  </si>
  <si>
    <t>818 Riverside
Avenue</t>
  </si>
  <si>
    <t>Adrian</t>
  </si>
  <si>
    <t>ProMedica Health
System</t>
  </si>
  <si>
    <t>230013</t>
  </si>
  <si>
    <t>Pontiac General
Hospital</t>
  </si>
  <si>
    <t>461 W Huron St</t>
  </si>
  <si>
    <t>Pontiac</t>
  </si>
  <si>
    <t>230015</t>
  </si>
  <si>
    <t>Three Rivers Health</t>
  </si>
  <si>
    <t>701 S Health
Parkway</t>
  </si>
  <si>
    <t>Three Rivers</t>
  </si>
  <si>
    <t>230017</t>
  </si>
  <si>
    <t>Bronson Methodist
Hospital</t>
  </si>
  <si>
    <t>601 John Street</t>
  </si>
  <si>
    <t>Kalamazoo</t>
  </si>
  <si>
    <t>Bronson Healthcare
Group</t>
  </si>
  <si>
    <t>230019</t>
  </si>
  <si>
    <t>Providence -
Providence Park
Hospital</t>
  </si>
  <si>
    <t>16001 W Nine Mile
Rd</t>
  </si>
  <si>
    <t>Southfield</t>
  </si>
  <si>
    <t>230020</t>
  </si>
  <si>
    <t>Beaumont Hospital -
Dearborn</t>
  </si>
  <si>
    <t>18101 Oakwood Blvd</t>
  </si>
  <si>
    <t>Dearborn</t>
  </si>
  <si>
    <t>Beaumont Health</t>
  </si>
  <si>
    <t>230021</t>
  </si>
  <si>
    <t>Lakeland Hospital, St
Joseph</t>
  </si>
  <si>
    <t>1234 Napier Avenue</t>
  </si>
  <si>
    <t>St Joseph</t>
  </si>
  <si>
    <t>Lakeland Health</t>
  </si>
  <si>
    <t>230022</t>
  </si>
  <si>
    <t>Community Health
Center Of Branch
County</t>
  </si>
  <si>
    <t>274 E Chicago St</t>
  </si>
  <si>
    <t>230024</t>
  </si>
  <si>
    <t>Sinai-Grace Hospital</t>
  </si>
  <si>
    <t>6071 W Outer Drive</t>
  </si>
  <si>
    <t>Detroit</t>
  </si>
  <si>
    <t>230029</t>
  </si>
  <si>
    <t>St Joseph Mercy
Oakland</t>
  </si>
  <si>
    <t>44405 Woodward
Ave</t>
  </si>
  <si>
    <t>230030</t>
  </si>
  <si>
    <t>Midmichigan Medical
Center-Gratiot</t>
  </si>
  <si>
    <t>300 E Warwick Dr</t>
  </si>
  <si>
    <t>Alma</t>
  </si>
  <si>
    <t>MidMichigan Health</t>
  </si>
  <si>
    <t>230031</t>
  </si>
  <si>
    <t>Lake Huron Medical
Center</t>
  </si>
  <si>
    <t>2601 Electric Avenue</t>
  </si>
  <si>
    <t>Port Huron</t>
  </si>
  <si>
    <t>230035</t>
  </si>
  <si>
    <t>Spectrum Health
United Hospital</t>
  </si>
  <si>
    <t>615 S Bower Street</t>
  </si>
  <si>
    <t>230036</t>
  </si>
  <si>
    <t>Midmichigan Medical
Center - Alpena</t>
  </si>
  <si>
    <t>1501 W Chisholm St</t>
  </si>
  <si>
    <t>Alpena</t>
  </si>
  <si>
    <t>230037</t>
  </si>
  <si>
    <t>Hillsdale Hospital</t>
  </si>
  <si>
    <t>168 S Howell Street</t>
  </si>
  <si>
    <t>Hillsdale</t>
  </si>
  <si>
    <t>230038</t>
  </si>
  <si>
    <t>Spectrum Health -
Butterworth Campus</t>
  </si>
  <si>
    <t>100 Michigan St Ne</t>
  </si>
  <si>
    <t>Grand Rapids</t>
  </si>
  <si>
    <t>230040</t>
  </si>
  <si>
    <t>Spectrum Health
Pennock</t>
  </si>
  <si>
    <t>1009 W Green St</t>
  </si>
  <si>
    <t>Hastings</t>
  </si>
  <si>
    <t>230041</t>
  </si>
  <si>
    <t>Mclaren Bay Region</t>
  </si>
  <si>
    <t>1900 Columbus Ave</t>
  </si>
  <si>
    <t>Bay City</t>
  </si>
  <si>
    <t>McLaren Health Care
Corporation</t>
  </si>
  <si>
    <t>230046</t>
  </si>
  <si>
    <t>University Of Michigan
Health System</t>
  </si>
  <si>
    <t>1500 E Medical
Center Drive, Spc
5474</t>
  </si>
  <si>
    <t>Ann Arbor</t>
  </si>
  <si>
    <t>230047</t>
  </si>
  <si>
    <t>Henry Ford Macomb
Hospital</t>
  </si>
  <si>
    <t>15855 Nineteen Mile
Rd</t>
  </si>
  <si>
    <t>Clinton
Township</t>
  </si>
  <si>
    <t>Henry Ford Health
System</t>
  </si>
  <si>
    <t>230053</t>
  </si>
  <si>
    <t>Henry Ford Hospital</t>
  </si>
  <si>
    <t>2799 W Grand Blvd</t>
  </si>
  <si>
    <t>230054</t>
  </si>
  <si>
    <t>Up Health System -
Marquette</t>
  </si>
  <si>
    <t>420 W Magnetic</t>
  </si>
  <si>
    <t>Marquette</t>
  </si>
  <si>
    <t>Duke LifePoint
Healthcare</t>
  </si>
  <si>
    <t>230055</t>
  </si>
  <si>
    <t>Dickinson County
Memorial Hospital</t>
  </si>
  <si>
    <t>1721 S Stephenson
Ave</t>
  </si>
  <si>
    <t>Iron Mountain</t>
  </si>
  <si>
    <t>230058</t>
  </si>
  <si>
    <t>Munson Healthcare
Grayling Hospital</t>
  </si>
  <si>
    <t>1100 E Michigan Ave</t>
  </si>
  <si>
    <t>Grayling</t>
  </si>
  <si>
    <t>Munson Healthcare</t>
  </si>
  <si>
    <t>230059</t>
  </si>
  <si>
    <t>Saint Mary's Health
Care</t>
  </si>
  <si>
    <t>200 Jefferson
Avenue Se</t>
  </si>
  <si>
    <t>230066</t>
  </si>
  <si>
    <t>1700 Clinton Street</t>
  </si>
  <si>
    <t>230069</t>
  </si>
  <si>
    <t>Saint Joseph Mercy
Livingston Hospital</t>
  </si>
  <si>
    <t>620 Byron Rd</t>
  </si>
  <si>
    <t>Howell</t>
  </si>
  <si>
    <t>230070</t>
  </si>
  <si>
    <t>Covenant Medical
Center</t>
  </si>
  <si>
    <t>1447 N Harrison</t>
  </si>
  <si>
    <t>Saginaw</t>
  </si>
  <si>
    <t>230071</t>
  </si>
  <si>
    <t>Straith Hospital For
Special Surgery</t>
  </si>
  <si>
    <t>23901 Lahser</t>
  </si>
  <si>
    <t>230072</t>
  </si>
  <si>
    <t>Holland Community
Hospital</t>
  </si>
  <si>
    <t>602 Michigan Ave</t>
  </si>
  <si>
    <t>Holland</t>
  </si>
  <si>
    <t>230075</t>
  </si>
  <si>
    <t>Bronson Battle Creek
Hospital</t>
  </si>
  <si>
    <t>300 North Avenue</t>
  </si>
  <si>
    <t>Battle Creek</t>
  </si>
  <si>
    <t>230077</t>
  </si>
  <si>
    <t>St Mary's Of Michigan
Medical Center</t>
  </si>
  <si>
    <t>800 S Washington
Avenue</t>
  </si>
  <si>
    <t>230080</t>
  </si>
  <si>
    <t>Mclaren Central
Michigan</t>
  </si>
  <si>
    <t>1221 South Drive</t>
  </si>
  <si>
    <t>Mount
Pleasant</t>
  </si>
  <si>
    <t>230081</t>
  </si>
  <si>
    <t>Munson Healthcare
Cadillac Hospital</t>
  </si>
  <si>
    <t>400 Hobart St</t>
  </si>
  <si>
    <t>Cadillac</t>
  </si>
  <si>
    <t>230085</t>
  </si>
  <si>
    <t>Bronson South Haven
Hospital</t>
  </si>
  <si>
    <t>955 S Bailey Ave</t>
  </si>
  <si>
    <t>South Haven</t>
  </si>
  <si>
    <t>230089</t>
  </si>
  <si>
    <t>Beaumont Hospital,
Grosse Pointe</t>
  </si>
  <si>
    <t>468 Cadieux Rd</t>
  </si>
  <si>
    <t>Grosse Pointe</t>
  </si>
  <si>
    <t>230092</t>
  </si>
  <si>
    <t>Henry Ford Allegiance
Health</t>
  </si>
  <si>
    <t>205 N East Ave</t>
  </si>
  <si>
    <t>Jackson</t>
  </si>
  <si>
    <t>230093</t>
  </si>
  <si>
    <t>Spectrum Health Big
Rapids Hospital</t>
  </si>
  <si>
    <t>605 Oak Street</t>
  </si>
  <si>
    <t>Big Rapids</t>
  </si>
  <si>
    <t>230095</t>
  </si>
  <si>
    <t>West Branch Regional
Medical Center</t>
  </si>
  <si>
    <t>2463 South M-30</t>
  </si>
  <si>
    <t>West Branch</t>
  </si>
  <si>
    <t>230096</t>
  </si>
  <si>
    <t>Sturgis Hospital</t>
  </si>
  <si>
    <t>916 Myrtle Ave</t>
  </si>
  <si>
    <t>Sturgis</t>
  </si>
  <si>
    <t>230097</t>
  </si>
  <si>
    <t>Munson Medical
Center</t>
  </si>
  <si>
    <t>1105 Sixth Street</t>
  </si>
  <si>
    <t>Traverse City</t>
  </si>
  <si>
    <t>230099</t>
  </si>
  <si>
    <t>Promedica Monroe
Regional Hospital</t>
  </si>
  <si>
    <t>718 N Macomb St</t>
  </si>
  <si>
    <t>230100</t>
  </si>
  <si>
    <t>Tawas St Joseph
Hospital</t>
  </si>
  <si>
    <t>200 Hemlock</t>
  </si>
  <si>
    <t>Tawas City</t>
  </si>
  <si>
    <t>230104</t>
  </si>
  <si>
    <t>Harper University
Hospital</t>
  </si>
  <si>
    <t>3990 John R Street</t>
  </si>
  <si>
    <t>230105</t>
  </si>
  <si>
    <t>Mclaren - Northern
Michigan</t>
  </si>
  <si>
    <t>416 Connable Ave</t>
  </si>
  <si>
    <t>Petoskey</t>
  </si>
  <si>
    <t>230108</t>
  </si>
  <si>
    <t>Up Health System
Portage</t>
  </si>
  <si>
    <t>500 Campus Drive</t>
  </si>
  <si>
    <t>Hancock</t>
  </si>
  <si>
    <t>230110</t>
  </si>
  <si>
    <t>Spectrum Health
Ludington Hospital</t>
  </si>
  <si>
    <t>One N Atkinson
Drive</t>
  </si>
  <si>
    <t>Ludington</t>
  </si>
  <si>
    <t>230117</t>
  </si>
  <si>
    <t>Borgess Medical
Center</t>
  </si>
  <si>
    <t>1521 Gull Road</t>
  </si>
  <si>
    <t>230118</t>
  </si>
  <si>
    <t>Huron Medical Center</t>
  </si>
  <si>
    <t>1100 South Van
Dyke Road</t>
  </si>
  <si>
    <t>Bad Axe</t>
  </si>
  <si>
    <t>230121</t>
  </si>
  <si>
    <t>Memorial Healthcare</t>
  </si>
  <si>
    <t>826 West King Street</t>
  </si>
  <si>
    <t>Owosso</t>
  </si>
  <si>
    <t>230130</t>
  </si>
  <si>
    <t>Beaumont Hospital,
Royal Oak</t>
  </si>
  <si>
    <t>3601 W Thirteen Mile
Rd</t>
  </si>
  <si>
    <t>Royal Oak</t>
  </si>
  <si>
    <t>230132</t>
  </si>
  <si>
    <t>Hurley Medical Center</t>
  </si>
  <si>
    <t>One Hurley Plaza</t>
  </si>
  <si>
    <t>Flint</t>
  </si>
  <si>
    <t>230133</t>
  </si>
  <si>
    <t>Otsego Memorial
Hospital</t>
  </si>
  <si>
    <t>825 N Center Ave</t>
  </si>
  <si>
    <t>Gaylord</t>
  </si>
  <si>
    <t>230141</t>
  </si>
  <si>
    <t>Mclaren Flint</t>
  </si>
  <si>
    <t>401 S Ballenger
Highway</t>
  </si>
  <si>
    <t>230142</t>
  </si>
  <si>
    <t>Beaumont Hospital -
Wayne</t>
  </si>
  <si>
    <t>33155 Annapolis Ave</t>
  </si>
  <si>
    <t>Wayne</t>
  </si>
  <si>
    <t>230144</t>
  </si>
  <si>
    <t>Forest Health Medical
Center</t>
  </si>
  <si>
    <t>135 S Prospect St</t>
  </si>
  <si>
    <t>Ypsilanti</t>
  </si>
  <si>
    <t>230146</t>
  </si>
  <si>
    <t>Henry Ford Wyandotte
Hospital</t>
  </si>
  <si>
    <t>2333 Biddle Ave</t>
  </si>
  <si>
    <t>Wyandotte</t>
  </si>
  <si>
    <t>230151</t>
  </si>
  <si>
    <t>Beaumont Hospital -
Farmington Hills</t>
  </si>
  <si>
    <t>28050 Grand River
Avenue</t>
  </si>
  <si>
    <t>Farmington
Hills</t>
  </si>
  <si>
    <t>230156</t>
  </si>
  <si>
    <t>St Joseph Mercy
Hospital</t>
  </si>
  <si>
    <t>5301 E Huron River
Dr</t>
  </si>
  <si>
    <t>230165</t>
  </si>
  <si>
    <t>St John Hospital And
Medical Center</t>
  </si>
  <si>
    <t>22101 Moross Rd</t>
  </si>
  <si>
    <t>230167</t>
  </si>
  <si>
    <t>Mclaren Greater
Lansing</t>
  </si>
  <si>
    <t>401 W Greenlawn
Ave</t>
  </si>
  <si>
    <t>Lansing</t>
  </si>
  <si>
    <t>230174</t>
  </si>
  <si>
    <t>North Ottawa
Community Health
System</t>
  </si>
  <si>
    <t>1309 Sheldon Rd</t>
  </si>
  <si>
    <t>Grand Haven</t>
  </si>
  <si>
    <t>230176</t>
  </si>
  <si>
    <t>Beaumont Hospital -
Trenton</t>
  </si>
  <si>
    <t>5450 Fort Street</t>
  </si>
  <si>
    <t>Trenton</t>
  </si>
  <si>
    <t>230180</t>
  </si>
  <si>
    <t>Midmichigan Medical
Center-Clare</t>
  </si>
  <si>
    <t>703 N Mcewan St</t>
  </si>
  <si>
    <t>Clare</t>
  </si>
  <si>
    <t>230193</t>
  </si>
  <si>
    <t>Mclaren Lapeer
Region</t>
  </si>
  <si>
    <t>1375 N Main St</t>
  </si>
  <si>
    <t>Lapeer</t>
  </si>
  <si>
    <t>230195</t>
  </si>
  <si>
    <t>St John
Macomb-Oakland
Hospital-Macomb
Center</t>
  </si>
  <si>
    <t>11800 East Twelve
Mile Road</t>
  </si>
  <si>
    <t>Warren</t>
  </si>
  <si>
    <t>230197</t>
  </si>
  <si>
    <t>Genesys Regional
Medical Center -
Health Park</t>
  </si>
  <si>
    <t>One Genesys
Parkway</t>
  </si>
  <si>
    <t>Grand Blanc</t>
  </si>
  <si>
    <t>230207</t>
  </si>
  <si>
    <t>Mclaren Oakland</t>
  </si>
  <si>
    <t>50 North Perry</t>
  </si>
  <si>
    <t>230208</t>
  </si>
  <si>
    <t>Sparrow Carson
Hospital</t>
  </si>
  <si>
    <t>406 East Elm St</t>
  </si>
  <si>
    <t>Carson City</t>
  </si>
  <si>
    <t>Sparrow Health
System</t>
  </si>
  <si>
    <t>230216</t>
  </si>
  <si>
    <t>Mclaren Port Huron</t>
  </si>
  <si>
    <t>1221 Pine Grove Ave</t>
  </si>
  <si>
    <t>230217</t>
  </si>
  <si>
    <t>Oaklawn Hospital</t>
  </si>
  <si>
    <t>200 N Madison</t>
  </si>
  <si>
    <t>Marshall</t>
  </si>
  <si>
    <t>230222</t>
  </si>
  <si>
    <t>Midmichigan Medical
Center-Midland</t>
  </si>
  <si>
    <t>4000 Wellness Drive</t>
  </si>
  <si>
    <t>Midland</t>
  </si>
  <si>
    <t>230227</t>
  </si>
  <si>
    <t>Mclaren Macomb</t>
  </si>
  <si>
    <t>1000 Harrington Blvd</t>
  </si>
  <si>
    <t>Mount
Clemens</t>
  </si>
  <si>
    <t>230230</t>
  </si>
  <si>
    <t>Edward W Sparrow
Hospital</t>
  </si>
  <si>
    <t>1215 E Michigan
Avenue</t>
  </si>
  <si>
    <t>230236</t>
  </si>
  <si>
    <t>Metro Health Hospital</t>
  </si>
  <si>
    <t>5900 Byron Center
Avenue, Sw</t>
  </si>
  <si>
    <t>Wyoming</t>
  </si>
  <si>
    <t>230239</t>
  </si>
  <si>
    <t>Chippewa County War
Memorial Hospital</t>
  </si>
  <si>
    <t>500 Osborn Blvd</t>
  </si>
  <si>
    <t>Sault Sainte
Marie</t>
  </si>
  <si>
    <t>230241</t>
  </si>
  <si>
    <t>St John River District
Hospital</t>
  </si>
  <si>
    <t>4100 River Rd</t>
  </si>
  <si>
    <t>East China</t>
  </si>
  <si>
    <t>230244</t>
  </si>
  <si>
    <t>Garden City Hospital</t>
  </si>
  <si>
    <t>6245 Inkster Rd</t>
  </si>
  <si>
    <t>230254</t>
  </si>
  <si>
    <t>Ascension Crittenton
Hospital</t>
  </si>
  <si>
    <t>1101 W University
Drive</t>
  </si>
  <si>
    <t>230259</t>
  </si>
  <si>
    <t>St Joseph Mercy
Chelsea</t>
  </si>
  <si>
    <t>775 S Main St</t>
  </si>
  <si>
    <t>Chelsea</t>
  </si>
  <si>
    <t>230264</t>
  </si>
  <si>
    <t>Southeast Michigan
Surgical Hospital</t>
  </si>
  <si>
    <t>21230 Dequindre
Road</t>
  </si>
  <si>
    <t>230269</t>
  </si>
  <si>
    <t>Beaumont Hospital,
Troy</t>
  </si>
  <si>
    <t>44201 Dequindre
Road</t>
  </si>
  <si>
    <t>Troy</t>
  </si>
  <si>
    <t>230270</t>
  </si>
  <si>
    <t>Beaumont Hospital -
Taylor</t>
  </si>
  <si>
    <t>10000 Telegraph
Road</t>
  </si>
  <si>
    <t>Taylor</t>
  </si>
  <si>
    <t>230273</t>
  </si>
  <si>
    <t>Detroit Receiving
Hospital &amp; Univ Health
Center</t>
  </si>
  <si>
    <t>4201 St Antoine St -
3m</t>
  </si>
  <si>
    <t>230275</t>
  </si>
  <si>
    <t>Healthsource Saginaw</t>
  </si>
  <si>
    <t>3340 Hospital Road</t>
  </si>
  <si>
    <t>230277</t>
  </si>
  <si>
    <t>Huron Valley-Sinai
Hospital</t>
  </si>
  <si>
    <t>One William Carls
Drive</t>
  </si>
  <si>
    <t>Commerce
Township</t>
  </si>
  <si>
    <t>230279</t>
  </si>
  <si>
    <t>Brighton Hospital</t>
  </si>
  <si>
    <t>12851 Grand River
Rd</t>
  </si>
  <si>
    <t>230297</t>
  </si>
  <si>
    <t>Karmanos Cancer
Center</t>
  </si>
  <si>
    <t>4100 John R</t>
  </si>
  <si>
    <t>230301</t>
  </si>
  <si>
    <t>Oakland Regional
Hospital</t>
  </si>
  <si>
    <t>22401 Foster Winter
Drive</t>
  </si>
  <si>
    <t>230302</t>
  </si>
  <si>
    <t>Henry Ford West
Bloomfield Hospital</t>
  </si>
  <si>
    <t>6777 West Maple
Road</t>
  </si>
  <si>
    <t>West
Bloomfield</t>
  </si>
  <si>
    <t>230303</t>
  </si>
  <si>
    <t>Munson Healthcare
Manistee Hospital</t>
  </si>
  <si>
    <t>1465 E Parkdale Ave</t>
  </si>
  <si>
    <t>Manistee</t>
  </si>
  <si>
    <t>231300</t>
  </si>
  <si>
    <t>Paul Oliver Memorial
Hospital</t>
  </si>
  <si>
    <t>224 Park Avenue</t>
  </si>
  <si>
    <t>231301</t>
  </si>
  <si>
    <t>Kalkaska Memorial
Health Center</t>
  </si>
  <si>
    <t>419 S Coral</t>
  </si>
  <si>
    <t>Kalkaska</t>
  </si>
  <si>
    <t>231303</t>
  </si>
  <si>
    <t>Schoolcraft Memorial
Hospital</t>
  </si>
  <si>
    <t>7870w Us Highway 2</t>
  </si>
  <si>
    <t>Manistique</t>
  </si>
  <si>
    <t>231304</t>
  </si>
  <si>
    <t>Helen Newberry Joy
Hospital</t>
  </si>
  <si>
    <t>502 W Harrie St</t>
  </si>
  <si>
    <t>Newberry</t>
  </si>
  <si>
    <t>231305</t>
  </si>
  <si>
    <t>Saint Mary's Standish
Community Hospital</t>
  </si>
  <si>
    <t>805 W Cedar St</t>
  </si>
  <si>
    <t>Standish</t>
  </si>
  <si>
    <t>231306</t>
  </si>
  <si>
    <t>Mackinac Straits
Hospital And Health
Center</t>
  </si>
  <si>
    <t>1140 N State Street</t>
  </si>
  <si>
    <t>Saint Ignace</t>
  </si>
  <si>
    <t>231308</t>
  </si>
  <si>
    <t>Munising Memorial
Hospital</t>
  </si>
  <si>
    <t>1500 Sand Point Rd</t>
  </si>
  <si>
    <t>Munising</t>
  </si>
  <si>
    <t>231310</t>
  </si>
  <si>
    <t>Scheurer Hospital</t>
  </si>
  <si>
    <t>170 N Caseville Rd</t>
  </si>
  <si>
    <t>Pigeon</t>
  </si>
  <si>
    <t>231312</t>
  </si>
  <si>
    <t>Sheridan Community
Hospital</t>
  </si>
  <si>
    <t>301 N Main St</t>
  </si>
  <si>
    <t>Sheridan</t>
  </si>
  <si>
    <t>231314</t>
  </si>
  <si>
    <t>Mckenzie Health
System</t>
  </si>
  <si>
    <t>120 N Delaware
Street</t>
  </si>
  <si>
    <t>Sandusky</t>
  </si>
  <si>
    <t>231316</t>
  </si>
  <si>
    <t>Hills &amp; Dales General
Hospital</t>
  </si>
  <si>
    <t>4675 Hill Street</t>
  </si>
  <si>
    <t>Cass City</t>
  </si>
  <si>
    <t>231317</t>
  </si>
  <si>
    <t>Spectrum Health
Kelsey Hospital</t>
  </si>
  <si>
    <t>418 Washington</t>
  </si>
  <si>
    <t>Lakeview</t>
  </si>
  <si>
    <t>231318</t>
  </si>
  <si>
    <t>Aspirus Iron River
Hospital &amp; Clinics, Inc</t>
  </si>
  <si>
    <t>1400 W Ice Lake
Road</t>
  </si>
  <si>
    <t>Iron River</t>
  </si>
  <si>
    <t>Aspirus, Inc.</t>
  </si>
  <si>
    <t>231319</t>
  </si>
  <si>
    <t>Aspirus Keweenaw
Hospital</t>
  </si>
  <si>
    <t>205 Osceola</t>
  </si>
  <si>
    <t>Laurium</t>
  </si>
  <si>
    <t>231320</t>
  </si>
  <si>
    <t>Mercy Health
Lakeshore Campus</t>
  </si>
  <si>
    <t>72 South State
Street</t>
  </si>
  <si>
    <t>Shelby</t>
  </si>
  <si>
    <t>231321</t>
  </si>
  <si>
    <t>Bell Hospital</t>
  </si>
  <si>
    <t>901 Lakeshore Drive</t>
  </si>
  <si>
    <t>Ishpeming</t>
  </si>
  <si>
    <t>231322</t>
  </si>
  <si>
    <t>Munson Healthcare
Charlevoix Hospital</t>
  </si>
  <si>
    <t>14700 Lakeshore
Drive</t>
  </si>
  <si>
    <t>Charlevoix</t>
  </si>
  <si>
    <t>231323</t>
  </si>
  <si>
    <t>Spectrum Health Reed
City Hospital</t>
  </si>
  <si>
    <t>300 N Patterson, Po
Box 75</t>
  </si>
  <si>
    <t>Reed City</t>
  </si>
  <si>
    <t>231324</t>
  </si>
  <si>
    <t>Eaton Rapids Medical
Center</t>
  </si>
  <si>
    <t>1500 S Main Street</t>
  </si>
  <si>
    <t>Eaton Rapids</t>
  </si>
  <si>
    <t>231325</t>
  </si>
  <si>
    <t>Midmichigan Medical
Center-Gladwin</t>
  </si>
  <si>
    <t>515 Quarter Street</t>
  </si>
  <si>
    <t>Gladwin</t>
  </si>
  <si>
    <t>231326</t>
  </si>
  <si>
    <t>Sparrow Clinton
Hospital</t>
  </si>
  <si>
    <t>805 S Oakland</t>
  </si>
  <si>
    <t>Saint Johns</t>
  </si>
  <si>
    <t>231327</t>
  </si>
  <si>
    <t>Hayes Green Beach
Memorial Hospital</t>
  </si>
  <si>
    <t>321 E Harris Street</t>
  </si>
  <si>
    <t>Charlotte</t>
  </si>
  <si>
    <t>231328</t>
  </si>
  <si>
    <t>Allegan General
Hospital</t>
  </si>
  <si>
    <t>555 Linn Street</t>
  </si>
  <si>
    <t>Allegan</t>
  </si>
  <si>
    <t>231329</t>
  </si>
  <si>
    <t>Caro Community
Hospital</t>
  </si>
  <si>
    <t>401 N Hooper Street</t>
  </si>
  <si>
    <t>Caro</t>
  </si>
  <si>
    <t>231330</t>
  </si>
  <si>
    <t>Marlette Regional
Hospital</t>
  </si>
  <si>
    <t>2770 Main Street</t>
  </si>
  <si>
    <t>Marlette</t>
  </si>
  <si>
    <t>231331</t>
  </si>
  <si>
    <t>Sparrow Ionia Hospital</t>
  </si>
  <si>
    <t>3565 S State Road</t>
  </si>
  <si>
    <t>Ionia</t>
  </si>
  <si>
    <t>231332</t>
  </si>
  <si>
    <t>Bronson Lakeview
Hospital</t>
  </si>
  <si>
    <t>408 Hazen Street</t>
  </si>
  <si>
    <t>Paw Paw</t>
  </si>
  <si>
    <t>231334</t>
  </si>
  <si>
    <t>Promedica Herrick
Hospital</t>
  </si>
  <si>
    <t>500 E Pottawatamie
Street</t>
  </si>
  <si>
    <t>Tecumseh</t>
  </si>
  <si>
    <t>231335</t>
  </si>
  <si>
    <t>West Shore Medical
Center</t>
  </si>
  <si>
    <t>1465 E Parkdale
Avenue</t>
  </si>
  <si>
    <t>231337</t>
  </si>
  <si>
    <t>3401 Ludington St</t>
  </si>
  <si>
    <t>Escanaba</t>
  </si>
  <si>
    <t>231338</t>
  </si>
  <si>
    <t>Spectrum Health
Gerber Memorial</t>
  </si>
  <si>
    <t>212 S Sullivan St</t>
  </si>
  <si>
    <t>Fremont</t>
  </si>
  <si>
    <t>260005</t>
  </si>
  <si>
    <t>Ssm Health St Joseph
Hospital-St Charles</t>
  </si>
  <si>
    <t>300 1st Capitol Dr</t>
  </si>
  <si>
    <t>Saint Charles</t>
  </si>
  <si>
    <t>MO</t>
  </si>
  <si>
    <t>260006</t>
  </si>
  <si>
    <t>Mosaic Life Care At St
Joseph</t>
  </si>
  <si>
    <t>5325 Faraon Street</t>
  </si>
  <si>
    <t>Saint Joseph</t>
  </si>
  <si>
    <t>260009</t>
  </si>
  <si>
    <t>Bothwell Regional
Health Center</t>
  </si>
  <si>
    <t>601 E 14th St</t>
  </si>
  <si>
    <t>Sedalia</t>
  </si>
  <si>
    <t>260017</t>
  </si>
  <si>
    <t>Phelps County
Regional Medical
Center</t>
  </si>
  <si>
    <t>1000 W 10th St</t>
  </si>
  <si>
    <t>Rolla</t>
  </si>
  <si>
    <t>260020</t>
  </si>
  <si>
    <t>Mercy Hospital St
Louis</t>
  </si>
  <si>
    <t>615 New Ballas
Road</t>
  </si>
  <si>
    <t>Saint Louis</t>
  </si>
  <si>
    <t>260022</t>
  </si>
  <si>
    <t>Northeast Regional
Medical Center</t>
  </si>
  <si>
    <t>315 S Osteopathy</t>
  </si>
  <si>
    <t>Kirksville</t>
  </si>
  <si>
    <t>260023</t>
  </si>
  <si>
    <t>Mercy Hospital
Jefferson</t>
  </si>
  <si>
    <t>1400 Us Highway 61</t>
  </si>
  <si>
    <t>Festus</t>
  </si>
  <si>
    <t>260025</t>
  </si>
  <si>
    <t>Hannibal Regional
Hospital</t>
  </si>
  <si>
    <t>6000 Hospital Dr</t>
  </si>
  <si>
    <t>Hannibal</t>
  </si>
  <si>
    <t>260027</t>
  </si>
  <si>
    <t>Research Medical
Center</t>
  </si>
  <si>
    <t>2316 E Meyer Blvd</t>
  </si>
  <si>
    <t>260032</t>
  </si>
  <si>
    <t>Barnes Jewish
Hospital</t>
  </si>
  <si>
    <t>One Barnes-Jewish
Hospital Plaza</t>
  </si>
  <si>
    <t>260034</t>
  </si>
  <si>
    <t>Bates County
Memorial Hospital</t>
  </si>
  <si>
    <t>615 W Nursery St</t>
  </si>
  <si>
    <t>Butler</t>
  </si>
  <si>
    <t>260040</t>
  </si>
  <si>
    <t>Cox Medical Centers</t>
  </si>
  <si>
    <t>3801 South National
Avenue</t>
  </si>
  <si>
    <t>CoxHealth</t>
  </si>
  <si>
    <t>260047</t>
  </si>
  <si>
    <t>Capital Region Medical
Center</t>
  </si>
  <si>
    <t>1125 Madison St</t>
  </si>
  <si>
    <t>Jefferson City</t>
  </si>
  <si>
    <t>University of Missouri
Health Care</t>
  </si>
  <si>
    <t>260048</t>
  </si>
  <si>
    <t>Truman Medical
Center Hospital Hill</t>
  </si>
  <si>
    <t>2301 Holmes Street</t>
  </si>
  <si>
    <t>Truman Medical
Centers</t>
  </si>
  <si>
    <t>260050</t>
  </si>
  <si>
    <t>Ssm Health St Francis
Hospital - Maryville</t>
  </si>
  <si>
    <t>2016 South Main St</t>
  </si>
  <si>
    <t>260052</t>
  </si>
  <si>
    <t>Mercy Hospital
Washington</t>
  </si>
  <si>
    <t>901 East 5th Street</t>
  </si>
  <si>
    <t>260057</t>
  </si>
  <si>
    <t>Cameron Regional
Medical Center</t>
  </si>
  <si>
    <t>1600 E Evergreen</t>
  </si>
  <si>
    <t>Cameron</t>
  </si>
  <si>
    <t>260062</t>
  </si>
  <si>
    <t>Saint Lukes North
Hospital</t>
  </si>
  <si>
    <t>5830 N W Barry
Road</t>
  </si>
  <si>
    <t>260064</t>
  </si>
  <si>
    <t>Ssm Health St. Mary's
Hospital-Audrain</t>
  </si>
  <si>
    <t>620 E Monroe</t>
  </si>
  <si>
    <t>Mexico</t>
  </si>
  <si>
    <t>260065</t>
  </si>
  <si>
    <t>Mercy Hospital
Springfield</t>
  </si>
  <si>
    <t>1235 E Cherokee</t>
  </si>
  <si>
    <t>260068</t>
  </si>
  <si>
    <t>Boone Hospital Center</t>
  </si>
  <si>
    <t>1600 E Broadway</t>
  </si>
  <si>
    <t>Columbia</t>
  </si>
  <si>
    <t>260077</t>
  </si>
  <si>
    <t>St Anthony's Medical
Center</t>
  </si>
  <si>
    <t>10010 Kennerly
Road</t>
  </si>
  <si>
    <t>260078</t>
  </si>
  <si>
    <t>Ozarks Medical Center</t>
  </si>
  <si>
    <t>1100 Kentucky Ave</t>
  </si>
  <si>
    <t>West Plains</t>
  </si>
  <si>
    <t>260081</t>
  </si>
  <si>
    <t>Ssm Health St Clare
Hospital - Fenton</t>
  </si>
  <si>
    <t>1015 Bowles</t>
  </si>
  <si>
    <t>Fenton</t>
  </si>
  <si>
    <t>260085</t>
  </si>
  <si>
    <t>1000 Carondelet Dr</t>
  </si>
  <si>
    <t>260091</t>
  </si>
  <si>
    <t>Ssm Health St Mary's
Hospital - St Louis</t>
  </si>
  <si>
    <t>6420 Clayton Rd</t>
  </si>
  <si>
    <t>Richmond
Heights</t>
  </si>
  <si>
    <t>260094</t>
  </si>
  <si>
    <t>Cox Medical Center
Branson</t>
  </si>
  <si>
    <t>525 Branson Landing
Blvd, Po Box 650</t>
  </si>
  <si>
    <t>Branson</t>
  </si>
  <si>
    <t>260095</t>
  </si>
  <si>
    <t>Centerpoint Medical
Center</t>
  </si>
  <si>
    <t>19600 East 39th
Street</t>
  </si>
  <si>
    <t>260096</t>
  </si>
  <si>
    <t>North Kansas City
Hospital</t>
  </si>
  <si>
    <t>2800 Clay Edwards
Drive</t>
  </si>
  <si>
    <t>North Kansas
City</t>
  </si>
  <si>
    <t>260097</t>
  </si>
  <si>
    <t>Western Missouri
Medical Center</t>
  </si>
  <si>
    <t>403 Burkarth Road</t>
  </si>
  <si>
    <t>Warrensburg</t>
  </si>
  <si>
    <t>260102</t>
  </si>
  <si>
    <t>Truman Medical
Center Lakewood</t>
  </si>
  <si>
    <t>7900 Lee's Summit
Rd</t>
  </si>
  <si>
    <t>260104</t>
  </si>
  <si>
    <t>Ssm Health Depaul
Hospital St Louis</t>
  </si>
  <si>
    <t>12303 Depaul Drive</t>
  </si>
  <si>
    <t>Bridgeton</t>
  </si>
  <si>
    <t>260105</t>
  </si>
  <si>
    <t>Ssm Health Saint
Louis University
Hospital</t>
  </si>
  <si>
    <t>3635 Vista Ave</t>
  </si>
  <si>
    <t>260108</t>
  </si>
  <si>
    <t>Missouri Baptist
Medical Center</t>
  </si>
  <si>
    <t>3015 N Ballas Rd</t>
  </si>
  <si>
    <t>Town And
Country</t>
  </si>
  <si>
    <t>260110</t>
  </si>
  <si>
    <t>Southeasthealth</t>
  </si>
  <si>
    <t>1701 Lacey St</t>
  </si>
  <si>
    <t>Cape
Girardeau</t>
  </si>
  <si>
    <t>SoutheastHEALTH</t>
  </si>
  <si>
    <t>260137</t>
  </si>
  <si>
    <t>Freeman Health
System - Freeman
West</t>
  </si>
  <si>
    <t>1102 West 32nd
Street</t>
  </si>
  <si>
    <t>Joplin</t>
  </si>
  <si>
    <t>Freeman Health
System</t>
  </si>
  <si>
    <t>260141</t>
  </si>
  <si>
    <t>University Of Missouri
Health Care</t>
  </si>
  <si>
    <t>One Hospital Drive</t>
  </si>
  <si>
    <t>260142</t>
  </si>
  <si>
    <t>Fitzgibbon Hospital</t>
  </si>
  <si>
    <t>2305 S 65 Highway</t>
  </si>
  <si>
    <t>260162</t>
  </si>
  <si>
    <t>Barnes-Jewish West
County Hospital</t>
  </si>
  <si>
    <t>12634 Olive
Boulevard</t>
  </si>
  <si>
    <t>Creve Coeur</t>
  </si>
  <si>
    <t>260163</t>
  </si>
  <si>
    <t>Parkland Health
Center</t>
  </si>
  <si>
    <t>1101 W Liberty</t>
  </si>
  <si>
    <t>260175</t>
  </si>
  <si>
    <t>Golden Valley
Memorial Hospital</t>
  </si>
  <si>
    <t>1600 N 2nd St</t>
  </si>
  <si>
    <t>260176</t>
  </si>
  <si>
    <t>Des Peres Hospital</t>
  </si>
  <si>
    <t>2345 Dougherty
Ferry Road</t>
  </si>
  <si>
    <t>260177</t>
  </si>
  <si>
    <t>Liberty Hospital</t>
  </si>
  <si>
    <t>2525 Glenn Hendren
Dr</t>
  </si>
  <si>
    <t>Liberty</t>
  </si>
  <si>
    <t>260179</t>
  </si>
  <si>
    <t>St Lukes Hospital</t>
  </si>
  <si>
    <t>232 S Woods Mill Rd</t>
  </si>
  <si>
    <t>Chesterfield</t>
  </si>
  <si>
    <t>260180</t>
  </si>
  <si>
    <t>Christian Hospital
Northeast-Northwest</t>
  </si>
  <si>
    <t>11133 Dunn Road</t>
  </si>
  <si>
    <t>260183</t>
  </si>
  <si>
    <t>211 St Francis Dr</t>
  </si>
  <si>
    <t>260186</t>
  </si>
  <si>
    <t>Lake Regional Health
System</t>
  </si>
  <si>
    <t>54 Hospital Drive</t>
  </si>
  <si>
    <t>Osage Beach</t>
  </si>
  <si>
    <t>260190</t>
  </si>
  <si>
    <t>Lee's Summit Medical
Center</t>
  </si>
  <si>
    <t>2100 Se Blue
Parkway</t>
  </si>
  <si>
    <t>Lees Summit</t>
  </si>
  <si>
    <t>260191</t>
  </si>
  <si>
    <t>Barnes-Jewish St
Peters Hospital</t>
  </si>
  <si>
    <t>10 Hospital Dr</t>
  </si>
  <si>
    <t>Saint Peters</t>
  </si>
  <si>
    <t>260193</t>
  </si>
  <si>
    <t>201 Nw R D Mize Rd</t>
  </si>
  <si>
    <t>Blue Springs</t>
  </si>
  <si>
    <t>260195</t>
  </si>
  <si>
    <t>Citizens Memorial
Hospital</t>
  </si>
  <si>
    <t>1500 N Oakland</t>
  </si>
  <si>
    <t>Bolivar</t>
  </si>
  <si>
    <t>260200</t>
  </si>
  <si>
    <t>Ssm Health Saint
Joseph Hospital-Lake
Saint Louis</t>
  </si>
  <si>
    <t>100 Medical Plaza</t>
  </si>
  <si>
    <t>Lake Saint
Louis</t>
  </si>
  <si>
    <t>260211</t>
  </si>
  <si>
    <t>Saint Lukes Cancer
Institute</t>
  </si>
  <si>
    <t>4401 Wornall Road</t>
  </si>
  <si>
    <t>260214</t>
  </si>
  <si>
    <t>Belton Regional
Medical Center</t>
  </si>
  <si>
    <t>17065 S 71 Highway</t>
  </si>
  <si>
    <t>Belton</t>
  </si>
  <si>
    <t>260216</t>
  </si>
  <si>
    <t>Saint Luke's East
Lee's Summit Hospital</t>
  </si>
  <si>
    <t>100 N E Saint Luke's
Boulevard</t>
  </si>
  <si>
    <t>260219</t>
  </si>
  <si>
    <t>Progress West
Hospital</t>
  </si>
  <si>
    <t>2 Progress Point
Pkwy</t>
  </si>
  <si>
    <t>O Fallon</t>
  </si>
  <si>
    <t>261308</t>
  </si>
  <si>
    <t>Washington County
Memorial Hospital</t>
  </si>
  <si>
    <t>300 Health Way</t>
  </si>
  <si>
    <t>Potosi</t>
  </si>
  <si>
    <t>261309</t>
  </si>
  <si>
    <t>Wright Memorial
Hospital</t>
  </si>
  <si>
    <t>191 Iowa Boulevard</t>
  </si>
  <si>
    <t>261311</t>
  </si>
  <si>
    <t>434 North West
Street</t>
  </si>
  <si>
    <t>Perryville</t>
  </si>
  <si>
    <t>261312</t>
  </si>
  <si>
    <t>Harrison County
Community Hospital</t>
  </si>
  <si>
    <t>2600 Miller Street</t>
  </si>
  <si>
    <t>Bethany</t>
  </si>
  <si>
    <t>261314</t>
  </si>
  <si>
    <t>Hermann Area District
Hospital</t>
  </si>
  <si>
    <t>509 W 18th St</t>
  </si>
  <si>
    <t>Hermann</t>
  </si>
  <si>
    <t>261319</t>
  </si>
  <si>
    <t>Mercy Hospital Lincoln</t>
  </si>
  <si>
    <t>1000 East Cherry
Street</t>
  </si>
  <si>
    <t>261320</t>
  </si>
  <si>
    <t>Lafayette Regional
Health Center</t>
  </si>
  <si>
    <t>1500 State Street</t>
  </si>
  <si>
    <t>261321</t>
  </si>
  <si>
    <t>Hedrick Medical
Center</t>
  </si>
  <si>
    <t>2799 North
Washington Street</t>
  </si>
  <si>
    <t>Chillicothe</t>
  </si>
  <si>
    <t>261322</t>
  </si>
  <si>
    <t>Excelsior Springs
Hospital</t>
  </si>
  <si>
    <t>1700 Rainbow
Boulevard</t>
  </si>
  <si>
    <t>Excelsior
Springs</t>
  </si>
  <si>
    <t>261324</t>
  </si>
  <si>
    <t>Cass Regional Medical
Center</t>
  </si>
  <si>
    <t>2800 E Rock Haven
Road</t>
  </si>
  <si>
    <t>Harrisonville</t>
  </si>
  <si>
    <t>261327</t>
  </si>
  <si>
    <t>Ray County Memorial
Hospital</t>
  </si>
  <si>
    <t>904 Wollard
Boulevard</t>
  </si>
  <si>
    <t>261330</t>
  </si>
  <si>
    <t>Ste Genevieve County
Memorial Hospital</t>
  </si>
  <si>
    <t>800 Ste Genevieve
Drive, Po Box 468</t>
  </si>
  <si>
    <t>Sainte
Genevieve</t>
  </si>
  <si>
    <t>261332</t>
  </si>
  <si>
    <t>1502 North Jefferson</t>
  </si>
  <si>
    <t>261333</t>
  </si>
  <si>
    <t>Pike County Memorial
Hospital</t>
  </si>
  <si>
    <t>2305 West Georgia
Street</t>
  </si>
  <si>
    <t>Louisiana</t>
  </si>
  <si>
    <t>261334</t>
  </si>
  <si>
    <t>I-70 Community
Hospital</t>
  </si>
  <si>
    <t>105 Hospital Drive,
Building B</t>
  </si>
  <si>
    <t>Sweet Springs</t>
  </si>
  <si>
    <t>Rural Community
Hospitals of America</t>
  </si>
  <si>
    <t>270003</t>
  </si>
  <si>
    <t>St Peter's Hospital</t>
  </si>
  <si>
    <t>2475 Broadway</t>
  </si>
  <si>
    <t>Helena</t>
  </si>
  <si>
    <t>MT</t>
  </si>
  <si>
    <t>270004</t>
  </si>
  <si>
    <t>Billings Clinic Hospital</t>
  </si>
  <si>
    <t>2800 10th Ave N</t>
  </si>
  <si>
    <t>Billings</t>
  </si>
  <si>
    <t>270012</t>
  </si>
  <si>
    <t>Benefis Hospitals Inc</t>
  </si>
  <si>
    <t>1101 26th St S</t>
  </si>
  <si>
    <t>Great Falls</t>
  </si>
  <si>
    <t>Benefis Health System</t>
  </si>
  <si>
    <t>270014</t>
  </si>
  <si>
    <t>St Patrick Hospital</t>
  </si>
  <si>
    <t>500 W Broadway</t>
  </si>
  <si>
    <t>Missoula</t>
  </si>
  <si>
    <t>Providence St. Joseph
Health</t>
  </si>
  <si>
    <t>270017</t>
  </si>
  <si>
    <t>St James Healthcare</t>
  </si>
  <si>
    <t>400 S Clark St</t>
  </si>
  <si>
    <t>Butte</t>
  </si>
  <si>
    <t>270023</t>
  </si>
  <si>
    <t>Community Medical
Center</t>
  </si>
  <si>
    <t>2827 Fort Missoula
Rd</t>
  </si>
  <si>
    <t>RCCH HealthCare
Partners</t>
  </si>
  <si>
    <t>270032</t>
  </si>
  <si>
    <t>Northern Montana
Hospital</t>
  </si>
  <si>
    <t>30 13th St</t>
  </si>
  <si>
    <t>Havre</t>
  </si>
  <si>
    <t>270049</t>
  </si>
  <si>
    <t>St Vincent Healthcare</t>
  </si>
  <si>
    <t>1233 N 30th St</t>
  </si>
  <si>
    <t>270051</t>
  </si>
  <si>
    <t>Kalispell Regional
Medical Center</t>
  </si>
  <si>
    <t>310 Sunnyview Lane</t>
  </si>
  <si>
    <t>Kalispell</t>
  </si>
  <si>
    <t>270057</t>
  </si>
  <si>
    <t>Bozeman Health
Deaconess Hospital</t>
  </si>
  <si>
    <t>915 Highland Blvd</t>
  </si>
  <si>
    <t>Bozeman</t>
  </si>
  <si>
    <t>Bozeman Health</t>
  </si>
  <si>
    <t>270086</t>
  </si>
  <si>
    <t>Great Falls Clinic
Hospital</t>
  </si>
  <si>
    <t>3010 15th Avenue
South</t>
  </si>
  <si>
    <t>270087</t>
  </si>
  <si>
    <t>The Healthcenter</t>
  </si>
  <si>
    <t>320 Sunnyview Lane</t>
  </si>
  <si>
    <t>271307</t>
  </si>
  <si>
    <t>Benefis Teton Medical
Center</t>
  </si>
  <si>
    <t>915 4th St Nw</t>
  </si>
  <si>
    <t>Choteau</t>
  </si>
  <si>
    <t>271314</t>
  </si>
  <si>
    <t>Deer Lodge Medical
Center</t>
  </si>
  <si>
    <t>1100 Hollenback Ln</t>
  </si>
  <si>
    <t>Deer Lodge</t>
  </si>
  <si>
    <t>271316</t>
  </si>
  <si>
    <t>Frances Mahon
Deaconess Hospital</t>
  </si>
  <si>
    <t>621 3rd St S</t>
  </si>
  <si>
    <t>271317</t>
  </si>
  <si>
    <t>Livingston Healthcare</t>
  </si>
  <si>
    <t>504 S 13th St</t>
  </si>
  <si>
    <t>Livingston</t>
  </si>
  <si>
    <t>271318</t>
  </si>
  <si>
    <t>Barrett Hospital &amp;
Healthcare</t>
  </si>
  <si>
    <t>600 Mt Hwy 91 S</t>
  </si>
  <si>
    <t>Dillon</t>
  </si>
  <si>
    <t>271320</t>
  </si>
  <si>
    <t>Cabinet Peaks Medical
Center</t>
  </si>
  <si>
    <t>209 Health Park Dr</t>
  </si>
  <si>
    <t>Libby</t>
  </si>
  <si>
    <t>271323</t>
  </si>
  <si>
    <t>Clark Fork Valley
Hospital</t>
  </si>
  <si>
    <t>10 Kruger Rd</t>
  </si>
  <si>
    <t>Plains</t>
  </si>
  <si>
    <t>271325</t>
  </si>
  <si>
    <t>St Luke Community
Hospital</t>
  </si>
  <si>
    <t>107 6th Ave Sw</t>
  </si>
  <si>
    <t>Ronan</t>
  </si>
  <si>
    <t>271333</t>
  </si>
  <si>
    <t>Broadwater Health
Center</t>
  </si>
  <si>
    <t>110 N Oak St</t>
  </si>
  <si>
    <t>Townsend</t>
  </si>
  <si>
    <t>271335</t>
  </si>
  <si>
    <t>Community Hospital Of
Anaconda</t>
  </si>
  <si>
    <t>401 W Pennsylvania</t>
  </si>
  <si>
    <t>Anaconda</t>
  </si>
  <si>
    <t>271336</t>
  </si>
  <si>
    <t>North Valley Hospital</t>
  </si>
  <si>
    <t>1600 Hospital Way</t>
  </si>
  <si>
    <t>Whitefish</t>
  </si>
  <si>
    <t>271337</t>
  </si>
  <si>
    <t>Northern Rockies
Medical Center</t>
  </si>
  <si>
    <t>802 2nd St Se</t>
  </si>
  <si>
    <t>Cut Bank</t>
  </si>
  <si>
    <t>271340</t>
  </si>
  <si>
    <t>Marcus Daly Memorial
Hospital - Cah</t>
  </si>
  <si>
    <t>1200 Westwood Dr</t>
  </si>
  <si>
    <t>Hamilton</t>
  </si>
  <si>
    <t>271341</t>
  </si>
  <si>
    <t>Trinity Hospital</t>
  </si>
  <si>
    <t>315 Knapp St</t>
  </si>
  <si>
    <t>Wolf Point</t>
  </si>
  <si>
    <t>271343</t>
  </si>
  <si>
    <t>Providence St Joseph
Medical Center</t>
  </si>
  <si>
    <t>6 13th Ave E</t>
  </si>
  <si>
    <t>Polson</t>
  </si>
  <si>
    <t>271344</t>
  </si>
  <si>
    <t>Sidney Health Center</t>
  </si>
  <si>
    <t>216 14th Ave Sw</t>
  </si>
  <si>
    <t>Sidney</t>
  </si>
  <si>
    <t>271347</t>
  </si>
  <si>
    <t>Holy Rosary
Healthcare</t>
  </si>
  <si>
    <t>2600 Wilson St</t>
  </si>
  <si>
    <t>Miles City</t>
  </si>
  <si>
    <t>300001</t>
  </si>
  <si>
    <t>Concord Hospital</t>
  </si>
  <si>
    <t>250 Pleasant St</t>
  </si>
  <si>
    <t>Concord</t>
  </si>
  <si>
    <t>NH</t>
  </si>
  <si>
    <t>300003</t>
  </si>
  <si>
    <t>Mary Hitchcock
Memorial Hospital</t>
  </si>
  <si>
    <t>300005</t>
  </si>
  <si>
    <t>Lakes Region General
Hospital</t>
  </si>
  <si>
    <t>80 Highland St</t>
  </si>
  <si>
    <t>Laconia</t>
  </si>
  <si>
    <t>LRGHealthcare</t>
  </si>
  <si>
    <t>300011</t>
  </si>
  <si>
    <t>172 Kinsley St</t>
  </si>
  <si>
    <t>Nashua</t>
  </si>
  <si>
    <t>300012</t>
  </si>
  <si>
    <t>Elliot Hospital</t>
  </si>
  <si>
    <t>1 Elliot Way</t>
  </si>
  <si>
    <t>Manchester</t>
  </si>
  <si>
    <t>300014</t>
  </si>
  <si>
    <t>Frisbie Memorial
Hospital</t>
  </si>
  <si>
    <t>11 Whitehall Road</t>
  </si>
  <si>
    <t>300017</t>
  </si>
  <si>
    <t>Parkland Medical
Center</t>
  </si>
  <si>
    <t>1 Parkland Drive</t>
  </si>
  <si>
    <t>Derry</t>
  </si>
  <si>
    <t>300018</t>
  </si>
  <si>
    <t>Wentworth-Douglass
Hospital</t>
  </si>
  <si>
    <t>789 Central Ave</t>
  </si>
  <si>
    <t>Dover</t>
  </si>
  <si>
    <t>300019</t>
  </si>
  <si>
    <t>Cheshire Medical
Center</t>
  </si>
  <si>
    <t>580 Court Street</t>
  </si>
  <si>
    <t>Keene</t>
  </si>
  <si>
    <t>300020</t>
  </si>
  <si>
    <t>Southern Nh Medical
Center</t>
  </si>
  <si>
    <t>8 Prospect Street</t>
  </si>
  <si>
    <t>300023</t>
  </si>
  <si>
    <t>Exeter Hospital Inc</t>
  </si>
  <si>
    <t>5 Alumni Drive</t>
  </si>
  <si>
    <t>Exeter</t>
  </si>
  <si>
    <t>300029</t>
  </si>
  <si>
    <t>Portsmouth Regional
Hospital</t>
  </si>
  <si>
    <t>333 Borthwick Ave</t>
  </si>
  <si>
    <t>Portsmouth</t>
  </si>
  <si>
    <t>300034</t>
  </si>
  <si>
    <t>Catholic Medical
Center</t>
  </si>
  <si>
    <t>100 Mcgregor Street</t>
  </si>
  <si>
    <t>301300</t>
  </si>
  <si>
    <t>Upper Connecticut
Valley Hospital</t>
  </si>
  <si>
    <t>181 Corliss Lane</t>
  </si>
  <si>
    <t>Colebrook</t>
  </si>
  <si>
    <t>301301</t>
  </si>
  <si>
    <t>Cottage Hospital</t>
  </si>
  <si>
    <t>90 Swiftwater Rd</t>
  </si>
  <si>
    <t>Woodsville</t>
  </si>
  <si>
    <t>301302</t>
  </si>
  <si>
    <t>Littleton Regional
Healthcare</t>
  </si>
  <si>
    <t>600 St Johnsbury
Road</t>
  </si>
  <si>
    <t>301303</t>
  </si>
  <si>
    <t>Weeks Medical Center</t>
  </si>
  <si>
    <t>173 Middle Street</t>
  </si>
  <si>
    <t>Lancaster</t>
  </si>
  <si>
    <t>301304</t>
  </si>
  <si>
    <t>New London Hospital</t>
  </si>
  <si>
    <t>273 County Road</t>
  </si>
  <si>
    <t>New London</t>
  </si>
  <si>
    <t>301305</t>
  </si>
  <si>
    <t>Alice Peck Day
Memorial Hospital</t>
  </si>
  <si>
    <t>10 Alice Peck Day
Drive</t>
  </si>
  <si>
    <t>301307</t>
  </si>
  <si>
    <t>3073 White Mountain
Highway</t>
  </si>
  <si>
    <t>North Conway</t>
  </si>
  <si>
    <t>301308</t>
  </si>
  <si>
    <t>Valley Regional
Hospital</t>
  </si>
  <si>
    <t>243 Elm Street</t>
  </si>
  <si>
    <t>Claremont</t>
  </si>
  <si>
    <t>301309</t>
  </si>
  <si>
    <t>Monadnock
Community Hospital</t>
  </si>
  <si>
    <t>452 Old Street Road</t>
  </si>
  <si>
    <t>Peterborough</t>
  </si>
  <si>
    <t>301310</t>
  </si>
  <si>
    <t>Androscoggin Valley
Hospital</t>
  </si>
  <si>
    <t>59 Page Hill Road</t>
  </si>
  <si>
    <t>Berlin</t>
  </si>
  <si>
    <t>301311</t>
  </si>
  <si>
    <t>Speare Memorial
Hospital</t>
  </si>
  <si>
    <t>16 Hospital Road</t>
  </si>
  <si>
    <t>301312</t>
  </si>
  <si>
    <t>Huggins Hospital</t>
  </si>
  <si>
    <t>240 South Main
Street</t>
  </si>
  <si>
    <t>Wolfeboro</t>
  </si>
  <si>
    <t>320001</t>
  </si>
  <si>
    <t>Unm Hospital</t>
  </si>
  <si>
    <t>2211 Lomas
Boulevard Ne</t>
  </si>
  <si>
    <t>Albuquerque</t>
  </si>
  <si>
    <t>NM</t>
  </si>
  <si>
    <t>University of New
Mexico Hospitals</t>
  </si>
  <si>
    <t>320002</t>
  </si>
  <si>
    <t>Christus St Vincent
Regional Medical
Center</t>
  </si>
  <si>
    <t>455 St Michael's
Drive</t>
  </si>
  <si>
    <t>Santa Fe</t>
  </si>
  <si>
    <t>320003</t>
  </si>
  <si>
    <t>Alta Vista Regional
Hospital</t>
  </si>
  <si>
    <t>104 Legion Drive</t>
  </si>
  <si>
    <t>Las Vegas</t>
  </si>
  <si>
    <t>320004</t>
  </si>
  <si>
    <t>Gerald Champion
Regional Medical
Center</t>
  </si>
  <si>
    <t>2669 North Scenic
Drive</t>
  </si>
  <si>
    <t>Alamogordo</t>
  </si>
  <si>
    <t>320005</t>
  </si>
  <si>
    <t>San Juan Regional
Medical Center</t>
  </si>
  <si>
    <t>801 West Maple
Street</t>
  </si>
  <si>
    <t>320006</t>
  </si>
  <si>
    <t>Eastern New Mexico
Medical Center</t>
  </si>
  <si>
    <t>405 W Country Club
Road</t>
  </si>
  <si>
    <t>320009</t>
  </si>
  <si>
    <t>Lovelace Medical
Center</t>
  </si>
  <si>
    <t>601 Dr Martin Luther
King Jr Ave Ne</t>
  </si>
  <si>
    <t>Ardent Health Services</t>
  </si>
  <si>
    <t>320011</t>
  </si>
  <si>
    <t>Presbyterian Espanola
Hospital</t>
  </si>
  <si>
    <t>1010 Spruce Street</t>
  </si>
  <si>
    <t>Espanola</t>
  </si>
  <si>
    <t>Presbyterian
Healthcare Services</t>
  </si>
  <si>
    <t>320013</t>
  </si>
  <si>
    <t>Holy Cross Hospital A
Div Of Taos Health
Systems</t>
  </si>
  <si>
    <t>1397 Weimer Road</t>
  </si>
  <si>
    <t>Taos</t>
  </si>
  <si>
    <t>320016</t>
  </si>
  <si>
    <t>Gila Regional Medical
Center</t>
  </si>
  <si>
    <t>1313 E 32nd St</t>
  </si>
  <si>
    <t>Silver City</t>
  </si>
  <si>
    <t>320017</t>
  </si>
  <si>
    <t>Lovelace Women's
Hospital</t>
  </si>
  <si>
    <t>4701 Montgomery
Boulevard Ne</t>
  </si>
  <si>
    <t>320018</t>
  </si>
  <si>
    <t>2450 South Telshor
Blvd</t>
  </si>
  <si>
    <t>Las Cruces</t>
  </si>
  <si>
    <t>320021</t>
  </si>
  <si>
    <t>Presbyterian Hospital</t>
  </si>
  <si>
    <t>1100 Central Avenue
Se</t>
  </si>
  <si>
    <t>320022</t>
  </si>
  <si>
    <t>Plains Regional
Medical Center</t>
  </si>
  <si>
    <t>2100 N Martin Luther
King, Jr, Blvd</t>
  </si>
  <si>
    <t>Clovis</t>
  </si>
  <si>
    <t>320030</t>
  </si>
  <si>
    <t>Artesia General
Hospital</t>
  </si>
  <si>
    <t>702 N 13th Street</t>
  </si>
  <si>
    <t>Artesia</t>
  </si>
  <si>
    <t>320033</t>
  </si>
  <si>
    <t>Los Alamos Medical
Center</t>
  </si>
  <si>
    <t>3917 West Road</t>
  </si>
  <si>
    <t>Los Alamos</t>
  </si>
  <si>
    <t>320038</t>
  </si>
  <si>
    <t>Rehoboth Mckinley
Christian Health Care
Services</t>
  </si>
  <si>
    <t>1901 Red Rock Drive</t>
  </si>
  <si>
    <t>Gallup</t>
  </si>
  <si>
    <t>320057</t>
  </si>
  <si>
    <t>Santa Fe Phs Indian
Hospital</t>
  </si>
  <si>
    <t>1700 Cerrillos Road</t>
  </si>
  <si>
    <t>U. S. Indian Health
Service</t>
  </si>
  <si>
    <t>320059</t>
  </si>
  <si>
    <t>Northern Navajo
Medical Center</t>
  </si>
  <si>
    <t>Us Hwy 491 North</t>
  </si>
  <si>
    <t>Shiprock</t>
  </si>
  <si>
    <t>320063</t>
  </si>
  <si>
    <t>Carlsbad Medical
Center</t>
  </si>
  <si>
    <t>2430 West Pierce
Street</t>
  </si>
  <si>
    <t>Carlsbad</t>
  </si>
  <si>
    <t>320065</t>
  </si>
  <si>
    <t>Lea Regional Medical
Center</t>
  </si>
  <si>
    <t>5419 N Lovington
Highway</t>
  </si>
  <si>
    <t>Hobbs</t>
  </si>
  <si>
    <t>320067</t>
  </si>
  <si>
    <t>Guadalupe County
Hospital</t>
  </si>
  <si>
    <t>117 Camino De Vida,
Suite 100</t>
  </si>
  <si>
    <t>Santa Rosa</t>
  </si>
  <si>
    <t>320074</t>
  </si>
  <si>
    <t>Lovelace Westside
Hospital</t>
  </si>
  <si>
    <t>10501 Golf Course
Road Nw</t>
  </si>
  <si>
    <t>320084</t>
  </si>
  <si>
    <t>Roosevelt General
Hospital</t>
  </si>
  <si>
    <t>42121 Us Highway
70</t>
  </si>
  <si>
    <t>Portales</t>
  </si>
  <si>
    <t>320085</t>
  </si>
  <si>
    <t>Mountain View
Regional Medical
Center</t>
  </si>
  <si>
    <t>4311 East Lohman
Avenue</t>
  </si>
  <si>
    <t>320086</t>
  </si>
  <si>
    <t>Lovelace Regional
Hospital - Roswell</t>
  </si>
  <si>
    <t>117 East 19th Street</t>
  </si>
  <si>
    <t>320089</t>
  </si>
  <si>
    <t>Unm Sandoval
Regional Medical
Center</t>
  </si>
  <si>
    <t>3001 Broadmoor
Blvd Ne</t>
  </si>
  <si>
    <t>Rio Rancho</t>
  </si>
  <si>
    <t>321300</t>
  </si>
  <si>
    <t>Sierra Vista Hospital</t>
  </si>
  <si>
    <t>800 East 9th Avenue</t>
  </si>
  <si>
    <t>T Or C</t>
  </si>
  <si>
    <t>321301</t>
  </si>
  <si>
    <t>Socorro General
Hospital</t>
  </si>
  <si>
    <t>1202 Highway 60
West</t>
  </si>
  <si>
    <t>Socorro</t>
  </si>
  <si>
    <t>321302</t>
  </si>
  <si>
    <t>Dr Dan C Trigg
Memorial Hospital</t>
  </si>
  <si>
    <t>301 East Miel De
Luna Avenue</t>
  </si>
  <si>
    <t>Tucumcari</t>
  </si>
  <si>
    <t>321306</t>
  </si>
  <si>
    <t>Lincoln County
Medical Center</t>
  </si>
  <si>
    <t>211 Sudderth Drive</t>
  </si>
  <si>
    <t>Ruidoso</t>
  </si>
  <si>
    <t>321307</t>
  </si>
  <si>
    <t>Miners' Colfax Medical
Center</t>
  </si>
  <si>
    <t>203 Hospital Drive</t>
  </si>
  <si>
    <t>Raton</t>
  </si>
  <si>
    <t>321308</t>
  </si>
  <si>
    <t>Cibola General
Hospital</t>
  </si>
  <si>
    <t>1016 E Roosevelt
Avenue</t>
  </si>
  <si>
    <t>Grants</t>
  </si>
  <si>
    <t>330005</t>
  </si>
  <si>
    <t>Kaleida Health</t>
  </si>
  <si>
    <t>726 Exchange
Street, Suite 522</t>
  </si>
  <si>
    <t>Buffalo</t>
  </si>
  <si>
    <t>NY</t>
  </si>
  <si>
    <t>330008</t>
  </si>
  <si>
    <t>Wyoming County
Community Hospital</t>
  </si>
  <si>
    <t>400 North Main
Street</t>
  </si>
  <si>
    <t>330024</t>
  </si>
  <si>
    <t>Mount Sinai Hospital</t>
  </si>
  <si>
    <t>One Gustave L Levy
Place</t>
  </si>
  <si>
    <t>New York</t>
  </si>
  <si>
    <t>Mount Sinai Health
System</t>
  </si>
  <si>
    <t>330030</t>
  </si>
  <si>
    <t>Newark-Wayne
Community Hospital</t>
  </si>
  <si>
    <t>111 Driving Park
Avenue</t>
  </si>
  <si>
    <t>Newark</t>
  </si>
  <si>
    <t>Rochester Regional
Health</t>
  </si>
  <si>
    <t>330046</t>
  </si>
  <si>
    <t>Mount Sinai West</t>
  </si>
  <si>
    <t>1000 Tenth Avenue</t>
  </si>
  <si>
    <t>330057</t>
  </si>
  <si>
    <t>315 South Manning
Boulevard</t>
  </si>
  <si>
    <t>330065</t>
  </si>
  <si>
    <t>Niagara Falls Memorial
Medical Center</t>
  </si>
  <si>
    <t>621 Tenth Street</t>
  </si>
  <si>
    <t>Niagara Falls</t>
  </si>
  <si>
    <t>330073</t>
  </si>
  <si>
    <t>United Memorial
Medical Center</t>
  </si>
  <si>
    <t>127 North Street</t>
  </si>
  <si>
    <t>Batavia</t>
  </si>
  <si>
    <t>330074</t>
  </si>
  <si>
    <t>F F Thompson
Hospital</t>
  </si>
  <si>
    <t>350 Parrish Street</t>
  </si>
  <si>
    <t>Canandaigua</t>
  </si>
  <si>
    <t>University of Rochester
Medical Center</t>
  </si>
  <si>
    <t>330078</t>
  </si>
  <si>
    <t>Sisters Of Charity
Hospital</t>
  </si>
  <si>
    <t>2157 Main Street</t>
  </si>
  <si>
    <t>Catholic Health
System</t>
  </si>
  <si>
    <t>330084</t>
  </si>
  <si>
    <t>Alice Hyde Medical
Center</t>
  </si>
  <si>
    <t>133 Park Street</t>
  </si>
  <si>
    <t>Malone</t>
  </si>
  <si>
    <t>330101</t>
  </si>
  <si>
    <t>New York-Presbyterian
Hospital</t>
  </si>
  <si>
    <t>525 East 68th Street</t>
  </si>
  <si>
    <t>NewYork-Presbyterian</t>
  </si>
  <si>
    <t>330102</t>
  </si>
  <si>
    <t>Kenmore Mercy
Hospital</t>
  </si>
  <si>
    <t>2950 Elmwood
Avenue</t>
  </si>
  <si>
    <t>Kenmore</t>
  </si>
  <si>
    <t>330103</t>
  </si>
  <si>
    <t>Olean General
Hospital</t>
  </si>
  <si>
    <t>515 Main Street</t>
  </si>
  <si>
    <t>Olean</t>
  </si>
  <si>
    <t>Upper Allegheny
Health System</t>
  </si>
  <si>
    <t>330104</t>
  </si>
  <si>
    <t>Nyack Hospital</t>
  </si>
  <si>
    <t>160 North Midland
Avenue</t>
  </si>
  <si>
    <t>Nyack</t>
  </si>
  <si>
    <t>Montefiore Health
System</t>
  </si>
  <si>
    <t>330106</t>
  </si>
  <si>
    <t>North Shore University
Hospital</t>
  </si>
  <si>
    <t>300 Community
Drive</t>
  </si>
  <si>
    <t>Manhasset</t>
  </si>
  <si>
    <t>Northwell Health</t>
  </si>
  <si>
    <t>330111</t>
  </si>
  <si>
    <t>Bertrand Chaffee
Hospital</t>
  </si>
  <si>
    <t>224 East Main Street</t>
  </si>
  <si>
    <t>Springville</t>
  </si>
  <si>
    <t>330119</t>
  </si>
  <si>
    <t>Lenox Hill Hospital</t>
  </si>
  <si>
    <t>100 East 77th Street</t>
  </si>
  <si>
    <t>330125</t>
  </si>
  <si>
    <t>Rochester General
Hospital</t>
  </si>
  <si>
    <t>1425 Portland
Avenue</t>
  </si>
  <si>
    <t>330132</t>
  </si>
  <si>
    <t>Tlc Health Network</t>
  </si>
  <si>
    <t>845 Routes 5 And 20</t>
  </si>
  <si>
    <t>Irving</t>
  </si>
  <si>
    <t>330163</t>
  </si>
  <si>
    <t>Eastern Niagara
Hospital</t>
  </si>
  <si>
    <t>521 East Avenue</t>
  </si>
  <si>
    <t>Lockport</t>
  </si>
  <si>
    <t>330164</t>
  </si>
  <si>
    <t>Highland Hospital</t>
  </si>
  <si>
    <t>1000 South Avenue</t>
  </si>
  <si>
    <t>330167</t>
  </si>
  <si>
    <t>Nyu Winthrop Hospital</t>
  </si>
  <si>
    <t>259 First Street</t>
  </si>
  <si>
    <t>Mineola</t>
  </si>
  <si>
    <t>330169</t>
  </si>
  <si>
    <t>Mount Sinai Beth
Israel/Petrie Campus</t>
  </si>
  <si>
    <t>First Avenue At 16th
Street</t>
  </si>
  <si>
    <t>330188</t>
  </si>
  <si>
    <t>Mount St Mary's
Hospital And  Health
Center</t>
  </si>
  <si>
    <t>5300 Military Road</t>
  </si>
  <si>
    <t>330197</t>
  </si>
  <si>
    <t>Canton-Potsdam
Hospital</t>
  </si>
  <si>
    <t>50 Leroy Street</t>
  </si>
  <si>
    <t>Potsdam</t>
  </si>
  <si>
    <t>St. Lawrence Health
System</t>
  </si>
  <si>
    <t>330205</t>
  </si>
  <si>
    <t>St Anthony Community
Hospital</t>
  </si>
  <si>
    <t>15 - 19  Maple
Avenue</t>
  </si>
  <si>
    <t>Warwick</t>
  </si>
  <si>
    <t>WMCHealth</t>
  </si>
  <si>
    <t>330214</t>
  </si>
  <si>
    <t>Nyu Langone
Hospitals</t>
  </si>
  <si>
    <t>550 First Avenue</t>
  </si>
  <si>
    <t>330219</t>
  </si>
  <si>
    <t>Erie County Medical
Center</t>
  </si>
  <si>
    <t>462 Grider Street</t>
  </si>
  <si>
    <t>330223</t>
  </si>
  <si>
    <t>Massena Memorial
Hospital</t>
  </si>
  <si>
    <t>1 Hospital Drive</t>
  </si>
  <si>
    <t>Massena</t>
  </si>
  <si>
    <t>330226</t>
  </si>
  <si>
    <t>Unity Hospital Of
Rochester</t>
  </si>
  <si>
    <t>1555 Long Pond
Road</t>
  </si>
  <si>
    <t>330229</t>
  </si>
  <si>
    <t>Brooks Memorial
Hospital</t>
  </si>
  <si>
    <t>529 Central Avenue</t>
  </si>
  <si>
    <t>Dunkirk</t>
  </si>
  <si>
    <t>330238</t>
  </si>
  <si>
    <t>Nicholas H Noyes
Memorial Hospital</t>
  </si>
  <si>
    <t>111  Clara Barton
Street</t>
  </si>
  <si>
    <t>Dansville</t>
  </si>
  <si>
    <t>330239</t>
  </si>
  <si>
    <t>Woman's Christian
Association</t>
  </si>
  <si>
    <t>207 Foote Avenue</t>
  </si>
  <si>
    <t>Jamestown</t>
  </si>
  <si>
    <t>UPMC</t>
  </si>
  <si>
    <t>330250</t>
  </si>
  <si>
    <t>Champlain Valley
Physicians Hospital
Medical Ctr</t>
  </si>
  <si>
    <t>75 Beekman Street</t>
  </si>
  <si>
    <t>Plattsburgh</t>
  </si>
  <si>
    <t>330265</t>
  </si>
  <si>
    <t>Clifton Springs
Hospital And Clinic</t>
  </si>
  <si>
    <t>2 Coulter Road</t>
  </si>
  <si>
    <t>Clifton Springs</t>
  </si>
  <si>
    <t>330270</t>
  </si>
  <si>
    <t>Hospital For Special
Surgery</t>
  </si>
  <si>
    <t>535 East 70th Street</t>
  </si>
  <si>
    <t>330279</t>
  </si>
  <si>
    <t>Mercy Hospital Of
Buffalo</t>
  </si>
  <si>
    <t>565 Abbott Road</t>
  </si>
  <si>
    <t>330285</t>
  </si>
  <si>
    <t>Strong Memorial
Hospital</t>
  </si>
  <si>
    <t>601 Elmwood Ave</t>
  </si>
  <si>
    <t>330304</t>
  </si>
  <si>
    <t>White Plains Hospital
Center</t>
  </si>
  <si>
    <t>41 East Post R0ad</t>
  </si>
  <si>
    <t>White Plains</t>
  </si>
  <si>
    <t>330307</t>
  </si>
  <si>
    <t>Cayuga Medical
Center At Ithaca</t>
  </si>
  <si>
    <t>101 Dates Drive</t>
  </si>
  <si>
    <t>Ithaca</t>
  </si>
  <si>
    <t>Cayuga Health System</t>
  </si>
  <si>
    <t>330393</t>
  </si>
  <si>
    <t>University Hospital (
Stony Brook )</t>
  </si>
  <si>
    <t>Health Sciences
Center Suny</t>
  </si>
  <si>
    <t>Stony Brook</t>
  </si>
  <si>
    <t>331319</t>
  </si>
  <si>
    <t>Medina Memorial
Hospital</t>
  </si>
  <si>
    <t>200 Ohio Street</t>
  </si>
  <si>
    <t>Medina</t>
  </si>
  <si>
    <t>340002</t>
  </si>
  <si>
    <t>Memorial Mission
Hospital And Asheville
Surgery Ce</t>
  </si>
  <si>
    <t>509 Biltmore Ave</t>
  </si>
  <si>
    <t>Asheville</t>
  </si>
  <si>
    <t>NC</t>
  </si>
  <si>
    <t>Mission Health System</t>
  </si>
  <si>
    <t>340004</t>
  </si>
  <si>
    <t>High Point Regional
Hospital</t>
  </si>
  <si>
    <t>601 N Elm St</t>
  </si>
  <si>
    <t>High Point</t>
  </si>
  <si>
    <t>UNC Health Care</t>
  </si>
  <si>
    <t>340013</t>
  </si>
  <si>
    <t>Rutherford Regional
Medical Center</t>
  </si>
  <si>
    <t>288 South
Ridgecrest Ave</t>
  </si>
  <si>
    <t>Rutherfordton</t>
  </si>
  <si>
    <t>340014</t>
  </si>
  <si>
    <t>Novant Health Forsyth
Medical Center</t>
  </si>
  <si>
    <t>3333 Silas Creek
Parkway</t>
  </si>
  <si>
    <t>Winston-Salem</t>
  </si>
  <si>
    <t>Novant Health</t>
  </si>
  <si>
    <t>340015</t>
  </si>
  <si>
    <t>Novant Health Rowan
Medical Center</t>
  </si>
  <si>
    <t>612 Mocksville Ave</t>
  </si>
  <si>
    <t>Salisbury</t>
  </si>
  <si>
    <t>340016</t>
  </si>
  <si>
    <t>Harris Regional
Hospital</t>
  </si>
  <si>
    <t>68 Hospital Rd</t>
  </si>
  <si>
    <t>Sylva</t>
  </si>
  <si>
    <t>340017</t>
  </si>
  <si>
    <t>Margaret R Pardee
Memorial Hospital</t>
  </si>
  <si>
    <t>800 N Justice St</t>
  </si>
  <si>
    <t>Hendersonville</t>
  </si>
  <si>
    <t>340023</t>
  </si>
  <si>
    <t>Park Ridge Health</t>
  </si>
  <si>
    <t>100 Hospital Drive</t>
  </si>
  <si>
    <t>340028</t>
  </si>
  <si>
    <t>Cape Fear Valley
Medical Center</t>
  </si>
  <si>
    <t>1638 Owen Drive P
O Box 2000</t>
  </si>
  <si>
    <t>Cape Fear Valley
Health System</t>
  </si>
  <si>
    <t>340030</t>
  </si>
  <si>
    <t>Duke University
Hospital</t>
  </si>
  <si>
    <t>Po Box 3814 Dumc
Erwin Rd</t>
  </si>
  <si>
    <t>Durham</t>
  </si>
  <si>
    <t>Duke University Health
System</t>
  </si>
  <si>
    <t>340032</t>
  </si>
  <si>
    <t>Caromont Regional
Medical Center</t>
  </si>
  <si>
    <t>2525 Court Dr</t>
  </si>
  <si>
    <t>Gastonia</t>
  </si>
  <si>
    <t>340040</t>
  </si>
  <si>
    <t>Vidant Medical Center</t>
  </si>
  <si>
    <t>2100 Stantonsburg
Rd</t>
  </si>
  <si>
    <t>Vidant Health</t>
  </si>
  <si>
    <t>340047</t>
  </si>
  <si>
    <t>North Carolina Baptist
Hospital</t>
  </si>
  <si>
    <t>Medical Center
Boulevard</t>
  </si>
  <si>
    <t>Wake Forest Baptist
Health</t>
  </si>
  <si>
    <t>340051</t>
  </si>
  <si>
    <t>Watauga Medical
Center</t>
  </si>
  <si>
    <t>336 Deerfield Road</t>
  </si>
  <si>
    <t>Boone</t>
  </si>
  <si>
    <t>Appalachian Regional
Healthcare System</t>
  </si>
  <si>
    <t>340061</t>
  </si>
  <si>
    <t>University Of North
Carolina Hospital</t>
  </si>
  <si>
    <t>101 Manning Drive</t>
  </si>
  <si>
    <t>Chapel Hill</t>
  </si>
  <si>
    <t>340069</t>
  </si>
  <si>
    <t>Wakemed, Raleigh
Campus</t>
  </si>
  <si>
    <t>3000 New Bern Ave</t>
  </si>
  <si>
    <t>Raleigh</t>
  </si>
  <si>
    <t>WakeMed Health &amp;
Hospitals</t>
  </si>
  <si>
    <t>340070</t>
  </si>
  <si>
    <t>Alamance Regional
Medical Center</t>
  </si>
  <si>
    <t>1240 Huffman Mill
Rd</t>
  </si>
  <si>
    <t>Cone Health</t>
  </si>
  <si>
    <t>340090</t>
  </si>
  <si>
    <t>Johnston Health</t>
  </si>
  <si>
    <t>509 Bright Leaf Blvd</t>
  </si>
  <si>
    <t>Smithfield</t>
  </si>
  <si>
    <t>340091</t>
  </si>
  <si>
    <t>The Moses H Cone
Memorial Hospital</t>
  </si>
  <si>
    <t>1200 N Elm St</t>
  </si>
  <si>
    <t>Greensboro</t>
  </si>
  <si>
    <t>340096</t>
  </si>
  <si>
    <t>Lexington Memorial
Hospital Inc</t>
  </si>
  <si>
    <t>250 Hospital Drive
Po Box 1817</t>
  </si>
  <si>
    <t>340098</t>
  </si>
  <si>
    <t>Carolinas Healthcare
System Pineville</t>
  </si>
  <si>
    <t>10628 Park Rd</t>
  </si>
  <si>
    <t>Carolinas HealthCare
System</t>
  </si>
  <si>
    <t>340109</t>
  </si>
  <si>
    <t>Sentara Albemarle
Medical Center</t>
  </si>
  <si>
    <t>1144 N Road St</t>
  </si>
  <si>
    <t>Elizabeth City</t>
  </si>
  <si>
    <t>Sentara Healthcare</t>
  </si>
  <si>
    <t>340113</t>
  </si>
  <si>
    <t>Carolinas Medical
Center/Behav Health</t>
  </si>
  <si>
    <t>1000 Blythe Blvd</t>
  </si>
  <si>
    <t>340114</t>
  </si>
  <si>
    <t>Rex Hospital</t>
  </si>
  <si>
    <t>4420 Lake Boone
Trail</t>
  </si>
  <si>
    <t>340115</t>
  </si>
  <si>
    <t>Firsthealth Moore
Regional Hospital</t>
  </si>
  <si>
    <t>155 Memorial Drive</t>
  </si>
  <si>
    <t>Pinehurst</t>
  </si>
  <si>
    <t>FirstHealth of the
Carolinas</t>
  </si>
  <si>
    <t>340123</t>
  </si>
  <si>
    <t>Randolph Hospital</t>
  </si>
  <si>
    <t>364 White Oak
Street</t>
  </si>
  <si>
    <t>Asheboro</t>
  </si>
  <si>
    <t>340126</t>
  </si>
  <si>
    <t>Wilson Medical Center</t>
  </si>
  <si>
    <t>1705 S Tarboro St</t>
  </si>
  <si>
    <t>Wilson</t>
  </si>
  <si>
    <t>340129</t>
  </si>
  <si>
    <t>Lake Norman Regional
Medical Center</t>
  </si>
  <si>
    <t>171 Fairview Road</t>
  </si>
  <si>
    <t>340132</t>
  </si>
  <si>
    <t>Maria Parham Medical
Center</t>
  </si>
  <si>
    <t>Po Box 59</t>
  </si>
  <si>
    <t>340141</t>
  </si>
  <si>
    <t>New Hanover Regional
Medical Center</t>
  </si>
  <si>
    <t>2131 S 17th St Box
9000</t>
  </si>
  <si>
    <t>Wilmington</t>
  </si>
  <si>
    <t>340142</t>
  </si>
  <si>
    <t>Carteret General
Hospital</t>
  </si>
  <si>
    <t>3500 Arendell St</t>
  </si>
  <si>
    <t>Morehead City</t>
  </si>
  <si>
    <t>340143</t>
  </si>
  <si>
    <t>Catawba Valley
Medical Center</t>
  </si>
  <si>
    <t>810 Fairgrove
Church Rd</t>
  </si>
  <si>
    <t>Hickory</t>
  </si>
  <si>
    <t>340147</t>
  </si>
  <si>
    <t>Nash General Hospital</t>
  </si>
  <si>
    <t>2460 Curtis Ellis
Drive</t>
  </si>
  <si>
    <t>Rocky Mount</t>
  </si>
  <si>
    <t>340151</t>
  </si>
  <si>
    <t>Halifax Regional
Medical Center Inc</t>
  </si>
  <si>
    <t>250 Smith Church
Rd</t>
  </si>
  <si>
    <t>Roanoke
Rapids</t>
  </si>
  <si>
    <t>340171</t>
  </si>
  <si>
    <t>Novant Health
Matthews Medical
Center</t>
  </si>
  <si>
    <t>1500 Matthews
Twnshp Prkwy Box
3310</t>
  </si>
  <si>
    <t>Matthews</t>
  </si>
  <si>
    <t>340173</t>
  </si>
  <si>
    <t>Wakemed, Cary
Hospital</t>
  </si>
  <si>
    <t>1900 Kildare Farm
Road</t>
  </si>
  <si>
    <t>Cary</t>
  </si>
  <si>
    <t>340183</t>
  </si>
  <si>
    <t>Novant Health
Huntersville Medical
Center</t>
  </si>
  <si>
    <t>10030 Gilead Road</t>
  </si>
  <si>
    <t>Huntersville</t>
  </si>
  <si>
    <t>340184</t>
  </si>
  <si>
    <t>Haywood Regional
Medical Center</t>
  </si>
  <si>
    <t>262 Leroy George
Drive</t>
  </si>
  <si>
    <t>Clyde</t>
  </si>
  <si>
    <t>340186</t>
  </si>
  <si>
    <t>Vidant Beaufort
Hospital</t>
  </si>
  <si>
    <t>628 E 12th St</t>
  </si>
  <si>
    <t>341311</t>
  </si>
  <si>
    <t>Chatham Hospital Inc</t>
  </si>
  <si>
    <t>475 Progress Blvd</t>
  </si>
  <si>
    <t>Siler City</t>
  </si>
  <si>
    <t>341313</t>
  </si>
  <si>
    <t>Davie County Hospital</t>
  </si>
  <si>
    <t>223 Hospital St</t>
  </si>
  <si>
    <t>Mocksville</t>
  </si>
  <si>
    <t>341324</t>
  </si>
  <si>
    <t>The Outer Banks
Hospital, Inc</t>
  </si>
  <si>
    <t>4800 South Croatan
Highway</t>
  </si>
  <si>
    <t>Nags Head</t>
  </si>
  <si>
    <t>341329</t>
  </si>
  <si>
    <t>Blue Ridge Regional
Hospital, Inc</t>
  </si>
  <si>
    <t>125 Hospital Dr</t>
  </si>
  <si>
    <t>Spruce Pine</t>
  </si>
  <si>
    <t>360001</t>
  </si>
  <si>
    <t>Mercy Hospital
Anderson</t>
  </si>
  <si>
    <t>7500 State Road</t>
  </si>
  <si>
    <t>Cincinnati</t>
  </si>
  <si>
    <t>OH</t>
  </si>
  <si>
    <t>360003</t>
  </si>
  <si>
    <t>University Of
Cincinnati Medical
Center, Llc</t>
  </si>
  <si>
    <t>234 Goodman Street</t>
  </si>
  <si>
    <t>UC Health</t>
  </si>
  <si>
    <t>360006</t>
  </si>
  <si>
    <t>Riverside Methodist
Hospital</t>
  </si>
  <si>
    <t>3535 Olentangy
River Rd</t>
  </si>
  <si>
    <t>OhioHealth</t>
  </si>
  <si>
    <t>360008</t>
  </si>
  <si>
    <t>Southern Ohio Medical
Center</t>
  </si>
  <si>
    <t>1805 27th Street</t>
  </si>
  <si>
    <t>360009</t>
  </si>
  <si>
    <t>Lima Memorial Health
System</t>
  </si>
  <si>
    <t>1001 Bellefontaine
Avenue</t>
  </si>
  <si>
    <t>Lima</t>
  </si>
  <si>
    <t>360011</t>
  </si>
  <si>
    <t>1000 Mckinley Park
Drive</t>
  </si>
  <si>
    <t>360012</t>
  </si>
  <si>
    <t>Mount Carmel St Ann's</t>
  </si>
  <si>
    <t>500 South Cleveland
Avenue</t>
  </si>
  <si>
    <t>Westerville</t>
  </si>
  <si>
    <t>360013</t>
  </si>
  <si>
    <t>Wilson Memorial
Hospital</t>
  </si>
  <si>
    <t>915 West Michigan
Street</t>
  </si>
  <si>
    <t>360014</t>
  </si>
  <si>
    <t>Ohiohealth O'bleness
Hospital</t>
  </si>
  <si>
    <t>55 Hospital Drive</t>
  </si>
  <si>
    <t>360016</t>
  </si>
  <si>
    <t>Jewish Hospital, Llc</t>
  </si>
  <si>
    <t>4777 East Galbraith
Road</t>
  </si>
  <si>
    <t>360017</t>
  </si>
  <si>
    <t>Grant Medical Center</t>
  </si>
  <si>
    <t>111 South Grant
Avenue</t>
  </si>
  <si>
    <t>360019</t>
  </si>
  <si>
    <t>Summa Barberton
Hospital</t>
  </si>
  <si>
    <t>155 5th Street N E</t>
  </si>
  <si>
    <t>Barberton</t>
  </si>
  <si>
    <t>360020</t>
  </si>
  <si>
    <t>Summa Health System</t>
  </si>
  <si>
    <t>525 East Market
Street</t>
  </si>
  <si>
    <t>Akron</t>
  </si>
  <si>
    <t>Summa Health</t>
  </si>
  <si>
    <t>360025</t>
  </si>
  <si>
    <t>Firelands Regional
Medical Center</t>
  </si>
  <si>
    <t>1111 Hayes Avenue</t>
  </si>
  <si>
    <t>360026</t>
  </si>
  <si>
    <t>Greene Memorial
Hospital</t>
  </si>
  <si>
    <t>1141 North Monroe
Drive</t>
  </si>
  <si>
    <t>Xenia</t>
  </si>
  <si>
    <t>Kettering Health
Network</t>
  </si>
  <si>
    <t>360027</t>
  </si>
  <si>
    <t>Akron General Medical
Center</t>
  </si>
  <si>
    <t>1 Akron General
Avenue</t>
  </si>
  <si>
    <t>360029</t>
  </si>
  <si>
    <t>Wood County Hospital</t>
  </si>
  <si>
    <t>950 West Wooster
Street</t>
  </si>
  <si>
    <t>360032</t>
  </si>
  <si>
    <t>Grand Lake Health
System</t>
  </si>
  <si>
    <t>200 Saint Clair Street</t>
  </si>
  <si>
    <t>Saint Marys</t>
  </si>
  <si>
    <t>360035</t>
  </si>
  <si>
    <t>Mount Carmel West</t>
  </si>
  <si>
    <t>793 West State
Street</t>
  </si>
  <si>
    <t>360036</t>
  </si>
  <si>
    <t>Wooster Community
Hospital</t>
  </si>
  <si>
    <t>1761 Beall Avenue</t>
  </si>
  <si>
    <t>Wooster</t>
  </si>
  <si>
    <t>360037</t>
  </si>
  <si>
    <t>St Vincent Charity
Medical Center</t>
  </si>
  <si>
    <t>2351 East 22nd
Street</t>
  </si>
  <si>
    <t>Cleveland</t>
  </si>
  <si>
    <t>Sisters of Charity
Health System</t>
  </si>
  <si>
    <t>360039</t>
  </si>
  <si>
    <t>Genesis Hospital</t>
  </si>
  <si>
    <t>2951 Maple Avenue</t>
  </si>
  <si>
    <t>Zanesville</t>
  </si>
  <si>
    <t>Franciscan Sisters of
Christian Charity
Sponsored Minis</t>
  </si>
  <si>
    <t>360040</t>
  </si>
  <si>
    <t>Knox Community
Hospital</t>
  </si>
  <si>
    <t>1330 Coshocton
Road</t>
  </si>
  <si>
    <t>360041</t>
  </si>
  <si>
    <t>Parma Community
General Hospital</t>
  </si>
  <si>
    <t>7007 Powers
Boulevard</t>
  </si>
  <si>
    <t>Parma</t>
  </si>
  <si>
    <t>University Hospitals</t>
  </si>
  <si>
    <t>360044</t>
  </si>
  <si>
    <t>Wayne Hospital</t>
  </si>
  <si>
    <t>835 Sweitzer Street</t>
  </si>
  <si>
    <t>360046</t>
  </si>
  <si>
    <t>Mccullough-Hyde
Memorial Hospital</t>
  </si>
  <si>
    <t>110 North Poplar
Street</t>
  </si>
  <si>
    <t>Oxford</t>
  </si>
  <si>
    <t>360048</t>
  </si>
  <si>
    <t>University Of Toledo
Medical Center</t>
  </si>
  <si>
    <t>3000 Arlington
Avenue</t>
  </si>
  <si>
    <t>Toledo</t>
  </si>
  <si>
    <t>360051</t>
  </si>
  <si>
    <t>Miami Valley Hospital</t>
  </si>
  <si>
    <t>One Wyoming Street</t>
  </si>
  <si>
    <t>Dayton</t>
  </si>
  <si>
    <t>Premier Health</t>
  </si>
  <si>
    <t>360052</t>
  </si>
  <si>
    <t>2222 Philadelphia
Drive</t>
  </si>
  <si>
    <t>360054</t>
  </si>
  <si>
    <t>Holzer Medical Center</t>
  </si>
  <si>
    <t>100 Jackson Pike</t>
  </si>
  <si>
    <t>Gallipolis</t>
  </si>
  <si>
    <t>Holzer Health System</t>
  </si>
  <si>
    <t>360055</t>
  </si>
  <si>
    <t>Steward Trumbull
Memorial Hospital, Inc</t>
  </si>
  <si>
    <t>1350 East Market
Street</t>
  </si>
  <si>
    <t>360056</t>
  </si>
  <si>
    <t>Mercy Hospital
Fairfield</t>
  </si>
  <si>
    <t>3000 Mack Road</t>
  </si>
  <si>
    <t>Fairfield</t>
  </si>
  <si>
    <t>360058</t>
  </si>
  <si>
    <t>Mercer County Joint
Township Community
Hospital</t>
  </si>
  <si>
    <t>800 West Main
Street</t>
  </si>
  <si>
    <t>360059</t>
  </si>
  <si>
    <t>Metrohealth System</t>
  </si>
  <si>
    <t>2500 Metrohealth
Drive</t>
  </si>
  <si>
    <t>360064</t>
  </si>
  <si>
    <t>St Elizabeth
Youngstown Hospital</t>
  </si>
  <si>
    <t>1044 Belmont
Avenue</t>
  </si>
  <si>
    <t>Youngstown</t>
  </si>
  <si>
    <t>360065</t>
  </si>
  <si>
    <t>Fisher-Titus Hospital</t>
  </si>
  <si>
    <t>272 Benedict Avenue</t>
  </si>
  <si>
    <t>Norwalk</t>
  </si>
  <si>
    <t>360066</t>
  </si>
  <si>
    <t>St Rita's Medical
Center</t>
  </si>
  <si>
    <t>730 West Market
Street</t>
  </si>
  <si>
    <t>360068</t>
  </si>
  <si>
    <t>Toledo Hospital The</t>
  </si>
  <si>
    <t>2142 North Cove
Boulevard</t>
  </si>
  <si>
    <t>360070</t>
  </si>
  <si>
    <t>Mercy Medical Center</t>
  </si>
  <si>
    <t>1320 Mercy Drive Nw</t>
  </si>
  <si>
    <t>360071</t>
  </si>
  <si>
    <t>Van Wert County
Hospital</t>
  </si>
  <si>
    <t>1250 S Washington
Street</t>
  </si>
  <si>
    <t>Van Wert</t>
  </si>
  <si>
    <t>360072</t>
  </si>
  <si>
    <t>Fairfield Medical
Center</t>
  </si>
  <si>
    <t>401 North Ewing
Street</t>
  </si>
  <si>
    <t>360074</t>
  </si>
  <si>
    <t>Flower Hospital</t>
  </si>
  <si>
    <t>5200 Harroun Road</t>
  </si>
  <si>
    <t>Sylvania</t>
  </si>
  <si>
    <t>360075</t>
  </si>
  <si>
    <t>Uhhs Richmond
Heights Hospital</t>
  </si>
  <si>
    <t>27100 Chardon
Road</t>
  </si>
  <si>
    <t>360076</t>
  </si>
  <si>
    <t>Atrium Medical Center</t>
  </si>
  <si>
    <t>One Medical Center
Drive</t>
  </si>
  <si>
    <t>360077</t>
  </si>
  <si>
    <t>Fairview Hospital</t>
  </si>
  <si>
    <t>18101 Lorain Avenue</t>
  </si>
  <si>
    <t>360078</t>
  </si>
  <si>
    <t>University Hospitals
Portage Medical
Center</t>
  </si>
  <si>
    <t>6847 N Chestnut</t>
  </si>
  <si>
    <t>Ravenna</t>
  </si>
  <si>
    <t>360079</t>
  </si>
  <si>
    <t>Kettering Medical
Center</t>
  </si>
  <si>
    <t>3535 Southern
Boulevard</t>
  </si>
  <si>
    <t>Kettering</t>
  </si>
  <si>
    <t>360081</t>
  </si>
  <si>
    <t>Mercy St Charles
Hospital</t>
  </si>
  <si>
    <t>2600 Navarre
Avenue</t>
  </si>
  <si>
    <t>Oregon</t>
  </si>
  <si>
    <t>360082</t>
  </si>
  <si>
    <t>Euclid Hospital</t>
  </si>
  <si>
    <t>18901 Lake Shore
Boulevard</t>
  </si>
  <si>
    <t>Euclid</t>
  </si>
  <si>
    <t>360084</t>
  </si>
  <si>
    <t>Aultman Hospital</t>
  </si>
  <si>
    <t>2600 Sixth Street Sw</t>
  </si>
  <si>
    <t>Aultman Health
Foundation</t>
  </si>
  <si>
    <t>360085</t>
  </si>
  <si>
    <t>Ohio State University
Hospitals</t>
  </si>
  <si>
    <t>410 West 10th
Avenue</t>
  </si>
  <si>
    <t>Ohio State University
Health System</t>
  </si>
  <si>
    <t>360086</t>
  </si>
  <si>
    <t>Springfield Regional
Medical Center</t>
  </si>
  <si>
    <t>360087</t>
  </si>
  <si>
    <t>Lutheran Hospital</t>
  </si>
  <si>
    <t>1730 West 25th
Street</t>
  </si>
  <si>
    <t>360089</t>
  </si>
  <si>
    <t>Mercy Tiffin Hospital</t>
  </si>
  <si>
    <t>45 St Lawrence Drive</t>
  </si>
  <si>
    <t>Tiffin</t>
  </si>
  <si>
    <t>360090</t>
  </si>
  <si>
    <t>St Luke's Hospital</t>
  </si>
  <si>
    <t>5901 Monclova Road</t>
  </si>
  <si>
    <t>Maumee</t>
  </si>
  <si>
    <t>360091</t>
  </si>
  <si>
    <t>Medina Hospital</t>
  </si>
  <si>
    <t>1000 East
Washington Street</t>
  </si>
  <si>
    <t>360095</t>
  </si>
  <si>
    <t>Blanchard Valley
Hospital</t>
  </si>
  <si>
    <t>1900 South Main
Street</t>
  </si>
  <si>
    <t>Findlay</t>
  </si>
  <si>
    <t>Blanchard Valley
Health System</t>
  </si>
  <si>
    <t>360096</t>
  </si>
  <si>
    <t>East Liverpool City
Hospital</t>
  </si>
  <si>
    <t>425 West 5th Street</t>
  </si>
  <si>
    <t>East Liverpool</t>
  </si>
  <si>
    <t>360098</t>
  </si>
  <si>
    <t>Lake Health</t>
  </si>
  <si>
    <t>7590 Auburn Road</t>
  </si>
  <si>
    <t>360107</t>
  </si>
  <si>
    <t>Bellevue Hospital</t>
  </si>
  <si>
    <t>1400 West Main
Street</t>
  </si>
  <si>
    <t>Bellevue</t>
  </si>
  <si>
    <t>360112</t>
  </si>
  <si>
    <t>Mercy St Vincent
Medical Center</t>
  </si>
  <si>
    <t>2213 Cherry Street</t>
  </si>
  <si>
    <t>360118</t>
  </si>
  <si>
    <t>Ohiohealth Mansfield
Hospital</t>
  </si>
  <si>
    <t>335 Glessner
Avenue</t>
  </si>
  <si>
    <t>360121</t>
  </si>
  <si>
    <t>Community Hospitals
And Wellness Centers</t>
  </si>
  <si>
    <t>433 West High Street</t>
  </si>
  <si>
    <t>Bryan</t>
  </si>
  <si>
    <t>360123</t>
  </si>
  <si>
    <t>St John Medical
Center</t>
  </si>
  <si>
    <t>29000 Center Ridge
Road</t>
  </si>
  <si>
    <t>Westlake</t>
  </si>
  <si>
    <t>360125</t>
  </si>
  <si>
    <t>Ashtabula County
Medical Center</t>
  </si>
  <si>
    <t>2420 Lake Avenue</t>
  </si>
  <si>
    <t>Ashtabula</t>
  </si>
  <si>
    <t>360131</t>
  </si>
  <si>
    <t>Alliance Community
Hospital</t>
  </si>
  <si>
    <t>200 East State Street</t>
  </si>
  <si>
    <t>Alliance</t>
  </si>
  <si>
    <t>360132</t>
  </si>
  <si>
    <t>Fort Hamilton Hughes
Memorial Hospital</t>
  </si>
  <si>
    <t>630 Eaton Avenue</t>
  </si>
  <si>
    <t>360133</t>
  </si>
  <si>
    <t>Grandview Hospital &amp;
Medical Center</t>
  </si>
  <si>
    <t>405 Grand Avenue</t>
  </si>
  <si>
    <t>360137</t>
  </si>
  <si>
    <t>Uh Cleveland Medical
Center</t>
  </si>
  <si>
    <t>11100 Euclid Avenue</t>
  </si>
  <si>
    <t>360141</t>
  </si>
  <si>
    <t>Steward Northside
Medical Center, Inc</t>
  </si>
  <si>
    <t>500 Gypsy Lane</t>
  </si>
  <si>
    <t>360143</t>
  </si>
  <si>
    <t>Marymount Hospital</t>
  </si>
  <si>
    <t>12300 Mccracken
Road</t>
  </si>
  <si>
    <t>Garfield
Heights</t>
  </si>
  <si>
    <t>360144</t>
  </si>
  <si>
    <t>South Pointe Hospital</t>
  </si>
  <si>
    <t>20000 Harvard Road</t>
  </si>
  <si>
    <t>Warrensville
Heights</t>
  </si>
  <si>
    <t>360145</t>
  </si>
  <si>
    <t>University Hospitals -
Elyria Medical Center</t>
  </si>
  <si>
    <t>630 East River Street</t>
  </si>
  <si>
    <t>Elyria</t>
  </si>
  <si>
    <t>360147</t>
  </si>
  <si>
    <t>Marietta Memorial
Hospital</t>
  </si>
  <si>
    <t>401 Matthew Street</t>
  </si>
  <si>
    <t>360150</t>
  </si>
  <si>
    <t>Summa Western
Reserve Hospital</t>
  </si>
  <si>
    <t>1900 23rd Street</t>
  </si>
  <si>
    <t>Cuyahoga
Falls</t>
  </si>
  <si>
    <t>360151</t>
  </si>
  <si>
    <t>Affinity Medical Center</t>
  </si>
  <si>
    <t>875 Eighth Street Ne</t>
  </si>
  <si>
    <t>Massillon</t>
  </si>
  <si>
    <t>360152</t>
  </si>
  <si>
    <t>5100 West  Broad
Street</t>
  </si>
  <si>
    <t>360155</t>
  </si>
  <si>
    <t>Southwest General
Health Center</t>
  </si>
  <si>
    <t>18697 Bagley Road</t>
  </si>
  <si>
    <t>Middleburg
Heights</t>
  </si>
  <si>
    <t>360156</t>
  </si>
  <si>
    <t>715 South Taft
Avenue</t>
  </si>
  <si>
    <t>360159</t>
  </si>
  <si>
    <t>Adena Regional
Medical Center</t>
  </si>
  <si>
    <t>272 Hospital Road</t>
  </si>
  <si>
    <t>Adena Health System</t>
  </si>
  <si>
    <t>360161</t>
  </si>
  <si>
    <t>St Joseph Warren
Hospital</t>
  </si>
  <si>
    <t>667 Eastland Ave Se</t>
  </si>
  <si>
    <t>360163</t>
  </si>
  <si>
    <t>Christ Hospital</t>
  </si>
  <si>
    <t>2139 Auburn Avenue</t>
  </si>
  <si>
    <t>360170</t>
  </si>
  <si>
    <t>Berger Hospital</t>
  </si>
  <si>
    <t>600 North Pickaway
Street</t>
  </si>
  <si>
    <t>Circleville</t>
  </si>
  <si>
    <t>360172</t>
  </si>
  <si>
    <t>3700 Kolbe Road</t>
  </si>
  <si>
    <t>Lorain</t>
  </si>
  <si>
    <t>360174</t>
  </si>
  <si>
    <t>Upper Valley Medical
Center</t>
  </si>
  <si>
    <t>3130 North County
Road 25a</t>
  </si>
  <si>
    <t>360175</t>
  </si>
  <si>
    <t>Clinton Memorial
Hospital</t>
  </si>
  <si>
    <t>610 West Main
Street</t>
  </si>
  <si>
    <t>360179</t>
  </si>
  <si>
    <t>Bethesda North</t>
  </si>
  <si>
    <t>10500 Montgomery
Road</t>
  </si>
  <si>
    <t>360180</t>
  </si>
  <si>
    <t>Cleveland Clinic</t>
  </si>
  <si>
    <t>9500 Euclid Avenue</t>
  </si>
  <si>
    <t>360185</t>
  </si>
  <si>
    <t>Salem Regional
Medical Center</t>
  </si>
  <si>
    <t>1995 East State
Street</t>
  </si>
  <si>
    <t>360192</t>
  </si>
  <si>
    <t>Uh Geauga Medical
Center</t>
  </si>
  <si>
    <t>13207 Ravenna Rd</t>
  </si>
  <si>
    <t>Chardon</t>
  </si>
  <si>
    <t>360195</t>
  </si>
  <si>
    <t>Summa
Wadsworth-Rittman
Hospital</t>
  </si>
  <si>
    <t>195 Wadsworth
Road</t>
  </si>
  <si>
    <t>Wadsworth</t>
  </si>
  <si>
    <t>360197</t>
  </si>
  <si>
    <t>Mary Rutan Hospital</t>
  </si>
  <si>
    <t>205 Palmer Avenue</t>
  </si>
  <si>
    <t>Bellefontaine</t>
  </si>
  <si>
    <t>360210</t>
  </si>
  <si>
    <t>561 West Central
Avenue</t>
  </si>
  <si>
    <t>Delaware</t>
  </si>
  <si>
    <t>360211</t>
  </si>
  <si>
    <t>Trinity Medical Ctr East
&amp;trinity Medical Ctr
West</t>
  </si>
  <si>
    <t>380 Summit Avenue</t>
  </si>
  <si>
    <t>Steubenville</t>
  </si>
  <si>
    <t>360212</t>
  </si>
  <si>
    <t>Lakewood Hospital</t>
  </si>
  <si>
    <t>14519 Detroit
Avenue</t>
  </si>
  <si>
    <t>360218</t>
  </si>
  <si>
    <t>Licking Memorial
Hospital</t>
  </si>
  <si>
    <t>1320 West Main
Street</t>
  </si>
  <si>
    <t>360230</t>
  </si>
  <si>
    <t>Hillcrest Hospital</t>
  </si>
  <si>
    <t>6780 Mayfield Road</t>
  </si>
  <si>
    <t>Mayfield
Heights</t>
  </si>
  <si>
    <t>360234</t>
  </si>
  <si>
    <t>Mercy Health - West
Hospital</t>
  </si>
  <si>
    <t>3300 Mercy Health
Blvd</t>
  </si>
  <si>
    <t>360236</t>
  </si>
  <si>
    <t>Mercy Hospital
Clermont</t>
  </si>
  <si>
    <t>3000 Hospital Drive</t>
  </si>
  <si>
    <t>360245</t>
  </si>
  <si>
    <t>Glenbeigh Health
Sources</t>
  </si>
  <si>
    <t>2863 State Route 45</t>
  </si>
  <si>
    <t>Rock Creek</t>
  </si>
  <si>
    <t>360259</t>
  </si>
  <si>
    <t>Bay Park Community
Hospital</t>
  </si>
  <si>
    <t>2801 Bay Park Drive</t>
  </si>
  <si>
    <t>360262</t>
  </si>
  <si>
    <t>Mercy St Anne
Hospital</t>
  </si>
  <si>
    <t>3404 Sylvania
Avenue</t>
  </si>
  <si>
    <t>360263</t>
  </si>
  <si>
    <t>Institute For
Orthopaedic Surgery</t>
  </si>
  <si>
    <t>801 Medical Drive,
Suite B</t>
  </si>
  <si>
    <t>360270</t>
  </si>
  <si>
    <t>Mercy Hospital Of
Defiance</t>
  </si>
  <si>
    <t>1404 East Second
Street</t>
  </si>
  <si>
    <t>Defiance</t>
  </si>
  <si>
    <t>360274</t>
  </si>
  <si>
    <t>Medical Center At
Elizabeth Place</t>
  </si>
  <si>
    <t>One Elizabeth Place</t>
  </si>
  <si>
    <t>360276</t>
  </si>
  <si>
    <t>St Elizabeth Boardman
Health Center</t>
  </si>
  <si>
    <t>8401 Market Street</t>
  </si>
  <si>
    <t>Boardman</t>
  </si>
  <si>
    <t>360348</t>
  </si>
  <si>
    <t>Dublin Methodist
Hospital</t>
  </si>
  <si>
    <t>7500 Hospital
Avenue</t>
  </si>
  <si>
    <t>Dublin</t>
  </si>
  <si>
    <t>360351</t>
  </si>
  <si>
    <t>Crystal Clinic
Orthopaedic Center</t>
  </si>
  <si>
    <t>444 North Main
Street</t>
  </si>
  <si>
    <t>360352</t>
  </si>
  <si>
    <t>Surgical Hospital At
Southwoods</t>
  </si>
  <si>
    <t>7630 Southern Blvd</t>
  </si>
  <si>
    <t>360354</t>
  </si>
  <si>
    <t>West Chester Hospital,
Llc</t>
  </si>
  <si>
    <t>7700 University Drive</t>
  </si>
  <si>
    <t>West Chester</t>
  </si>
  <si>
    <t>360355</t>
  </si>
  <si>
    <t>Ohio Valley Medical
Center, Llc</t>
  </si>
  <si>
    <t>100 West Main
Street</t>
  </si>
  <si>
    <t>360358</t>
  </si>
  <si>
    <t>Diley Ridge Medical
Center</t>
  </si>
  <si>
    <t>7911 Diley Road</t>
  </si>
  <si>
    <t>Canal
Winchester</t>
  </si>
  <si>
    <t>360359</t>
  </si>
  <si>
    <t>University Hospitals
Ahuja Medical Center</t>
  </si>
  <si>
    <t>3999 Richmond
Road</t>
  </si>
  <si>
    <t>Beachwood</t>
  </si>
  <si>
    <t>360360</t>
  </si>
  <si>
    <t>Soin Medical Center</t>
  </si>
  <si>
    <t>3535 Pentagon Park
Blvd</t>
  </si>
  <si>
    <t>Beaver Creek</t>
  </si>
  <si>
    <t>360362</t>
  </si>
  <si>
    <t>Trihealth Evendale
Hospital</t>
  </si>
  <si>
    <t>3155 Glendale
Milford Road</t>
  </si>
  <si>
    <t>361300</t>
  </si>
  <si>
    <t>Paulding County
Hospital</t>
  </si>
  <si>
    <t>1035 West Wayne
St.</t>
  </si>
  <si>
    <t>Paulding</t>
  </si>
  <si>
    <t>361301</t>
  </si>
  <si>
    <t>Community Memorial
Hospital</t>
  </si>
  <si>
    <t>208 N Columbus St</t>
  </si>
  <si>
    <t>Hicksville</t>
  </si>
  <si>
    <t>361303</t>
  </si>
  <si>
    <t>Lodi Community
Hospital</t>
  </si>
  <si>
    <t>225 Elyria Street</t>
  </si>
  <si>
    <t>Lodi</t>
  </si>
  <si>
    <t>361306</t>
  </si>
  <si>
    <t>Mercy Allen Hospital</t>
  </si>
  <si>
    <t>200 West Lorain
Street</t>
  </si>
  <si>
    <t>Oberlin</t>
  </si>
  <si>
    <t>361307</t>
  </si>
  <si>
    <t>Uhhs Memorial
Hospital Of Geneva</t>
  </si>
  <si>
    <t>870 West Main
Street</t>
  </si>
  <si>
    <t>361309</t>
  </si>
  <si>
    <t>Henry County Hospital,
Inc</t>
  </si>
  <si>
    <t>1600 East Riverview
Avenue</t>
  </si>
  <si>
    <t>Napoleon</t>
  </si>
  <si>
    <t>361310</t>
  </si>
  <si>
    <t>Mercy Willard Hospital</t>
  </si>
  <si>
    <t>1100 Neal Zick Road</t>
  </si>
  <si>
    <t>Willard</t>
  </si>
  <si>
    <t>361313</t>
  </si>
  <si>
    <t>Morrow County
Hospital</t>
  </si>
  <si>
    <t>651 West Marion
Road</t>
  </si>
  <si>
    <t>Mount Gilead</t>
  </si>
  <si>
    <t>361314</t>
  </si>
  <si>
    <t>H B Magruder
Memorial Hospital</t>
  </si>
  <si>
    <t>615 Fulton St</t>
  </si>
  <si>
    <t>Port Clinton</t>
  </si>
  <si>
    <t>361315</t>
  </si>
  <si>
    <t>921 East Franklin
Street</t>
  </si>
  <si>
    <t>Kenton</t>
  </si>
  <si>
    <t>361316</t>
  </si>
  <si>
    <t>Bucyrus Community
Hospital</t>
  </si>
  <si>
    <t>629 North Sandusky
Avenue</t>
  </si>
  <si>
    <t>Bucyrus</t>
  </si>
  <si>
    <t>Avita Health System</t>
  </si>
  <si>
    <t>361318</t>
  </si>
  <si>
    <t>Fostoria Community
Hospital</t>
  </si>
  <si>
    <t>501 Van Buren
Street</t>
  </si>
  <si>
    <t>Fostoria</t>
  </si>
  <si>
    <t>361322</t>
  </si>
  <si>
    <t>Bluffton Hospital</t>
  </si>
  <si>
    <t>139 Garau Street</t>
  </si>
  <si>
    <t>361325</t>
  </si>
  <si>
    <t>Galion Community
Hospital</t>
  </si>
  <si>
    <t>269 Portland Way
South</t>
  </si>
  <si>
    <t>Galion</t>
  </si>
  <si>
    <t>361326</t>
  </si>
  <si>
    <t>Adams County
Regional Medical
Center</t>
  </si>
  <si>
    <t>230 Medical Center
Drive</t>
  </si>
  <si>
    <t>Seaman</t>
  </si>
  <si>
    <t>361328</t>
  </si>
  <si>
    <t>Defiance Regional
Medical Center</t>
  </si>
  <si>
    <t>1200 Ralston
Avenue</t>
  </si>
  <si>
    <t>361329</t>
  </si>
  <si>
    <t>Wyandot Memorial
Hospital</t>
  </si>
  <si>
    <t>885 North Sandusky
Avenue</t>
  </si>
  <si>
    <t>Upper
Sandusky</t>
  </si>
  <si>
    <t>361331</t>
  </si>
  <si>
    <t>Fayette County
Memorial Hospital</t>
  </si>
  <si>
    <t>1430 Columbus
Avenue</t>
  </si>
  <si>
    <t>Washington Ch</t>
  </si>
  <si>
    <t>361332</t>
  </si>
  <si>
    <t>Highland District
Hospital</t>
  </si>
  <si>
    <t>1275 North High
Street</t>
  </si>
  <si>
    <t>Hillsboro</t>
  </si>
  <si>
    <t>361333</t>
  </si>
  <si>
    <t>Fulton County Health
Center</t>
  </si>
  <si>
    <t>725 South Shoop
Avenue</t>
  </si>
  <si>
    <t>Wauseon</t>
  </si>
  <si>
    <t>390004</t>
  </si>
  <si>
    <t>Holy Spirit Hospital</t>
  </si>
  <si>
    <t>503 North 21st Street</t>
  </si>
  <si>
    <t>Camp Hill</t>
  </si>
  <si>
    <t>PA</t>
  </si>
  <si>
    <t>Geisinger Health
System</t>
  </si>
  <si>
    <t>390006</t>
  </si>
  <si>
    <t>Geisinger Medical
Center</t>
  </si>
  <si>
    <t>100 North Academy
Avenue</t>
  </si>
  <si>
    <t>390008</t>
  </si>
  <si>
    <t>Ellwood City Hospital</t>
  </si>
  <si>
    <t>724 Pershing Street</t>
  </si>
  <si>
    <t>Ellwood City</t>
  </si>
  <si>
    <t>390009</t>
  </si>
  <si>
    <t>Saint Vincent Hospital</t>
  </si>
  <si>
    <t>232 West 25th Street</t>
  </si>
  <si>
    <t>Erie</t>
  </si>
  <si>
    <t>Allegheny Health
Network</t>
  </si>
  <si>
    <t>390012</t>
  </si>
  <si>
    <t>Lansdale Hospital</t>
  </si>
  <si>
    <t>100 Medical Campus
Drive</t>
  </si>
  <si>
    <t>Lansdale</t>
  </si>
  <si>
    <t>Jefferson Health</t>
  </si>
  <si>
    <t>390013</t>
  </si>
  <si>
    <t>Evangelical
Community Hospital</t>
  </si>
  <si>
    <t>Lewisburg</t>
  </si>
  <si>
    <t>390016</t>
  </si>
  <si>
    <t>Jameson Memorial
Hospital</t>
  </si>
  <si>
    <t>1211 Wilmington
Avenue</t>
  </si>
  <si>
    <t>390028</t>
  </si>
  <si>
    <t>Upmc Mercy</t>
  </si>
  <si>
    <t>1400 Locust Street</t>
  </si>
  <si>
    <t>Pittsburgh</t>
  </si>
  <si>
    <t>390032</t>
  </si>
  <si>
    <t>Allegheny Valley
Hospital</t>
  </si>
  <si>
    <t>1301 Carlisle St</t>
  </si>
  <si>
    <t>Natrona</t>
  </si>
  <si>
    <t>390036</t>
  </si>
  <si>
    <t>Heritage Valley Beaver</t>
  </si>
  <si>
    <t>1000 Dutch Ridge
Road</t>
  </si>
  <si>
    <t>Beaver</t>
  </si>
  <si>
    <t>Heritage Valley Health
System</t>
  </si>
  <si>
    <t>390037</t>
  </si>
  <si>
    <t>Heritage Valley
Sewickley</t>
  </si>
  <si>
    <t>720 Blackburn Road</t>
  </si>
  <si>
    <t>Sewickley</t>
  </si>
  <si>
    <t>390042</t>
  </si>
  <si>
    <t>Washington Hospital,
The</t>
  </si>
  <si>
    <t>155 Wilson Avenue</t>
  </si>
  <si>
    <t>Washington Health
System</t>
  </si>
  <si>
    <t>390044</t>
  </si>
  <si>
    <t>Reading Hospital</t>
  </si>
  <si>
    <t>Sixth Avenue And
Spruce St</t>
  </si>
  <si>
    <t>Reading</t>
  </si>
  <si>
    <t>390046</t>
  </si>
  <si>
    <t>1001 South George
Street</t>
  </si>
  <si>
    <t>WellSpan Health</t>
  </si>
  <si>
    <t>390050</t>
  </si>
  <si>
    <t>Allegheny General
Hospital</t>
  </si>
  <si>
    <t>320 East North
Avenue</t>
  </si>
  <si>
    <t>390057</t>
  </si>
  <si>
    <t>Grand View Hospital</t>
  </si>
  <si>
    <t>700 Lawn Avenue</t>
  </si>
  <si>
    <t>Sellersville</t>
  </si>
  <si>
    <t>390063</t>
  </si>
  <si>
    <t>Upmc Hamot</t>
  </si>
  <si>
    <t>201 State Street</t>
  </si>
  <si>
    <t>390065</t>
  </si>
  <si>
    <t>Gettysburg Hospital</t>
  </si>
  <si>
    <t>147 Gettys Street</t>
  </si>
  <si>
    <t>Gettysburg</t>
  </si>
  <si>
    <t>390066</t>
  </si>
  <si>
    <t>Fourth And Walnut
Streets</t>
  </si>
  <si>
    <t>390067</t>
  </si>
  <si>
    <t>Pinnacle Health
Hospitals</t>
  </si>
  <si>
    <t>409 South Second
Street</t>
  </si>
  <si>
    <t>Harrisburg</t>
  </si>
  <si>
    <t>390090</t>
  </si>
  <si>
    <t>West Penn Hospital</t>
  </si>
  <si>
    <t>4800 Friendship
Avenue</t>
  </si>
  <si>
    <t>390091</t>
  </si>
  <si>
    <t>Upmc Northwest</t>
  </si>
  <si>
    <t>100 Fairfield Drive</t>
  </si>
  <si>
    <t>Seneca</t>
  </si>
  <si>
    <t>390093</t>
  </si>
  <si>
    <t>Clarion Hospital</t>
  </si>
  <si>
    <t>Clarion</t>
  </si>
  <si>
    <t>390096</t>
  </si>
  <si>
    <t>2500 Bernville Road</t>
  </si>
  <si>
    <t>Penn State Hershey
Health System</t>
  </si>
  <si>
    <t>390100</t>
  </si>
  <si>
    <t>Lancaster General
Hospital</t>
  </si>
  <si>
    <t>555 North Duke
Street</t>
  </si>
  <si>
    <t>University of
Pennsylvania Health
System</t>
  </si>
  <si>
    <t>390102</t>
  </si>
  <si>
    <t>Upmc St Margaret</t>
  </si>
  <si>
    <t>815 Freeport Road</t>
  </si>
  <si>
    <t>390104</t>
  </si>
  <si>
    <t>Kane Community
Hospital</t>
  </si>
  <si>
    <t>4372 Route 6</t>
  </si>
  <si>
    <t>Kane</t>
  </si>
  <si>
    <t>390107</t>
  </si>
  <si>
    <t>Upmc Passavant</t>
  </si>
  <si>
    <t>9100 Babcock
Boulevard</t>
  </si>
  <si>
    <t>390110</t>
  </si>
  <si>
    <t>Conemaugh Memorial
Medical Center</t>
  </si>
  <si>
    <t>1086 Franklin Street</t>
  </si>
  <si>
    <t>Johnstown</t>
  </si>
  <si>
    <t>390111</t>
  </si>
  <si>
    <t>Hospital Of Univ Of
Pennsylvania</t>
  </si>
  <si>
    <t>34th &amp; Spruce Sts</t>
  </si>
  <si>
    <t>Philadelphia</t>
  </si>
  <si>
    <t>390113</t>
  </si>
  <si>
    <t>Meadville Medical
Center</t>
  </si>
  <si>
    <t>751 Liberty Street</t>
  </si>
  <si>
    <t>Meadville</t>
  </si>
  <si>
    <t>390114</t>
  </si>
  <si>
    <t>Magee Womens
Hospital Of Upmc
Health System</t>
  </si>
  <si>
    <t>300 Halket Street</t>
  </si>
  <si>
    <t>390119</t>
  </si>
  <si>
    <t>Moses Taylor Hospital</t>
  </si>
  <si>
    <t>700 Quincy Avenue</t>
  </si>
  <si>
    <t>Scranton</t>
  </si>
  <si>
    <t>390133</t>
  </si>
  <si>
    <t>Lehigh Valley Hospital</t>
  </si>
  <si>
    <t>1200 South Cedar
Crest Boulvard</t>
  </si>
  <si>
    <t>Allentown</t>
  </si>
  <si>
    <t>Lehigh Valley Health
Network</t>
  </si>
  <si>
    <t>390137</t>
  </si>
  <si>
    <t>Wilkes-Barre General
Hospital</t>
  </si>
  <si>
    <t>575 North River
Street</t>
  </si>
  <si>
    <t>Wilkes-Barre</t>
  </si>
  <si>
    <t>390138</t>
  </si>
  <si>
    <t>Waynesboro Hospital</t>
  </si>
  <si>
    <t>501 East Main St</t>
  </si>
  <si>
    <t>Waynesboro</t>
  </si>
  <si>
    <t>Summit Health</t>
  </si>
  <si>
    <t>390139</t>
  </si>
  <si>
    <t>Main Line Hospital
Bryn Mawr Campus</t>
  </si>
  <si>
    <t>130 South Bryn
Mawr Ave</t>
  </si>
  <si>
    <t>Bryn Mawr</t>
  </si>
  <si>
    <t>Main Line Health</t>
  </si>
  <si>
    <t>390142</t>
  </si>
  <si>
    <t>Albert Einstein Medical
Center</t>
  </si>
  <si>
    <t>5501 Old York Road</t>
  </si>
  <si>
    <t>Einstein Healthcare
Network</t>
  </si>
  <si>
    <t>390145</t>
  </si>
  <si>
    <t>Excela Health
Westmoreland
Hospital</t>
  </si>
  <si>
    <t>532 West Pittsburgh
Street</t>
  </si>
  <si>
    <t>Excela Health</t>
  </si>
  <si>
    <t>390146</t>
  </si>
  <si>
    <t>Warren General
Hospital</t>
  </si>
  <si>
    <t>Two Crescent Park
West</t>
  </si>
  <si>
    <t>390151</t>
  </si>
  <si>
    <t>Chambersburg
Hospital</t>
  </si>
  <si>
    <t>112 North Seventh
Street</t>
  </si>
  <si>
    <t>Chambersburg</t>
  </si>
  <si>
    <t>390163</t>
  </si>
  <si>
    <t>Acmh Hospital</t>
  </si>
  <si>
    <t>One Nolte Drive</t>
  </si>
  <si>
    <t>Kittanning</t>
  </si>
  <si>
    <t>390164</t>
  </si>
  <si>
    <t>Upmc Presbyterian
Shadyside</t>
  </si>
  <si>
    <t>200 Lothrop Street</t>
  </si>
  <si>
    <t>390168</t>
  </si>
  <si>
    <t>Butler Memorial
Hospital</t>
  </si>
  <si>
    <t>One Hospital Way</t>
  </si>
  <si>
    <t>390174</t>
  </si>
  <si>
    <t>Thomas Jefferson
University Hospital</t>
  </si>
  <si>
    <t>111 South 11th
Street</t>
  </si>
  <si>
    <t>390178</t>
  </si>
  <si>
    <t>Upmc Horizon</t>
  </si>
  <si>
    <t>110 North Main
Street</t>
  </si>
  <si>
    <t>390179</t>
  </si>
  <si>
    <t>Chester County
Hospital</t>
  </si>
  <si>
    <t>701 East Marshall
Street</t>
  </si>
  <si>
    <t>390198</t>
  </si>
  <si>
    <t>Millcreek Community
Hospital</t>
  </si>
  <si>
    <t>5515 Peach Street</t>
  </si>
  <si>
    <t>390203</t>
  </si>
  <si>
    <t>Doylestown Hospital</t>
  </si>
  <si>
    <t>595 West State St</t>
  </si>
  <si>
    <t>Doylestown</t>
  </si>
  <si>
    <t>390211</t>
  </si>
  <si>
    <t>Sharon Regional
Health System</t>
  </si>
  <si>
    <t>740 East State Street</t>
  </si>
  <si>
    <t>Sharon</t>
  </si>
  <si>
    <t>390217</t>
  </si>
  <si>
    <t>Excela Health Frick
Hospital</t>
  </si>
  <si>
    <t>508 South Church
Street</t>
  </si>
  <si>
    <t>390225</t>
  </si>
  <si>
    <t>Wellspan Ephrata
Community Hospital</t>
  </si>
  <si>
    <t>169 Martin Avenue</t>
  </si>
  <si>
    <t>Ephrata</t>
  </si>
  <si>
    <t>390228</t>
  </si>
  <si>
    <t>St Clair Hospital</t>
  </si>
  <si>
    <t>1000 Bower Hill
Road</t>
  </si>
  <si>
    <t>390231</t>
  </si>
  <si>
    <t>Abington Memorial
Hospital</t>
  </si>
  <si>
    <t>1200 Old York Road</t>
  </si>
  <si>
    <t>Abington</t>
  </si>
  <si>
    <t>390233</t>
  </si>
  <si>
    <t>Hanover Hospital</t>
  </si>
  <si>
    <t>300 Highland Ave</t>
  </si>
  <si>
    <t>Hanover</t>
  </si>
  <si>
    <t>390256</t>
  </si>
  <si>
    <t>Milton S Hershey
Medical Center</t>
  </si>
  <si>
    <t>500 University Drive</t>
  </si>
  <si>
    <t>Hershey</t>
  </si>
  <si>
    <t>390258</t>
  </si>
  <si>
    <t>Langhorne-Newtown
Rd</t>
  </si>
  <si>
    <t>Langhorne</t>
  </si>
  <si>
    <t>390266</t>
  </si>
  <si>
    <t>Grove City Medical
Center</t>
  </si>
  <si>
    <t>631 North Broad
Street Ext.</t>
  </si>
  <si>
    <t>Grove City</t>
  </si>
  <si>
    <t>390268</t>
  </si>
  <si>
    <t>Mount Nittany Medical
Center</t>
  </si>
  <si>
    <t>1800 East Park Ave</t>
  </si>
  <si>
    <t>State College</t>
  </si>
  <si>
    <t>390270</t>
  </si>
  <si>
    <t>Geisinger Wyoming
Valley Medical Center</t>
  </si>
  <si>
    <t>1000 East Mountain
Boulevard</t>
  </si>
  <si>
    <t>Wilkes Barre</t>
  </si>
  <si>
    <t>390307</t>
  </si>
  <si>
    <t>Edgewood Surgical
Hospital</t>
  </si>
  <si>
    <t>239 Edgewood Drive
Extension</t>
  </si>
  <si>
    <t>Transfer</t>
  </si>
  <si>
    <t>391308</t>
  </si>
  <si>
    <t>Lecom Health Corry
Memorial Hospital</t>
  </si>
  <si>
    <t>965 Shamrock Lane</t>
  </si>
  <si>
    <t>Corry</t>
  </si>
  <si>
    <t>391313</t>
  </si>
  <si>
    <t>Charles Cole Memorial
Hospital</t>
  </si>
  <si>
    <t>1001 East Second
Street</t>
  </si>
  <si>
    <t>Coudersport</t>
  </si>
  <si>
    <t>391314</t>
  </si>
  <si>
    <t>Titusville Hospital</t>
  </si>
  <si>
    <t>406 West Oak Street</t>
  </si>
  <si>
    <t>Titusville</t>
  </si>
  <si>
    <t>440002</t>
  </si>
  <si>
    <t>Jackson-Madison
County General
Hospital</t>
  </si>
  <si>
    <t>620 Skyline Drive</t>
  </si>
  <si>
    <t>TN</t>
  </si>
  <si>
    <t>West Tennessee
Healthcare</t>
  </si>
  <si>
    <t>440003</t>
  </si>
  <si>
    <t>Sumner Regional
Medical Center</t>
  </si>
  <si>
    <t>555 Hartsville Pike</t>
  </si>
  <si>
    <t>Gallatin</t>
  </si>
  <si>
    <t>440006</t>
  </si>
  <si>
    <t>Tristar Skyline Medical
Center</t>
  </si>
  <si>
    <t>3441 Dickerson Pike</t>
  </si>
  <si>
    <t>Nashville</t>
  </si>
  <si>
    <t>440009</t>
  </si>
  <si>
    <t>Cumberland Medical
Center</t>
  </si>
  <si>
    <t>421 S Main St</t>
  </si>
  <si>
    <t>Crossville</t>
  </si>
  <si>
    <t>440010</t>
  </si>
  <si>
    <t>Wayne Medical Center</t>
  </si>
  <si>
    <t>103 J V Mangubat Dr</t>
  </si>
  <si>
    <t>Maury Regional Health
System</t>
  </si>
  <si>
    <t>440011</t>
  </si>
  <si>
    <t>Blount Memorial
Hospital</t>
  </si>
  <si>
    <t>907 E Lamar
Alexander Parkway</t>
  </si>
  <si>
    <t>440012</t>
  </si>
  <si>
    <t>Wellmont Bristol
Regional Medical
Center</t>
  </si>
  <si>
    <t>One Medical Park
Blvd</t>
  </si>
  <si>
    <t>Bristol</t>
  </si>
  <si>
    <t>Wellmont Health
System</t>
  </si>
  <si>
    <t>440015</t>
  </si>
  <si>
    <t>University Of Tn
Medical Center (The)</t>
  </si>
  <si>
    <t>1924 Alcoa Highway</t>
  </si>
  <si>
    <t>Knoxville</t>
  </si>
  <si>
    <t>440017</t>
  </si>
  <si>
    <t>Wellmont Holston
Valley Medical Center</t>
  </si>
  <si>
    <t>130 West Ravine
Road</t>
  </si>
  <si>
    <t>Kingsport</t>
  </si>
  <si>
    <t>440020</t>
  </si>
  <si>
    <t>Southern Tennessee
Regional Health
System Pulaski</t>
  </si>
  <si>
    <t>1265 E College St</t>
  </si>
  <si>
    <t>Pulaski</t>
  </si>
  <si>
    <t>440029</t>
  </si>
  <si>
    <t>Williamson Medical
Center</t>
  </si>
  <si>
    <t>4321 Carothers
Parkway</t>
  </si>
  <si>
    <t>440030</t>
  </si>
  <si>
    <t>Morristown Hamblen
Hospital Association</t>
  </si>
  <si>
    <t>908 W 4th North St</t>
  </si>
  <si>
    <t>Morristown</t>
  </si>
  <si>
    <t>440032</t>
  </si>
  <si>
    <t>Wellmont Hawkins
County Memorial
Hospital</t>
  </si>
  <si>
    <t>851 Locust Street</t>
  </si>
  <si>
    <t>Rogersville</t>
  </si>
  <si>
    <t>440033</t>
  </si>
  <si>
    <t>Tennova
Healthcare-Lafollett
Medical Center</t>
  </si>
  <si>
    <t>923 East Central
Avenue</t>
  </si>
  <si>
    <t>La Follette</t>
  </si>
  <si>
    <t>440034</t>
  </si>
  <si>
    <t>Methodist Medical
Center Of Oak Ridge</t>
  </si>
  <si>
    <t>990 Oak Ridge
Turnpike Box 529</t>
  </si>
  <si>
    <t>Oak Ridge</t>
  </si>
  <si>
    <t>440035</t>
  </si>
  <si>
    <t>Tennova
Healthcare-Clarksville</t>
  </si>
  <si>
    <t>651 Dunlop Lane</t>
  </si>
  <si>
    <t>440039</t>
  </si>
  <si>
    <t>Vanderbilt University
Medical Center</t>
  </si>
  <si>
    <t>1211 Medical Center
Drive</t>
  </si>
  <si>
    <t>Vanderbilt Health</t>
  </si>
  <si>
    <t>440046</t>
  </si>
  <si>
    <t>Tristar Horizon Medical
Center</t>
  </si>
  <si>
    <t>111 Highway 70 East</t>
  </si>
  <si>
    <t>Dickson</t>
  </si>
  <si>
    <t>440048</t>
  </si>
  <si>
    <t>Baptist Memorial
Hospital</t>
  </si>
  <si>
    <t>6019 Walnut Grove
Road</t>
  </si>
  <si>
    <t>Memphis</t>
  </si>
  <si>
    <t>Baptist Memorial
Health Care
Corporation</t>
  </si>
  <si>
    <t>440049</t>
  </si>
  <si>
    <t>Methodist Healthcare
Memphis Hospitals</t>
  </si>
  <si>
    <t>1265 Union Ave
Suite 700</t>
  </si>
  <si>
    <t>Methodist Le Bonheur
Healthcare</t>
  </si>
  <si>
    <t>440053</t>
  </si>
  <si>
    <t>Saint Thomas
Rutherford Hospital</t>
  </si>
  <si>
    <t>1700 Medical Center
Parkway</t>
  </si>
  <si>
    <t>Murfreesboro</t>
  </si>
  <si>
    <t>440059</t>
  </si>
  <si>
    <t>Cookeville Regional
Medical Center</t>
  </si>
  <si>
    <t>1 Medical Center
Boulevard</t>
  </si>
  <si>
    <t>Cookeville</t>
  </si>
  <si>
    <t>440063</t>
  </si>
  <si>
    <t>Johnson City Medical
Center</t>
  </si>
  <si>
    <t>400 N State Of
Franklin Rd</t>
  </si>
  <si>
    <t>Johnson City</t>
  </si>
  <si>
    <t>Mountain States
Health Alliance</t>
  </si>
  <si>
    <t>440065</t>
  </si>
  <si>
    <t>Northcrest Medical
Center</t>
  </si>
  <si>
    <t>100 Northcrest Drive</t>
  </si>
  <si>
    <t>440073</t>
  </si>
  <si>
    <t>Maury Regional
Hospital</t>
  </si>
  <si>
    <t>1224 Trotwood Ave</t>
  </si>
  <si>
    <t>440081</t>
  </si>
  <si>
    <t>Leconte Medical
Center</t>
  </si>
  <si>
    <t>742 Middlecreek
Road</t>
  </si>
  <si>
    <t>Sevierville</t>
  </si>
  <si>
    <t>440082</t>
  </si>
  <si>
    <t>Saint Thomas West
Hospital</t>
  </si>
  <si>
    <t>4220 Harding Rd, Po
Box 380</t>
  </si>
  <si>
    <t>440091</t>
  </si>
  <si>
    <t>Memorial Healthcare
System, Inc</t>
  </si>
  <si>
    <t>2525 Desales Ave</t>
  </si>
  <si>
    <t>Chattanooga</t>
  </si>
  <si>
    <t>440102</t>
  </si>
  <si>
    <t>Lincoln Medical Center</t>
  </si>
  <si>
    <t>106 Medical Center
Blvd</t>
  </si>
  <si>
    <t>440104</t>
  </si>
  <si>
    <t>Erlanger Medical
Center</t>
  </si>
  <si>
    <t>975 E 3rd St</t>
  </si>
  <si>
    <t>Erlanger Health
System</t>
  </si>
  <si>
    <t>440110</t>
  </si>
  <si>
    <t>Fort Loudon Medical
Center</t>
  </si>
  <si>
    <t>550 Fort Loudon
Medical Center Dr</t>
  </si>
  <si>
    <t>Lenoir City</t>
  </si>
  <si>
    <t>440120</t>
  </si>
  <si>
    <t>Tennova Healthcare</t>
  </si>
  <si>
    <t>900 East Oak Hill
Avenue</t>
  </si>
  <si>
    <t>440125</t>
  </si>
  <si>
    <t>Fort Sanders Regional
Medical Center</t>
  </si>
  <si>
    <t>1901 W Clinch Ave</t>
  </si>
  <si>
    <t>440132</t>
  </si>
  <si>
    <t>Henry County Medical
Center</t>
  </si>
  <si>
    <t>301 Tyson Av</t>
  </si>
  <si>
    <t>440133</t>
  </si>
  <si>
    <t>Saint Thomas Midtown
Hospital</t>
  </si>
  <si>
    <t>2000 Church St</t>
  </si>
  <si>
    <t>440137</t>
  </si>
  <si>
    <t>Tennova
Healthcare-Shelbyville</t>
  </si>
  <si>
    <t>2835 Hwy 231 N</t>
  </si>
  <si>
    <t>440144</t>
  </si>
  <si>
    <t>Tennova
Healthcare-Harton</t>
  </si>
  <si>
    <t>1801 N Jackson St
Box 460</t>
  </si>
  <si>
    <t>Tullahoma</t>
  </si>
  <si>
    <t>440150</t>
  </si>
  <si>
    <t>Tristar Summit Medical
Center</t>
  </si>
  <si>
    <t>5655 Frist Blvd</t>
  </si>
  <si>
    <t>Hermitage</t>
  </si>
  <si>
    <t>440159</t>
  </si>
  <si>
    <t>Delta Medical Center</t>
  </si>
  <si>
    <t>3000 Getwell Rd</t>
  </si>
  <si>
    <t>Acadia Healthcare
Company, Inc.</t>
  </si>
  <si>
    <t>440161</t>
  </si>
  <si>
    <t>Tristar Centennial
Medical Center</t>
  </si>
  <si>
    <t>2300 Patterson
Street</t>
  </si>
  <si>
    <t>440173</t>
  </si>
  <si>
    <t>Parkwest Medical
Center</t>
  </si>
  <si>
    <t>9352 Park West Blvd</t>
  </si>
  <si>
    <t>440175</t>
  </si>
  <si>
    <t>Southern Tennessee
Regional Health
System Lawrence</t>
  </si>
  <si>
    <t>Hwy 43 S Box 847</t>
  </si>
  <si>
    <t>440183</t>
  </si>
  <si>
    <t>5959 Park Ave</t>
  </si>
  <si>
    <t>440184</t>
  </si>
  <si>
    <t>Franklin Woods
Community Hospital</t>
  </si>
  <si>
    <t>300 Med Tech
Parkway</t>
  </si>
  <si>
    <t>440185</t>
  </si>
  <si>
    <t>Tennova
Healthcare-Cleveland</t>
  </si>
  <si>
    <t>2305 Chambliss Ave
Nw</t>
  </si>
  <si>
    <t>440193</t>
  </si>
  <si>
    <t>Tennova
Healthcare-Lebanon</t>
  </si>
  <si>
    <t>1411 Baddour
Parkway</t>
  </si>
  <si>
    <t>440194</t>
  </si>
  <si>
    <t>Tristar Hendersonville
Medical Center</t>
  </si>
  <si>
    <t>355 New Shackle
Island Rd</t>
  </si>
  <si>
    <t>440197</t>
  </si>
  <si>
    <t>Tristar Southern Hills
Medical Center</t>
  </si>
  <si>
    <t>391 Wallace Rd</t>
  </si>
  <si>
    <t>440218</t>
  </si>
  <si>
    <t>Saint Thomas Hospital
For Specialty Surgery</t>
  </si>
  <si>
    <t>2011 Murphy Avenue</t>
  </si>
  <si>
    <t>440227</t>
  </si>
  <si>
    <t>Tristar Stonecrest
Medical Center</t>
  </si>
  <si>
    <t>200 Stonecrest
Boulevard</t>
  </si>
  <si>
    <t>Smyrna</t>
  </si>
  <si>
    <t>440228</t>
  </si>
  <si>
    <t>Saint Francis Bartlett
Medical Center</t>
  </si>
  <si>
    <t>2986 Kate Bond Rd</t>
  </si>
  <si>
    <t>Bartlett</t>
  </si>
  <si>
    <t>441309</t>
  </si>
  <si>
    <t>Marshall Medical
Center</t>
  </si>
  <si>
    <t>1080 North Ellington
Parkway</t>
  </si>
  <si>
    <t>450002</t>
  </si>
  <si>
    <t>The Hospitals Of
Providence Memorial
Campus</t>
  </si>
  <si>
    <t>2001 N Oregon St</t>
  </si>
  <si>
    <t>El Paso</t>
  </si>
  <si>
    <t>TX</t>
  </si>
  <si>
    <t>450007</t>
  </si>
  <si>
    <t>Peterson Regional
Medical Center</t>
  </si>
  <si>
    <t>551 Hill Country
Drive</t>
  </si>
  <si>
    <t>Kerrville</t>
  </si>
  <si>
    <t>450010</t>
  </si>
  <si>
    <t>United Regional Health
Care System</t>
  </si>
  <si>
    <t>1600 11th Street</t>
  </si>
  <si>
    <t>Wichita Falls</t>
  </si>
  <si>
    <t>450011</t>
  </si>
  <si>
    <t>St Joseph Regional
Health Center</t>
  </si>
  <si>
    <t>2801 Franciscan Dr</t>
  </si>
  <si>
    <t>450015</t>
  </si>
  <si>
    <t>Parkland Health And
Hospital System</t>
  </si>
  <si>
    <t>5200 Harry Hines
Blvd</t>
  </si>
  <si>
    <t>Dallas</t>
  </si>
  <si>
    <t>450018</t>
  </si>
  <si>
    <t>University Of Texas
Medical Branch</t>
  </si>
  <si>
    <t>301 University
Boulevard</t>
  </si>
  <si>
    <t>Galveston</t>
  </si>
  <si>
    <t>University of Texas
System</t>
  </si>
  <si>
    <t>450021</t>
  </si>
  <si>
    <t>Baylor University
Medical Center</t>
  </si>
  <si>
    <t>3500 Gaston Ave</t>
  </si>
  <si>
    <t>Baylor Scott &amp; White
Health</t>
  </si>
  <si>
    <t>450023</t>
  </si>
  <si>
    <t>Citizens Medical
Center</t>
  </si>
  <si>
    <t>2701 Hospital Drive</t>
  </si>
  <si>
    <t>Victoria</t>
  </si>
  <si>
    <t>450024</t>
  </si>
  <si>
    <t>University Medical
Center Of El Paso</t>
  </si>
  <si>
    <t>4815 Alameda Ave</t>
  </si>
  <si>
    <t>450032</t>
  </si>
  <si>
    <t>Christus Good
Shepherd Medical
Center Marshall</t>
  </si>
  <si>
    <t>811 S Washington</t>
  </si>
  <si>
    <t>450034</t>
  </si>
  <si>
    <t>Christus Southeast
Texas- St Elizabeth</t>
  </si>
  <si>
    <t>2830 Calder Avenue</t>
  </si>
  <si>
    <t>Beaumont</t>
  </si>
  <si>
    <t>450035</t>
  </si>
  <si>
    <t>1401 St. Joseph
Parkway</t>
  </si>
  <si>
    <t>Houston</t>
  </si>
  <si>
    <t>450037</t>
  </si>
  <si>
    <t>Christus Good
Shepherd Medical
Center- Longview</t>
  </si>
  <si>
    <t>700 East Marshall
Avenue</t>
  </si>
  <si>
    <t>Longview</t>
  </si>
  <si>
    <t>450039</t>
  </si>
  <si>
    <t>Jps Health Network</t>
  </si>
  <si>
    <t>1500 S Main St</t>
  </si>
  <si>
    <t>Fort Worth</t>
  </si>
  <si>
    <t>450040</t>
  </si>
  <si>
    <t>3615 19th Street</t>
  </si>
  <si>
    <t>Lubbock</t>
  </si>
  <si>
    <t>450042</t>
  </si>
  <si>
    <t>Providence Health
Center</t>
  </si>
  <si>
    <t>6901 Medical
Parkway</t>
  </si>
  <si>
    <t>Waco</t>
  </si>
  <si>
    <t>450044</t>
  </si>
  <si>
    <t>Ut Southwestern
University Hospital</t>
  </si>
  <si>
    <t>6201 Harry Hines
Blvd</t>
  </si>
  <si>
    <t>450046</t>
  </si>
  <si>
    <t>Christus Spohn
Hospital Corpus Christi</t>
  </si>
  <si>
    <t>600 Elizabeth Street</t>
  </si>
  <si>
    <t>Corpus Christi</t>
  </si>
  <si>
    <t>450051</t>
  </si>
  <si>
    <t>Methodist Dallas
Medical Center</t>
  </si>
  <si>
    <t>1441 North Beckley
Avenue</t>
  </si>
  <si>
    <t>Methodist Health
System</t>
  </si>
  <si>
    <t>450054</t>
  </si>
  <si>
    <t>Scott &amp; White Medical
Center - Temple</t>
  </si>
  <si>
    <t>2401 S  31st St</t>
  </si>
  <si>
    <t>Temple</t>
  </si>
  <si>
    <t>450056</t>
  </si>
  <si>
    <t>Seton Medical Center
Austin</t>
  </si>
  <si>
    <t>1201 W 38th St</t>
  </si>
  <si>
    <t>Austin</t>
  </si>
  <si>
    <t>450058</t>
  </si>
  <si>
    <t>Baptist Medical Center</t>
  </si>
  <si>
    <t>111 Dallas Street</t>
  </si>
  <si>
    <t>San Antonio</t>
  </si>
  <si>
    <t>450064</t>
  </si>
  <si>
    <t>Texas Health Arlington
Memorial Hospital</t>
  </si>
  <si>
    <t>800 W Randol Mill
Rd</t>
  </si>
  <si>
    <t>Arlington</t>
  </si>
  <si>
    <t>Texas Health
Resources</t>
  </si>
  <si>
    <t>450068</t>
  </si>
  <si>
    <t>Memorial Hermann
Texas Medical Center</t>
  </si>
  <si>
    <t>6411 Fannin</t>
  </si>
  <si>
    <t>Memorial Hermann
Health System</t>
  </si>
  <si>
    <t>450072</t>
  </si>
  <si>
    <t>Brazosport Regional
Health System</t>
  </si>
  <si>
    <t>100 Medical Drive</t>
  </si>
  <si>
    <t>Lake Jackson</t>
  </si>
  <si>
    <t>450079</t>
  </si>
  <si>
    <t>Baylor Medical Center
At Irving</t>
  </si>
  <si>
    <t>1901 N Macarthur
Blvd</t>
  </si>
  <si>
    <t>450080</t>
  </si>
  <si>
    <t>Titus Regional Medical
Center</t>
  </si>
  <si>
    <t>2001 N Jefferson</t>
  </si>
  <si>
    <t>450083</t>
  </si>
  <si>
    <t>East Texas Medical
Center</t>
  </si>
  <si>
    <t>1000 South
Beckham Street</t>
  </si>
  <si>
    <t>Tyler</t>
  </si>
  <si>
    <t>East Texas Medical
Center Regional
Healthcare System</t>
  </si>
  <si>
    <t>450085</t>
  </si>
  <si>
    <t>Graham Regional
Medical Center</t>
  </si>
  <si>
    <t>1301 Montgomery
Road</t>
  </si>
  <si>
    <t>Graham</t>
  </si>
  <si>
    <t>450087</t>
  </si>
  <si>
    <t>Medical City North Hills</t>
  </si>
  <si>
    <t>4401 Booth Calloway
Road</t>
  </si>
  <si>
    <t>North Richland
Hills</t>
  </si>
  <si>
    <t>450090</t>
  </si>
  <si>
    <t>North Texas Medical
Center</t>
  </si>
  <si>
    <t>1900 Hospital Blvd</t>
  </si>
  <si>
    <t>450097</t>
  </si>
  <si>
    <t>Bayshore Medical
Center</t>
  </si>
  <si>
    <t>4000 Spencer Hwy</t>
  </si>
  <si>
    <t>Pasadena</t>
  </si>
  <si>
    <t>450099</t>
  </si>
  <si>
    <t>Pampa Regional
Medical Center</t>
  </si>
  <si>
    <t>1 Medical Plaza</t>
  </si>
  <si>
    <t>Pampa</t>
  </si>
  <si>
    <t>450101</t>
  </si>
  <si>
    <t>Baylor Scott &amp; White
Medical Center
Hillcrest</t>
  </si>
  <si>
    <t>100 Hillcrest Medical
Blvd</t>
  </si>
  <si>
    <t>450102</t>
  </si>
  <si>
    <t>Christus Mother
Frances Hospital</t>
  </si>
  <si>
    <t>800 East Dawson</t>
  </si>
  <si>
    <t>450104</t>
  </si>
  <si>
    <t>Guadalupe Regional
Medical Center</t>
  </si>
  <si>
    <t>1215 E Court St</t>
  </si>
  <si>
    <t>Seguin</t>
  </si>
  <si>
    <t>450107</t>
  </si>
  <si>
    <t>Las Palmas Medical
Center</t>
  </si>
  <si>
    <t>1801 North Oregon
Street</t>
  </si>
  <si>
    <t>450119</t>
  </si>
  <si>
    <t>South Texas Health
System</t>
  </si>
  <si>
    <t>1102 W Trenton
Road</t>
  </si>
  <si>
    <t>Edinburg</t>
  </si>
  <si>
    <t>450124</t>
  </si>
  <si>
    <t>Dell Seton  Med
Center At The
University Of Tx</t>
  </si>
  <si>
    <t>601 E 15th Street</t>
  </si>
  <si>
    <t>450130</t>
  </si>
  <si>
    <t>Nix Health Care
System</t>
  </si>
  <si>
    <t>414 Navarro, Suite
600</t>
  </si>
  <si>
    <t>Prospect Medical
Holdings</t>
  </si>
  <si>
    <t>450132</t>
  </si>
  <si>
    <t>Medical Center
Hospital</t>
  </si>
  <si>
    <t>500 W 4th Street</t>
  </si>
  <si>
    <t>Odessa</t>
  </si>
  <si>
    <t>450133</t>
  </si>
  <si>
    <t>Midland Memorial
Hospital</t>
  </si>
  <si>
    <t>400 Rosalind
Redfern Grover
Parkway</t>
  </si>
  <si>
    <t>450135</t>
  </si>
  <si>
    <t>Texas Health Harris
Methodist Fort Worth</t>
  </si>
  <si>
    <t>1301 Pennsylvania
Avenue</t>
  </si>
  <si>
    <t>450137</t>
  </si>
  <si>
    <t>Baylor Scott And White
All Saints Medical
Center</t>
  </si>
  <si>
    <t>1400 Eighth Ave</t>
  </si>
  <si>
    <t>450143</t>
  </si>
  <si>
    <t>Seton Smithville
Regional Hospital</t>
  </si>
  <si>
    <t>1201 Hill Rd</t>
  </si>
  <si>
    <t>Smithville</t>
  </si>
  <si>
    <t>450144</t>
  </si>
  <si>
    <t>Permian Regional
Medical Center
Andrews County Ho</t>
  </si>
  <si>
    <t>720 Hospital Drive</t>
  </si>
  <si>
    <t>Andrews</t>
  </si>
  <si>
    <t>450147</t>
  </si>
  <si>
    <t>Detar Healthcare
System</t>
  </si>
  <si>
    <t>506 E San Antonio
St</t>
  </si>
  <si>
    <t>450148</t>
  </si>
  <si>
    <t>Texas Health Harris
Methodist Hospital
Cleburne</t>
  </si>
  <si>
    <t>201 Walls Drive</t>
  </si>
  <si>
    <t>Cleburne</t>
  </si>
  <si>
    <t>450152</t>
  </si>
  <si>
    <t>Metroplex Hospital</t>
  </si>
  <si>
    <t>2201 S Clear Creek
Road</t>
  </si>
  <si>
    <t>Killeen</t>
  </si>
  <si>
    <t>450162</t>
  </si>
  <si>
    <t>Grace Medical Center</t>
  </si>
  <si>
    <t>2412 50th St</t>
  </si>
  <si>
    <t>450163</t>
  </si>
  <si>
    <t>Christus Spohn
Hospital Kleberg</t>
  </si>
  <si>
    <t>1311 East General
Cavazos Blvd</t>
  </si>
  <si>
    <t>Kingsville</t>
  </si>
  <si>
    <t>450184</t>
  </si>
  <si>
    <t>Memorial Hermann
Hospital System</t>
  </si>
  <si>
    <t>1635  North Loop
West</t>
  </si>
  <si>
    <t>450187</t>
  </si>
  <si>
    <t>Scott &amp; White Hospital
Brenham</t>
  </si>
  <si>
    <t>700 Medical Parkway</t>
  </si>
  <si>
    <t>Brenham</t>
  </si>
  <si>
    <t>450193</t>
  </si>
  <si>
    <t>Chi St Luke's Health
Baylor College Of
Medicine Me</t>
  </si>
  <si>
    <t>6720 Bertner</t>
  </si>
  <si>
    <t>450203</t>
  </si>
  <si>
    <t>Weatherford Regional
Medical Center</t>
  </si>
  <si>
    <t>713 E Anderson St</t>
  </si>
  <si>
    <t>Weatherford</t>
  </si>
  <si>
    <t>450209</t>
  </si>
  <si>
    <t>Northwest Texas
Hospital</t>
  </si>
  <si>
    <t>1501 Coulter Road</t>
  </si>
  <si>
    <t>Amarillo</t>
  </si>
  <si>
    <t>450210</t>
  </si>
  <si>
    <t>Etmc Carthage</t>
  </si>
  <si>
    <t>409 West Cottage</t>
  </si>
  <si>
    <t>Carthage</t>
  </si>
  <si>
    <t>450211</t>
  </si>
  <si>
    <t>Chi St Lukes Health
Memorial Lufkin</t>
  </si>
  <si>
    <t>1201 West Frank
Street</t>
  </si>
  <si>
    <t>Lufkin</t>
  </si>
  <si>
    <t>450222</t>
  </si>
  <si>
    <t>Conroe Regional
Medical Center</t>
  </si>
  <si>
    <t>504 Medical Center
Blvd</t>
  </si>
  <si>
    <t>Conroe</t>
  </si>
  <si>
    <t>450229</t>
  </si>
  <si>
    <t>Hendrick Medical
Center</t>
  </si>
  <si>
    <t>1900 Pine</t>
  </si>
  <si>
    <t>Abilene</t>
  </si>
  <si>
    <t>450231</t>
  </si>
  <si>
    <t>Baptist St Anthony's
Hospital</t>
  </si>
  <si>
    <t>1600 Wallace Blvd</t>
  </si>
  <si>
    <t>450236</t>
  </si>
  <si>
    <t>Christus Mother
Frances Hospital
Sulphur Springs</t>
  </si>
  <si>
    <t>115 Airport Rd</t>
  </si>
  <si>
    <t>Sulphur
Springs</t>
  </si>
  <si>
    <t>450237</t>
  </si>
  <si>
    <t>Christus Santa Rosa
Medical Center</t>
  </si>
  <si>
    <t>2827 Babcock Road</t>
  </si>
  <si>
    <t>450253</t>
  </si>
  <si>
    <t>Bellville St Joseph
Health Center</t>
  </si>
  <si>
    <t>44 N Cummings</t>
  </si>
  <si>
    <t>Bellville</t>
  </si>
  <si>
    <t>450271</t>
  </si>
  <si>
    <t>Wise Regional Health
System</t>
  </si>
  <si>
    <t>609 Medical Center
Drive</t>
  </si>
  <si>
    <t>450272</t>
  </si>
  <si>
    <t>Central Texas Medical
Center</t>
  </si>
  <si>
    <t>1301 Wonder World
Drive</t>
  </si>
  <si>
    <t>San Marcos</t>
  </si>
  <si>
    <t>450280</t>
  </si>
  <si>
    <t>Baylor Scott &amp; White
Medical Center
Garland</t>
  </si>
  <si>
    <t>2300 Marie Curie
Drive</t>
  </si>
  <si>
    <t>Garland</t>
  </si>
  <si>
    <t>450289</t>
  </si>
  <si>
    <t>Harris Health System</t>
  </si>
  <si>
    <t>2525 Holly Hall</t>
  </si>
  <si>
    <t>450299</t>
  </si>
  <si>
    <t>College Station
Medical Center</t>
  </si>
  <si>
    <t>1604 Rock Prairie
Road</t>
  </si>
  <si>
    <t>College Station</t>
  </si>
  <si>
    <t>450324</t>
  </si>
  <si>
    <t>Texoma Medical
Center</t>
  </si>
  <si>
    <t>5016 S Us Highway
75</t>
  </si>
  <si>
    <t>Denison</t>
  </si>
  <si>
    <t>450330</t>
  </si>
  <si>
    <t>Oakbend Medical
Center</t>
  </si>
  <si>
    <t>1705 Jackson St</t>
  </si>
  <si>
    <t>450340</t>
  </si>
  <si>
    <t>San Angelo
Community Medical
Center</t>
  </si>
  <si>
    <t>3501 Knickerbocker
Road</t>
  </si>
  <si>
    <t>San Angelo</t>
  </si>
  <si>
    <t>450346</t>
  </si>
  <si>
    <t>Baptist Beaumont
Hospital</t>
  </si>
  <si>
    <t>3080 College Street</t>
  </si>
  <si>
    <t>450347</t>
  </si>
  <si>
    <t>Huntsville Memorial
Hospital</t>
  </si>
  <si>
    <t>110 Memorial
Hospital Drive</t>
  </si>
  <si>
    <t>Huntsville</t>
  </si>
  <si>
    <t>450352</t>
  </si>
  <si>
    <t>Hunt Regional Medical
Center</t>
  </si>
  <si>
    <t>4215 Joe Ramsey
Blvd</t>
  </si>
  <si>
    <t>Hunt Regional
Healthcare</t>
  </si>
  <si>
    <t>450358</t>
  </si>
  <si>
    <t>Methodist Hospital,the</t>
  </si>
  <si>
    <t>6565 Fannin</t>
  </si>
  <si>
    <t>Houston Methodist</t>
  </si>
  <si>
    <t>450372</t>
  </si>
  <si>
    <t>Baylor Scott &amp; White
Medical Center-
Waxahachie</t>
  </si>
  <si>
    <t>2400 N Interstate
Highway 35e</t>
  </si>
  <si>
    <t>Waxahachie</t>
  </si>
  <si>
    <t>450379</t>
  </si>
  <si>
    <t>Dallas Medical Center</t>
  </si>
  <si>
    <t>7 Medical Parkway</t>
  </si>
  <si>
    <t>450388</t>
  </si>
  <si>
    <t>7700 Floyd Curl Dr</t>
  </si>
  <si>
    <t>450389</t>
  </si>
  <si>
    <t>East Texas Medical
Center Athens</t>
  </si>
  <si>
    <t>2000 South Palestine</t>
  </si>
  <si>
    <t>450419</t>
  </si>
  <si>
    <t>Texas Health Harris
Methodist Hospital
Azle</t>
  </si>
  <si>
    <t>108 Denver Trail</t>
  </si>
  <si>
    <t>Azle</t>
  </si>
  <si>
    <t>450422</t>
  </si>
  <si>
    <t>Baylor Medical Center
At Uptown</t>
  </si>
  <si>
    <t>2727 East Lemmon
Avenue Building I</t>
  </si>
  <si>
    <t>United Surgical
Partners International</t>
  </si>
  <si>
    <t>450424</t>
  </si>
  <si>
    <t>Houston Methodist
San Jacinto Hospital</t>
  </si>
  <si>
    <t>4401 Garth Road</t>
  </si>
  <si>
    <t>Baytown</t>
  </si>
  <si>
    <t>450431</t>
  </si>
  <si>
    <t>St David's Medical
Center</t>
  </si>
  <si>
    <t>919 E 32nd St</t>
  </si>
  <si>
    <t>450447</t>
  </si>
  <si>
    <t>Navarro Regional
Hospital</t>
  </si>
  <si>
    <t>3201 West Highway
22</t>
  </si>
  <si>
    <t>Corsicana</t>
  </si>
  <si>
    <t>450451</t>
  </si>
  <si>
    <t>Glen Rose Medical
Center</t>
  </si>
  <si>
    <t>1021 Holden Street</t>
  </si>
  <si>
    <t>Glen Rose</t>
  </si>
  <si>
    <t>450462</t>
  </si>
  <si>
    <t>Texas Health
Presbyterian Hospital
Dallas</t>
  </si>
  <si>
    <t>8200 Walnut Hill
Lane</t>
  </si>
  <si>
    <t>450465</t>
  </si>
  <si>
    <t>Matagorda Regional
Medical Center</t>
  </si>
  <si>
    <t>104 7th Street</t>
  </si>
  <si>
    <t>450484</t>
  </si>
  <si>
    <t>Woodland Heights
Medical Center</t>
  </si>
  <si>
    <t>505 South John
Redditt Drive</t>
  </si>
  <si>
    <t>450518</t>
  </si>
  <si>
    <t>The Medical Center Of
Southeast Texas</t>
  </si>
  <si>
    <t>2555 Jimmy Johnson
Blvd</t>
  </si>
  <si>
    <t>Port Arthur</t>
  </si>
  <si>
    <t>450537</t>
  </si>
  <si>
    <t>Methodist Richardson
Medical Center</t>
  </si>
  <si>
    <t>2831 E President
George Bush
Highway</t>
  </si>
  <si>
    <t>Richardson</t>
  </si>
  <si>
    <t>450558</t>
  </si>
  <si>
    <t>Abilene Regional
Medical Center</t>
  </si>
  <si>
    <t>6250 Hwy 83/84</t>
  </si>
  <si>
    <t>450563</t>
  </si>
  <si>
    <t>Baylor Scott &amp; White
Medical Center
Grapevine</t>
  </si>
  <si>
    <t>1600 W College St
Suite 190</t>
  </si>
  <si>
    <t>Grapevine</t>
  </si>
  <si>
    <t>450565</t>
  </si>
  <si>
    <t>Palo Pinto General
Hospital</t>
  </si>
  <si>
    <t>400 Southwest 25
Ave</t>
  </si>
  <si>
    <t>Mineral Wells</t>
  </si>
  <si>
    <t>450571</t>
  </si>
  <si>
    <t>Shannon Medical
Center</t>
  </si>
  <si>
    <t>120 East Harris
Avenue</t>
  </si>
  <si>
    <t>450573</t>
  </si>
  <si>
    <t>Christus Jasper
Memorial Hospital</t>
  </si>
  <si>
    <t>1275 Marvin
Hancock Drive</t>
  </si>
  <si>
    <t>450584</t>
  </si>
  <si>
    <t>Wilbarger General
Hospital</t>
  </si>
  <si>
    <t>920 Hillcrest Dr</t>
  </si>
  <si>
    <t>Vernon</t>
  </si>
  <si>
    <t>450587</t>
  </si>
  <si>
    <t>Brownwood Regional
Medical Center</t>
  </si>
  <si>
    <t>1501 Burnet Dr</t>
  </si>
  <si>
    <t>Brownwood</t>
  </si>
  <si>
    <t>450596</t>
  </si>
  <si>
    <t>Lake Granbury
Medical Center</t>
  </si>
  <si>
    <t>1310 Paluxy Rd</t>
  </si>
  <si>
    <t>Granbury</t>
  </si>
  <si>
    <t>450604</t>
  </si>
  <si>
    <t>Hill Country Memorial
Hospital Inc</t>
  </si>
  <si>
    <t>1020 South State
Highway 16</t>
  </si>
  <si>
    <t>Fredericksburg</t>
  </si>
  <si>
    <t>450605</t>
  </si>
  <si>
    <t>Care Regional Medical
Center</t>
  </si>
  <si>
    <t>1711 W Wheeler
Avenue</t>
  </si>
  <si>
    <t>Aransas Pass</t>
  </si>
  <si>
    <t>450610</t>
  </si>
  <si>
    <t>Memorial Hermann
Memorial City Medical
Center</t>
  </si>
  <si>
    <t>921 Gessner</t>
  </si>
  <si>
    <t>450617</t>
  </si>
  <si>
    <t>Clear Lake Regional
Medical Center</t>
  </si>
  <si>
    <t>500 Medical Center
Blvd</t>
  </si>
  <si>
    <t>Webster</t>
  </si>
  <si>
    <t>450634</t>
  </si>
  <si>
    <t>Denton Regional
Medical Center</t>
  </si>
  <si>
    <t>3535 South I35 East</t>
  </si>
  <si>
    <t>Denton</t>
  </si>
  <si>
    <t>450638</t>
  </si>
  <si>
    <t>Houston Northwest
Medical Center</t>
  </si>
  <si>
    <t>710 Cypress Creek
Parkway</t>
  </si>
  <si>
    <t>450644</t>
  </si>
  <si>
    <t>West Houston Medical
Center</t>
  </si>
  <si>
    <t>12141 Richmond
Ave</t>
  </si>
  <si>
    <t>450647</t>
  </si>
  <si>
    <t>Medical City Dallas</t>
  </si>
  <si>
    <t>7777 Forest Lane</t>
  </si>
  <si>
    <t>450651</t>
  </si>
  <si>
    <t>Medical Center Of
Plano</t>
  </si>
  <si>
    <t>3901 W 15th St</t>
  </si>
  <si>
    <t>Plano</t>
  </si>
  <si>
    <t>450656</t>
  </si>
  <si>
    <t>Nacogdoches Medical
Center</t>
  </si>
  <si>
    <t>4920 Ne Stallings
Drive</t>
  </si>
  <si>
    <t>Nacogdoches</t>
  </si>
  <si>
    <t>450669</t>
  </si>
  <si>
    <t>Medical Center Of
Lewisville</t>
  </si>
  <si>
    <t>500 West Main
Street</t>
  </si>
  <si>
    <t>Lewisville</t>
  </si>
  <si>
    <t>450670</t>
  </si>
  <si>
    <t>Tomball Regional
Medical Center</t>
  </si>
  <si>
    <t>605 Holderrieth</t>
  </si>
  <si>
    <t>Tomball</t>
  </si>
  <si>
    <t>450672</t>
  </si>
  <si>
    <t>Plaza Medical Center
Of Fort Worth</t>
  </si>
  <si>
    <t>900 Eighth Avenue</t>
  </si>
  <si>
    <t>450674</t>
  </si>
  <si>
    <t>Womans Hospital Of
Texas,the</t>
  </si>
  <si>
    <t>7600 Fannin</t>
  </si>
  <si>
    <t>450675</t>
  </si>
  <si>
    <t>Medical City Arlington</t>
  </si>
  <si>
    <t>3301 Matlock Road</t>
  </si>
  <si>
    <t>450677</t>
  </si>
  <si>
    <t>Texas Health Huguley
Hospital Fort Worth
South</t>
  </si>
  <si>
    <t>11801 South
Freeway</t>
  </si>
  <si>
    <t>Burleson</t>
  </si>
  <si>
    <t>450678</t>
  </si>
  <si>
    <t>Baylor Scott And White
Medical Center White
Rock</t>
  </si>
  <si>
    <t>9440 Poppy Dr</t>
  </si>
  <si>
    <t>450684</t>
  </si>
  <si>
    <t>Memorial Hermann
Northeast</t>
  </si>
  <si>
    <t>18951 Memorial
North</t>
  </si>
  <si>
    <t>Humble</t>
  </si>
  <si>
    <t>450686</t>
  </si>
  <si>
    <t>University Medical
Center</t>
  </si>
  <si>
    <t>602 Indiana Avenue</t>
  </si>
  <si>
    <t>450690</t>
  </si>
  <si>
    <t>University Of Texas
Health Science Center
At Tyler</t>
  </si>
  <si>
    <t>11937 Us Highway
271</t>
  </si>
  <si>
    <t>450702</t>
  </si>
  <si>
    <t>Longview Regional
Medical Center</t>
  </si>
  <si>
    <t>2901 N Fourth St</t>
  </si>
  <si>
    <t>450709</t>
  </si>
  <si>
    <t>Houston Methodist St
John Hospital</t>
  </si>
  <si>
    <t>18300 St John Drive</t>
  </si>
  <si>
    <t>Nassau Bay</t>
  </si>
  <si>
    <t>450711</t>
  </si>
  <si>
    <t>Rio Grande Regional
Hospital</t>
  </si>
  <si>
    <t>101 E Ridge Rd</t>
  </si>
  <si>
    <t>Mcallen</t>
  </si>
  <si>
    <t>450713</t>
  </si>
  <si>
    <t>St David's South
Austin Medical Center</t>
  </si>
  <si>
    <t>901 West Ben White
Blvd</t>
  </si>
  <si>
    <t>450716</t>
  </si>
  <si>
    <t>Cypress Fairbanks
Medical Center</t>
  </si>
  <si>
    <t>10655 Steepletop
Drive</t>
  </si>
  <si>
    <t>450718</t>
  </si>
  <si>
    <t>Round Rock Medical
Center</t>
  </si>
  <si>
    <t>2400 Round Rock
Ave</t>
  </si>
  <si>
    <t>Round Rock</t>
  </si>
  <si>
    <t>450730</t>
  </si>
  <si>
    <t>Baylor Scott And White
Medical Center
Carrollton</t>
  </si>
  <si>
    <t>4343 North Josey
Lane</t>
  </si>
  <si>
    <t>450742</t>
  </si>
  <si>
    <t>Baylor Scott And White
Medical Center Lake
Pointe</t>
  </si>
  <si>
    <t>6800 Scenic Dr</t>
  </si>
  <si>
    <t>Rowlett</t>
  </si>
  <si>
    <t>450743</t>
  </si>
  <si>
    <t>Texas Health
Presbyterian Hospital
Denton</t>
  </si>
  <si>
    <t>3000 N I-35</t>
  </si>
  <si>
    <t>450747</t>
  </si>
  <si>
    <t>Palestine Regional
Medical Center</t>
  </si>
  <si>
    <t>2900 S Loop 256</t>
  </si>
  <si>
    <t>Palestine</t>
  </si>
  <si>
    <t>450754</t>
  </si>
  <si>
    <t>Hamilton General
Hospital</t>
  </si>
  <si>
    <t>400 N Brown,
Building 1</t>
  </si>
  <si>
    <t>450771</t>
  </si>
  <si>
    <t>Texas Health
Presbyterian Hospital
Plano</t>
  </si>
  <si>
    <t>6200 W Parker Rd</t>
  </si>
  <si>
    <t>450774</t>
  </si>
  <si>
    <t>Tops Surgical
Specialty Hospital</t>
  </si>
  <si>
    <t>17080 Red Oak
Drive</t>
  </si>
  <si>
    <t>450775</t>
  </si>
  <si>
    <t>Kingwood Medical
Center</t>
  </si>
  <si>
    <t>22999 Us Hwy 59</t>
  </si>
  <si>
    <t>Kingwood</t>
  </si>
  <si>
    <t>450779</t>
  </si>
  <si>
    <t>Texas Health Harris
Methodist Hospital
Southwest F</t>
  </si>
  <si>
    <t>6100 Harris Pkwy</t>
  </si>
  <si>
    <t>450788</t>
  </si>
  <si>
    <t>Corpus Christi Medical
Center,the</t>
  </si>
  <si>
    <t>7101 S Padre Island
Dr</t>
  </si>
  <si>
    <t>450797</t>
  </si>
  <si>
    <t>Houston Hospital For
Specialized Surgery</t>
  </si>
  <si>
    <t>5445 Labranch
Street</t>
  </si>
  <si>
    <t>450801</t>
  </si>
  <si>
    <t>Christus St Michael
Health System</t>
  </si>
  <si>
    <t>2600 St Michael Dr</t>
  </si>
  <si>
    <t>Texarkana</t>
  </si>
  <si>
    <t>450803</t>
  </si>
  <si>
    <t>Doctors Hospital
Tidwell</t>
  </si>
  <si>
    <t>510 W Tidwell</t>
  </si>
  <si>
    <t>450804</t>
  </si>
  <si>
    <t>Texas Orthopedic
Hospital</t>
  </si>
  <si>
    <t>7401 South Main
Street</t>
  </si>
  <si>
    <t>450808</t>
  </si>
  <si>
    <t>Northwest Hills
Surgical Hospital</t>
  </si>
  <si>
    <t>6818 Austin Ctr Blvd
Suite 100</t>
  </si>
  <si>
    <t>450809</t>
  </si>
  <si>
    <t>North Austin Medical
Center</t>
  </si>
  <si>
    <t>12221 Mopac
Expressway North</t>
  </si>
  <si>
    <t>450820</t>
  </si>
  <si>
    <t>Methodist Sugar Land
Hospital</t>
  </si>
  <si>
    <t>16655 Southwest
Freeway</t>
  </si>
  <si>
    <t>Sugar Land</t>
  </si>
  <si>
    <t>450827</t>
  </si>
  <si>
    <t>Kell West Regional
Hospital</t>
  </si>
  <si>
    <t>5402 Kell West
Boulevard</t>
  </si>
  <si>
    <t>450834</t>
  </si>
  <si>
    <t>Physicians Centre,the</t>
  </si>
  <si>
    <t>3131 University Drive
East</t>
  </si>
  <si>
    <t>450840</t>
  </si>
  <si>
    <t>Texas Health
Presbyterian Hospital
Allen</t>
  </si>
  <si>
    <t>1105 Central
Expressway North</t>
  </si>
  <si>
    <t>Allen</t>
  </si>
  <si>
    <t>450844</t>
  </si>
  <si>
    <t>Houston Methodist
Willowbrook Hospital</t>
  </si>
  <si>
    <t>18220 Tomball
Parkway</t>
  </si>
  <si>
    <t>450847</t>
  </si>
  <si>
    <t>Memorial Hermann
Katy Hospital</t>
  </si>
  <si>
    <t>23900 Katy Freeway</t>
  </si>
  <si>
    <t>Katy</t>
  </si>
  <si>
    <t>450848</t>
  </si>
  <si>
    <t>Memorial Hermann
Sugar Land Hospital</t>
  </si>
  <si>
    <t>17500 W Grand
Parkway South</t>
  </si>
  <si>
    <t>450851</t>
  </si>
  <si>
    <t>Baylor Heart And
Vascular Hospital</t>
  </si>
  <si>
    <t>621 North Hall Street</t>
  </si>
  <si>
    <t>450853</t>
  </si>
  <si>
    <t>Baylor Medical Center
At Frisco</t>
  </si>
  <si>
    <t>5601 Warren
Parkway</t>
  </si>
  <si>
    <t>450860</t>
  </si>
  <si>
    <t>Sugar Land Surgical
Hospital Llp</t>
  </si>
  <si>
    <t>16906 Southwest
Freeway</t>
  </si>
  <si>
    <t>450862</t>
  </si>
  <si>
    <t>St Luke's The
Woodlands Hospital</t>
  </si>
  <si>
    <t>17200 St Luke's Way</t>
  </si>
  <si>
    <t>The
Woodlands</t>
  </si>
  <si>
    <t>450864</t>
  </si>
  <si>
    <t>Texas Spine And Joint
Hospital</t>
  </si>
  <si>
    <t>1814 Roseland
Boulevard</t>
  </si>
  <si>
    <t>450869</t>
  </si>
  <si>
    <t>Doctors Hospital At
Renaissance</t>
  </si>
  <si>
    <t>5501 South Mccoll</t>
  </si>
  <si>
    <t>450871</t>
  </si>
  <si>
    <t>Arise Austin Medical
Center</t>
  </si>
  <si>
    <t>3003 Bee Caves
Road</t>
  </si>
  <si>
    <t>450872</t>
  </si>
  <si>
    <t>Usmd Hospital At
Arlington L P</t>
  </si>
  <si>
    <t>801 W Interstate 20</t>
  </si>
  <si>
    <t>USMD Health System</t>
  </si>
  <si>
    <t>450874</t>
  </si>
  <si>
    <t>Baylor Surgical
Hospital At Las
Colinas</t>
  </si>
  <si>
    <t>400 West Interstate
635 Suite 101</t>
  </si>
  <si>
    <t>450875</t>
  </si>
  <si>
    <t>Quail Creek Surgical
Hospital</t>
  </si>
  <si>
    <t>6819 Plum Creek</t>
  </si>
  <si>
    <t>450876</t>
  </si>
  <si>
    <t>Lubbock Heart
Hospital Lp</t>
  </si>
  <si>
    <t>4810 North Loop 289</t>
  </si>
  <si>
    <t>450880</t>
  </si>
  <si>
    <t>Baylor Surgical
Hospital At Fort Worth</t>
  </si>
  <si>
    <t>1800 Park Place
Avenue</t>
  </si>
  <si>
    <t>450883</t>
  </si>
  <si>
    <t>Baylor Medical Center
At Trophy Club</t>
  </si>
  <si>
    <t>2850  E State
Highway 114</t>
  </si>
  <si>
    <t>Trophy Club</t>
  </si>
  <si>
    <t>450888</t>
  </si>
  <si>
    <t>Texas Health Harris
Methodist Hospital
Southlake</t>
  </si>
  <si>
    <t>1545 E Southlake
Blvd</t>
  </si>
  <si>
    <t>Southlake</t>
  </si>
  <si>
    <t>450889</t>
  </si>
  <si>
    <t>Texas Institute For
Surgery At
Presbyterian Hospit</t>
  </si>
  <si>
    <t>7115 Greenville
Avenue Suite 100</t>
  </si>
  <si>
    <t>450890</t>
  </si>
  <si>
    <t>Baylor Regional
Medical Center At
Plano</t>
  </si>
  <si>
    <t>4700 Alliance
Boulevard</t>
  </si>
  <si>
    <t>450891</t>
  </si>
  <si>
    <t>Texas Health Center
For Diagnostics &amp;
Surgery Plan</t>
  </si>
  <si>
    <t>6020 W Parker Road</t>
  </si>
  <si>
    <t>450894</t>
  </si>
  <si>
    <t>Pine Creek Medical
Center Llp</t>
  </si>
  <si>
    <t>9032 Harry Hines
Blvd</t>
  </si>
  <si>
    <t>451302</t>
  </si>
  <si>
    <t>Good Shephard
Medical Center-Linden</t>
  </si>
  <si>
    <t>404 North Kaufman
Street</t>
  </si>
  <si>
    <t>Linden</t>
  </si>
  <si>
    <t>451311</t>
  </si>
  <si>
    <t>Sweeny Community
Hospital</t>
  </si>
  <si>
    <t>305 North Mckinney</t>
  </si>
  <si>
    <t>Sweeny</t>
  </si>
  <si>
    <t>451320</t>
  </si>
  <si>
    <t>Bayside Community
Hospital</t>
  </si>
  <si>
    <t>200 Hospital Drive</t>
  </si>
  <si>
    <t>Anahuac</t>
  </si>
  <si>
    <t>451328</t>
  </si>
  <si>
    <t>Riceland Medical
Center</t>
  </si>
  <si>
    <t>538 Broadway</t>
  </si>
  <si>
    <t>Winnie</t>
  </si>
  <si>
    <t>451331</t>
  </si>
  <si>
    <t>Coon Memorial
Hospital</t>
  </si>
  <si>
    <t>1411 Denver Avenue</t>
  </si>
  <si>
    <t>Dalhart</t>
  </si>
  <si>
    <t>451332</t>
  </si>
  <si>
    <t>Palacios Community
Medical Center</t>
  </si>
  <si>
    <t>311 Green Avenue</t>
  </si>
  <si>
    <t>Palacios</t>
  </si>
  <si>
    <t>451356</t>
  </si>
  <si>
    <t>815 N Virginia Street</t>
  </si>
  <si>
    <t>Port Lavaca</t>
  </si>
  <si>
    <t>451357</t>
  </si>
  <si>
    <t>Little River Healthcare</t>
  </si>
  <si>
    <t>1700 Brazos</t>
  </si>
  <si>
    <t>Rockdale</t>
  </si>
  <si>
    <t>451363</t>
  </si>
  <si>
    <t>Jackson Healthcare
Center</t>
  </si>
  <si>
    <t>1013 S Wells</t>
  </si>
  <si>
    <t>Edna</t>
  </si>
  <si>
    <t>451367</t>
  </si>
  <si>
    <t>East Texas Medical
Center Pittsburg</t>
  </si>
  <si>
    <t>2701 Us Hwy 271 N</t>
  </si>
  <si>
    <t>451369</t>
  </si>
  <si>
    <t>Golden Plains
Community Hospital</t>
  </si>
  <si>
    <t>Borger</t>
  </si>
  <si>
    <t>451370</t>
  </si>
  <si>
    <t>Tmc- Bonham Hospital</t>
  </si>
  <si>
    <t>504 Lipscomb Street</t>
  </si>
  <si>
    <t>Bonham</t>
  </si>
  <si>
    <t>451375</t>
  </si>
  <si>
    <t>Liberty Dayton
Regional Medical
Center</t>
  </si>
  <si>
    <t>1353 N Travis St</t>
  </si>
  <si>
    <t>451376</t>
  </si>
  <si>
    <t>Lavaca Medical Center</t>
  </si>
  <si>
    <t>1400 North Texana
Street</t>
  </si>
  <si>
    <t>Hallettsville</t>
  </si>
  <si>
    <t>451380</t>
  </si>
  <si>
    <t>East Texas Medical
Center Quitman</t>
  </si>
  <si>
    <t>117 Winnsboro
Street</t>
  </si>
  <si>
    <t>Quitman</t>
  </si>
  <si>
    <t>451381</t>
  </si>
  <si>
    <t>Christus Mother
Frances Hospital-
Winnsboro</t>
  </si>
  <si>
    <t>719 West Coke Road</t>
  </si>
  <si>
    <t>451384</t>
  </si>
  <si>
    <t>Cogdell Memorial
Hospital</t>
  </si>
  <si>
    <t>1700 Cogdell Blvd</t>
  </si>
  <si>
    <t>Snyder</t>
  </si>
  <si>
    <t>470001</t>
  </si>
  <si>
    <t>Central Vermont
Medical Center</t>
  </si>
  <si>
    <t>Box 547</t>
  </si>
  <si>
    <t>Barre</t>
  </si>
  <si>
    <t>VT</t>
  </si>
  <si>
    <t>470003</t>
  </si>
  <si>
    <t>University Of Vermont
Medical Center</t>
  </si>
  <si>
    <t>111 Colchester Ave</t>
  </si>
  <si>
    <t>470005</t>
  </si>
  <si>
    <t>Rutland Regional
Medical Center</t>
  </si>
  <si>
    <t>160 Allen St</t>
  </si>
  <si>
    <t>Rutland</t>
  </si>
  <si>
    <t>470011</t>
  </si>
  <si>
    <t>Brattleboro Memorial
Hospital</t>
  </si>
  <si>
    <t>17 Belmont Ave</t>
  </si>
  <si>
    <t>Brattleboro</t>
  </si>
  <si>
    <t>470012</t>
  </si>
  <si>
    <t>Southwestern Vermont
Medical Center</t>
  </si>
  <si>
    <t>Bennington</t>
  </si>
  <si>
    <t>470024</t>
  </si>
  <si>
    <t>Northwestern Medical
Center Inc</t>
  </si>
  <si>
    <t>133 Fairfield Street</t>
  </si>
  <si>
    <t>Saint Albans</t>
  </si>
  <si>
    <t>471301</t>
  </si>
  <si>
    <t>Gifford Medical Center</t>
  </si>
  <si>
    <t>44 South Main Street</t>
  </si>
  <si>
    <t>Randolph</t>
  </si>
  <si>
    <t>471302</t>
  </si>
  <si>
    <t>Mt Ascutney Hospital</t>
  </si>
  <si>
    <t>289 County Road</t>
  </si>
  <si>
    <t>Windsor</t>
  </si>
  <si>
    <t>471303</t>
  </si>
  <si>
    <t>Northeastern Vermont
Regional Hospital</t>
  </si>
  <si>
    <t>1315 Hospital Drive</t>
  </si>
  <si>
    <t>Saint
Johnsbury</t>
  </si>
  <si>
    <t>471304</t>
  </si>
  <si>
    <t>North Country Hospital
And Health Center</t>
  </si>
  <si>
    <t>189 Prouty Drive</t>
  </si>
  <si>
    <t>Newport</t>
  </si>
  <si>
    <t>471305</t>
  </si>
  <si>
    <t>Copley Hospital</t>
  </si>
  <si>
    <t>528 Washington
Highway</t>
  </si>
  <si>
    <t>Morrisville</t>
  </si>
  <si>
    <t>471306</t>
  </si>
  <si>
    <t>Springfield Hospital</t>
  </si>
  <si>
    <t>Po Box 2003</t>
  </si>
  <si>
    <t>471307</t>
  </si>
  <si>
    <t>Porter Hospital, Inc</t>
  </si>
  <si>
    <t>115 Porter Drive</t>
  </si>
  <si>
    <t>Middlebury</t>
  </si>
  <si>
    <t>500001</t>
  </si>
  <si>
    <t>Northwest Hospital</t>
  </si>
  <si>
    <t>1550 North 115th
Street</t>
  </si>
  <si>
    <t>Seattle</t>
  </si>
  <si>
    <t>WA</t>
  </si>
  <si>
    <t>UW Medicine</t>
  </si>
  <si>
    <t>500003</t>
  </si>
  <si>
    <t>Skagit Valley Hospital</t>
  </si>
  <si>
    <t>1415 Kincaid Street</t>
  </si>
  <si>
    <t>Skagit Regional Health</t>
  </si>
  <si>
    <t>500005</t>
  </si>
  <si>
    <t>Virginia Mason
Medical Center</t>
  </si>
  <si>
    <t>925 Seneca St</t>
  </si>
  <si>
    <t>Virginia Mason Health
System</t>
  </si>
  <si>
    <t>500007</t>
  </si>
  <si>
    <t>Island Hospital</t>
  </si>
  <si>
    <t>1211  24th Street</t>
  </si>
  <si>
    <t>Anacortes</t>
  </si>
  <si>
    <t>500008</t>
  </si>
  <si>
    <t>University Of
Washington Medical
Ctr</t>
  </si>
  <si>
    <t>1959 Ne Pacific St
Box 356151</t>
  </si>
  <si>
    <t>500011</t>
  </si>
  <si>
    <t>Highline Medical
Center</t>
  </si>
  <si>
    <t>16251 Sylvester
Road Sw</t>
  </si>
  <si>
    <t>Burien</t>
  </si>
  <si>
    <t>500014</t>
  </si>
  <si>
    <t>Providence Regional
Medical Center Everett</t>
  </si>
  <si>
    <t>1321 Colby Avenue</t>
  </si>
  <si>
    <t>Everett</t>
  </si>
  <si>
    <t>500015</t>
  </si>
  <si>
    <t>Multicare Auburn
Medical Center</t>
  </si>
  <si>
    <t>202 North Division
Street Plaza One</t>
  </si>
  <si>
    <t>MultiCare Health
System</t>
  </si>
  <si>
    <t>500019</t>
  </si>
  <si>
    <t>Providence Centralia
Hospital</t>
  </si>
  <si>
    <t>914 S Scheuber
Road</t>
  </si>
  <si>
    <t>500021</t>
  </si>
  <si>
    <t>St Clare Hospital</t>
  </si>
  <si>
    <t>11315 Bridgeport
Way S W</t>
  </si>
  <si>
    <t>500024</t>
  </si>
  <si>
    <t>Providence St Peter
Hospital</t>
  </si>
  <si>
    <t>413 Lilly Road Ne</t>
  </si>
  <si>
    <t>Olympia</t>
  </si>
  <si>
    <t>500025</t>
  </si>
  <si>
    <t>Swedish Medical
Center / Cherry Hill</t>
  </si>
  <si>
    <t>500 17th Avenue</t>
  </si>
  <si>
    <t>500026</t>
  </si>
  <si>
    <t>Swedish Edmonds
Hospital</t>
  </si>
  <si>
    <t>21601 76th Avenue
West</t>
  </si>
  <si>
    <t>Edmonds</t>
  </si>
  <si>
    <t>Swedish Health
Services</t>
  </si>
  <si>
    <t>500027</t>
  </si>
  <si>
    <t>747 Broadway</t>
  </si>
  <si>
    <t>500030</t>
  </si>
  <si>
    <t>2901 Squalicum
Parkway</t>
  </si>
  <si>
    <t>Bellingham</t>
  </si>
  <si>
    <t>PeaceHealth</t>
  </si>
  <si>
    <t>500031</t>
  </si>
  <si>
    <t>Grays Harbor
Community Hospital</t>
  </si>
  <si>
    <t>915 Anderson Drive</t>
  </si>
  <si>
    <t>Aberdeen</t>
  </si>
  <si>
    <t>500036</t>
  </si>
  <si>
    <t>Yakima Valley
Memorial Hospital</t>
  </si>
  <si>
    <t>2811 Tieton Drive</t>
  </si>
  <si>
    <t>Yakima</t>
  </si>
  <si>
    <t>500039</t>
  </si>
  <si>
    <t>Harrison Memorial
Hospital</t>
  </si>
  <si>
    <t>2520 Cherry Avenue</t>
  </si>
  <si>
    <t>Bremerton</t>
  </si>
  <si>
    <t>500041</t>
  </si>
  <si>
    <t>Peachealth St John
Medical Center</t>
  </si>
  <si>
    <t>1615 Delaware
Street</t>
  </si>
  <si>
    <t>500044</t>
  </si>
  <si>
    <t>Multicare Deaconess
Hospital</t>
  </si>
  <si>
    <t>W 800 Fifth Avenue</t>
  </si>
  <si>
    <t>Spokane</t>
  </si>
  <si>
    <t>500051</t>
  </si>
  <si>
    <t>Overlake Hospital
Medical Center</t>
  </si>
  <si>
    <t>1035-116th Ave Ne</t>
  </si>
  <si>
    <t>500053</t>
  </si>
  <si>
    <t>Kennewick General
Hospital</t>
  </si>
  <si>
    <t>900 South Auburn
Street</t>
  </si>
  <si>
    <t>Kennewick</t>
  </si>
  <si>
    <t>500054</t>
  </si>
  <si>
    <t>Providence Sacred
Heart Medical Center</t>
  </si>
  <si>
    <t>101 West 8th
Avenue</t>
  </si>
  <si>
    <t>500058</t>
  </si>
  <si>
    <t>Kadlec Regional
Medical Center</t>
  </si>
  <si>
    <t>888 Swift Blvd</t>
  </si>
  <si>
    <t>Richland</t>
  </si>
  <si>
    <t>500060</t>
  </si>
  <si>
    <t>Cascade Valley
Hospital</t>
  </si>
  <si>
    <t>330 S Stillaguamish
Ave</t>
  </si>
  <si>
    <t>500064</t>
  </si>
  <si>
    <t>Harborview Medical
Center</t>
  </si>
  <si>
    <t>325 9th Avenue</t>
  </si>
  <si>
    <t>500072</t>
  </si>
  <si>
    <t>Olympic Medical
Center</t>
  </si>
  <si>
    <t>939 Caroline St</t>
  </si>
  <si>
    <t>Port Angeles</t>
  </si>
  <si>
    <t>500077</t>
  </si>
  <si>
    <t>Providence Holy
Family Hospital</t>
  </si>
  <si>
    <t>5633 North
Lidgerwood</t>
  </si>
  <si>
    <t>500088</t>
  </si>
  <si>
    <t>Valley Medical Center</t>
  </si>
  <si>
    <t>400 S 43rd St</t>
  </si>
  <si>
    <t>Renton</t>
  </si>
  <si>
    <t>500108</t>
  </si>
  <si>
    <t>1717 South J Street</t>
  </si>
  <si>
    <t>Tacoma</t>
  </si>
  <si>
    <t>500124</t>
  </si>
  <si>
    <t>Evergreenhealth
Medical Center</t>
  </si>
  <si>
    <t>12040 Ne 128th
Street</t>
  </si>
  <si>
    <t>Kirkland</t>
  </si>
  <si>
    <t>500129</t>
  </si>
  <si>
    <t>Tacoma General
Allenmore Hospital</t>
  </si>
  <si>
    <t>315 S Mlk Jr Way</t>
  </si>
  <si>
    <t>500139</t>
  </si>
  <si>
    <t>Capital Medical Center</t>
  </si>
  <si>
    <t>3900 Capital Mall Dr
Sw</t>
  </si>
  <si>
    <t>500141</t>
  </si>
  <si>
    <t>St Francis Community
Hospital</t>
  </si>
  <si>
    <t>34515 9th Avenue
South</t>
  </si>
  <si>
    <t>Federal Way</t>
  </si>
  <si>
    <t>500148</t>
  </si>
  <si>
    <t>Confluence Health-
Wenatchee Valley
Hosp &amp; Clinics</t>
  </si>
  <si>
    <t>820 North Chelan
Avenue</t>
  </si>
  <si>
    <t>Wenatchee</t>
  </si>
  <si>
    <t>500150</t>
  </si>
  <si>
    <t>Legacy Salmon Creek
Medical Center</t>
  </si>
  <si>
    <t>2211 Ne 139th Street</t>
  </si>
  <si>
    <t>Vancouver</t>
  </si>
  <si>
    <t>Legacy Health</t>
  </si>
  <si>
    <t>500151</t>
  </si>
  <si>
    <t>St Anthony Hospital</t>
  </si>
  <si>
    <t>11567 Canterwood
Boulevard Nw</t>
  </si>
  <si>
    <t>Gig Harbor</t>
  </si>
  <si>
    <t>500152</t>
  </si>
  <si>
    <t>Swedish Issaquah</t>
  </si>
  <si>
    <t>751 Ne Blakely Dr</t>
  </si>
  <si>
    <t>Issaquah</t>
  </si>
  <si>
    <t>501312</t>
  </si>
  <si>
    <t>Prosser Memorial
Hospital</t>
  </si>
  <si>
    <t>723 Memorial Street</t>
  </si>
  <si>
    <t>Prosser</t>
  </si>
  <si>
    <t>501331</t>
  </si>
  <si>
    <t>Pullman Regional
Hospital</t>
  </si>
  <si>
    <t>835 S Bishop Blvd</t>
  </si>
  <si>
    <t>Pullman</t>
  </si>
  <si>
    <t>501332</t>
  </si>
  <si>
    <t>Tri-State Memorial
Hospital</t>
  </si>
  <si>
    <t>1221 Highland
Avenue</t>
  </si>
  <si>
    <t>Clarkston</t>
  </si>
  <si>
    <t>501333</t>
  </si>
  <si>
    <t>Kittitas Valley
Community Hospital</t>
  </si>
  <si>
    <t>603 South Chestnut</t>
  </si>
  <si>
    <t>Ellensburg</t>
  </si>
  <si>
    <t>501335</t>
  </si>
  <si>
    <t>1450 Battersby
Avenue</t>
  </si>
  <si>
    <t>Enumclaw</t>
  </si>
  <si>
    <t>501336</t>
  </si>
  <si>
    <t>Mason General
Hospital &amp; Family Of
Clinics</t>
  </si>
  <si>
    <t>901 Mt View Drive</t>
  </si>
  <si>
    <t>Shelton</t>
  </si>
  <si>
    <t>501339</t>
  </si>
  <si>
    <t>Whidbey General
Hospital</t>
  </si>
  <si>
    <t>101 North Main
Street</t>
  </si>
  <si>
    <t>Coupeville</t>
  </si>
  <si>
    <t>520004</t>
  </si>
  <si>
    <t>Mayo Clinic Hlth
System  Franciscan
Med Ctr</t>
  </si>
  <si>
    <t>700 West Avenue
South</t>
  </si>
  <si>
    <t>La Crosse</t>
  </si>
  <si>
    <t>WI</t>
  </si>
  <si>
    <t>520011</t>
  </si>
  <si>
    <t>Lakeview Medical
Center</t>
  </si>
  <si>
    <t>1700 West Stout
Street</t>
  </si>
  <si>
    <t>Rice Lake</t>
  </si>
  <si>
    <t>520021</t>
  </si>
  <si>
    <t>United Hospital
System</t>
  </si>
  <si>
    <t>6308 Eighth Ave</t>
  </si>
  <si>
    <t>Kenosha</t>
  </si>
  <si>
    <t>520027</t>
  </si>
  <si>
    <t>Columbia St Marys
Hospital Ozaukee</t>
  </si>
  <si>
    <t>13111 N Port
Washington Rd</t>
  </si>
  <si>
    <t>Mequon</t>
  </si>
  <si>
    <t>520028</t>
  </si>
  <si>
    <t>The Monroe Clinic</t>
  </si>
  <si>
    <t>2005 5th Street</t>
  </si>
  <si>
    <t>520030</t>
  </si>
  <si>
    <t>Aspirus Wausau
Hospital</t>
  </si>
  <si>
    <t>333 Pine Ridge Blvd</t>
  </si>
  <si>
    <t>Wausau</t>
  </si>
  <si>
    <t>520041</t>
  </si>
  <si>
    <t>Divine Savior
Healthcare</t>
  </si>
  <si>
    <t>2817 New Pinery
Road</t>
  </si>
  <si>
    <t>Portage</t>
  </si>
  <si>
    <t>520051</t>
  </si>
  <si>
    <t>Columbia St Marys
Hospital Milwaukee</t>
  </si>
  <si>
    <t>2323 N Lake Dr</t>
  </si>
  <si>
    <t>Milwaukee</t>
  </si>
  <si>
    <t>520066</t>
  </si>
  <si>
    <t>Mercy Health System
Corp</t>
  </si>
  <si>
    <t>1000 Mineral Point
Ave</t>
  </si>
  <si>
    <t>Janesville</t>
  </si>
  <si>
    <t>520070</t>
  </si>
  <si>
    <t>Mayo Clinic Health
System In Eau Claire</t>
  </si>
  <si>
    <t>1221 Whipple St</t>
  </si>
  <si>
    <t>Eau Claire</t>
  </si>
  <si>
    <t>520071</t>
  </si>
  <si>
    <t>Fort Memorial Hospital</t>
  </si>
  <si>
    <t>611 Sherman Ave E</t>
  </si>
  <si>
    <t>Fort Atkinson</t>
  </si>
  <si>
    <t>520076</t>
  </si>
  <si>
    <t>Beaver Dam
Community Hospital</t>
  </si>
  <si>
    <t>707 S University Ave</t>
  </si>
  <si>
    <t>Beaver Dam</t>
  </si>
  <si>
    <t>520087</t>
  </si>
  <si>
    <t>Gundersen Lutheran
Medical Center</t>
  </si>
  <si>
    <t>1910 South Ave</t>
  </si>
  <si>
    <t>520088</t>
  </si>
  <si>
    <t>St Agnes Hospital</t>
  </si>
  <si>
    <t>430 E Division St</t>
  </si>
  <si>
    <t>Fond Du Lac</t>
  </si>
  <si>
    <t>520089</t>
  </si>
  <si>
    <t>Unitypoint Health -
Meriter</t>
  </si>
  <si>
    <t>202 S Park St</t>
  </si>
  <si>
    <t>520095</t>
  </si>
  <si>
    <t>Sauk Prairie Hospital</t>
  </si>
  <si>
    <t>260 26th Street</t>
  </si>
  <si>
    <t>Prairie Du Sac</t>
  </si>
  <si>
    <t>520097</t>
  </si>
  <si>
    <t>St Marys Hospital
Medical Ctr</t>
  </si>
  <si>
    <t>1726 Shawano Ave</t>
  </si>
  <si>
    <t>Green Bay</t>
  </si>
  <si>
    <t>520098</t>
  </si>
  <si>
    <t>University Of Wi
Hospitals &amp; Clinics
Authority</t>
  </si>
  <si>
    <t>600 Highland
Avenue</t>
  </si>
  <si>
    <t>UW Health System</t>
  </si>
  <si>
    <t>520100</t>
  </si>
  <si>
    <t>Beloit Memorial
Hospital</t>
  </si>
  <si>
    <t>1969 W Hart Rd</t>
  </si>
  <si>
    <t>Beloit</t>
  </si>
  <si>
    <t>520113</t>
  </si>
  <si>
    <t>Bay Area Medical
Center</t>
  </si>
  <si>
    <t>3100 Shore Drive</t>
  </si>
  <si>
    <t>Marinette</t>
  </si>
  <si>
    <t>520138</t>
  </si>
  <si>
    <t>Aurora St Lukes
Medical Center</t>
  </si>
  <si>
    <t>2900 W Oklahoma
Ave</t>
  </si>
  <si>
    <t>Aurora Health Care</t>
  </si>
  <si>
    <t>520139</t>
  </si>
  <si>
    <t>Aurora West Allis
Medical Center</t>
  </si>
  <si>
    <t>8901 W Lincoln Ave</t>
  </si>
  <si>
    <t>West Allis</t>
  </si>
  <si>
    <t>520177</t>
  </si>
  <si>
    <t>Froedtert Memorial
Lutheran Hospital</t>
  </si>
  <si>
    <t>9200 W Wisconsin
Ave</t>
  </si>
  <si>
    <t>520193</t>
  </si>
  <si>
    <t>Aurora Baycare
Medical Ctr</t>
  </si>
  <si>
    <t>2845 Greenbrier Rd</t>
  </si>
  <si>
    <t>520206</t>
  </si>
  <si>
    <t>Aurora Medical Center</t>
  </si>
  <si>
    <t>36500 Aurora Drive</t>
  </si>
  <si>
    <t>Summit</t>
  </si>
  <si>
    <t>521327</t>
  </si>
  <si>
    <t>Waupun Memorial
Hospital</t>
  </si>
  <si>
    <t>620 W Brown St</t>
  </si>
  <si>
    <t>Waupun</t>
  </si>
  <si>
    <t>521337</t>
  </si>
  <si>
    <t>St Croix Regional
Medical Center</t>
  </si>
  <si>
    <t>235 State Street</t>
  </si>
  <si>
    <t>Saint Croix
Falls</t>
  </si>
  <si>
    <t>521339</t>
  </si>
  <si>
    <t>Ascension Good
Samaritan Hospital</t>
  </si>
  <si>
    <t>601 S Center Ave</t>
  </si>
  <si>
    <t>Merrill</t>
  </si>
  <si>
    <t>521345</t>
  </si>
  <si>
    <t>Westfields Hospital
And Clinic</t>
  </si>
  <si>
    <t>535 Hospital Rd</t>
  </si>
  <si>
    <t>New Richmond</t>
  </si>
  <si>
    <t>HealthPartners</t>
  </si>
  <si>
    <t>521357</t>
  </si>
  <si>
    <t>Mercy Walworth
Hospital &amp; Medical
Center</t>
  </si>
  <si>
    <t>N2950 State Road
67</t>
  </si>
  <si>
    <t>Lake Geneva</t>
  </si>
  <si>
    <t>521359</t>
  </si>
  <si>
    <t>1615 Maple Lane</t>
  </si>
  <si>
    <t>530002</t>
  </si>
  <si>
    <t>Campbell County
Memorial Hospital</t>
  </si>
  <si>
    <t>501 South Burma
Avenue</t>
  </si>
  <si>
    <t>Gillette</t>
  </si>
  <si>
    <t>WY</t>
  </si>
  <si>
    <t>530006</t>
  </si>
  <si>
    <t>Sheridan Memorial
Hospital</t>
  </si>
  <si>
    <t>1401 W 5th St</t>
  </si>
  <si>
    <t>530008</t>
  </si>
  <si>
    <t>Sagewest Health Care</t>
  </si>
  <si>
    <t>2100 W Sunset Dr</t>
  </si>
  <si>
    <t>Riverton</t>
  </si>
  <si>
    <t>530011</t>
  </si>
  <si>
    <t>Memorial Hospital
Sweetwater County</t>
  </si>
  <si>
    <t>1200 College Drive</t>
  </si>
  <si>
    <t>Rock Springs</t>
  </si>
  <si>
    <t>530012</t>
  </si>
  <si>
    <t>Wyoming Medical
Center</t>
  </si>
  <si>
    <t>1233 East 2nd St</t>
  </si>
  <si>
    <t>Casper</t>
  </si>
  <si>
    <t>530014</t>
  </si>
  <si>
    <t>Cheyenne Regional
Medical Center</t>
  </si>
  <si>
    <t>214 East 23rd Street</t>
  </si>
  <si>
    <t>Cheyenne</t>
  </si>
  <si>
    <t>530015</t>
  </si>
  <si>
    <t>St Johns Medical
Center</t>
  </si>
  <si>
    <t>625 East Broadway</t>
  </si>
  <si>
    <t>530025</t>
  </si>
  <si>
    <t>Ivinson Memorial
Hospital</t>
  </si>
  <si>
    <t>255 N 30th</t>
  </si>
  <si>
    <t>Laramie</t>
  </si>
  <si>
    <t>530032</t>
  </si>
  <si>
    <t>Evanston Regional
Hospital</t>
  </si>
  <si>
    <t>190 Arrowhead Dr</t>
  </si>
  <si>
    <t>530033</t>
  </si>
  <si>
    <t>Mountain View
Regional Hospital</t>
  </si>
  <si>
    <t>6550 East 2nd Street</t>
  </si>
  <si>
    <t>531303</t>
  </si>
  <si>
    <t>Weston County Health
Services</t>
  </si>
  <si>
    <t>1124 Washington
Boulevard</t>
  </si>
  <si>
    <t>Newcastle</t>
  </si>
  <si>
    <t>Regional Health</t>
  </si>
  <si>
    <t>531306</t>
  </si>
  <si>
    <t>Washakie Medical
Center</t>
  </si>
  <si>
    <t>400 South 15th
Street</t>
  </si>
  <si>
    <t>Worland</t>
  </si>
  <si>
    <t>531307</t>
  </si>
  <si>
    <t>2000 Campbell Drive</t>
  </si>
  <si>
    <t>Torrington</t>
  </si>
  <si>
    <t>531312</t>
  </si>
  <si>
    <t>West Park Hospital
District</t>
  </si>
  <si>
    <t>707 Sheridan
Avenue</t>
  </si>
  <si>
    <t>Cody</t>
  </si>
  <si>
    <t>670004</t>
  </si>
  <si>
    <t>St Marks Medical
Center</t>
  </si>
  <si>
    <t>One St Mark's Place</t>
  </si>
  <si>
    <t>670005</t>
  </si>
  <si>
    <t>Memorial Hermann
Surgical Hospital
Kingwood</t>
  </si>
  <si>
    <t>300 Kingwood
Medical Drive</t>
  </si>
  <si>
    <t>670006</t>
  </si>
  <si>
    <t>The Hospital At
Westlake Medical
Center</t>
  </si>
  <si>
    <t>5656 Bee Caves
Road, Suite M-302</t>
  </si>
  <si>
    <t>670008</t>
  </si>
  <si>
    <t>Houston Physicians'
Hospital</t>
  </si>
  <si>
    <t>333 N Texas Avenue</t>
  </si>
  <si>
    <t>670019</t>
  </si>
  <si>
    <t>University General
Hospital</t>
  </si>
  <si>
    <t>7501 Fannin</t>
  </si>
  <si>
    <t>670023</t>
  </si>
  <si>
    <t>Methodist Mansfield
Medical Center</t>
  </si>
  <si>
    <t>2700 E Broad Street</t>
  </si>
  <si>
    <t>670024</t>
  </si>
  <si>
    <t>North Cypress Medical
Center</t>
  </si>
  <si>
    <t>21214 Northwest
Freeway</t>
  </si>
  <si>
    <t>Cypress</t>
  </si>
  <si>
    <t>670025</t>
  </si>
  <si>
    <t>The Heart Hospital
Baylor Plano</t>
  </si>
  <si>
    <t>1100 Allied Drive</t>
  </si>
  <si>
    <t>670031</t>
  </si>
  <si>
    <t>St Luke's Patients
Medical Center</t>
  </si>
  <si>
    <t>4600 East Sam
Houston Parkway
South</t>
  </si>
  <si>
    <t>670034</t>
  </si>
  <si>
    <t>Scott &amp; White
Hospital-Round Rock</t>
  </si>
  <si>
    <t>300 University Blvd</t>
  </si>
  <si>
    <t>670043</t>
  </si>
  <si>
    <t>Cedar Park Regional
Medical Center</t>
  </si>
  <si>
    <t>1401 Medical
Parkway</t>
  </si>
  <si>
    <t>Cedar Park</t>
  </si>
  <si>
    <t>670044</t>
  </si>
  <si>
    <t>Texas Health
Presbyterian Hospital
Rockwall</t>
  </si>
  <si>
    <t>3150 Horizon Road</t>
  </si>
  <si>
    <t>Rockwall</t>
  </si>
  <si>
    <t>670046</t>
  </si>
  <si>
    <t>Usmd Hospital  At Fort
Worth Lp</t>
  </si>
  <si>
    <t>5900 Altamesa Blvd</t>
  </si>
  <si>
    <t>670047</t>
  </si>
  <si>
    <t>Sierra Providence East
Medical Center</t>
  </si>
  <si>
    <t>3280 Joe Battle Blvd</t>
  </si>
  <si>
    <t>670049</t>
  </si>
  <si>
    <t>North Central Surgical
Center Llp</t>
  </si>
  <si>
    <t>9301 North Central
Expressway Suite
100</t>
  </si>
  <si>
    <t>670053</t>
  </si>
  <si>
    <t>St Luke's Sugar Land
Hospital</t>
  </si>
  <si>
    <t>1317 Lake Pointe
Parkway</t>
  </si>
  <si>
    <t>670055</t>
  </si>
  <si>
    <t>Methodist Stone Oak
Hospital</t>
  </si>
  <si>
    <t>1139 E Sonterra
Blvd, Ste 535</t>
  </si>
  <si>
    <t>670058</t>
  </si>
  <si>
    <t>Memorial Hermann
First Colony Hospital</t>
  </si>
  <si>
    <t>16000 Southwest
Freeway</t>
  </si>
  <si>
    <t>Emerus</t>
  </si>
  <si>
    <t>670059</t>
  </si>
  <si>
    <t>St Lukes Lakeside
Hospital</t>
  </si>
  <si>
    <t>17400 St Lukes Way</t>
  </si>
  <si>
    <t>670060</t>
  </si>
  <si>
    <t>Baylor Scott And White
Medical Center
Sunnyvale</t>
  </si>
  <si>
    <t>231 South Collins
Road</t>
  </si>
  <si>
    <t>Sunnyvale</t>
  </si>
  <si>
    <t>670061</t>
  </si>
  <si>
    <t>South Texas Surgical
Hospital</t>
  </si>
  <si>
    <t>6130 Parkway Drive</t>
  </si>
  <si>
    <t>670067</t>
  </si>
  <si>
    <t>Baylor Orthopedic And
Spine Hospital At
Arlington</t>
  </si>
  <si>
    <t>707 Highlander Blvd</t>
  </si>
  <si>
    <t>670068</t>
  </si>
  <si>
    <t>Texas Health
Presbyterian Hospital
Flower Mound</t>
  </si>
  <si>
    <t>4400 Long Prairie
Road</t>
  </si>
  <si>
    <t>Flower Mound</t>
  </si>
  <si>
    <t>670069</t>
  </si>
  <si>
    <t>Methodist Mckinney
Hospital</t>
  </si>
  <si>
    <t>8000 W Eldorado
Pkwy</t>
  </si>
  <si>
    <t>Mckinney</t>
  </si>
  <si>
    <t>670073</t>
  </si>
  <si>
    <t>Methodist Hospital For
Surgery</t>
  </si>
  <si>
    <t>17101 Dallas
Parkway</t>
  </si>
  <si>
    <t>Addison</t>
  </si>
  <si>
    <t>670075</t>
  </si>
  <si>
    <t>St Luke's Hospital At
The Vintage</t>
  </si>
  <si>
    <t>20171 Chasewood
Park Drive</t>
  </si>
  <si>
    <t>670076</t>
  </si>
  <si>
    <t>Baylor Scott And White
Surgical Hospital At
Sherma</t>
  </si>
  <si>
    <t>3601 Calais Drive</t>
  </si>
  <si>
    <t>Sherman</t>
  </si>
  <si>
    <t>Foundation Surgical
Hospital Affiliates</t>
  </si>
  <si>
    <t>670077</t>
  </si>
  <si>
    <t>Methodist West
Houston Hospital</t>
  </si>
  <si>
    <t>18500 Katy Freeway</t>
  </si>
  <si>
    <t>670078</t>
  </si>
  <si>
    <t>Baptist Emergency
Hospital</t>
  </si>
  <si>
    <t>16088 San Pedro</t>
  </si>
  <si>
    <t>670079</t>
  </si>
  <si>
    <t>Lakeway Regional
Medical Center, Llc</t>
  </si>
  <si>
    <t>100  Medical
Parkway</t>
  </si>
  <si>
    <t>Lakeway</t>
  </si>
  <si>
    <t>670082</t>
  </si>
  <si>
    <t>Baylor Scott And White
Medical Center
Mckinney</t>
  </si>
  <si>
    <t>5252 West University
Drive</t>
  </si>
  <si>
    <t>Mc Kinney</t>
  </si>
  <si>
    <t>670083</t>
  </si>
  <si>
    <t>Texas General
Hospital</t>
  </si>
  <si>
    <t>2709 Hospital Blvd</t>
  </si>
  <si>
    <t>Grand Prairie</t>
  </si>
  <si>
    <t>670087</t>
  </si>
  <si>
    <t>Baylor Scott &amp; White
Emergency Medical
Center At C</t>
  </si>
  <si>
    <t>900 East Whitestone
Blvd</t>
  </si>
  <si>
    <t>670088</t>
  </si>
  <si>
    <t>Baylor Scott &amp; White
Medical Center-
College Stati</t>
  </si>
  <si>
    <t>700 Scott &amp; White
Drive</t>
  </si>
  <si>
    <t>670090</t>
  </si>
  <si>
    <t>Crescent Medical
Center Lancaster</t>
  </si>
  <si>
    <t>2600 West Pleasant
Run Road</t>
  </si>
  <si>
    <t>670096</t>
  </si>
  <si>
    <t>Bay Area Regional
Medical Center, Llc</t>
  </si>
  <si>
    <t>200 Blossom Street</t>
  </si>
  <si>
    <t>670103</t>
  </si>
  <si>
    <t>Medical City Alliance</t>
  </si>
  <si>
    <t>3101 North Tarrant
Parkway</t>
  </si>
  <si>
    <t>670107</t>
  </si>
  <si>
    <t>Baylor Emergency
Medical Center</t>
  </si>
  <si>
    <t>12500 South
Freeway Suite 100</t>
  </si>
  <si>
    <t>670108</t>
  </si>
  <si>
    <t>Baylor Scott &amp; White
Medical Center -
Marble Falls</t>
  </si>
  <si>
    <t>810 W Highway 71</t>
  </si>
  <si>
    <t>Marble Falls</t>
  </si>
  <si>
    <t>Table 2. State-level Average Prices Paid by Private Employer-Sponsored Health Plans, 2017</t>
  </si>
  <si>
    <t>States are sorted in descending order by relative price for inpatient and outpatient services.</t>
  </si>
  <si>
    <t>Reported prices only reflect claims data included in the analysis, and are not necessarily representative of prices paid by all private employer-sponsored health plans. Differences in prices among states have not been tested for statistical significance.</t>
  </si>
  <si>
    <t>Total
private
allowed
amount ($
millions)</t>
  </si>
  <si>
    <t>Simulated
Medicare
allowed
amount ($
millions)</t>
  </si>
  <si>
    <t>Difference
between
private
allowed
amount
and
simulated
Medicare
allowed
amount ($
millions)</t>
  </si>
  <si>
    <t>Relative
price</t>
  </si>
  <si>
    <t>Relative
price,
inpatient</t>
  </si>
  <si>
    <t>Relative
price,
outpatient</t>
  </si>
  <si>
    <t>Total casemix
relative
weight,
inpatient</t>
  </si>
  <si>
    <t>Number of
services,
inpatient</t>
  </si>
  <si>
    <t>Medicare
standardized
price,
inpatient ($)</t>
  </si>
  <si>
    <t>Private
standardized
price,
inpatient ($)</t>
  </si>
  <si>
    <t>Total casemix
relative
weight,
outpatient</t>
  </si>
  <si>
    <t>Number of
services,
outpatient</t>
  </si>
  <si>
    <t>Medicare
standardized
price,
outpatient
($)</t>
  </si>
  <si>
    <t>Private
standardized
price,
outpatient
($)</t>
  </si>
  <si>
    <t>Table 3. Hospital System-level Average Prices Paid by Private Employer-Sponsored Health Plans, 2015-2017</t>
  </si>
  <si>
    <t>Hospital systems are sorted in descending order by relative price for inpatient and outpatient services.</t>
  </si>
  <si>
    <t>Reported prices only reflect claims data included in the analysis, and are not necessarily representative of prices paid by all private employer-sponsored health plans. Differences in prices among hospital systems have not been tested for statistical significance.</t>
  </si>
  <si>
    <t>Hospital system
or, if
independent,
IPPS/CAH</t>
  </si>
  <si>
    <t>Hospital
system
relative
price rank
(1=highest)</t>
  </si>
  <si>
    <t>Number
of
services,
inpatient
plus
outpatient</t>
  </si>
  <si>
    <t>Total
casemix
relative
weights
for
inpatient
services
(MS-DRGs)</t>
  </si>
  <si>
    <t>Private
standardized
price for
inpatient
services ($)</t>
  </si>
  <si>
    <t>Simulated
Medicare
standardized
price for
inpatient
services ($)</t>
  </si>
  <si>
    <t>Total
casemix
relative
weights
for
outpatient
services
(APCs)</t>
  </si>
  <si>
    <t>Private
standardized
price for
outpatient
services ($)</t>
  </si>
  <si>
    <t>Simulated
Medicare
standardized
price for
outpatient
services ($)</t>
  </si>
  <si>
    <t>Providence St.
Joseph Health</t>
  </si>
  <si>
    <t>Franciscan
Missionaries of
Our Lady Health
System, Inc.</t>
  </si>
  <si>
    <t>University of
Colorado Health</t>
  </si>
  <si>
    <t>Adventist Health
System Sunbelt
Health Care
Corporation</t>
  </si>
  <si>
    <t>Northside
Healthcare System</t>
  </si>
  <si>
    <t>Beacon Health
System</t>
  </si>
  <si>
    <t>Partners
HealthCare
System, Inc.</t>
  </si>
  <si>
    <t>Franciscan
Alliance</t>
  </si>
  <si>
    <t>American Province
of Little Company
of Mary Sisters</t>
  </si>
  <si>
    <t>Saint Luke's
Health System</t>
  </si>
  <si>
    <t>San Luis Valley
Health</t>
  </si>
  <si>
    <t>Baylor Scott &amp;
White Health</t>
  </si>
  <si>
    <t>Community
Foundation of NW
Indiana</t>
  </si>
  <si>
    <t>Independent
(IPPS)</t>
  </si>
  <si>
    <t>Northwestern
Memorial
HealthCare</t>
  </si>
  <si>
    <t>Presbyterian
Healthcare
Services</t>
  </si>
  <si>
    <t>University
Hospitals</t>
  </si>
  <si>
    <t>Cleveland Clinic
Health System</t>
  </si>
  <si>
    <t>University of
Chicago Medicine</t>
  </si>
  <si>
    <t>Ardent Health
Services</t>
  </si>
  <si>
    <t>University of
Rochester Medical
Center</t>
  </si>
  <si>
    <t>Baystate Health,
Inc.</t>
  </si>
  <si>
    <t>Advocate Health
Care</t>
  </si>
  <si>
    <t>Rochester
Regional Health</t>
  </si>
  <si>
    <t>Steward Health
Care System, LLC</t>
  </si>
  <si>
    <t>McLaren Health
Care Corporation</t>
  </si>
  <si>
    <t>Independent
(CAH)</t>
  </si>
  <si>
    <t>Table 4. Hospital Prices for Outpatient Services Paid by Private Employer-Sponsored Health Plans, by Service Line, 2015-2017</t>
  </si>
  <si>
    <t>Number of
outpatient
services, all
outpatient
services</t>
  </si>
  <si>
    <t>Relative
price for
outpatient
services,
all
outpatient
services</t>
  </si>
  <si>
    <t>Standardized
price for
outpatient
services, all
outpatient
services</t>
  </si>
  <si>
    <t>Number of
outpatient
services,
emergency
department
visits</t>
  </si>
  <si>
    <t>Relative
price for
outpatient
services,
emergency
department
visits</t>
  </si>
  <si>
    <t>Standardized
price for
outpatient
services,
emergency
department
visits</t>
  </si>
  <si>
    <t>Number of
outpatient
services,
percutaneous
coronary
interventions
(PCI)</t>
  </si>
  <si>
    <t>Relative price
for outpatient
services,
percutaneous
coronary
interventions
(PCI)</t>
  </si>
  <si>
    <t>Standardized
price for
outpatient
services,
percutaneous
coronary
interventions
(PCI)</t>
  </si>
  <si>
    <t>Number of
outpatient
services,
endoscopy</t>
  </si>
  <si>
    <t>Relative
price for
outpatient
services,
endoscopy</t>
  </si>
  <si>
    <t>Standardized
price for
outpatient
services,
endoscopy</t>
  </si>
  <si>
    <t>Number of
outpatient
services,
laparoscopic
surgery</t>
  </si>
  <si>
    <t>Relative
price for
outpatient
services,
laparoscopic
surgery</t>
  </si>
  <si>
    <t>Standardized
price for
outpatient
services,
laparoscopic
surgery</t>
  </si>
  <si>
    <t>Number of
outpatient
services,
computed
tomography
(CT)/magnetic
resonance
imaging (MRI)</t>
  </si>
  <si>
    <t>Relative price
for outpatient
services,
computed
tomography
(CT)/magnetic
resonance
imaging (MRI)</t>
  </si>
  <si>
    <t>Standardized
price for
outpatient
services,
computed
tomography
(CT)/magnetic
resonance
imaging (MRI)</t>
  </si>
  <si>
    <t>All</t>
  </si>
  <si>
    <t>North Colorado Medical Center</t>
  </si>
  <si>
    <t>Longmont United Hospital</t>
  </si>
  <si>
    <t>Platte Valley Medical Center</t>
  </si>
  <si>
    <t>Montrose Memorial Hospital</t>
  </si>
  <si>
    <t>Lutheran Medical Center</t>
  </si>
  <si>
    <t>Denver Health Medical Center</t>
  </si>
  <si>
    <t>Centura Health-St Mary Corwin Medical Center</t>
  </si>
  <si>
    <t>Mercy Regional Medical Center</t>
  </si>
  <si>
    <t>Presbyterian St Lukes Medical Center</t>
  </si>
  <si>
    <t>Centura Health-St Anthony Hospital</t>
  </si>
  <si>
    <t>Centura Health-St Thomas More Hospital</t>
  </si>
  <si>
    <t>Parkview Medical Center Inc</t>
  </si>
  <si>
    <t>University Colo Health Memorial Hospital Central</t>
  </si>
  <si>
    <t>St Marys  Medical Center</t>
  </si>
  <si>
    <t>University Of Colorado Hospital Authority</t>
  </si>
  <si>
    <t>Centura Health-Penrose St Francis Health Services</t>
  </si>
  <si>
    <t>Swedish Medical Center</t>
  </si>
  <si>
    <t>Arkansas Valley Regional Medical Center</t>
  </si>
  <si>
    <t>Keefe Memorial Hospital</t>
  </si>
  <si>
    <t>Colorado Plains Medical Center</t>
  </si>
  <si>
    <t>Uchealth Yampa Valley Medical Center</t>
  </si>
  <si>
    <t>Centura Health-Porter Adventist Hospital</t>
  </si>
  <si>
    <t>North Suburban Medical Center</t>
  </si>
  <si>
    <t>Delta County Memorial Hospital</t>
  </si>
  <si>
    <t>Valley View Hospital Association</t>
  </si>
  <si>
    <t>Sterling Regional Medcenter</t>
  </si>
  <si>
    <t>Medical Center Of Aurora, The</t>
  </si>
  <si>
    <t>Centura Health-Avista Adventist Hospital</t>
  </si>
  <si>
    <t>St Anthony North Health Campus</t>
  </si>
  <si>
    <t>Sky Ridge Medical Center</t>
  </si>
  <si>
    <t>Centura Health-Littleton Adventist Hospital</t>
  </si>
  <si>
    <t>Parker Adventist Hospital</t>
  </si>
  <si>
    <t>Good Samaritan Medical Center</t>
  </si>
  <si>
    <t>Animas Surgical Hospital, Llc</t>
  </si>
  <si>
    <t>St Anthony Summit Medical Center</t>
  </si>
  <si>
    <t>Medical Center Of The Rockies</t>
  </si>
  <si>
    <t>Orthocolorado Hospital At St Anthony Med Campus</t>
  </si>
  <si>
    <t>Castle Rock Adventist Hospital</t>
  </si>
  <si>
    <t>Banner Fort Collins Medical Center</t>
  </si>
  <si>
    <t>Weisbrod Memorial County Hospital</t>
  </si>
  <si>
    <t>Colorado Canyons Hospital And Medical Center</t>
  </si>
  <si>
    <t>East Morgan County Hospital</t>
  </si>
  <si>
    <t>Haxtun Hospital District</t>
  </si>
  <si>
    <t>Melissa Memorial Hospital</t>
  </si>
  <si>
    <t>Lincoln Community Hospital</t>
  </si>
  <si>
    <t>Rangely District Hospital</t>
  </si>
  <si>
    <t>San Luis Valley Health Conejos County Hospital</t>
  </si>
  <si>
    <t>Wray Community District Hospital</t>
  </si>
  <si>
    <t>Sedgwick County Memorial Hospital</t>
  </si>
  <si>
    <t>Southeast Colorado Hospital</t>
  </si>
  <si>
    <t>Estes Park Medical Center</t>
  </si>
  <si>
    <t>Kit Carson County Memorial Hospital</t>
  </si>
  <si>
    <t>Spanish Peaks Regional Health Center</t>
  </si>
  <si>
    <t>Grand River Medical Center</t>
  </si>
  <si>
    <t>Middle Park Medical Center</t>
  </si>
  <si>
    <t>St Vincent Hospital General District</t>
  </si>
  <si>
    <t>Gunnison Valley Hospital</t>
  </si>
  <si>
    <t>Heart Of The Rockies Regional Medical Center</t>
  </si>
  <si>
    <t>Prowers Medical Center</t>
  </si>
  <si>
    <t>Pioneers Medical Center</t>
  </si>
  <si>
    <t>Pikes Peak Regional Hospital</t>
  </si>
  <si>
    <t>Southwest Memorial Hospital</t>
  </si>
  <si>
    <t>Pagosa Springs Medical Center</t>
  </si>
  <si>
    <t>Bethesda Hospital East</t>
  </si>
  <si>
    <t>Baptist Hospital Of Miami</t>
  </si>
  <si>
    <t>Halifax Health Medical Center</t>
  </si>
  <si>
    <t>Naples Community Hospital</t>
  </si>
  <si>
    <t>Jackson Memorial Hospital</t>
  </si>
  <si>
    <t>Mount Sinai Medical Center</t>
  </si>
  <si>
    <t>Memorial Regional Hospital</t>
  </si>
  <si>
    <t>Broward Health Medical Center</t>
  </si>
  <si>
    <t>Florida Hospital Deland</t>
  </si>
  <si>
    <t>Florida Hospital Memorial Medical Center</t>
  </si>
  <si>
    <t>Florida Hospital Carrollwood</t>
  </si>
  <si>
    <t>Sarasota Memorial Hospital</t>
  </si>
  <si>
    <t>Baptist Medical Center Jacksonville</t>
  </si>
  <si>
    <t>Uf Health Shands Hospital</t>
  </si>
  <si>
    <t>Tampa General Hospital</t>
  </si>
  <si>
    <t>Lakeside Medical Center</t>
  </si>
  <si>
    <t>Tallahassee Memorial Hospital</t>
  </si>
  <si>
    <t>Baptist Medical Center - Nassau</t>
  </si>
  <si>
    <t>Lower Keys Medical Center</t>
  </si>
  <si>
    <t>Central Florida Regional Hospital</t>
  </si>
  <si>
    <t>Plantation General Hospital</t>
  </si>
  <si>
    <t>Boca Raton Regional Hospital</t>
  </si>
  <si>
    <t>Palm Beach Gardens Medical Center</t>
  </si>
  <si>
    <t>Northwest Medical Center</t>
  </si>
  <si>
    <t>North Florida Regional Medical Center</t>
  </si>
  <si>
    <t>University Hospital And Medical Center</t>
  </si>
  <si>
    <t>Westside Regional Medical Center</t>
  </si>
  <si>
    <t>Umhc - Bascom Palmer Eye Institute</t>
  </si>
  <si>
    <t>Lawnwood Regional Medical Center &amp; Heart Institute</t>
  </si>
  <si>
    <t>Capital Regional Medical Center</t>
  </si>
  <si>
    <t>Regional Medical Center Bayonet Point</t>
  </si>
  <si>
    <t>West Boca Medical Center</t>
  </si>
  <si>
    <t>Wellington Regional Medical Center</t>
  </si>
  <si>
    <t>Broward Health Coral Springs</t>
  </si>
  <si>
    <t>St Mary's Medical Center</t>
  </si>
  <si>
    <t>Cleveland Clinic Hospital</t>
  </si>
  <si>
    <t>Hendry Regional Medical Center</t>
  </si>
  <si>
    <t>Northside Hospital Forsyth</t>
  </si>
  <si>
    <t>Phoebe Putney Memorial Hospital</t>
  </si>
  <si>
    <t>Northside Hospital Cherokee</t>
  </si>
  <si>
    <t>Emory University Hospital</t>
  </si>
  <si>
    <t>Tanner Medical Center - Carrollton</t>
  </si>
  <si>
    <t>Wellstar West Georgia Medical Center</t>
  </si>
  <si>
    <t>Piedmont Newton Hospital</t>
  </si>
  <si>
    <t>Southeast Georgia Health System- Brunswick Campus</t>
  </si>
  <si>
    <t>Northeast Georgia Medical Center, Inc</t>
  </si>
  <si>
    <t>Stephens County Hospital</t>
  </si>
  <si>
    <t>Wellstar Kennestone Hospital</t>
  </si>
  <si>
    <t>Memorial Health Univ Med Cen, Inc</t>
  </si>
  <si>
    <t>John D Archbold Memorial Hospital</t>
  </si>
  <si>
    <t>Wellstar Paulding Hospital</t>
  </si>
  <si>
    <t>St Joseph's Hospital - Savannah</t>
  </si>
  <si>
    <t>Dorminy Medical Center</t>
  </si>
  <si>
    <t>Piedmont Athens Regional Medical Center</t>
  </si>
  <si>
    <t>East Georgia Regional Medical Center</t>
  </si>
  <si>
    <t>Emory University Hospital Midtown</t>
  </si>
  <si>
    <t>Grady Memorial Hospital</t>
  </si>
  <si>
    <t>Saint Joseph's Hospital Of Atlanta, Inc</t>
  </si>
  <si>
    <t>Gwinnett Medical Center</t>
  </si>
  <si>
    <t>Coffee Regional Medical Center</t>
  </si>
  <si>
    <t>Piedmont Rockdale Hospital</t>
  </si>
  <si>
    <t>Tift Regional Medical Center</t>
  </si>
  <si>
    <t>Wellstar Atlanta Medical Center</t>
  </si>
  <si>
    <t>South Georgia Medical Center</t>
  </si>
  <si>
    <t>Wayne Memorial Hospital</t>
  </si>
  <si>
    <t>Wellstar Douglas Hospital</t>
  </si>
  <si>
    <t>Piedmont Henry Hospital</t>
  </si>
  <si>
    <t>Eastside Medical Center</t>
  </si>
  <si>
    <t>Wellstar North Fulton Hospital</t>
  </si>
  <si>
    <t>Piedmont Fayette Hospital</t>
  </si>
  <si>
    <t>Atlanta Medical Center-South Campus</t>
  </si>
  <si>
    <t>Piedmont Mountainside Hospital Inc</t>
  </si>
  <si>
    <t>Dekalb Medical Center At Hillandale</t>
  </si>
  <si>
    <t>Emory Johns Creek Hospital</t>
  </si>
  <si>
    <t>Southeastern Regional Medical Center</t>
  </si>
  <si>
    <t>Alton Memorial Hospital</t>
  </si>
  <si>
    <t>Presence Saint Joseph Medical Center</t>
  </si>
  <si>
    <t>Loyola Gottlieb Memorial Hospital</t>
  </si>
  <si>
    <t>Katherine Shaw Bethea Hospital</t>
  </si>
  <si>
    <t>Copley Memorial Hospital</t>
  </si>
  <si>
    <t>Ssm Health St Mary's Hospital -Centralia</t>
  </si>
  <si>
    <t>Good Samaritan Regional Hlth Center</t>
  </si>
  <si>
    <t>West Suburban Medical Center</t>
  </si>
  <si>
    <t>Osf Saint Anthony's Health Center</t>
  </si>
  <si>
    <t>Passavant Area Hospital</t>
  </si>
  <si>
    <t>Jersey Community Hospital</t>
  </si>
  <si>
    <t>Palos Community Hospital</t>
  </si>
  <si>
    <t>Rush Oak Park Hospital</t>
  </si>
  <si>
    <t>St Mary Medical Center</t>
  </si>
  <si>
    <t>Adventist La Grange Memorial Hospital</t>
  </si>
  <si>
    <t>Saint Francis Medical Center</t>
  </si>
  <si>
    <t>Roseland Community Hospital</t>
  </si>
  <si>
    <t>Touchette Regional Hospital Inc</t>
  </si>
  <si>
    <t>Presence Saint Francis Hospital</t>
  </si>
  <si>
    <t>Louis A Weiss Memorial Hospital</t>
  </si>
  <si>
    <t>The University Of Chicago Medical Center</t>
  </si>
  <si>
    <t>The Carle Foundation Hospital</t>
  </si>
  <si>
    <t>Presence United Samaritans Medical Center</t>
  </si>
  <si>
    <t>Midwestern Region Med Center</t>
  </si>
  <si>
    <t>Morris Hospital &amp; Healthcare Centers</t>
  </si>
  <si>
    <t>Ottawa Regional Hospital &amp; Healthcare Center</t>
  </si>
  <si>
    <t>Presence Covenant Medical Center</t>
  </si>
  <si>
    <t>Swedish Covenant Hospital</t>
  </si>
  <si>
    <t>Thorek Memorial Hospital</t>
  </si>
  <si>
    <t>Centegra Health System - Mc Henry Hospital</t>
  </si>
  <si>
    <t>Presence Resurrection Medical Center</t>
  </si>
  <si>
    <t>Metrosouth Medical Center</t>
  </si>
  <si>
    <t>Rush University Medical Center</t>
  </si>
  <si>
    <t>Pekin Memorial Hospital</t>
  </si>
  <si>
    <t>Adventist Hinsdale Hospital</t>
  </si>
  <si>
    <t>John H Stroger Jr Hospital</t>
  </si>
  <si>
    <t>Gateway Regional Medical Center</t>
  </si>
  <si>
    <t>Advocate Bromenn Medical Center</t>
  </si>
  <si>
    <t>Northwestern Lake Forest Hospital</t>
  </si>
  <si>
    <t>Decatur Memorial Hospital</t>
  </si>
  <si>
    <t>Greenville Regional Hospital</t>
  </si>
  <si>
    <t>Richland Memorial Hospital</t>
  </si>
  <si>
    <t>Memorial Medical Center</t>
  </si>
  <si>
    <t>University Of Illinois Hospital</t>
  </si>
  <si>
    <t>Presence St Marys Hospital</t>
  </si>
  <si>
    <t>Mercy Hospital And Medical Center</t>
  </si>
  <si>
    <t>St Joseph Medical Center</t>
  </si>
  <si>
    <t>Franciscan Health Olympia &amp; Chicago Heights</t>
  </si>
  <si>
    <t>Presence Mercy Medical Center</t>
  </si>
  <si>
    <t>Centegra Health System - Woodstock Hospital</t>
  </si>
  <si>
    <t>Little Company Of Mary Hospital</t>
  </si>
  <si>
    <t>Presence Saints Mary And Elizabeth Medical Center</t>
  </si>
  <si>
    <t>Advocate Illinois Masonic Medical Center</t>
  </si>
  <si>
    <t>Heartland Regional Medical Center</t>
  </si>
  <si>
    <t>Riverside Medical Center</t>
  </si>
  <si>
    <t>Sarah Bush Lincoln Health Center</t>
  </si>
  <si>
    <t>Ingalls Memorial Hospital</t>
  </si>
  <si>
    <t>Elmhurst Memorial Hospital</t>
  </si>
  <si>
    <t>Advocate Condell Medical Center</t>
  </si>
  <si>
    <t>Norwegian-American Hospital</t>
  </si>
  <si>
    <t>Advocate Christ Hospital &amp; Medical Center</t>
  </si>
  <si>
    <t>Delnor Community Hospital</t>
  </si>
  <si>
    <t>Silver Cross Hospital  And Medical Centers</t>
  </si>
  <si>
    <t>Presence Saint Joseph Hospital - Elgin</t>
  </si>
  <si>
    <t>Advocate Lutheran General Hospital</t>
  </si>
  <si>
    <t>Presence Saint Joseph Hospital - Chicago</t>
  </si>
  <si>
    <t>Swedish American Hospital</t>
  </si>
  <si>
    <t>Saint Anthony Medical Center</t>
  </si>
  <si>
    <t>Illinois Valley Community Hospital</t>
  </si>
  <si>
    <t>Rockford Memorial Hospital</t>
  </si>
  <si>
    <t>Central Dupage Hospital</t>
  </si>
  <si>
    <t>Advocate South Suburban Hospital</t>
  </si>
  <si>
    <t>Community First Medical Center</t>
  </si>
  <si>
    <t>Northwest Community Hospital 1</t>
  </si>
  <si>
    <t>Alexian Brothers Medical Center 1</t>
  </si>
  <si>
    <t>Loyola University Medical Center</t>
  </si>
  <si>
    <t>Northwestern Memorial Hospital</t>
  </si>
  <si>
    <t>Kishwaukee Community Hospital</t>
  </si>
  <si>
    <t>Advocate Good Samaritan Hospital</t>
  </si>
  <si>
    <t>St Alexius Medical Center</t>
  </si>
  <si>
    <t>Advocate Good Shepherd Hospital</t>
  </si>
  <si>
    <t>Provident Hospital Of Chicago</t>
  </si>
  <si>
    <t>Adventist Bolingbrook Hospital</t>
  </si>
  <si>
    <t>Rochelle Community Hospital</t>
  </si>
  <si>
    <t>Paris Community Hospital</t>
  </si>
  <si>
    <t>Abraham Lincoln Memorial Hospital</t>
  </si>
  <si>
    <t>Wabash General Hospital 1</t>
  </si>
  <si>
    <t>St Joseph Memorial Hospital</t>
  </si>
  <si>
    <t>Perry Memorial Hospital</t>
  </si>
  <si>
    <t>Crawford Memorial Hospital</t>
  </si>
  <si>
    <t>Salem Township Hospital</t>
  </si>
  <si>
    <t>Fayette County Hospital</t>
  </si>
  <si>
    <t>Carlinville Area Hospital</t>
  </si>
  <si>
    <t>Red Bud Regional Hospital</t>
  </si>
  <si>
    <t>Johnson Memorial Hospital</t>
  </si>
  <si>
    <t>Methodist Hospitals Inc</t>
  </si>
  <si>
    <t>Franciscan Health Hammond</t>
  </si>
  <si>
    <t>Hendricks Regional Health</t>
  </si>
  <si>
    <t>Community Howard Regional Health Inc</t>
  </si>
  <si>
    <t>St Catherine Hospital Inc</t>
  </si>
  <si>
    <t>Clark Memorial Hospital</t>
  </si>
  <si>
    <t>Marion General Hospital</t>
  </si>
  <si>
    <t>Saint Joseph Regional Medical Center</t>
  </si>
  <si>
    <t>Franciscan Health Michigan City</t>
  </si>
  <si>
    <t>Lutheran Hospital Of Indiana</t>
  </si>
  <si>
    <t>Elkhart General Hospital</t>
  </si>
  <si>
    <t>Parkview Regional Medical Center</t>
  </si>
  <si>
    <t>Franciscan Health Crawfordsville</t>
  </si>
  <si>
    <t>Goshen General Hospital</t>
  </si>
  <si>
    <t>Henry County Memorial Hospital</t>
  </si>
  <si>
    <t>St Mary Medical Center Inc</t>
  </si>
  <si>
    <t>Porter Regional Hospital</t>
  </si>
  <si>
    <t>Hancock Regional Hospital</t>
  </si>
  <si>
    <t>Indiana University Health Morgan Hospital Inc</t>
  </si>
  <si>
    <t>Good Samaritan Hospital</t>
  </si>
  <si>
    <t>Terre Haute Regional Hospital</t>
  </si>
  <si>
    <t>Indiana University Health Bloomington Hospital</t>
  </si>
  <si>
    <t>Indiana University Health</t>
  </si>
  <si>
    <t>Franciscan Health Mooresville</t>
  </si>
  <si>
    <t>Memorial Hospital Of South Bend</t>
  </si>
  <si>
    <t>Daviess Community Hospital</t>
  </si>
  <si>
    <t>Fayette Regional Health System</t>
  </si>
  <si>
    <t>Schneck Medical Center</t>
  </si>
  <si>
    <t>King's Daughters' Health</t>
  </si>
  <si>
    <t>Community Hospital East</t>
  </si>
  <si>
    <t>Bluffton Regional Medical Center</t>
  </si>
  <si>
    <t>Saint Joseph Regional Medical Center - Plymouth</t>
  </si>
  <si>
    <t>Deaconess Hospital Inc</t>
  </si>
  <si>
    <t>St Vincent Hospital &amp; Health Services</t>
  </si>
  <si>
    <t>Dearborn County Hospital</t>
  </si>
  <si>
    <t>St Vincent Anderson Regional Hospital Inc</t>
  </si>
  <si>
    <t>Indiana University Health Ball Memorial Hospital</t>
  </si>
  <si>
    <t>Franciscan Health Dyer</t>
  </si>
  <si>
    <t>Parkview Huntington Hospital</t>
  </si>
  <si>
    <t>Parkview Whitley Hospital</t>
  </si>
  <si>
    <t>Witham Health Services</t>
  </si>
  <si>
    <t>Franciscan Health Lafayette</t>
  </si>
  <si>
    <t>Columbus Regional Hospital</t>
  </si>
  <si>
    <t>Community Hospital Of Anderson And Madison County</t>
  </si>
  <si>
    <t>Memorial Hospital And Health Care Center</t>
  </si>
  <si>
    <t>Franciscan Health Crown Point</t>
  </si>
  <si>
    <t>Community Hospital South</t>
  </si>
  <si>
    <t>Community Westview Hospital</t>
  </si>
  <si>
    <t>Kosciusko Community Hospital</t>
  </si>
  <si>
    <t>Parkview Noble Hospital</t>
  </si>
  <si>
    <t>St Vincent Heart Center Of Indiana Llc</t>
  </si>
  <si>
    <t>St Vincent Carmel Hospital Inc</t>
  </si>
  <si>
    <t>Iu Health West Hospital</t>
  </si>
  <si>
    <t>Indiana University Health North Hospital</t>
  </si>
  <si>
    <t>Franciscan Health Indianapolis</t>
  </si>
  <si>
    <t>Franciscan Health Munster</t>
  </si>
  <si>
    <t>Orthopaedic Hospital At Parkview North Llc</t>
  </si>
  <si>
    <t>The Orthopaedic Hospital Of Lutheran Health Networ</t>
  </si>
  <si>
    <t>Community Hospital North</t>
  </si>
  <si>
    <t>Physicians' Medical Center Llc</t>
  </si>
  <si>
    <t>Indiana University Health Arnett Hospital</t>
  </si>
  <si>
    <t>The Heart Hospital At Deaconess Gateway Llc</t>
  </si>
  <si>
    <t>Kentuckiana Medical Center Llc</t>
  </si>
  <si>
    <t>Unity Medical And Surgical Hospital</t>
  </si>
  <si>
    <t>St Vincent Fishers Hospital Inc</t>
  </si>
  <si>
    <t>Franciscan Health Carmel</t>
  </si>
  <si>
    <t>Community Hospital Of Bremen Inc</t>
  </si>
  <si>
    <t>St Vincent Randolph Hospital Inc</t>
  </si>
  <si>
    <t>Indiana University Health Blackford Hospital</t>
  </si>
  <si>
    <t>St Vincent Jennings Hospital Inc</t>
  </si>
  <si>
    <t>Rush Memorial Hospital</t>
  </si>
  <si>
    <t>Pulaski Memorial Hospital</t>
  </si>
  <si>
    <t>St Vincent Williamsport Hospital Inc</t>
  </si>
  <si>
    <t>St Vincent Mercy Hospital</t>
  </si>
  <si>
    <t>St Vincent Clay Hospital Inc</t>
  </si>
  <si>
    <t>Parkview Wabash Hospital, Inc</t>
  </si>
  <si>
    <t>Indiana University Health Tipton Hospital Inc</t>
  </si>
  <si>
    <t>Indiana University Health White Memorial Hospital</t>
  </si>
  <si>
    <t>St Vincent Salem Hospital Inc</t>
  </si>
  <si>
    <t>Cameron Memorial Community Hospital Inc</t>
  </si>
  <si>
    <t>Indiana University Health Frankfort Inc</t>
  </si>
  <si>
    <t>Greene County General Hospital</t>
  </si>
  <si>
    <t>Dukes Memorial Hospital</t>
  </si>
  <si>
    <t>Gibson General Hospital</t>
  </si>
  <si>
    <t>Perry County Memorial Hospital</t>
  </si>
  <si>
    <t>Parkview Lagrange Hospital</t>
  </si>
  <si>
    <t>Franciscan Health Rensselaer, Inc</t>
  </si>
  <si>
    <t>Sullivan County Community Hospital</t>
  </si>
  <si>
    <t>Indiana University Health Bedford Hospital</t>
  </si>
  <si>
    <t>Adams Memorial Hospital</t>
  </si>
  <si>
    <t>Harrison County Hospital</t>
  </si>
  <si>
    <t>Decatur County Memorial Hospital</t>
  </si>
  <si>
    <t>Putnam County Hospital</t>
  </si>
  <si>
    <t>Scott Memorial Hospital</t>
  </si>
  <si>
    <t>St Vincent Dunn Hospital Inc</t>
  </si>
  <si>
    <t>Via Christi Hospital Pittsburg Inc</t>
  </si>
  <si>
    <t>Ransom Memorial Hospital</t>
  </si>
  <si>
    <t>University Health System, St. Francis Campus</t>
  </si>
  <si>
    <t>Susan B Allen Memorial Hospital</t>
  </si>
  <si>
    <t>Pratt Regional Medical Center</t>
  </si>
  <si>
    <t>University Of Kansas Hospital</t>
  </si>
  <si>
    <t>Mercy Hospital-Fort Scott</t>
  </si>
  <si>
    <t>Southwest Medical Center</t>
  </si>
  <si>
    <t>Geary Community Hospital</t>
  </si>
  <si>
    <t>Newton Medical Center</t>
  </si>
  <si>
    <t>Shawnee Mission Medical Center</t>
  </si>
  <si>
    <t>Mcpherson Hospital Inc</t>
  </si>
  <si>
    <t>Miami County Medical Center</t>
  </si>
  <si>
    <t>Via Christi Hospitals Wichita, Inc</t>
  </si>
  <si>
    <t>Saint Luke's Cushing Hospital</t>
  </si>
  <si>
    <t>Lawrence Memorial Hospital</t>
  </si>
  <si>
    <t>Via Christi Hospital Manhattan, Inc</t>
  </si>
  <si>
    <t>Providence Medical Center</t>
  </si>
  <si>
    <t>Western Plains Medical Complex</t>
  </si>
  <si>
    <t>Overland Park Reg Med Ctr</t>
  </si>
  <si>
    <t>Menorah Medical Center</t>
  </si>
  <si>
    <t>Saint Luke's South Hospital</t>
  </si>
  <si>
    <t>Kansas City Orthopaedic Institute</t>
  </si>
  <si>
    <t>Kansas Medical Center Llc</t>
  </si>
  <si>
    <t>Blue Valley Hospital, Inc</t>
  </si>
  <si>
    <t>Comanche County Hospital</t>
  </si>
  <si>
    <t>Kearny County Hospital</t>
  </si>
  <si>
    <t>Stanton County Hospital</t>
  </si>
  <si>
    <t>Lindsborg Community Hospital</t>
  </si>
  <si>
    <t>Greeley County Health Services</t>
  </si>
  <si>
    <t>Lincoln County Hospital</t>
  </si>
  <si>
    <t>Goodland Regional Medical Center</t>
  </si>
  <si>
    <t>Clay County Medical Center</t>
  </si>
  <si>
    <t>Allen County Regional Hospital</t>
  </si>
  <si>
    <t>Neosho Memorial Regional Medical Center</t>
  </si>
  <si>
    <t>St Elizabeth Ft Thomas</t>
  </si>
  <si>
    <t>King's Daughters' Medical Center</t>
  </si>
  <si>
    <t>Hardin Memorial Hospital</t>
  </si>
  <si>
    <t>The Medical Center At Bowling Green</t>
  </si>
  <si>
    <t>Jewish Hospital - Shelbyville</t>
  </si>
  <si>
    <t>T J Samson Community Hospital</t>
  </si>
  <si>
    <t>St Claire Regional Medical Center</t>
  </si>
  <si>
    <t>Flaget Memorial Hospital</t>
  </si>
  <si>
    <t>Murray-Calloway County Hospital</t>
  </si>
  <si>
    <t>Our Lady Of Bellefonte Hospital</t>
  </si>
  <si>
    <t>Owensboro Health Regional Hospital</t>
  </si>
  <si>
    <t>Jewish Hospital &amp; St Mary's Healthcare</t>
  </si>
  <si>
    <t>Pikeville Medical Center</t>
  </si>
  <si>
    <t>Ephraim Mcdowell Regional Medical Center</t>
  </si>
  <si>
    <t>Baptist Health Richmond</t>
  </si>
  <si>
    <t>Logan Memorial Hospital</t>
  </si>
  <si>
    <t>University Of Kentucky Hospital</t>
  </si>
  <si>
    <t>Twin Lakes Regional Medical Center</t>
  </si>
  <si>
    <t>Taylor Regional Hospital</t>
  </si>
  <si>
    <t>Norton Hospital / Norton Healthcare Pavilion / Nor</t>
  </si>
  <si>
    <t>Baptist Health Lexington</t>
  </si>
  <si>
    <t>Baptist Health Paducah</t>
  </si>
  <si>
    <t>Tristar Greenview Regional Hospital</t>
  </si>
  <si>
    <t>Baptist Health Louisville</t>
  </si>
  <si>
    <t>Lake Cumberland Regional Hospital</t>
  </si>
  <si>
    <t>Baptist Health La Grange</t>
  </si>
  <si>
    <t>University Of Louisville Hospital</t>
  </si>
  <si>
    <t>Carroll County Memorial Hospital</t>
  </si>
  <si>
    <t>Breckinridge Memorial Hospital</t>
  </si>
  <si>
    <t>Jane Todd Crawford Hospital</t>
  </si>
  <si>
    <t>Marshall County Hospital</t>
  </si>
  <si>
    <t>Lafayette General Medical Center</t>
  </si>
  <si>
    <t>Thibodaux Regional Medical Center</t>
  </si>
  <si>
    <t>University Medical Center New Orleans</t>
  </si>
  <si>
    <t>University Hospital &amp; Clinics</t>
  </si>
  <si>
    <t>Natchitoches Regional Medical Center</t>
  </si>
  <si>
    <t>Terrebonne General Medical Center</t>
  </si>
  <si>
    <t>West Calcasieu Cameron Hospital</t>
  </si>
  <si>
    <t>Teche Regional Medical Center</t>
  </si>
  <si>
    <t>North Oaks Medical Center, L L C</t>
  </si>
  <si>
    <t>Opelousas General Health System</t>
  </si>
  <si>
    <t>Christus St Frances Cabrini Hospital</t>
  </si>
  <si>
    <t>Lane Regional Medical Center</t>
  </si>
  <si>
    <t>Rapides Regional Medical Center</t>
  </si>
  <si>
    <t>Christus St Patrick Hospital</t>
  </si>
  <si>
    <t>Abbeville General Hospital</t>
  </si>
  <si>
    <t>Ochsner Medical Center</t>
  </si>
  <si>
    <t>West Jefferson Medical Center</t>
  </si>
  <si>
    <t>Slidell Memorial Hospital</t>
  </si>
  <si>
    <t>Christus Health Shreveport - Bossier</t>
  </si>
  <si>
    <t>Acadia General Hospital</t>
  </si>
  <si>
    <t>St Tammany Parish Hospital</t>
  </si>
  <si>
    <t>Beauregard Memorial Hospital</t>
  </si>
  <si>
    <t>Jennings American Legion Hospital</t>
  </si>
  <si>
    <t>Iberia General Hospital And Medical Center</t>
  </si>
  <si>
    <t>Lake Charles Memorial Hospital</t>
  </si>
  <si>
    <t>Our Lady Of The Lake Regional Medical Center</t>
  </si>
  <si>
    <t>Baton Rouge General Medical Center</t>
  </si>
  <si>
    <t>St Charles Parish Hospital</t>
  </si>
  <si>
    <t>Northern Louisiana Medical Center</t>
  </si>
  <si>
    <t>Winn Parish Medical Center</t>
  </si>
  <si>
    <t>University Health Shreveport</t>
  </si>
  <si>
    <t>Our Lady Of Lourdes Regional Medical Center, Inc</t>
  </si>
  <si>
    <t>Oakdale Community Hospital</t>
  </si>
  <si>
    <t>Willis Knighton Medical Center</t>
  </si>
  <si>
    <t>Morehouse General Hospital</t>
  </si>
  <si>
    <t>Desoto Regional Health System</t>
  </si>
  <si>
    <t>St Francis Medical Center</t>
  </si>
  <si>
    <t>Franklin Medical Center</t>
  </si>
  <si>
    <t>Lasalle General Hospital</t>
  </si>
  <si>
    <t>East Jefferson General Hospital</t>
  </si>
  <si>
    <t>Glenwood Regional Medical Center</t>
  </si>
  <si>
    <t>Lakeview Regional Medical Center</t>
  </si>
  <si>
    <t>Leonard J Chabert Medical Center</t>
  </si>
  <si>
    <t>Christus Lake Area Hospital</t>
  </si>
  <si>
    <t>Ochsner Medical Center - Baton Rouge</t>
  </si>
  <si>
    <t>Ochsner Medical Center - Northshore, L L C</t>
  </si>
  <si>
    <t>Women's And Children's Hospital</t>
  </si>
  <si>
    <t>Willis Knighton Bossier Health Center</t>
  </si>
  <si>
    <t>Physicians Medical Center</t>
  </si>
  <si>
    <t>Monroe Surgical Hospital</t>
  </si>
  <si>
    <t>Louisiana Heart Hospital</t>
  </si>
  <si>
    <t>Surgical Specialty Center Of Baton Rouge</t>
  </si>
  <si>
    <t>Park Place Surgical Hospital</t>
  </si>
  <si>
    <t>Lafayette Surgical Specialty Hospital</t>
  </si>
  <si>
    <t>Heart Hospital Of Lafayette</t>
  </si>
  <si>
    <t>The Spine Hospital Of Louisiana</t>
  </si>
  <si>
    <t>Fairway Medical Center</t>
  </si>
  <si>
    <t>Lafayette General Surgical Hospital</t>
  </si>
  <si>
    <t>Ochsner Medical Center-Kenner</t>
  </si>
  <si>
    <t>Doctors Hospital At Deer Creek L L C</t>
  </si>
  <si>
    <t>Central Louisiana Surgical Hospital</t>
  </si>
  <si>
    <t>Cypress Pointe Surgical Hospital</t>
  </si>
  <si>
    <t>St Bernard Parish Hospital</t>
  </si>
  <si>
    <t>St Helena Parish Hospital</t>
  </si>
  <si>
    <t>Assumption Community Hospital</t>
  </si>
  <si>
    <t>St James Parish Hospital</t>
  </si>
  <si>
    <t>West Feliciana Parish Hospital</t>
  </si>
  <si>
    <t>Dequincy Memorial Hospital</t>
  </si>
  <si>
    <t>Prevost Memorial Hospital</t>
  </si>
  <si>
    <t>Hood Memorial Hospital</t>
  </si>
  <si>
    <t>Franklin Foundation Hospital</t>
  </si>
  <si>
    <t>Bunkie General Hospital</t>
  </si>
  <si>
    <t>Christus Coushatta Health Care Center</t>
  </si>
  <si>
    <t>Pointe Coupee General Hospital</t>
  </si>
  <si>
    <t>Jackson Parish Hospital</t>
  </si>
  <si>
    <t>Lallie Kemp Medical Center</t>
  </si>
  <si>
    <t>Abrom Kaplan Memorial Hospital</t>
  </si>
  <si>
    <t>Ochsner St Anne General Hospital</t>
  </si>
  <si>
    <t>Lady Of The Sea General Hospital</t>
  </si>
  <si>
    <t>Aroostook Medical Center</t>
  </si>
  <si>
    <t>Southern Maine Health Care</t>
  </si>
  <si>
    <t>Central Maine Medical Center</t>
  </si>
  <si>
    <t>Parkview Adventist Medical Center</t>
  </si>
  <si>
    <t>Eastern Maine Medical Center</t>
  </si>
  <si>
    <t>St Marys Regional Medical Center</t>
  </si>
  <si>
    <t>Franklin Memorial Hospital</t>
  </si>
  <si>
    <t>Mainegeneral Medical Center</t>
  </si>
  <si>
    <t>Maine Coast Memorial Hospital</t>
  </si>
  <si>
    <t>Penobscot Bay Medical Center</t>
  </si>
  <si>
    <t>Mount Desert Island Hospital</t>
  </si>
  <si>
    <t>Calais Regional Hospital</t>
  </si>
  <si>
    <t>Millinocket Regional Hospital</t>
  </si>
  <si>
    <t>Down East Community Hospital</t>
  </si>
  <si>
    <t>Waldo County General Hospital</t>
  </si>
  <si>
    <t>Stephens Memorial Hospital</t>
  </si>
  <si>
    <t>Sturdy Memorial Hospital</t>
  </si>
  <si>
    <t>Lawrence General Hospital</t>
  </si>
  <si>
    <t>Cambridge Health Alliance</t>
  </si>
  <si>
    <t>Cooley Dickinson Hospital Inc,the</t>
  </si>
  <si>
    <t>Baystate Franklin Medical Center</t>
  </si>
  <si>
    <t>Harrington Memorial Hospital-1</t>
  </si>
  <si>
    <t>Holyoke Medical Center</t>
  </si>
  <si>
    <t>Baystate Wing Hospital And Medical Centers</t>
  </si>
  <si>
    <t>Boston Medical Center Corporation-</t>
  </si>
  <si>
    <t>North Shore Medical Center -</t>
  </si>
  <si>
    <t>St Elizabeth's Medical Center</t>
  </si>
  <si>
    <t>Berkshire Medical Center Inc - 1</t>
  </si>
  <si>
    <t>Baystate Mary Lane Hospital</t>
  </si>
  <si>
    <t>Signature Healthcare Brockton Hospital</t>
  </si>
  <si>
    <t>Clinton Hospital Association</t>
  </si>
  <si>
    <t>Adcare Hospital Of Worcester Inc</t>
  </si>
  <si>
    <t>Lowell General Hospital</t>
  </si>
  <si>
    <t>Hallmark Health System</t>
  </si>
  <si>
    <t>Massachusetts General Hospital</t>
  </si>
  <si>
    <t>Southcoast Hospital Group, Inc</t>
  </si>
  <si>
    <t>Massachusetts Eye And Ear Infirmary -</t>
  </si>
  <si>
    <t>Baystate Medical Center</t>
  </si>
  <si>
    <t>Beth Israel Deaconess Medical Center</t>
  </si>
  <si>
    <t>New England Baptist Hospital</t>
  </si>
  <si>
    <t>Milford Regional Medical Center</t>
  </si>
  <si>
    <t>Nashoba Valley Medical Center</t>
  </si>
  <si>
    <t>Newton-Wellesley Hospital</t>
  </si>
  <si>
    <t>Brigham And Women's Hospital</t>
  </si>
  <si>
    <t>Brigham And Women's Faulkner Hospital</t>
  </si>
  <si>
    <t>Umass Memorial Medical Center Inc</t>
  </si>
  <si>
    <t>Lahey Hospital &amp; Medical Center, Burlington</t>
  </si>
  <si>
    <t>Nantucket Cottage Hospital</t>
  </si>
  <si>
    <t>Martha's Vineyard Hospital Inc</t>
  </si>
  <si>
    <t>Athol Memorial Hospital</t>
  </si>
  <si>
    <t>Spectrum Health Zeeland Community Hospital</t>
  </si>
  <si>
    <t>Mercy Health Muskegon</t>
  </si>
  <si>
    <t>Promedica Bixby Hospital</t>
  </si>
  <si>
    <t>Pontiac General Hospital</t>
  </si>
  <si>
    <t>Bronson Methodist Hospital</t>
  </si>
  <si>
    <t>Providence - Providence Park Hospital</t>
  </si>
  <si>
    <t>Beaumont Hospital - Dearborn</t>
  </si>
  <si>
    <t>Lakeland Hospital, St Joseph</t>
  </si>
  <si>
    <t>Community Health Center Of Branch County</t>
  </si>
  <si>
    <t>St Joseph Mercy Oakland</t>
  </si>
  <si>
    <t>Midmichigan Medical Center-Gratiot</t>
  </si>
  <si>
    <t>Lake Huron Medical Center</t>
  </si>
  <si>
    <t>Spectrum Health United Hospital</t>
  </si>
  <si>
    <t>Midmichigan Medical Center - Alpena</t>
  </si>
  <si>
    <t>Spectrum Health - Butterworth Campus</t>
  </si>
  <si>
    <t>Spectrum Health Pennock</t>
  </si>
  <si>
    <t>University Of Michigan Health System</t>
  </si>
  <si>
    <t>Henry Ford Macomb Hospital</t>
  </si>
  <si>
    <t>Up Health System - Marquette</t>
  </si>
  <si>
    <t>Dickinson County Memorial Hospital</t>
  </si>
  <si>
    <t>Munson Healthcare Grayling Hospital</t>
  </si>
  <si>
    <t>Saint Mary's Health Care</t>
  </si>
  <si>
    <t>Saint Joseph Mercy Livingston Hospital</t>
  </si>
  <si>
    <t>Covenant Medical Center</t>
  </si>
  <si>
    <t>Straith Hospital For Special Surgery</t>
  </si>
  <si>
    <t>Holland Community Hospital</t>
  </si>
  <si>
    <t>Bronson Battle Creek Hospital</t>
  </si>
  <si>
    <t>St Mary's Of Michigan Medical Center</t>
  </si>
  <si>
    <t>Mclaren Central Michigan</t>
  </si>
  <si>
    <t>Munson Healthcare Cadillac Hospital</t>
  </si>
  <si>
    <t>Bronson South Haven Hospital</t>
  </si>
  <si>
    <t>Beaumont Hospital, Grosse Pointe</t>
  </si>
  <si>
    <t>Henry Ford Allegiance Health</t>
  </si>
  <si>
    <t>Spectrum Health Big Rapids Hospital</t>
  </si>
  <si>
    <t>West Branch Regional Medical Center</t>
  </si>
  <si>
    <t>Munson Medical Center</t>
  </si>
  <si>
    <t>Promedica Monroe Regional Hospital</t>
  </si>
  <si>
    <t>Tawas St Joseph Hospital</t>
  </si>
  <si>
    <t>Harper University Hospital</t>
  </si>
  <si>
    <t>Mclaren - Northern Michigan</t>
  </si>
  <si>
    <t>Up Health System Portage</t>
  </si>
  <si>
    <t>Spectrum Health Ludington Hospital</t>
  </si>
  <si>
    <t>Borgess Medical Center</t>
  </si>
  <si>
    <t>Beaumont Hospital, Royal Oak</t>
  </si>
  <si>
    <t>Otsego Memorial Hospital</t>
  </si>
  <si>
    <t>Beaumont Hospital - Wayne</t>
  </si>
  <si>
    <t>Forest Health Medical Center</t>
  </si>
  <si>
    <t>Henry Ford Wyandotte Hospital</t>
  </si>
  <si>
    <t>Beaumont Hospital - Farmington Hills</t>
  </si>
  <si>
    <t>St Joseph Mercy Hospital</t>
  </si>
  <si>
    <t>St John Hospital And Medical Center</t>
  </si>
  <si>
    <t>Mclaren Greater Lansing</t>
  </si>
  <si>
    <t>North Ottawa Community Health System</t>
  </si>
  <si>
    <t>Beaumont Hospital - Trenton</t>
  </si>
  <si>
    <t>Midmichigan Medical Center-Clare</t>
  </si>
  <si>
    <t>Mclaren Lapeer Region</t>
  </si>
  <si>
    <t>St John Macomb-Oakland Hospital-Macomb Center</t>
  </si>
  <si>
    <t>Genesys Regional Medical Center - Health Park</t>
  </si>
  <si>
    <t>Sparrow Carson Hospital</t>
  </si>
  <si>
    <t>Midmichigan Medical Center-Midland</t>
  </si>
  <si>
    <t>Edward W Sparrow Hospital</t>
  </si>
  <si>
    <t>Chippewa County War Memorial Hospital</t>
  </si>
  <si>
    <t>St John River District Hospital</t>
  </si>
  <si>
    <t>Ascension Crittenton Hospital</t>
  </si>
  <si>
    <t>St Joseph Mercy Chelsea</t>
  </si>
  <si>
    <t>Southeast Michigan Surgical Hospital</t>
  </si>
  <si>
    <t>Beaumont Hospital, Troy</t>
  </si>
  <si>
    <t>Beaumont Hospital - Taylor</t>
  </si>
  <si>
    <t>Detroit Receiving Hospital &amp; Univ Health Center</t>
  </si>
  <si>
    <t>Huron Valley-Sinai Hospital</t>
  </si>
  <si>
    <t>Karmanos Cancer Center</t>
  </si>
  <si>
    <t>Oakland Regional Hospital</t>
  </si>
  <si>
    <t>Henry Ford West Bloomfield Hospital</t>
  </si>
  <si>
    <t>Munson Healthcare Manistee Hospital</t>
  </si>
  <si>
    <t>Paul Oliver Memorial Hospital</t>
  </si>
  <si>
    <t>Kalkaska Memorial Health Center</t>
  </si>
  <si>
    <t>Schoolcraft Memorial Hospital</t>
  </si>
  <si>
    <t>Helen Newberry Joy Hospital</t>
  </si>
  <si>
    <t>Saint Mary's Standish Community Hospital</t>
  </si>
  <si>
    <t>Mackinac Straits Hospital And Health Center</t>
  </si>
  <si>
    <t>Munising Memorial Hospital</t>
  </si>
  <si>
    <t>Sheridan Community Hospital</t>
  </si>
  <si>
    <t>Mckenzie Health System</t>
  </si>
  <si>
    <t>Hills &amp; Dales General Hospital</t>
  </si>
  <si>
    <t>Spectrum Health Kelsey Hospital</t>
  </si>
  <si>
    <t>Aspirus Iron River Hospital &amp; Clinics, Inc</t>
  </si>
  <si>
    <t>Aspirus Keweenaw Hospital</t>
  </si>
  <si>
    <t>Mercy Health Lakeshore Campus</t>
  </si>
  <si>
    <t>Munson Healthcare Charlevoix Hospital</t>
  </si>
  <si>
    <t>Spectrum Health Reed City Hospital</t>
  </si>
  <si>
    <t>Eaton Rapids Medical Center</t>
  </si>
  <si>
    <t>Midmichigan Medical Center-Gladwin</t>
  </si>
  <si>
    <t>Sparrow Clinton Hospital</t>
  </si>
  <si>
    <t>Hayes Green Beach Memorial Hospital</t>
  </si>
  <si>
    <t>Allegan General Hospital</t>
  </si>
  <si>
    <t>Caro Community Hospital</t>
  </si>
  <si>
    <t>Marlette Regional Hospital</t>
  </si>
  <si>
    <t>Bronson Lakeview Hospital</t>
  </si>
  <si>
    <t>Promedica Herrick Hospital</t>
  </si>
  <si>
    <t>West Shore Medical Center</t>
  </si>
  <si>
    <t>Spectrum Health Gerber Memorial</t>
  </si>
  <si>
    <t>Ssm Health St Joseph Hospital-St Charles</t>
  </si>
  <si>
    <t>Mosaic Life Care At St Joseph</t>
  </si>
  <si>
    <t>Bothwell Regional Health Center</t>
  </si>
  <si>
    <t>Phelps County Regional Medical Center</t>
  </si>
  <si>
    <t>Mercy Hospital St Louis</t>
  </si>
  <si>
    <t>Northeast Regional Medical Center</t>
  </si>
  <si>
    <t>Mercy Hospital Jefferson</t>
  </si>
  <si>
    <t>Hannibal Regional Hospital</t>
  </si>
  <si>
    <t>Research Medical Center</t>
  </si>
  <si>
    <t>Barnes Jewish Hospital</t>
  </si>
  <si>
    <t>Bates County Memorial Hospital</t>
  </si>
  <si>
    <t>Capital Region Medical Center</t>
  </si>
  <si>
    <t>Truman Medical Center Hospital Hill</t>
  </si>
  <si>
    <t>Ssm Health St Francis Hospital - Maryville</t>
  </si>
  <si>
    <t>Mercy Hospital Washington</t>
  </si>
  <si>
    <t>Cameron Regional Medical Center</t>
  </si>
  <si>
    <t>Saint Lukes North Hospital</t>
  </si>
  <si>
    <t>Ssm Health St. Mary's Hospital-Audrain</t>
  </si>
  <si>
    <t>Mercy Hospital Springfield</t>
  </si>
  <si>
    <t>St Anthony's Medical Center</t>
  </si>
  <si>
    <t>Ssm Health St Clare Hospital - Fenton</t>
  </si>
  <si>
    <t>Ssm Health St Mary's Hospital - St Louis</t>
  </si>
  <si>
    <t>Cox Medical Center Branson</t>
  </si>
  <si>
    <t>Centerpoint Medical Center</t>
  </si>
  <si>
    <t>North Kansas City Hospital</t>
  </si>
  <si>
    <t>Western Missouri Medical Center</t>
  </si>
  <si>
    <t>Truman Medical Center Lakewood</t>
  </si>
  <si>
    <t>Ssm Health Depaul Hospital St Louis</t>
  </si>
  <si>
    <t>Ssm Health Saint Louis University Hospital</t>
  </si>
  <si>
    <t>Missouri Baptist Medical Center</t>
  </si>
  <si>
    <t>Freeman Health System - Freeman West</t>
  </si>
  <si>
    <t>University Of Missouri Health Care</t>
  </si>
  <si>
    <t>Barnes-Jewish West County Hospital</t>
  </si>
  <si>
    <t>Parkland Health Center</t>
  </si>
  <si>
    <t>Golden Valley Memorial Hospital</t>
  </si>
  <si>
    <t>Christian Hospital Northeast-Northwest</t>
  </si>
  <si>
    <t>Lake Regional Health System</t>
  </si>
  <si>
    <t>Lee's Summit Medical Center</t>
  </si>
  <si>
    <t>Barnes-Jewish St Peters Hospital</t>
  </si>
  <si>
    <t>Citizens Memorial Hospital</t>
  </si>
  <si>
    <t>Ssm Health Saint Joseph Hospital-Lake Saint Louis</t>
  </si>
  <si>
    <t>Saint Lukes Cancer Institute</t>
  </si>
  <si>
    <t>Belton Regional Medical Center</t>
  </si>
  <si>
    <t>Saint Luke's East Lee's Summit Hospital</t>
  </si>
  <si>
    <t>Progress West Hospital</t>
  </si>
  <si>
    <t>Washington County Memorial Hospital</t>
  </si>
  <si>
    <t>Wright Memorial Hospital</t>
  </si>
  <si>
    <t>Harrison County Community Hospital</t>
  </si>
  <si>
    <t>Hermann Area District Hospital</t>
  </si>
  <si>
    <t>Lafayette Regional Health Center</t>
  </si>
  <si>
    <t>Hedrick Medical Center</t>
  </si>
  <si>
    <t>Excelsior Springs Hospital</t>
  </si>
  <si>
    <t>Cass Regional Medical Center</t>
  </si>
  <si>
    <t>Ray County Memorial Hospital</t>
  </si>
  <si>
    <t>Ste Genevieve County Memorial Hospital</t>
  </si>
  <si>
    <t>Pike County Memorial Hospital</t>
  </si>
  <si>
    <t>I-70 Community Hospital</t>
  </si>
  <si>
    <t>Community Medical Center</t>
  </si>
  <si>
    <t>Northern Montana Hospital</t>
  </si>
  <si>
    <t>Kalispell Regional Medical Center</t>
  </si>
  <si>
    <t>Bozeman Health Deaconess Hospital</t>
  </si>
  <si>
    <t>Great Falls Clinic Hospital</t>
  </si>
  <si>
    <t>Benefis Teton Medical Center</t>
  </si>
  <si>
    <t>Deer Lodge Medical Center</t>
  </si>
  <si>
    <t>Frances Mahon Deaconess Hospital</t>
  </si>
  <si>
    <t>Barrett Hospital &amp; Healthcare</t>
  </si>
  <si>
    <t>Cabinet Peaks Medical Center</t>
  </si>
  <si>
    <t>Clark Fork Valley Hospital</t>
  </si>
  <si>
    <t>St Luke Community Hospital</t>
  </si>
  <si>
    <t>Broadwater Health Center</t>
  </si>
  <si>
    <t>Community Hospital Of Anaconda</t>
  </si>
  <si>
    <t>Northern Rockies Medical Center</t>
  </si>
  <si>
    <t>Marcus Daly Memorial Hospital - Cah</t>
  </si>
  <si>
    <t>Providence St Joseph Medical Center</t>
  </si>
  <si>
    <t>Holy Rosary Healthcare</t>
  </si>
  <si>
    <t>Mary Hitchcock Memorial Hospital</t>
  </si>
  <si>
    <t>Lakes Region General Hospital</t>
  </si>
  <si>
    <t>Frisbie Memorial Hospital</t>
  </si>
  <si>
    <t>Parkland Medical Center</t>
  </si>
  <si>
    <t>Wentworth-Douglass Hospital</t>
  </si>
  <si>
    <t>Cheshire Medical Center</t>
  </si>
  <si>
    <t>Southern Nh Medical Center</t>
  </si>
  <si>
    <t>Portsmouth Regional Hospital</t>
  </si>
  <si>
    <t>Catholic Medical Center</t>
  </si>
  <si>
    <t>Upper Connecticut Valley Hospital</t>
  </si>
  <si>
    <t>Littleton Regional Healthcare</t>
  </si>
  <si>
    <t>Alice Peck Day Memorial Hospital</t>
  </si>
  <si>
    <t>Valley Regional Hospital</t>
  </si>
  <si>
    <t>Monadnock Community Hospital</t>
  </si>
  <si>
    <t>Androscoggin Valley Hospital</t>
  </si>
  <si>
    <t>Speare Memorial Hospital</t>
  </si>
  <si>
    <t>Christus St Vincent Regional Medical Center</t>
  </si>
  <si>
    <t>Alta Vista Regional Hospital</t>
  </si>
  <si>
    <t>Gerald Champion Regional Medical Center</t>
  </si>
  <si>
    <t>San Juan Regional Medical Center</t>
  </si>
  <si>
    <t>Eastern New Mexico Medical Center</t>
  </si>
  <si>
    <t>Lovelace Medical Center</t>
  </si>
  <si>
    <t>Presbyterian Espanola Hospital</t>
  </si>
  <si>
    <t>Holy Cross Hospital A Div Of Taos Health Systems</t>
  </si>
  <si>
    <t>Gila Regional Medical Center</t>
  </si>
  <si>
    <t>Lovelace Women's Hospital</t>
  </si>
  <si>
    <t>Plains Regional Medical Center</t>
  </si>
  <si>
    <t>Artesia General Hospital</t>
  </si>
  <si>
    <t>Los Alamos Medical Center</t>
  </si>
  <si>
    <t>Rehoboth Mckinley Christian Health Care Services</t>
  </si>
  <si>
    <t>Santa Fe Phs Indian Hospital</t>
  </si>
  <si>
    <t>Northern Navajo Medical Center</t>
  </si>
  <si>
    <t>Carlsbad Medical Center</t>
  </si>
  <si>
    <t>Lea Regional Medical Center</t>
  </si>
  <si>
    <t>Guadalupe County Hospital</t>
  </si>
  <si>
    <t>Lovelace Westside Hospital</t>
  </si>
  <si>
    <t>Roosevelt General Hospital</t>
  </si>
  <si>
    <t>Mountain View Regional Medical Center</t>
  </si>
  <si>
    <t>Lovelace Regional Hospital - Roswell</t>
  </si>
  <si>
    <t>Unm Sandoval Regional Medical Center</t>
  </si>
  <si>
    <t>Socorro General Hospital</t>
  </si>
  <si>
    <t>Dr Dan C Trigg Memorial Hospital</t>
  </si>
  <si>
    <t>Lincoln County Medical Center</t>
  </si>
  <si>
    <t>Miners' Colfax Medical Center</t>
  </si>
  <si>
    <t>Cibola General Hospital</t>
  </si>
  <si>
    <t>Wyoming County Community Hospital</t>
  </si>
  <si>
    <t>Newark-Wayne Community Hospital</t>
  </si>
  <si>
    <t>Niagara Falls Memorial Medical Center</t>
  </si>
  <si>
    <t>United Memorial Medical Center</t>
  </si>
  <si>
    <t>F F Thompson Hospital</t>
  </si>
  <si>
    <t>Sisters Of Charity Hospital</t>
  </si>
  <si>
    <t>Alice Hyde Medical Center</t>
  </si>
  <si>
    <t>New York-Presbyterian Hospital</t>
  </si>
  <si>
    <t>Kenmore Mercy Hospital</t>
  </si>
  <si>
    <t>Olean General Hospital</t>
  </si>
  <si>
    <t>North Shore University Hospital</t>
  </si>
  <si>
    <t>Bertrand Chaffee Hospital</t>
  </si>
  <si>
    <t>Rochester General Hospital</t>
  </si>
  <si>
    <t>Eastern Niagara Hospital</t>
  </si>
  <si>
    <t>Mount Sinai Beth Israel/Petrie Campus</t>
  </si>
  <si>
    <t>Mount St Mary's Hospital And  Health Center</t>
  </si>
  <si>
    <t>Canton-Potsdam Hospital</t>
  </si>
  <si>
    <t>St Anthony Community Hospital</t>
  </si>
  <si>
    <t>Nyu Langone Hospitals</t>
  </si>
  <si>
    <t>Erie County Medical Center</t>
  </si>
  <si>
    <t>Massena Memorial Hospital</t>
  </si>
  <si>
    <t>Unity Hospital Of Rochester</t>
  </si>
  <si>
    <t>Brooks Memorial Hospital</t>
  </si>
  <si>
    <t>Nicholas H Noyes Memorial Hospital</t>
  </si>
  <si>
    <t>Woman's Christian Association</t>
  </si>
  <si>
    <t>Champlain Valley Physicians Hospital Medical Ctr</t>
  </si>
  <si>
    <t>Clifton Springs Hospital And Clinic</t>
  </si>
  <si>
    <t>Hospital For Special Surgery</t>
  </si>
  <si>
    <t>Mercy Hospital Of Buffalo</t>
  </si>
  <si>
    <t>Strong Memorial Hospital</t>
  </si>
  <si>
    <t>White Plains Hospital Center</t>
  </si>
  <si>
    <t>Cayuga Medical Center At Ithaca</t>
  </si>
  <si>
    <t>University Hospital ( Stony Brook )</t>
  </si>
  <si>
    <t>Medina Memorial Hospital</t>
  </si>
  <si>
    <t>Memorial Mission Hospital And Asheville Surgery Ce</t>
  </si>
  <si>
    <t>High Point Regional Hospital</t>
  </si>
  <si>
    <t>Rutherford Regional Medical Center</t>
  </si>
  <si>
    <t>Novant Health Forsyth Medical Center</t>
  </si>
  <si>
    <t>Novant Health Rowan Medical Center</t>
  </si>
  <si>
    <t>Harris Regional Hospital</t>
  </si>
  <si>
    <t>Margaret R Pardee Memorial Hospital</t>
  </si>
  <si>
    <t>Cape Fear Valley Medical Center</t>
  </si>
  <si>
    <t>Duke University Hospital</t>
  </si>
  <si>
    <t>Caromont Regional Medical Center</t>
  </si>
  <si>
    <t>North Carolina Baptist Hospital</t>
  </si>
  <si>
    <t>Watauga Medical Center</t>
  </si>
  <si>
    <t>University Of North Carolina Hospital</t>
  </si>
  <si>
    <t>Wakemed, Raleigh Campus</t>
  </si>
  <si>
    <t>Alamance Regional Medical Center</t>
  </si>
  <si>
    <t>The Moses H Cone Memorial Hospital</t>
  </si>
  <si>
    <t>Lexington Memorial Hospital Inc</t>
  </si>
  <si>
    <t>Carolinas Healthcare System Pineville</t>
  </si>
  <si>
    <t>Sentara Albemarle Medical Center</t>
  </si>
  <si>
    <t>Carolinas Medical Center/Behav Health</t>
  </si>
  <si>
    <t>Firsthealth Moore Regional Hospital</t>
  </si>
  <si>
    <t>Lake Norman Regional Medical Center</t>
  </si>
  <si>
    <t>Maria Parham Medical Center</t>
  </si>
  <si>
    <t>New Hanover Regional Medical Center</t>
  </si>
  <si>
    <t>Carteret General Hospital</t>
  </si>
  <si>
    <t>Catawba Valley Medical Center</t>
  </si>
  <si>
    <t>Halifax Regional Medical Center Inc</t>
  </si>
  <si>
    <t>Novant Health Matthews Medical Center</t>
  </si>
  <si>
    <t>Wakemed, Cary Hospital</t>
  </si>
  <si>
    <t>Novant Health Huntersville Medical Center</t>
  </si>
  <si>
    <t>Haywood Regional Medical Center</t>
  </si>
  <si>
    <t>Vidant Beaufort Hospital</t>
  </si>
  <si>
    <t>The Outer Banks Hospital, Inc</t>
  </si>
  <si>
    <t>Blue Ridge Regional Hospital, Inc</t>
  </si>
  <si>
    <t>Mercy Hospital Anderson</t>
  </si>
  <si>
    <t>University Of Cincinnati Medical Center, Llc</t>
  </si>
  <si>
    <t>Riverside Methodist Hospital</t>
  </si>
  <si>
    <t>Southern Ohio Medical Center</t>
  </si>
  <si>
    <t>Lima Memorial Health System</t>
  </si>
  <si>
    <t>Wilson Memorial Hospital</t>
  </si>
  <si>
    <t>Ohiohealth O'bleness Hospital</t>
  </si>
  <si>
    <t>Summa Barberton Hospital</t>
  </si>
  <si>
    <t>Firelands Regional Medical Center</t>
  </si>
  <si>
    <t>Greene Memorial Hospital</t>
  </si>
  <si>
    <t>Akron General Medical Center</t>
  </si>
  <si>
    <t>Grand Lake Health System</t>
  </si>
  <si>
    <t>Wooster Community Hospital</t>
  </si>
  <si>
    <t>St Vincent Charity Medical Center</t>
  </si>
  <si>
    <t>Knox Community Hospital</t>
  </si>
  <si>
    <t>Parma Community General Hospital</t>
  </si>
  <si>
    <t>Mccullough-Hyde Memorial Hospital</t>
  </si>
  <si>
    <t>University Of Toledo Medical Center</t>
  </si>
  <si>
    <t>Steward Trumbull Memorial Hospital, Inc</t>
  </si>
  <si>
    <t>Mercy Hospital Fairfield</t>
  </si>
  <si>
    <t>Mercer County Joint Township Community Hospital</t>
  </si>
  <si>
    <t>St Elizabeth Youngstown Hospital</t>
  </si>
  <si>
    <t>St Rita's Medical Center</t>
  </si>
  <si>
    <t>Van Wert County Hospital</t>
  </si>
  <si>
    <t>Fairfield Medical Center</t>
  </si>
  <si>
    <t>Uhhs Richmond Heights Hospital</t>
  </si>
  <si>
    <t>University Hospitals Portage Medical Center</t>
  </si>
  <si>
    <t>Kettering Medical Center</t>
  </si>
  <si>
    <t>Mercy St Charles Hospital</t>
  </si>
  <si>
    <t>Ohio State University Hospitals</t>
  </si>
  <si>
    <t>Springfield Regional Medical Center</t>
  </si>
  <si>
    <t>Blanchard Valley Hospital</t>
  </si>
  <si>
    <t>East Liverpool City Hospital</t>
  </si>
  <si>
    <t>Mercy St Vincent Medical Center</t>
  </si>
  <si>
    <t>Ohiohealth Mansfield Hospital</t>
  </si>
  <si>
    <t>Community Hospitals And Wellness Centers</t>
  </si>
  <si>
    <t>St John Medical Center</t>
  </si>
  <si>
    <t>Ashtabula County Medical Center</t>
  </si>
  <si>
    <t>Alliance Community Hospital</t>
  </si>
  <si>
    <t>Fort Hamilton Hughes Memorial Hospital</t>
  </si>
  <si>
    <t>Grandview Hospital &amp; Medical Center</t>
  </si>
  <si>
    <t>Uh Cleveland Medical Center</t>
  </si>
  <si>
    <t>Steward Northside Medical Center, Inc</t>
  </si>
  <si>
    <t>University Hospitals - Elyria Medical Center</t>
  </si>
  <si>
    <t>Marietta Memorial Hospital</t>
  </si>
  <si>
    <t>Summa Western Reserve Hospital</t>
  </si>
  <si>
    <t>Southwest General Health Center</t>
  </si>
  <si>
    <t>Adena Regional Medical Center</t>
  </si>
  <si>
    <t>St Joseph Warren Hospital</t>
  </si>
  <si>
    <t>Upper Valley Medical Center</t>
  </si>
  <si>
    <t>Clinton Memorial Hospital</t>
  </si>
  <si>
    <t>Salem Regional Medical Center</t>
  </si>
  <si>
    <t>Uh Geauga Medical Center</t>
  </si>
  <si>
    <t>Summa Wadsworth-Rittman Hospital</t>
  </si>
  <si>
    <t>Trinity Medical Ctr East &amp;trinity Medical Ctr West</t>
  </si>
  <si>
    <t>Licking Memorial Hospital</t>
  </si>
  <si>
    <t>Mercy Health - West Hospital</t>
  </si>
  <si>
    <t>Mercy Hospital Clermont</t>
  </si>
  <si>
    <t>Glenbeigh Health Sources</t>
  </si>
  <si>
    <t>Bay Park Community Hospital</t>
  </si>
  <si>
    <t>Mercy St Anne Hospital</t>
  </si>
  <si>
    <t>Institute For Orthopaedic Surgery</t>
  </si>
  <si>
    <t>Mercy Hospital Of Defiance</t>
  </si>
  <si>
    <t>Medical Center At Elizabeth Place</t>
  </si>
  <si>
    <t>St Elizabeth Boardman Health Center</t>
  </si>
  <si>
    <t>Dublin Methodist Hospital</t>
  </si>
  <si>
    <t>Crystal Clinic Orthopaedic Center</t>
  </si>
  <si>
    <t>Surgical Hospital At Southwoods</t>
  </si>
  <si>
    <t>West Chester Hospital, Llc</t>
  </si>
  <si>
    <t>Ohio Valley Medical Center, Llc</t>
  </si>
  <si>
    <t>Diley Ridge Medical Center</t>
  </si>
  <si>
    <t>University Hospitals Ahuja Medical Center</t>
  </si>
  <si>
    <t>Trihealth Evendale Hospital</t>
  </si>
  <si>
    <t>Paulding County Hospital</t>
  </si>
  <si>
    <t>Community Memorial Hospital</t>
  </si>
  <si>
    <t>Lodi Community Hospital</t>
  </si>
  <si>
    <t>Uhhs Memorial Hospital Of Geneva</t>
  </si>
  <si>
    <t>Henry County Hospital, Inc</t>
  </si>
  <si>
    <t>Morrow County Hospital</t>
  </si>
  <si>
    <t>H B Magruder Memorial Hospital</t>
  </si>
  <si>
    <t>Bucyrus Community Hospital</t>
  </si>
  <si>
    <t>Fostoria Community Hospital</t>
  </si>
  <si>
    <t>Galion Community Hospital</t>
  </si>
  <si>
    <t>Adams County Regional Medical Center</t>
  </si>
  <si>
    <t>Defiance Regional Medical Center</t>
  </si>
  <si>
    <t>Wyandot Memorial Hospital</t>
  </si>
  <si>
    <t>Fayette County Memorial Hospital</t>
  </si>
  <si>
    <t>Highland District Hospital</t>
  </si>
  <si>
    <t>Fulton County Health Center</t>
  </si>
  <si>
    <t>Geisinger Medical Center</t>
  </si>
  <si>
    <t>Evangelical Community Hospital</t>
  </si>
  <si>
    <t>Jameson Memorial Hospital</t>
  </si>
  <si>
    <t>Allegheny Valley Hospital</t>
  </si>
  <si>
    <t>Heritage Valley Sewickley</t>
  </si>
  <si>
    <t>Washington Hospital, The</t>
  </si>
  <si>
    <t>Allegheny General Hospital</t>
  </si>
  <si>
    <t>Pinnacle Health Hospitals</t>
  </si>
  <si>
    <t>Lancaster General Hospital</t>
  </si>
  <si>
    <t>Kane Community Hospital</t>
  </si>
  <si>
    <t>Conemaugh Memorial Medical Center</t>
  </si>
  <si>
    <t>Hospital Of Univ Of Pennsylvania</t>
  </si>
  <si>
    <t>Meadville Medical Center</t>
  </si>
  <si>
    <t>Magee Womens Hospital Of Upmc Health System</t>
  </si>
  <si>
    <t>Wilkes-Barre General Hospital</t>
  </si>
  <si>
    <t>Main Line Hospital Bryn Mawr Campus</t>
  </si>
  <si>
    <t>Albert Einstein Medical Center</t>
  </si>
  <si>
    <t>Excela Health Westmoreland Hospital</t>
  </si>
  <si>
    <t>Warren General Hospital</t>
  </si>
  <si>
    <t>Chambersburg Hospital</t>
  </si>
  <si>
    <t>Upmc Presbyterian Shadyside</t>
  </si>
  <si>
    <t>Butler Memorial Hospital</t>
  </si>
  <si>
    <t>Thomas Jefferson University Hospital</t>
  </si>
  <si>
    <t>Chester County Hospital</t>
  </si>
  <si>
    <t>Millcreek Community Hospital</t>
  </si>
  <si>
    <t>Sharon Regional Health System</t>
  </si>
  <si>
    <t>Excela Health Frick Hospital</t>
  </si>
  <si>
    <t>Wellspan Ephrata Community Hospital</t>
  </si>
  <si>
    <t>Abington Memorial Hospital</t>
  </si>
  <si>
    <t>Milton S Hershey Medical Center</t>
  </si>
  <si>
    <t>Grove City Medical Center</t>
  </si>
  <si>
    <t>Mount Nittany Medical Center</t>
  </si>
  <si>
    <t>Geisinger Wyoming Valley Medical Center</t>
  </si>
  <si>
    <t>Edgewood Surgical Hospital</t>
  </si>
  <si>
    <t>Lecom Health Corry Memorial Hospital</t>
  </si>
  <si>
    <t>Charles Cole Memorial Hospital</t>
  </si>
  <si>
    <t>Jackson-Madison County General Hospital</t>
  </si>
  <si>
    <t>Sumner Regional Medical Center</t>
  </si>
  <si>
    <t>Tristar Skyline Medical Center</t>
  </si>
  <si>
    <t>Cumberland Medical Center</t>
  </si>
  <si>
    <t>Blount Memorial Hospital</t>
  </si>
  <si>
    <t>Wellmont Bristol Regional Medical Center</t>
  </si>
  <si>
    <t>University Of Tn Medical Center (The)</t>
  </si>
  <si>
    <t>Wellmont Holston Valley Medical Center</t>
  </si>
  <si>
    <t>Southern Tennessee Regional Health System Pulaski</t>
  </si>
  <si>
    <t>Williamson Medical Center</t>
  </si>
  <si>
    <t>Morristown Hamblen Hospital Association</t>
  </si>
  <si>
    <t>Wellmont Hawkins County Memorial Hospital</t>
  </si>
  <si>
    <t>Tennova Healthcare-Lafollett Medical Center</t>
  </si>
  <si>
    <t>Methodist Medical Center Of Oak Ridge</t>
  </si>
  <si>
    <t>Tennova Healthcare-Clarksville</t>
  </si>
  <si>
    <t>Vanderbilt University Medical Center</t>
  </si>
  <si>
    <t>Tristar Horizon Medical Center</t>
  </si>
  <si>
    <t>Baptist Memorial Hospital</t>
  </si>
  <si>
    <t>Methodist Healthcare Memphis Hospitals</t>
  </si>
  <si>
    <t>Saint Thomas Rutherford Hospital</t>
  </si>
  <si>
    <t>Cookeville Regional Medical Center</t>
  </si>
  <si>
    <t>Johnson City Medical Center</t>
  </si>
  <si>
    <t>Northcrest Medical Center</t>
  </si>
  <si>
    <t>Maury Regional Hospital</t>
  </si>
  <si>
    <t>Leconte Medical Center</t>
  </si>
  <si>
    <t>Saint Thomas West Hospital</t>
  </si>
  <si>
    <t>Memorial Healthcare System, Inc</t>
  </si>
  <si>
    <t>Erlanger Medical Center</t>
  </si>
  <si>
    <t>Fort Loudon Medical Center</t>
  </si>
  <si>
    <t>Fort Sanders Regional Medical Center</t>
  </si>
  <si>
    <t>Henry County Medical Center</t>
  </si>
  <si>
    <t>Saint Thomas Midtown Hospital</t>
  </si>
  <si>
    <t>Tennova Healthcare-Shelbyville</t>
  </si>
  <si>
    <t>Tennova Healthcare-Harton</t>
  </si>
  <si>
    <t>Tristar Summit Medical Center</t>
  </si>
  <si>
    <t>Tristar Centennial Medical Center</t>
  </si>
  <si>
    <t>Parkwest Medical Center</t>
  </si>
  <si>
    <t>Southern Tennessee Regional Health System Lawrence</t>
  </si>
  <si>
    <t>Franklin Woods Community Hospital</t>
  </si>
  <si>
    <t>Tennova Healthcare-Cleveland</t>
  </si>
  <si>
    <t>Tennova Healthcare-Lebanon</t>
  </si>
  <si>
    <t>Tristar Hendersonville Medical Center</t>
  </si>
  <si>
    <t>Tristar Southern Hills Medical Center</t>
  </si>
  <si>
    <t>Saint Thomas Hospital For Specialty Surgery</t>
  </si>
  <si>
    <t>Tristar Stonecrest Medical Center</t>
  </si>
  <si>
    <t>Saint Francis Bartlett Medical Center</t>
  </si>
  <si>
    <t>Marshall Medical Center</t>
  </si>
  <si>
    <t>The Hospitals Of Providence Memorial Campus</t>
  </si>
  <si>
    <t>Peterson Regional Medical Center</t>
  </si>
  <si>
    <t>United Regional Health Care System</t>
  </si>
  <si>
    <t>St Joseph Regional Health Center</t>
  </si>
  <si>
    <t>Parkland Health And Hospital System</t>
  </si>
  <si>
    <t>University Of Texas Medical Branch</t>
  </si>
  <si>
    <t>Baylor University Medical Center</t>
  </si>
  <si>
    <t>Citizens Medical Center</t>
  </si>
  <si>
    <t>University Medical Center Of El Paso</t>
  </si>
  <si>
    <t>Christus Good Shepherd Medical Center Marshall</t>
  </si>
  <si>
    <t>Christus Southeast Texas- St Elizabeth</t>
  </si>
  <si>
    <t>Christus Good Shepherd Medical Center- Longview</t>
  </si>
  <si>
    <t>Providence Health Center</t>
  </si>
  <si>
    <t>Ut Southwestern University Hospital</t>
  </si>
  <si>
    <t>Christus Spohn Hospital Corpus Christi</t>
  </si>
  <si>
    <t>Methodist Dallas Medical Center</t>
  </si>
  <si>
    <t>Scott &amp; White Medical Center - Temple</t>
  </si>
  <si>
    <t>Seton Medical Center Austin</t>
  </si>
  <si>
    <t>Texas Health Arlington Memorial Hospital</t>
  </si>
  <si>
    <t>Memorial Hermann Texas Medical Center</t>
  </si>
  <si>
    <t>Brazosport Regional Health System</t>
  </si>
  <si>
    <t>Baylor Medical Center At Irving</t>
  </si>
  <si>
    <t>Titus Regional Medical Center</t>
  </si>
  <si>
    <t>East Texas Medical Center</t>
  </si>
  <si>
    <t>Graham Regional Medical Center</t>
  </si>
  <si>
    <t>North Texas Medical Center</t>
  </si>
  <si>
    <t>Bayshore Medical Center</t>
  </si>
  <si>
    <t>Pampa Regional Medical Center</t>
  </si>
  <si>
    <t>Baylor Scott &amp; White Medical Center Hillcrest</t>
  </si>
  <si>
    <t>Christus Mother Frances Hospital</t>
  </si>
  <si>
    <t>Guadalupe Regional Medical Center</t>
  </si>
  <si>
    <t>Las Palmas Medical Center</t>
  </si>
  <si>
    <t>South Texas Health System</t>
  </si>
  <si>
    <t>Dell Seton  Med Center At The University Of Tx</t>
  </si>
  <si>
    <t>Nix Health Care System</t>
  </si>
  <si>
    <t>Medical Center Hospital</t>
  </si>
  <si>
    <t>Midland Memorial Hospital</t>
  </si>
  <si>
    <t>Texas Health Harris Methodist Fort Worth</t>
  </si>
  <si>
    <t>Baylor Scott And White All Saints Medical Center</t>
  </si>
  <si>
    <t>Seton Smithville Regional Hospital</t>
  </si>
  <si>
    <t>Permian Regional Medical Center Andrews County Ho</t>
  </si>
  <si>
    <t>Detar Healthcare System</t>
  </si>
  <si>
    <t>Texas Health Harris Methodist Hospital Cleburne</t>
  </si>
  <si>
    <t>Christus Spohn Hospital Kleberg</t>
  </si>
  <si>
    <t>Memorial Hermann Hospital System</t>
  </si>
  <si>
    <t>Scott &amp; White Hospital Brenham</t>
  </si>
  <si>
    <t>Chi St Luke's Health Baylor College Of Medicine Me</t>
  </si>
  <si>
    <t>Weatherford Regional Medical Center</t>
  </si>
  <si>
    <t>Northwest Texas Hospital</t>
  </si>
  <si>
    <t>Chi St Lukes Health Memorial Lufkin</t>
  </si>
  <si>
    <t>Conroe Regional Medical Center</t>
  </si>
  <si>
    <t>Hendrick Medical Center</t>
  </si>
  <si>
    <t>Baptist St Anthony's Hospital</t>
  </si>
  <si>
    <t>Christus Mother Frances Hospital Sulphur Springs</t>
  </si>
  <si>
    <t>Christus Santa Rosa Medical Center</t>
  </si>
  <si>
    <t>Bellville St Joseph Health Center</t>
  </si>
  <si>
    <t>Wise Regional Health System</t>
  </si>
  <si>
    <t>Central Texas Medical Center</t>
  </si>
  <si>
    <t>Baylor Scott &amp; White Medical Center Garland</t>
  </si>
  <si>
    <t>College Station Medical Center</t>
  </si>
  <si>
    <t>Texoma Medical Center</t>
  </si>
  <si>
    <t>Oakbend Medical Center</t>
  </si>
  <si>
    <t>San Angelo Community Medical Center</t>
  </si>
  <si>
    <t>Baptist Beaumont Hospital</t>
  </si>
  <si>
    <t>Huntsville Memorial Hospital</t>
  </si>
  <si>
    <t>Hunt Regional Medical Center</t>
  </si>
  <si>
    <t>Baylor Scott &amp; White Medical Center- Waxahachie</t>
  </si>
  <si>
    <t>East Texas Medical Center Athens</t>
  </si>
  <si>
    <t>Texas Health Harris Methodist Hospital Azle</t>
  </si>
  <si>
    <t>Baylor Medical Center At Uptown</t>
  </si>
  <si>
    <t>Houston Methodist San Jacinto Hospital</t>
  </si>
  <si>
    <t>St David's Medical Center</t>
  </si>
  <si>
    <t>Navarro Regional Hospital</t>
  </si>
  <si>
    <t>Glen Rose Medical Center</t>
  </si>
  <si>
    <t>Texas Health Presbyterian Hospital  Dallas</t>
  </si>
  <si>
    <t>Matagorda Regional Medical Center</t>
  </si>
  <si>
    <t>Woodland Heights Medical Center</t>
  </si>
  <si>
    <t>The Medical Center Of Southeast Texas</t>
  </si>
  <si>
    <t>Methodist Richardson Medical Center</t>
  </si>
  <si>
    <t>Abilene Regional Medical Center</t>
  </si>
  <si>
    <t>Baylor Scott &amp; White Medical Center  Grapevine</t>
  </si>
  <si>
    <t>Palo Pinto General Hospital</t>
  </si>
  <si>
    <t>Shannon Medical Center</t>
  </si>
  <si>
    <t>Christus Jasper Memorial Hospital</t>
  </si>
  <si>
    <t>Wilbarger General Hospital</t>
  </si>
  <si>
    <t>Brownwood Regional Medical Center</t>
  </si>
  <si>
    <t>Lake Granbury Medical Center</t>
  </si>
  <si>
    <t>Hill Country Memorial Hospital Inc</t>
  </si>
  <si>
    <t>Care Regional Medical Center</t>
  </si>
  <si>
    <t>Memorial Hermann Memorial City Medical Center</t>
  </si>
  <si>
    <t>Clear Lake Regional Medical Center</t>
  </si>
  <si>
    <t>Denton Regional Medical Center</t>
  </si>
  <si>
    <t>Houston Northwest Medical Center</t>
  </si>
  <si>
    <t>West Houston Medical Center</t>
  </si>
  <si>
    <t>Medical Center Of Plano</t>
  </si>
  <si>
    <t>Nacogdoches Medical Center</t>
  </si>
  <si>
    <t>Medical Center Of Lewisville</t>
  </si>
  <si>
    <t>Tomball Regional Medical Center</t>
  </si>
  <si>
    <t>Plaza Medical Center Of Fort Worth</t>
  </si>
  <si>
    <t>Womans Hospital Of Texas,the</t>
  </si>
  <si>
    <t>Texas Health Huguley Hospital Fort Worth South</t>
  </si>
  <si>
    <t>Baylor Scott And White Medical Center White Rock</t>
  </si>
  <si>
    <t>Memorial Hermann Northeast</t>
  </si>
  <si>
    <t>University Medical Center</t>
  </si>
  <si>
    <t>University Of Texas Health Science Center At Tyler</t>
  </si>
  <si>
    <t>Longview Regional Medical Center</t>
  </si>
  <si>
    <t>Houston Methodist St John Hospital</t>
  </si>
  <si>
    <t>Rio Grande Regional Hospital</t>
  </si>
  <si>
    <t>St David's South Austin Medical Center</t>
  </si>
  <si>
    <t>Cypress Fairbanks Medical Center</t>
  </si>
  <si>
    <t>Round Rock Medical Center</t>
  </si>
  <si>
    <t>Baylor Scott And White Medical Center Carrollton</t>
  </si>
  <si>
    <t>Baylor Scott And White Medical Center Lake Pointe</t>
  </si>
  <si>
    <t>Texas Health Presbyterian Hospital Denton</t>
  </si>
  <si>
    <t>Palestine Regional Medical Center</t>
  </si>
  <si>
    <t>Hamilton General Hospital</t>
  </si>
  <si>
    <t>Texas Health Presbyterian Hospital Plano</t>
  </si>
  <si>
    <t>Tops Surgical Specialty Hospital</t>
  </si>
  <si>
    <t>Kingwood Medical Center</t>
  </si>
  <si>
    <t>Texas Health Harris Methodist Hospital Southwest F</t>
  </si>
  <si>
    <t>Corpus Christi Medical Center,the</t>
  </si>
  <si>
    <t>Houston Hospital For Specialized Surgery</t>
  </si>
  <si>
    <t>Christus St Michael Health System</t>
  </si>
  <si>
    <t>Doctors Hospital Tidwell</t>
  </si>
  <si>
    <t>Texas Orthopedic Hospital</t>
  </si>
  <si>
    <t>Northwest Hills Surgical Hospital</t>
  </si>
  <si>
    <t>North Austin Medical Center</t>
  </si>
  <si>
    <t>Methodist Sugar Land Hospital</t>
  </si>
  <si>
    <t>Kell West Regional Hospital</t>
  </si>
  <si>
    <t>Texas Health Presbyterian Hospital Allen</t>
  </si>
  <si>
    <t>Houston Methodist Willowbrook Hospital</t>
  </si>
  <si>
    <t>Memorial Hermann Katy Hospital</t>
  </si>
  <si>
    <t>Memorial Hermann Sugar Land Hospital</t>
  </si>
  <si>
    <t>Baylor Heart And Vascular Hospital</t>
  </si>
  <si>
    <t>Baylor Medical Center At Frisco</t>
  </si>
  <si>
    <t>Sugar Land Surgical Hospital Llp</t>
  </si>
  <si>
    <t>St Luke's The Woodlands Hospital</t>
  </si>
  <si>
    <t>Texas Spine And Joint Hospital</t>
  </si>
  <si>
    <t>Doctors Hospital At Renaissance</t>
  </si>
  <si>
    <t>Arise Austin Medical Center</t>
  </si>
  <si>
    <t>Usmd Hospital At Arlington L P</t>
  </si>
  <si>
    <t>Baylor Surgical Hospital At Las Colinas</t>
  </si>
  <si>
    <t>Quail Creek Surgical Hospital</t>
  </si>
  <si>
    <t>Lubbock Heart Hospital Lp</t>
  </si>
  <si>
    <t>Baylor Surgical Hospital At Fort Worth</t>
  </si>
  <si>
    <t>Baylor Medical Center At Trophy Club</t>
  </si>
  <si>
    <t>Texas Health Harris Methodist Hospital Southlake</t>
  </si>
  <si>
    <t>Texas Institute For Surgery At Presbyterian Hospit</t>
  </si>
  <si>
    <t>Baylor Regional Medical Center At Plano</t>
  </si>
  <si>
    <t>Texas Health Center For Diagnostics &amp; Surgery Plan</t>
  </si>
  <si>
    <t>Pine Creek Medical Center Llp</t>
  </si>
  <si>
    <t>Good Shephard Medical Center-Linden</t>
  </si>
  <si>
    <t>Sweeny Community Hospital</t>
  </si>
  <si>
    <t>Bayside Community Hospital</t>
  </si>
  <si>
    <t>Riceland Medical Center</t>
  </si>
  <si>
    <t>Coon Memorial Hospital</t>
  </si>
  <si>
    <t>Palacios Community Medical Center</t>
  </si>
  <si>
    <t>Jackson Healthcare Center</t>
  </si>
  <si>
    <t>East Texas Medical Center Pittsburg</t>
  </si>
  <si>
    <t>Golden Plains Community Hospital</t>
  </si>
  <si>
    <t>Liberty Dayton Regional Medical Center</t>
  </si>
  <si>
    <t>East Texas Medical Center Quitman</t>
  </si>
  <si>
    <t>Christus Mother Frances Hospital- Winnsboro</t>
  </si>
  <si>
    <t>Cogdell Memorial Hospital</t>
  </si>
  <si>
    <t>Central Vermont Medical Center</t>
  </si>
  <si>
    <t>University Of Vermont Medical Center</t>
  </si>
  <si>
    <t>Rutland Regional Medical Center</t>
  </si>
  <si>
    <t>Brattleboro Memorial Hospital</t>
  </si>
  <si>
    <t>Southwestern Vermont Medical Center</t>
  </si>
  <si>
    <t>Northwestern Medical Center Inc</t>
  </si>
  <si>
    <t>Northeastern Vermont Regional Hospital</t>
  </si>
  <si>
    <t>North Country Hospital And Health Center</t>
  </si>
  <si>
    <t>Virginia Mason Medical Center</t>
  </si>
  <si>
    <t>University Of Washington Medical Ctr</t>
  </si>
  <si>
    <t>Highline Medical Center</t>
  </si>
  <si>
    <t>Providence Regional Medical Center Everett</t>
  </si>
  <si>
    <t>Multicare Auburn Medical Center</t>
  </si>
  <si>
    <t>Providence Centralia Hospital</t>
  </si>
  <si>
    <t>Providence St Peter Hospital</t>
  </si>
  <si>
    <t>Swedish Medical Center / Cherry Hill</t>
  </si>
  <si>
    <t>Swedish Edmonds Hospital</t>
  </si>
  <si>
    <t>Grays Harbor Community Hospital</t>
  </si>
  <si>
    <t>Yakima Valley Memorial Hospital</t>
  </si>
  <si>
    <t>Harrison Memorial Hospital</t>
  </si>
  <si>
    <t>Peachealth St John Medical Center</t>
  </si>
  <si>
    <t>Multicare Deaconess Hospital</t>
  </si>
  <si>
    <t>Overlake Hospital Medical Center</t>
  </si>
  <si>
    <t>Kennewick General Hospital</t>
  </si>
  <si>
    <t>Providence Sacred Heart Medical Center</t>
  </si>
  <si>
    <t>Kadlec Regional Medical Center</t>
  </si>
  <si>
    <t>Cascade Valley Hospital</t>
  </si>
  <si>
    <t>Harborview Medical Center</t>
  </si>
  <si>
    <t>Olympic Medical Center</t>
  </si>
  <si>
    <t>Providence Holy Family Hospital</t>
  </si>
  <si>
    <t>Evergreenhealth Medical Center</t>
  </si>
  <si>
    <t>Tacoma General Allenmore Hospital</t>
  </si>
  <si>
    <t>St Francis Community Hospital</t>
  </si>
  <si>
    <t>Confluence Health- Wenatchee Valley Hosp &amp; Clinics</t>
  </si>
  <si>
    <t>Legacy Salmon Creek Medical Center</t>
  </si>
  <si>
    <t>Prosser Memorial Hospital</t>
  </si>
  <si>
    <t>Pullman Regional Hospital</t>
  </si>
  <si>
    <t>Tri-State Memorial Hospital</t>
  </si>
  <si>
    <t>Kittitas Valley Community Hospital</t>
  </si>
  <si>
    <t>Mason General Hospital &amp; Family Of Clinics</t>
  </si>
  <si>
    <t>Whidbey General Hospital</t>
  </si>
  <si>
    <t>Mayo Clinic Hlth System  Franciscan Med Ctr</t>
  </si>
  <si>
    <t>Lakeview Medical Center</t>
  </si>
  <si>
    <t>United Hospital System</t>
  </si>
  <si>
    <t>Columbia St Marys Hospital Ozaukee</t>
  </si>
  <si>
    <t>Aspirus Wausau Hospital</t>
  </si>
  <si>
    <t>Divine Savior Healthcare</t>
  </si>
  <si>
    <t>Columbia St Marys Hospital Milwaukee</t>
  </si>
  <si>
    <t>Mercy Health System Corp</t>
  </si>
  <si>
    <t>Mayo Clinic Health System In Eau Claire</t>
  </si>
  <si>
    <t>Beaver Dam Community Hospital</t>
  </si>
  <si>
    <t>Gundersen Lutheran Medical Center</t>
  </si>
  <si>
    <t>Unitypoint Health - Meriter</t>
  </si>
  <si>
    <t>St Marys Hospital Medical Ctr</t>
  </si>
  <si>
    <t>University Of Wi  Hospitals &amp; Clinics Authority</t>
  </si>
  <si>
    <t>Beloit Memorial Hospital</t>
  </si>
  <si>
    <t>Bay Area Medical Center</t>
  </si>
  <si>
    <t>Aurora St Lukes Medical Center</t>
  </si>
  <si>
    <t>Aurora West Allis Medical Center</t>
  </si>
  <si>
    <t>Froedtert Memorial Lutheran Hospital</t>
  </si>
  <si>
    <t>Aurora Baycare Medical Ctr</t>
  </si>
  <si>
    <t>Waupun Memorial Hospital</t>
  </si>
  <si>
    <t>St Croix Regional Medical Center</t>
  </si>
  <si>
    <t>Ascension Good Samaritan Hospital</t>
  </si>
  <si>
    <t>Westfields Hospital And Clinic</t>
  </si>
  <si>
    <t>Mercy Walworth Hospital &amp; Medical Center</t>
  </si>
  <si>
    <t>Campbell County Memorial Hospital</t>
  </si>
  <si>
    <t>Sheridan Memorial Hospital</t>
  </si>
  <si>
    <t>Memorial Hospital Sweetwater County</t>
  </si>
  <si>
    <t>Wyoming Medical Center</t>
  </si>
  <si>
    <t>Cheyenne Regional Medical Center</t>
  </si>
  <si>
    <t>St Johns Medical Center</t>
  </si>
  <si>
    <t>Ivinson Memorial Hospital</t>
  </si>
  <si>
    <t>Evanston Regional Hospital</t>
  </si>
  <si>
    <t>Mountain View Regional Hospital</t>
  </si>
  <si>
    <t>Weston County Health Services</t>
  </si>
  <si>
    <t>Washakie Medical Center</t>
  </si>
  <si>
    <t>West Park Hospital District</t>
  </si>
  <si>
    <t>St Marks Medical Center</t>
  </si>
  <si>
    <t>Memorial Hermann Surgical Hospital Kingwood</t>
  </si>
  <si>
    <t>The Hospital At Westlake Medical Center</t>
  </si>
  <si>
    <t>Houston Physicians' Hospital</t>
  </si>
  <si>
    <t>University General Hospital</t>
  </si>
  <si>
    <t>Methodist Mansfield Medical Center</t>
  </si>
  <si>
    <t>North Cypress Medical Center</t>
  </si>
  <si>
    <t>The Heart Hospital Baylor Plano</t>
  </si>
  <si>
    <t>St Luke's Patients Medical Center</t>
  </si>
  <si>
    <t>Scott &amp; White Hospital-Round Rock</t>
  </si>
  <si>
    <t>Cedar Park Regional Medical Center</t>
  </si>
  <si>
    <t>Texas Health Presbyterian Hospital Rockwall</t>
  </si>
  <si>
    <t>Usmd Hospital  At Fort Worth Lp</t>
  </si>
  <si>
    <t>Sierra Providence East Medical Center</t>
  </si>
  <si>
    <t>North Central Surgical Center Llp</t>
  </si>
  <si>
    <t>St Luke's Sugar Land Hospital</t>
  </si>
  <si>
    <t>Methodist Stone Oak Hospital</t>
  </si>
  <si>
    <t>Memorial Hermann First Colony Hospital</t>
  </si>
  <si>
    <t>St Lukes Lakeside Hospital</t>
  </si>
  <si>
    <t>Baylor Scott And White Medical Center Sunnyvale</t>
  </si>
  <si>
    <t>South Texas Surgical Hospital</t>
  </si>
  <si>
    <t>Baylor Orthopedic And Spine Hospital At Arlington</t>
  </si>
  <si>
    <t>Texas Health Presbyterian Hospital Flower Mound</t>
  </si>
  <si>
    <t>Methodist Mckinney Hospital</t>
  </si>
  <si>
    <t>Methodist Hospital For Surgery</t>
  </si>
  <si>
    <t>St Luke's Hospital At The Vintage</t>
  </si>
  <si>
    <t>Baylor Scott And White Surgical Hospital At Sherma</t>
  </si>
  <si>
    <t>Methodist West Houston Hospital</t>
  </si>
  <si>
    <t>Baptist Emergency Hospital</t>
  </si>
  <si>
    <t>Lakeway Regional Medical Center, Llc</t>
  </si>
  <si>
    <t>Baylor Scott And White  Medical Center  Mckinney</t>
  </si>
  <si>
    <t>Texas General Hospital</t>
  </si>
  <si>
    <t>Baylor Scott &amp; White Emergency Medical Center At C</t>
  </si>
  <si>
    <t>Baylor Scott &amp; White Medical Center- College Stati</t>
  </si>
  <si>
    <t>Crescent Medical Center Lancaster</t>
  </si>
  <si>
    <t>Bay Area Regional Medical Center, Llc</t>
  </si>
  <si>
    <t>Baylor Emergency Medical Center</t>
  </si>
  <si>
    <t>Baylor Scott &amp; White Medical Center - Marble Falls</t>
  </si>
  <si>
    <t>Table 5. Hospital Prices for Inpatient Services Paid by Private Employer-Sponsored Health Plans, by Service Line, 2015-2017</t>
  </si>
  <si>
    <t>Number
of
inpatient
services,
all
inpatient
stays</t>
  </si>
  <si>
    <t>Relative
price for
inpatient
stays, all
inpatient
stays</t>
  </si>
  <si>
    <t>Standardized
price for
inpatient
stays, all
inpatient
stays</t>
  </si>
  <si>
    <t>Number of
inpatient
services,
orthopedics</t>
  </si>
  <si>
    <t>Relative
price for
inpatient
stays,
orthopedics</t>
  </si>
  <si>
    <t>Standardized
price for
inpatient
stays,
orthopedics</t>
  </si>
  <si>
    <t>Number
of
inpatient
services,
childbirth</t>
  </si>
  <si>
    <t>Relative
price for
inpatient
stays,
childbirth</t>
  </si>
  <si>
    <t>Standardized
price for
inpatient
stays,
childbirth</t>
  </si>
  <si>
    <t>Number of
inpatient
services,
substance
abuse/mental
health</t>
  </si>
  <si>
    <t>Relative
price for
inpatient
stays,
substance
abuse/mental
health</t>
  </si>
  <si>
    <t>Standardized
price for
inpatient
stays,
substance
abuse/mental
health</t>
  </si>
  <si>
    <t>Number of
inpatient
services,
circulatory
system</t>
  </si>
  <si>
    <t>Relative
price for
inpatient
stays,
circulatory
system</t>
  </si>
  <si>
    <t>Standardized
price for
inpatient
stays,
circulatory
system</t>
  </si>
  <si>
    <t>Number of
inpatient
services,
respiratory
system</t>
  </si>
  <si>
    <t>Relative
price for
inpatient
stays,
respiratory
system</t>
  </si>
  <si>
    <t>Standardized
price for
inpatient
stays,
respiratory
system</t>
  </si>
  <si>
    <t>Centura Health-St Mary
Corwin Medical Center</t>
  </si>
  <si>
    <t>Mercy Regional Medical
Center</t>
  </si>
  <si>
    <t>Presbyterian St Lukes Medical
Center</t>
  </si>
  <si>
    <t>Centura Health-St Anthony
Hospital</t>
  </si>
  <si>
    <t>Centura Health-St Thomas
More Hospital</t>
  </si>
  <si>
    <t>University Colo Health
Memorial Hospital Central</t>
  </si>
  <si>
    <t>Centura Health-Penrose St
Francis Health Services</t>
  </si>
  <si>
    <t>Arkansas Valley Regional
Medical Center</t>
  </si>
  <si>
    <t>Colorado Plains Medical
Center</t>
  </si>
  <si>
    <t>Uchealth Yampa Valley
Medical Center</t>
  </si>
  <si>
    <t>North Suburban Medical
Center</t>
  </si>
  <si>
    <t>St Anthony North Health
Campus</t>
  </si>
  <si>
    <t>Centura Health-Littleton
Adventist Hospital</t>
  </si>
  <si>
    <t>Good Samaritan Medical
Center</t>
  </si>
  <si>
    <t>St Anthony Summit Medical
Center</t>
  </si>
  <si>
    <t>Orthocolorado Hospital At St
Anthony Med Campus</t>
  </si>
  <si>
    <t>Banner Fort Collins Medical
Center</t>
  </si>
  <si>
    <t>Weisbrod Memorial County
Hospital</t>
  </si>
  <si>
    <t>Colorado Canyons Hospital
And Medical Center</t>
  </si>
  <si>
    <t>San Luis Valley Health
Conejos County Hospital</t>
  </si>
  <si>
    <t>Wray Community District
Hospital</t>
  </si>
  <si>
    <t>Sedgwick County Memorial
Hospital</t>
  </si>
  <si>
    <t>Kit Carson County Memorial
Hospital</t>
  </si>
  <si>
    <t>Spanish Peaks Regional
Health Center</t>
  </si>
  <si>
    <t>St Vincent Hospital General
District</t>
  </si>
  <si>
    <t>Heart Of The Rockies
Regional Medical Center</t>
  </si>
  <si>
    <t>Pagosa Springs Medical
Center</t>
  </si>
  <si>
    <t>Broward Health Medical
Center</t>
  </si>
  <si>
    <t>Florida Hospital Memorial
Medical Center</t>
  </si>
  <si>
    <t>Baptist Medical Center -
Nassau</t>
  </si>
  <si>
    <t>Central Florida Regional
Hospital</t>
  </si>
  <si>
    <t>Palm Beach Gardens Medical
Center</t>
  </si>
  <si>
    <t>North Florida Regional Medical
Center</t>
  </si>
  <si>
    <t>University Hospital And
Medical Center</t>
  </si>
  <si>
    <t>Westside Regional Medical
Center</t>
  </si>
  <si>
    <t>Umhc - Bascom Palmer Eye
Institute</t>
  </si>
  <si>
    <t>Lawnwood Regional Medical
Center &amp; Heart Institute</t>
  </si>
  <si>
    <t>Capital Regional Medical
Center</t>
  </si>
  <si>
    <t>Regional Medical Center
Bayonet Point</t>
  </si>
  <si>
    <t>Wellington Regional Medical
Center</t>
  </si>
  <si>
    <t>Hendry Regional Medical
Center</t>
  </si>
  <si>
    <t>Phoebe Putney Memorial
Hospital</t>
  </si>
  <si>
    <t>Tanner Medical Center -
Carrollton</t>
  </si>
  <si>
    <t>Wellstar West Georgia Medical
Center</t>
  </si>
  <si>
    <t>Southeast Georgia Health
System- Brunswick Campus</t>
  </si>
  <si>
    <t>Northeast Georgia Medical
Center, Inc</t>
  </si>
  <si>
    <t>Memorial Health Univ Med
Cen, Inc</t>
  </si>
  <si>
    <t>John D Archbold Memorial
Hospital</t>
  </si>
  <si>
    <t>Piedmont Athens Regional
Medical Center</t>
  </si>
  <si>
    <t>East Georgia Regional Medical
Center</t>
  </si>
  <si>
    <t>Emory University Hospital
Midtown</t>
  </si>
  <si>
    <t>Saint Joseph's Hospital Of
Atlanta, Inc</t>
  </si>
  <si>
    <t>Coffee Regional Medical
Center</t>
  </si>
  <si>
    <t>Wellstar Atlanta Medical
Center</t>
  </si>
  <si>
    <t>Atlanta Medical Center-South
Campus</t>
  </si>
  <si>
    <t>Piedmont Mountainside
Hospital Inc</t>
  </si>
  <si>
    <t>Dekalb Medical Center At
Hillandale</t>
  </si>
  <si>
    <t>Loyola Gottlieb Memorial
Hospital</t>
  </si>
  <si>
    <t>Katherine Shaw Bethea
Hospital</t>
  </si>
  <si>
    <t>Ssm Health St Mary's Hospital
-Centralia</t>
  </si>
  <si>
    <t>Good Samaritan Regional Hlth
Center</t>
  </si>
  <si>
    <t>West Suburban Medical
Center</t>
  </si>
  <si>
    <t>Osf Saint Anthony's Health
Center</t>
  </si>
  <si>
    <t>Adventist La Grange Memorial
Hospital</t>
  </si>
  <si>
    <t>Touchette Regional Hospital
Inc</t>
  </si>
  <si>
    <t>Presence Saint Francis
Hospital</t>
  </si>
  <si>
    <t>Louis A Weiss Memorial
Hospital</t>
  </si>
  <si>
    <t>The University Of Chicago
Medical Center</t>
  </si>
  <si>
    <t>Presence United Samaritans
Medical Center</t>
  </si>
  <si>
    <t>Midwestern Region Med
Center</t>
  </si>
  <si>
    <t>Morris Hospital &amp; Healthcare
Centers</t>
  </si>
  <si>
    <t>Ottawa Regional Hospital &amp;
Healthcare Center</t>
  </si>
  <si>
    <t>Presence Covenant Medical
Center</t>
  </si>
  <si>
    <t>Centegra Health System - Mc
Henry Hospital</t>
  </si>
  <si>
    <t>Rush University Medical
Center</t>
  </si>
  <si>
    <t>Gateway Regional Medical
Center</t>
  </si>
  <si>
    <t>Advocate Bromenn Medical
Center</t>
  </si>
  <si>
    <t>Northwestern Lake Forest
Hospital</t>
  </si>
  <si>
    <t>Mercy Hospital And Medical
Center</t>
  </si>
  <si>
    <t>Franciscan Health Olympia &amp;
Chicago Heights</t>
  </si>
  <si>
    <t>Presence Mercy Medical
Center</t>
  </si>
  <si>
    <t>Centegra Health System -
Woodstock Hospital</t>
  </si>
  <si>
    <t>Little Company Of Mary
Hospital</t>
  </si>
  <si>
    <t>Presence Saints Mary And
Elizabeth Medical Center</t>
  </si>
  <si>
    <t>Advocate Illinois Masonic
Medical Center</t>
  </si>
  <si>
    <t>Heartland Regional Medical
Center</t>
  </si>
  <si>
    <t>Sarah Bush Lincoln Health
Center</t>
  </si>
  <si>
    <t>Advocate Condell Medical
Center</t>
  </si>
  <si>
    <t>Advocate Christ Hospital &amp;
Medical Center</t>
  </si>
  <si>
    <t>Silver Cross Hospital  And
Medical Centers</t>
  </si>
  <si>
    <t>Advocate Lutheran General
Hospital</t>
  </si>
  <si>
    <t>Illinois Valley Community
Hospital</t>
  </si>
  <si>
    <t>Advocate South Suburban
Hospital</t>
  </si>
  <si>
    <t>Community First Medical
Center</t>
  </si>
  <si>
    <t>Northwest Community Hospital
1</t>
  </si>
  <si>
    <t>Alexian Brothers Medical
Center 1</t>
  </si>
  <si>
    <t>Loyola University Medical
Center</t>
  </si>
  <si>
    <t>Northwestern Memorial
Hospital</t>
  </si>
  <si>
    <t>Kishwaukee Community
Hospital</t>
  </si>
  <si>
    <t>Advocate Good Samaritan
Hospital</t>
  </si>
  <si>
    <t>Advocate Good Shepherd
Hospital</t>
  </si>
  <si>
    <t>Abraham Lincoln Memorial
Hospital</t>
  </si>
  <si>
    <t>Community Howard Regional
Health Inc</t>
  </si>
  <si>
    <t>Saint Joseph Regional Medical
Center</t>
  </si>
  <si>
    <t>Franciscan Health Michigan
City</t>
  </si>
  <si>
    <t>Parkview Regional Medical
Center</t>
  </si>
  <si>
    <t>Henry County Memorial
Hospital</t>
  </si>
  <si>
    <t>Indiana University Health
Morgan Hospital Inc</t>
  </si>
  <si>
    <t>Indiana University Health
Bloomington Hospital</t>
  </si>
  <si>
    <t>Memorial Hospital Of South
Bend</t>
  </si>
  <si>
    <t>Fayette Regional Health
System</t>
  </si>
  <si>
    <t>Bluffton Regional Medical
Center</t>
  </si>
  <si>
    <t>Saint Joseph Regional Medical
Center - Plymouth</t>
  </si>
  <si>
    <t>St Vincent Hospital &amp; Health
Services</t>
  </si>
  <si>
    <t>St Vincent Anderson Regional
Hospital Inc</t>
  </si>
  <si>
    <t>Indiana University Health Ball
Memorial Hospital</t>
  </si>
  <si>
    <t>Community Hospital Of
Anderson And Madison
County</t>
  </si>
  <si>
    <t>Memorial Hospital And Health
Care Center</t>
  </si>
  <si>
    <t>St Vincent Heart Center Of
Indiana Llc</t>
  </si>
  <si>
    <t>Indiana University Health
North Hospital</t>
  </si>
  <si>
    <t>Orthopaedic Hospital At
Parkview North Llc</t>
  </si>
  <si>
    <t>The Orthopaedic Hospital Of
Lutheran Health Networ</t>
  </si>
  <si>
    <t>Indiana University Health
Arnett Hospital</t>
  </si>
  <si>
    <t>The Heart Hospital At
Deaconess Gateway Llc</t>
  </si>
  <si>
    <t>Kentuckiana Medical Center
Llc</t>
  </si>
  <si>
    <t>Unity Medical And Surgical
Hospital</t>
  </si>
  <si>
    <t>St Vincent Randolph Hospital
Inc</t>
  </si>
  <si>
    <t>Indiana University Health
Blackford Hospital</t>
  </si>
  <si>
    <t>St Vincent Jennings Hospital
Inc</t>
  </si>
  <si>
    <t>Indiana University Health
Tipton Hospital Inc</t>
  </si>
  <si>
    <t>Indiana University Health
White Memorial Hospital</t>
  </si>
  <si>
    <t>Cameron Memorial
Community Hospital Inc</t>
  </si>
  <si>
    <t>Indiana University Health
Frankfort Inc</t>
  </si>
  <si>
    <t>Greene County General
Hospital</t>
  </si>
  <si>
    <t>Franciscan Health Rensselaer,
Inc</t>
  </si>
  <si>
    <t>Sullivan County Community
Hospital</t>
  </si>
  <si>
    <t>Indiana University Health
Bedford Hospital</t>
  </si>
  <si>
    <t>Decatur County Memorial
Hospital</t>
  </si>
  <si>
    <t>Via Christi Hospital Pittsburg
Inc</t>
  </si>
  <si>
    <t>University Health System, St.
Francis Campus</t>
  </si>
  <si>
    <t>Susan B Allen Memorial
Hospital</t>
  </si>
  <si>
    <t>Shawnee Mission Medical
Center</t>
  </si>
  <si>
    <t>Via Christi Hospitals Wichita,
Inc</t>
  </si>
  <si>
    <t>Via Christi Hospital Manhattan,
Inc</t>
  </si>
  <si>
    <t>Western Plains Medical
Complex</t>
  </si>
  <si>
    <t>Kansas City Orthopaedic
Institute</t>
  </si>
  <si>
    <t>Goodland Regional Medical
Center</t>
  </si>
  <si>
    <t>Neosho Memorial Regional
Medical Center</t>
  </si>
  <si>
    <t>King's Daughters' Medical
Center</t>
  </si>
  <si>
    <t>The Medical Center At Bowling
Green</t>
  </si>
  <si>
    <t>T J Samson Community
Hospital</t>
  </si>
  <si>
    <t>St Claire Regional Medical
Center</t>
  </si>
  <si>
    <t>Murray-Calloway County
Hospital</t>
  </si>
  <si>
    <t>Owensboro Health Regional
Hospital</t>
  </si>
  <si>
    <t>Jewish Hospital &amp; St Mary's
Healthcare</t>
  </si>
  <si>
    <t>Ephraim Mcdowell Regional
Medical Center</t>
  </si>
  <si>
    <t>Twin Lakes Regional Medical
Center</t>
  </si>
  <si>
    <t>Norton Hospital / Norton
Healthcare Pavilion / Nor</t>
  </si>
  <si>
    <t>Tristar Greenview Regional
Hospital</t>
  </si>
  <si>
    <t>Lake Cumberland Regional
Hospital</t>
  </si>
  <si>
    <t>Carroll County Memorial
Hospital</t>
  </si>
  <si>
    <t>Lafayette General Medical
Center</t>
  </si>
  <si>
    <t>Thibodaux Regional Medical
Center</t>
  </si>
  <si>
    <t>University Medical Center New
Orleans</t>
  </si>
  <si>
    <t>Natchitoches Regional Medical
Center</t>
  </si>
  <si>
    <t>Terrebonne General Medical
Center</t>
  </si>
  <si>
    <t>West Calcasieu Cameron
Hospital</t>
  </si>
  <si>
    <t>Teche Regional Medical
Center</t>
  </si>
  <si>
    <t>North Oaks Medical Center, L
L C</t>
  </si>
  <si>
    <t>Opelousas General Health
System</t>
  </si>
  <si>
    <t>Christus St Frances Cabrini
Hospital</t>
  </si>
  <si>
    <t>Rapides Regional Medical
Center</t>
  </si>
  <si>
    <t>Christus Health Shreveport -
Bossier</t>
  </si>
  <si>
    <t>Jennings American Legion
Hospital</t>
  </si>
  <si>
    <t>Iberia General Hospital And
Medical Center</t>
  </si>
  <si>
    <t>Our Lady Of The Lake
Regional Medical Center</t>
  </si>
  <si>
    <t>Baton Rouge General Medical
Center</t>
  </si>
  <si>
    <t>Northern Louisiana Medical
Center</t>
  </si>
  <si>
    <t>Our Lady Of Lourdes Regional
Medical Center, Inc</t>
  </si>
  <si>
    <t>Desoto Regional Health
System</t>
  </si>
  <si>
    <t>Glenwood Regional Medical
Center</t>
  </si>
  <si>
    <t>Lakeview Regional Medical
Center</t>
  </si>
  <si>
    <t>Leonard J Chabert Medical
Center</t>
  </si>
  <si>
    <t>Ochsner Medical Center -
Baton Rouge</t>
  </si>
  <si>
    <t>Ochsner Medical Center -
Northshore, L L C</t>
  </si>
  <si>
    <t>Women's And Children's
Hospital</t>
  </si>
  <si>
    <t>Willis Knighton Bossier Health
Center</t>
  </si>
  <si>
    <t>Surgical Specialty Center Of
Baton Rouge</t>
  </si>
  <si>
    <t>Lafayette Surgical Specialty
Hospital</t>
  </si>
  <si>
    <t>Lafayette General Surgical
Hospital</t>
  </si>
  <si>
    <t>Doctors Hospital At Deer
Creek L L C</t>
  </si>
  <si>
    <t>Central Louisiana Surgical
Hospital</t>
  </si>
  <si>
    <t>Cypress Pointe Surgical
Hospital</t>
  </si>
  <si>
    <t>Assumption Community
Hospital</t>
  </si>
  <si>
    <t>Christus Coushatta Health
Care Center</t>
  </si>
  <si>
    <t>Pointe Coupee General
Hospital</t>
  </si>
  <si>
    <t>Abrom Kaplan Memorial
Hospital</t>
  </si>
  <si>
    <t>Ochsner St Anne General
Hospital</t>
  </si>
  <si>
    <t>Lady Of The Sea General
Hospital</t>
  </si>
  <si>
    <t>Parkview Adventist Medical
Center</t>
  </si>
  <si>
    <t>St Marys Regional Medical
Center</t>
  </si>
  <si>
    <t>Cooley Dickinson Hospital
Inc,the</t>
  </si>
  <si>
    <t>Baystate Franklin Medical
Center</t>
  </si>
  <si>
    <t>Baystate Wing Hospital And
Medical Centers</t>
  </si>
  <si>
    <t>Berkshire Medical Center Inc -
1</t>
  </si>
  <si>
    <t>Signature Healthcare Brockton
Hospital</t>
  </si>
  <si>
    <t>Adcare Hospital Of Worcester
Inc</t>
  </si>
  <si>
    <t>Massachusetts General
Hospital</t>
  </si>
  <si>
    <t>Southcoast Hospital Group,
Inc</t>
  </si>
  <si>
    <t>Massachusetts Eye And Ear
Infirmary -</t>
  </si>
  <si>
    <t>Beth Israel Deaconess Medical
Center</t>
  </si>
  <si>
    <t>Milford Regional Medical
Center</t>
  </si>
  <si>
    <t>Nashoba Valley Medical
Center</t>
  </si>
  <si>
    <t>Umass Memorial Medical
Center Inc</t>
  </si>
  <si>
    <t>Lahey Hospital &amp; Medical
Center, Burlington</t>
  </si>
  <si>
    <t>Spectrum Health Zeeland
Community Hospital</t>
  </si>
  <si>
    <t>Providence - Providence Park
Hospital</t>
  </si>
  <si>
    <t>Community Health Center Of
Branch County</t>
  </si>
  <si>
    <t>Spectrum Health United
Hospital</t>
  </si>
  <si>
    <t>Midmichigan Medical Center -
Alpena</t>
  </si>
  <si>
    <t>Spectrum Health - Butterworth
Campus</t>
  </si>
  <si>
    <t>University Of Michigan Health
System</t>
  </si>
  <si>
    <t>Dickinson County Memorial
Hospital</t>
  </si>
  <si>
    <t>Munson Healthcare Grayling
Hospital</t>
  </si>
  <si>
    <t>Saint Joseph Mercy Livingston
Hospital</t>
  </si>
  <si>
    <t>Straith Hospital For Special
Surgery</t>
  </si>
  <si>
    <t>St Mary's Of Michigan Medical
Center</t>
  </si>
  <si>
    <t>Munson Healthcare Cadillac
Hospital</t>
  </si>
  <si>
    <t>Beaumont Hospital, Grosse
Pointe</t>
  </si>
  <si>
    <t>Spectrum Health Big Rapids
Hospital</t>
  </si>
  <si>
    <t>West Branch Regional Medical
Center</t>
  </si>
  <si>
    <t>Promedica Monroe Regional
Hospital</t>
  </si>
  <si>
    <t>Spectrum Health Ludington
Hospital</t>
  </si>
  <si>
    <t>St John Hospital And Medical
Center</t>
  </si>
  <si>
    <t>North Ottawa Community
Health System</t>
  </si>
  <si>
    <t>St John Macomb-Oakland
Hospital-Macomb Center</t>
  </si>
  <si>
    <t>Genesys Regional Medical
Center - Health Park</t>
  </si>
  <si>
    <t>Southeast Michigan Surgical
Hospital</t>
  </si>
  <si>
    <t>Detroit Receiving Hospital &amp;
Univ Health Center</t>
  </si>
  <si>
    <t>Henry Ford West Bloomfield
Hospital</t>
  </si>
  <si>
    <t>Munson Healthcare Manistee
Hospital</t>
  </si>
  <si>
    <t>Kalkaska Memorial Health
Center</t>
  </si>
  <si>
    <t>Mackinac Straits Hospital And
Health Center</t>
  </si>
  <si>
    <t>Spectrum Health Kelsey
Hospital</t>
  </si>
  <si>
    <t>Aspirus Iron River Hospital &amp;
Clinics, Inc</t>
  </si>
  <si>
    <t>Mercy Health Lakeshore
Campus</t>
  </si>
  <si>
    <t>Munson Healthcare Charlevoix
Hospital</t>
  </si>
  <si>
    <t>Spectrum Health Reed City
Hospital</t>
  </si>
  <si>
    <t>Hayes Green Beach Memorial
Hospital</t>
  </si>
  <si>
    <t>Spectrum Health Gerber
Memorial</t>
  </si>
  <si>
    <t>Bothwell Regional Health
Center</t>
  </si>
  <si>
    <t>Phelps County Regional
Medical Center</t>
  </si>
  <si>
    <t>Northeast Regional Medical
Center</t>
  </si>
  <si>
    <t>Bates County Memorial
Hospital</t>
  </si>
  <si>
    <t>Truman Medical Center
Hospital Hill</t>
  </si>
  <si>
    <t>Cameron Regional Medical
Center</t>
  </si>
  <si>
    <t>Ssm Health St Clare Hospital -
Fenton</t>
  </si>
  <si>
    <t>Ssm Health St Mary's Hospital
- St Louis</t>
  </si>
  <si>
    <t>Western Missouri Medical
Center</t>
  </si>
  <si>
    <t>Truman Medical Center
Lakewood</t>
  </si>
  <si>
    <t>Ssm Health Depaul Hospital St
Louis</t>
  </si>
  <si>
    <t>Ssm Health Saint Louis
University Hospital</t>
  </si>
  <si>
    <t>Missouri Baptist Medical
Center</t>
  </si>
  <si>
    <t>Freeman Health System -
Freeman West</t>
  </si>
  <si>
    <t>University Of Missouri Health
Care</t>
  </si>
  <si>
    <t>Barnes-Jewish West County
Hospital</t>
  </si>
  <si>
    <t>Golden Valley Memorial
Hospital</t>
  </si>
  <si>
    <t>Barnes-Jewish St Peters
Hospital</t>
  </si>
  <si>
    <t>Ssm Health Saint Joseph
Hospital-Lake Saint Louis</t>
  </si>
  <si>
    <t>Belton Regional Medical
Center</t>
  </si>
  <si>
    <t>Saint Luke's East Lee's
Summit Hospital</t>
  </si>
  <si>
    <t>Washington County Memorial
Hospital</t>
  </si>
  <si>
    <t>Harrison County Community
Hospital</t>
  </si>
  <si>
    <t>Lafayette Regional Health
Center</t>
  </si>
  <si>
    <t>Kalispell Regional Medical
Center</t>
  </si>
  <si>
    <t>Bozeman Health Deaconess
Hospital</t>
  </si>
  <si>
    <t>Frances Mahon Deaconess
Hospital</t>
  </si>
  <si>
    <t>Northern Rockies Medical
Center</t>
  </si>
  <si>
    <t>Providence St Joseph Medical
Center</t>
  </si>
  <si>
    <t>Mary Hitchcock Memorial
Hospital</t>
  </si>
  <si>
    <t>Upper Connecticut Valley
Hospital</t>
  </si>
  <si>
    <t>Alice Peck Day Memorial
Hospital</t>
  </si>
  <si>
    <t>Monadnock Community
Hospital</t>
  </si>
  <si>
    <t>Christus St Vincent Regional
Medical Center</t>
  </si>
  <si>
    <t>Gerald Champion Regional
Medical Center</t>
  </si>
  <si>
    <t>San Juan Regional Medical
Center</t>
  </si>
  <si>
    <t>Eastern New Mexico Medical
Center</t>
  </si>
  <si>
    <t>Holy Cross Hospital A Div Of
Taos Health Systems</t>
  </si>
  <si>
    <t>Plains Regional Medical
Center</t>
  </si>
  <si>
    <t>Rehoboth Mckinley Christian
Health Care Services</t>
  </si>
  <si>
    <t>Northern Navajo Medical
Center</t>
  </si>
  <si>
    <t>Mountain View Regional
Medical Center</t>
  </si>
  <si>
    <t>Lovelace Regional Hospital -
Roswell</t>
  </si>
  <si>
    <t>Unm Sandoval Regional
Medical Center</t>
  </si>
  <si>
    <t>Dr Dan C Trigg Memorial
Hospital</t>
  </si>
  <si>
    <t>Wyoming County Community
Hospital</t>
  </si>
  <si>
    <t>Newark-Wayne Community
Hospital</t>
  </si>
  <si>
    <t>United Memorial Medical
Center</t>
  </si>
  <si>
    <t>Mount Sinai Beth Israel/Petrie
Campus</t>
  </si>
  <si>
    <t>Mount St Mary's Hospital And
Health Center</t>
  </si>
  <si>
    <t>Nicholas H Noyes Memorial
Hospital</t>
  </si>
  <si>
    <t>Champlain Valley Physicians
Hospital Medical Ctr</t>
  </si>
  <si>
    <t>Clifton Springs Hospital And
Clinic</t>
  </si>
  <si>
    <t>Cayuga Medical Center At
Ithaca</t>
  </si>
  <si>
    <t>University Hospital ( Stony
Brook )</t>
  </si>
  <si>
    <t>Memorial Mission Hospital And
Asheville Surgery Ce</t>
  </si>
  <si>
    <t>Rutherford Regional Medical
Center</t>
  </si>
  <si>
    <t>Novant Health Forsyth Medical
Center</t>
  </si>
  <si>
    <t>Novant Health Rowan Medical
Center</t>
  </si>
  <si>
    <t>Margaret R Pardee Memorial
Hospital</t>
  </si>
  <si>
    <t>Cape Fear Valley Medical
Center</t>
  </si>
  <si>
    <t>Caromont Regional Medical
Center</t>
  </si>
  <si>
    <t>University Of North Carolina
Hospital</t>
  </si>
  <si>
    <t>Alamance Regional Medical
Center</t>
  </si>
  <si>
    <t>The Moses H Cone Memorial
Hospital</t>
  </si>
  <si>
    <t>Lexington Memorial Hospital
Inc</t>
  </si>
  <si>
    <t>Carolinas Healthcare System
Pineville</t>
  </si>
  <si>
    <t>Sentara Albemarle Medical
Center</t>
  </si>
  <si>
    <t>Firsthealth Moore Regional
Hospital</t>
  </si>
  <si>
    <t>Catawba Valley Medical
Center</t>
  </si>
  <si>
    <t>Halifax Regional Medical
Center Inc</t>
  </si>
  <si>
    <t>Novant Health Matthews
Medical Center</t>
  </si>
  <si>
    <t>Novant Health Huntersville
Medical Center</t>
  </si>
  <si>
    <t>Haywood Regional Medical
Center</t>
  </si>
  <si>
    <t>Blue Ridge Regional Hospital,
Inc</t>
  </si>
  <si>
    <t>University Of Cincinnati
Medical Center, Llc</t>
  </si>
  <si>
    <t>Firelands Regional Medical
Center</t>
  </si>
  <si>
    <t>St Vincent Charity Medical
Center</t>
  </si>
  <si>
    <t>Parma Community General
Hospital</t>
  </si>
  <si>
    <t>Mccullough-Hyde Memorial
Hospital</t>
  </si>
  <si>
    <t>University Of Toledo Medical
Center</t>
  </si>
  <si>
    <t>Steward Trumbull Memorial
Hospital, Inc</t>
  </si>
  <si>
    <t>Mercer County Joint Township
Community Hospital</t>
  </si>
  <si>
    <t>St Elizabeth Youngstown
Hospital</t>
  </si>
  <si>
    <t>Uhhs Richmond Heights
Hospital</t>
  </si>
  <si>
    <t>University Hospitals Portage
Medical Center</t>
  </si>
  <si>
    <t>Springfield Regional Medical
Center</t>
  </si>
  <si>
    <t>Mercy St Vincent Medical
Center</t>
  </si>
  <si>
    <t>Community Hospitals And
Wellness Centers</t>
  </si>
  <si>
    <t>Ashtabula County Medical
Center</t>
  </si>
  <si>
    <t>Grandview Hospital &amp; Medical
Center</t>
  </si>
  <si>
    <t>Steward Northside Medical
Center, Inc</t>
  </si>
  <si>
    <t>University Hospitals - Elyria
Medical Center</t>
  </si>
  <si>
    <t>Summa Western Reserve
Hospital</t>
  </si>
  <si>
    <t>Southwest General Health
Center</t>
  </si>
  <si>
    <t>Adena Regional Medical
Center</t>
  </si>
  <si>
    <t>Salem Regional Medical
Center</t>
  </si>
  <si>
    <t>Summa Wadsworth-Rittman
Hospital</t>
  </si>
  <si>
    <t>Trinity Medical Ctr East &amp;trinity
Medical Ctr West</t>
  </si>
  <si>
    <t>Institute For Orthopaedic
Surgery</t>
  </si>
  <si>
    <t>Medical Center At Elizabeth
Place</t>
  </si>
  <si>
    <t>St Elizabeth Boardman Health
Center</t>
  </si>
  <si>
    <t>Crystal Clinic Orthopaedic
Center</t>
  </si>
  <si>
    <t>Ohio Valley Medical Center,
Llc</t>
  </si>
  <si>
    <t>University Hospitals Ahuja
Medical Center</t>
  </si>
  <si>
    <t>Uhhs Memorial Hospital Of
Geneva</t>
  </si>
  <si>
    <t>H B Magruder Memorial
Hospital</t>
  </si>
  <si>
    <t>Adams County Regional
Medical Center</t>
  </si>
  <si>
    <t>Defiance Regional Medical
Center</t>
  </si>
  <si>
    <t>Fayette County Memorial
Hospital</t>
  </si>
  <si>
    <t>Evangelical Community
Hospital</t>
  </si>
  <si>
    <t>Conemaugh Memorial Medical
Center</t>
  </si>
  <si>
    <t>Magee Womens Hospital Of
Upmc Health System</t>
  </si>
  <si>
    <t>Main Line Hospital Bryn Mawr
Campus</t>
  </si>
  <si>
    <t>Excela Health Westmoreland
Hospital</t>
  </si>
  <si>
    <t>Thomas Jefferson University
Hospital</t>
  </si>
  <si>
    <t>Sharon Regional Health
System</t>
  </si>
  <si>
    <t>Wellspan Ephrata Community
Hospital</t>
  </si>
  <si>
    <t>Milton S Hershey Medical
Center</t>
  </si>
  <si>
    <t>Geisinger Wyoming Valley
Medical Center</t>
  </si>
  <si>
    <t>Lecom Health Corry Memorial
Hospital</t>
  </si>
  <si>
    <t>Jackson-Madison County
General Hospital</t>
  </si>
  <si>
    <t>Sumner Regional Medical
Center</t>
  </si>
  <si>
    <t>Wellmont Bristol Regional
Medical Center</t>
  </si>
  <si>
    <t>University Of Tn Medical
Center (The)</t>
  </si>
  <si>
    <t>Wellmont Holston Valley
Medical Center</t>
  </si>
  <si>
    <t>Southern Tennessee Regional
Health System Pulaski</t>
  </si>
  <si>
    <t>Morristown Hamblen Hospital
Association</t>
  </si>
  <si>
    <t>Wellmont Hawkins County
Memorial Hospital</t>
  </si>
  <si>
    <t>Tennova Healthcare-Lafollett
Medical Center</t>
  </si>
  <si>
    <t>Methodist Medical Center Of
Oak Ridge</t>
  </si>
  <si>
    <t>Vanderbilt University Medical
Center</t>
  </si>
  <si>
    <t>Methodist Healthcare Memphis
Hospitals</t>
  </si>
  <si>
    <t>Saint Thomas Rutherford
Hospital</t>
  </si>
  <si>
    <t>Cookeville Regional Medical
Center</t>
  </si>
  <si>
    <t>Memorial Healthcare System,
Inc</t>
  </si>
  <si>
    <t>Fort Sanders Regional Medical
Center</t>
  </si>
  <si>
    <t>Tristar Centennial Medical
Center</t>
  </si>
  <si>
    <t>Southern Tennessee Regional
Health System Lawrence</t>
  </si>
  <si>
    <t>Franklin Woods Community
Hospital</t>
  </si>
  <si>
    <t>Tristar Hendersonville Medical
Center</t>
  </si>
  <si>
    <t>Tristar Southern Hills Medical
Center</t>
  </si>
  <si>
    <t>Saint Thomas Hospital For
Specialty Surgery</t>
  </si>
  <si>
    <t>Tristar Stonecrest Medical
Center</t>
  </si>
  <si>
    <t>Saint Francis Bartlett Medical
Center</t>
  </si>
  <si>
    <t>The Hospitals Of Providence
Memorial Campus</t>
  </si>
  <si>
    <t>Peterson Regional Medical
Center</t>
  </si>
  <si>
    <t>United Regional Health Care
System</t>
  </si>
  <si>
    <t>St Joseph Regional Health
Center</t>
  </si>
  <si>
    <t>Parkland Health And Hospital
System</t>
  </si>
  <si>
    <t>University Of Texas Medical
Branch</t>
  </si>
  <si>
    <t>Baylor University Medical
Center</t>
  </si>
  <si>
    <t>University Medical Center Of
El Paso</t>
  </si>
  <si>
    <t>Christus Good Shepherd
Medical Center Marshall</t>
  </si>
  <si>
    <t>Christus Southeast Texas- St
Elizabeth</t>
  </si>
  <si>
    <t>Christus Good Shepherd
Medical Center- Longview</t>
  </si>
  <si>
    <t>Ut Southwestern University
Hospital</t>
  </si>
  <si>
    <t>Christus Spohn Hospital
Corpus Christi</t>
  </si>
  <si>
    <t>Methodist Dallas Medical
Center</t>
  </si>
  <si>
    <t>Scott &amp; White Medical Center -
Temple</t>
  </si>
  <si>
    <t>Memorial Hermann Texas
Medical Center</t>
  </si>
  <si>
    <t>Brazosport Regional Health
System</t>
  </si>
  <si>
    <t>Graham Regional Medical
Center</t>
  </si>
  <si>
    <t>Pampa Regional Medical
Center</t>
  </si>
  <si>
    <t>Baylor Scott &amp; White Medical
Center Hillcrest</t>
  </si>
  <si>
    <t>Christus Mother Frances
Hospital</t>
  </si>
  <si>
    <t>Guadalupe Regional Medical
Center</t>
  </si>
  <si>
    <t>Dell Seton  Med Center At The
University Of Tx</t>
  </si>
  <si>
    <t>Texas Health Harris Methodist
Fort Worth</t>
  </si>
  <si>
    <t>Baylor Scott And White All
Saints Medical Center</t>
  </si>
  <si>
    <t>Seton Smithville Regional
Hospital</t>
  </si>
  <si>
    <t>Permian Regional Medical
Center Andrews County Ho</t>
  </si>
  <si>
    <t>Texas Health Harris Methodist
Hospital Cleburne</t>
  </si>
  <si>
    <t>Christus Spohn Hospital
Kleberg</t>
  </si>
  <si>
    <t>Memorial Hermann Hospital
System</t>
  </si>
  <si>
    <t>Chi St Luke's Health Baylor
College Of Medicine Me</t>
  </si>
  <si>
    <t>Weatherford Regional Medical
Center</t>
  </si>
  <si>
    <t>Chi St Lukes Health Memorial
Lufkin</t>
  </si>
  <si>
    <t>Conroe Regional Medical
Center</t>
  </si>
  <si>
    <t>Christus Mother Frances
Hospital Sulphur Springs</t>
  </si>
  <si>
    <t>Christus Santa Rosa Medical
Center</t>
  </si>
  <si>
    <t>Bellville St Joseph Health
Center</t>
  </si>
  <si>
    <t>Baylor Scott &amp; White Medical
Center Garland</t>
  </si>
  <si>
    <t>San Angelo Community
Medical Center</t>
  </si>
  <si>
    <t>Baylor Scott &amp; White Medical
Center- Waxahachie</t>
  </si>
  <si>
    <t>East Texas Medical Center
Athens</t>
  </si>
  <si>
    <t>Texas Health Harris Methodist
Hospital Azle</t>
  </si>
  <si>
    <t>Baylor Medical Center At
Uptown</t>
  </si>
  <si>
    <t>Houston Methodist San
Jacinto Hospital</t>
  </si>
  <si>
    <t>Texas Health Presbyterian
Hospital  Dallas</t>
  </si>
  <si>
    <t>Matagorda Regional Medical
Center</t>
  </si>
  <si>
    <t>Woodland Heights Medical
Center</t>
  </si>
  <si>
    <t>Methodist Richardson Medical
Center</t>
  </si>
  <si>
    <t>Abilene Regional Medical
Center</t>
  </si>
  <si>
    <t>Baylor Scott &amp; White Medical
Center  Grapevine</t>
  </si>
  <si>
    <t>Christus Jasper Memorial
Hospital</t>
  </si>
  <si>
    <t>Brownwood Regional Medical
Center</t>
  </si>
  <si>
    <t>Hill Country Memorial Hospital
Inc</t>
  </si>
  <si>
    <t>Memorial Hermann Memorial
City Medical Center</t>
  </si>
  <si>
    <t>Clear Lake Regional Medical
Center</t>
  </si>
  <si>
    <t>Denton Regional Medical
Center</t>
  </si>
  <si>
    <t>Houston Northwest Medical
Center</t>
  </si>
  <si>
    <t>Tomball Regional Medical
Center</t>
  </si>
  <si>
    <t>Plaza Medical Center Of Fort
Worth</t>
  </si>
  <si>
    <t>Texas Health Huguley Hospital
Fort Worth South</t>
  </si>
  <si>
    <t>Baylor Scott And White
Medical Center White Rock</t>
  </si>
  <si>
    <t>University Of Texas Health
Science Center At Tyler</t>
  </si>
  <si>
    <t>Longview Regional Medical
Center</t>
  </si>
  <si>
    <t>Houston Methodist St John
Hospital</t>
  </si>
  <si>
    <t>St David's South Austin
Medical Center</t>
  </si>
  <si>
    <t>Cypress Fairbanks Medical
Center</t>
  </si>
  <si>
    <t>Baylor Scott And White
Medical Center Carrollton</t>
  </si>
  <si>
    <t>Baylor Scott And White
Medical Center Lake Pointe</t>
  </si>
  <si>
    <t>Texas Health Presbyterian
Hospital Denton</t>
  </si>
  <si>
    <t>Palestine Regional Medical
Center</t>
  </si>
  <si>
    <t>Texas Health Presbyterian
Hospital Plano</t>
  </si>
  <si>
    <t>Tops Surgical Specialty
Hospital</t>
  </si>
  <si>
    <t>Texas Health Harris Methodist
Hospital Southwest F</t>
  </si>
  <si>
    <t>Christus St Michael Health
System</t>
  </si>
  <si>
    <t>Northwest Hills Surgical
Hospital</t>
  </si>
  <si>
    <t>Texas Health Presbyterian
Hospital Allen</t>
  </si>
  <si>
    <t>Memorial Hermann Katy
Hospital</t>
  </si>
  <si>
    <t>Memorial Hermann Sugar
Land Hospital</t>
  </si>
  <si>
    <t>Baylor Heart And Vascular
Hospital</t>
  </si>
  <si>
    <t>Baylor Medical Center At
Frisco</t>
  </si>
  <si>
    <t>Sugar Land Surgical Hospital
Llp</t>
  </si>
  <si>
    <t>St Luke's The Woodlands
Hospital</t>
  </si>
  <si>
    <t>Baylor Surgical Hospital At Las
Colinas</t>
  </si>
  <si>
    <t>Baylor Surgical Hospital At
Fort Worth</t>
  </si>
  <si>
    <t>Baylor Medical Center At
Trophy Club</t>
  </si>
  <si>
    <t>Texas Health Harris Methodist
Hospital Southlake</t>
  </si>
  <si>
    <t>Texas Institute For Surgery At
Presbyterian Hospit</t>
  </si>
  <si>
    <t>Baylor Regional Medical
Center At Plano</t>
  </si>
  <si>
    <t>Texas Health Center For
Diagnostics &amp; Surgery Plan</t>
  </si>
  <si>
    <t>Good Shephard Medical
Center-Linden</t>
  </si>
  <si>
    <t>Palacios Community Medical
Center</t>
  </si>
  <si>
    <t>East Texas Medical Center
Pittsburg</t>
  </si>
  <si>
    <t>Golden Plains Community
Hospital</t>
  </si>
  <si>
    <t>Liberty Dayton Regional
Medical Center</t>
  </si>
  <si>
    <t>East Texas Medical Center
Quitman</t>
  </si>
  <si>
    <t>Christus Mother Frances
Hospital- Winnsboro</t>
  </si>
  <si>
    <t>Central Vermont Medical
Center</t>
  </si>
  <si>
    <t>University Of Vermont Medical
Center</t>
  </si>
  <si>
    <t>Rutland Regional Medical
Center</t>
  </si>
  <si>
    <t>Northwestern Medical Center
Inc</t>
  </si>
  <si>
    <t>North Country Hospital And
Health Center</t>
  </si>
  <si>
    <t>University Of Washington
Medical Ctr</t>
  </si>
  <si>
    <t>Providence Regional Medical
Center Everett</t>
  </si>
  <si>
    <t>Multicare Auburn Medical
Center</t>
  </si>
  <si>
    <t>Swedish Medical Center /
Cherry Hill</t>
  </si>
  <si>
    <t>Grays Harbor Community
Hospital</t>
  </si>
  <si>
    <t>Yakima Valley Memorial
Hospital</t>
  </si>
  <si>
    <t>Peachealth St John Medical
Center</t>
  </si>
  <si>
    <t>Overlake Hospital Medical
Center</t>
  </si>
  <si>
    <t>Providence Sacred Heart
Medical Center</t>
  </si>
  <si>
    <t>Kadlec Regional Medical
Center</t>
  </si>
  <si>
    <t>Providence Holy Family
Hospital</t>
  </si>
  <si>
    <t>Evergreenhealth Medical
Center</t>
  </si>
  <si>
    <t>Tacoma General Allenmore
Hospital</t>
  </si>
  <si>
    <t>Confluence Health-
Wenatchee Valley Hosp &amp;
Clinics</t>
  </si>
  <si>
    <t>Legacy Salmon Creek Medical
Center</t>
  </si>
  <si>
    <t>Kittitas Valley Community
Hospital</t>
  </si>
  <si>
    <t>Mason General Hospital &amp;
Family Of Clinics</t>
  </si>
  <si>
    <t>Mayo Clinic Hlth System
Franciscan Med Ctr</t>
  </si>
  <si>
    <t>Columbia St Marys Hospital
Ozaukee</t>
  </si>
  <si>
    <t>Columbia St Marys Hospital
Milwaukee</t>
  </si>
  <si>
    <t>Mayo Clinic Health System In
Eau Claire</t>
  </si>
  <si>
    <t>Beaver Dam Community
Hospital</t>
  </si>
  <si>
    <t>Gundersen Lutheran Medical
Center</t>
  </si>
  <si>
    <t>University Of Wi  Hospitals &amp;
Clinics Authority</t>
  </si>
  <si>
    <t>Aurora St Lukes Medical
Center</t>
  </si>
  <si>
    <t>Aurora West Allis Medical
Center</t>
  </si>
  <si>
    <t>Froedtert Memorial Lutheran
Hospital</t>
  </si>
  <si>
    <t>St Croix Regional Medical
Center</t>
  </si>
  <si>
    <t>Ascension Good Samaritan
Hospital</t>
  </si>
  <si>
    <t>Mercy Walworth Hospital &amp;
Medical Center</t>
  </si>
  <si>
    <t>Campbell County Memorial
Hospital</t>
  </si>
  <si>
    <t>Memorial Hospital Sweetwater
County</t>
  </si>
  <si>
    <t>Cheyenne Regional Medical
Center</t>
  </si>
  <si>
    <t>Mountain View Regional
Hospital</t>
  </si>
  <si>
    <t>Memorial Hermann Surgical
Hospital Kingwood</t>
  </si>
  <si>
    <t>The Hospital At Westlake
Medical Center</t>
  </si>
  <si>
    <t>Methodist Mansfield Medical
Center</t>
  </si>
  <si>
    <t>The Heart Hospital Baylor
Plano</t>
  </si>
  <si>
    <t>St Luke's Patients Medical
Center</t>
  </si>
  <si>
    <t>Scott &amp; White Hospital-Round
Rock</t>
  </si>
  <si>
    <t>Cedar Park Regional Medical
Center</t>
  </si>
  <si>
    <t>Texas Health Presbyterian
Hospital Rockwall</t>
  </si>
  <si>
    <t>Usmd Hospital  At Fort Worth
Lp</t>
  </si>
  <si>
    <t>North Central Surgical Center
Llp</t>
  </si>
  <si>
    <t>Memorial Hermann First
Colony Hospital</t>
  </si>
  <si>
    <t>Baylor Scott And White
Medical Center Sunnyvale</t>
  </si>
  <si>
    <t>Baylor Orthopedic And Spine
Hospital At Arlington</t>
  </si>
  <si>
    <t>Texas Health Presbyterian
Hospital Flower Mound</t>
  </si>
  <si>
    <t>St Luke's Hospital At The
Vintage</t>
  </si>
  <si>
    <t>Baylor Scott And White
Surgical Hospital At Sherma</t>
  </si>
  <si>
    <t>Methodist West Houston
Hospital</t>
  </si>
  <si>
    <t>Lakeway Regional Medical
Center, Llc</t>
  </si>
  <si>
    <t>Baylor Scott And White
Medical Center  Mckinney</t>
  </si>
  <si>
    <t>Baylor Scott &amp; White
Emergency Medical Center At
C</t>
  </si>
  <si>
    <t>Baylor Scott &amp; White Medical
Center- College Stati</t>
  </si>
  <si>
    <t>Crescent Medical Center
Lancaster</t>
  </si>
  <si>
    <t>Bay Area Regional Medical
Center, Llc</t>
  </si>
  <si>
    <t>Baylor Emergency Medical
Center</t>
  </si>
  <si>
    <t>Baylor Scott &amp; White Medical
Center - Marble Falls</t>
  </si>
  <si>
    <t>Table 6.1 Trends in Hospital Prices Paid by Private Employer-Sponsored Plans in CO, All hospitals and by Hospital System</t>
  </si>
  <si>
    <t>Notes: The hospital system prices are calculated only including hospitals that are members of the system and are located in CO</t>
  </si>
  <si>
    <t>Prices are calculated based on allowed amounts, including amounts paid by the health plan and the patient.</t>
  </si>
  <si>
    <t>Prices are only reported for a hospital system if the system has 100 or more inpatient claims and 100 or more outpatient claims in that state and year.</t>
  </si>
  <si>
    <t>Reported prices only reflect claims data included in the analysis, and are not necessarily representative of prices paid by all private employer-sponsored health plans. Differences in prices among states and hospital systems have not been tested for statistical significance.</t>
  </si>
  <si>
    <t>Hospital system or, if
independent, IPPS/CAH</t>
  </si>
  <si>
    <t>Relative
price for
outpatient
services,
2015</t>
  </si>
  <si>
    <t>Relative
price for
outpatient
services,
2016</t>
  </si>
  <si>
    <t>Relative
price for
outpatient
services,
2017</t>
  </si>
  <si>
    <t>Standardized
price for
outpatient
services,
2015</t>
  </si>
  <si>
    <t>Standardized
price for
outpatient
services,
2016</t>
  </si>
  <si>
    <t>Standardized
price for
outpatient
services,
2017</t>
  </si>
  <si>
    <t>Relative
price for
inpatient
services,
2015</t>
  </si>
  <si>
    <t>Relative
price for
inpatient
services,
2016</t>
  </si>
  <si>
    <t>Relative
price for
inpatient
services,
2017</t>
  </si>
  <si>
    <t>Standardized
price for
inpatient
services,
2015</t>
  </si>
  <si>
    <t>Standardized
price for
inpatient
services,
2016</t>
  </si>
  <si>
    <t>Standardized
price for
inpatient
services,
2017</t>
  </si>
  <si>
    <t>Relative
price for
inpatient
and
outpatient
services,
2015</t>
  </si>
  <si>
    <t>Relative
price for
inpatient
and
outpatient
services,
2016</t>
  </si>
  <si>
    <t>Relative
price for
inpatient
and
outpatient
services,
2017</t>
  </si>
  <si>
    <t>All hospitals in the study</t>
  </si>
  <si>
    <t>Adventist Health System Sunbelt
Health Care Corporation</t>
  </si>
  <si>
    <t>Catholic Health Initiatives</t>
  </si>
  <si>
    <t>University of Colorado Health</t>
  </si>
  <si>
    <t>Table 6.2 Trends in Hospital Prices Paid by Private Employer-Sponsored Plans in FL, All hospitals and by Hospital System</t>
  </si>
  <si>
    <t>Notes: The hospital system prices are calculated only including hospitals that are members of the system and are located in FL</t>
  </si>
  <si>
    <t>Hospital system or, if independent,
IPPS/CAH</t>
  </si>
  <si>
    <t>TENET Healthcare Corporation</t>
  </si>
  <si>
    <t>Universal Health Services, Inc.</t>
  </si>
  <si>
    <t>Table 6.3 Trends in Hospital Prices Paid by Private Employer-Sponsored Plans in GA, All hospitals and by Hospital System</t>
  </si>
  <si>
    <t>Notes: The hospital system prices are calculated only including hospitals that are members of the system and are located in GA</t>
  </si>
  <si>
    <t>Table 6.4 Trends in Hospital Prices Paid by Private Employer-Sponsored Plans in IL, All hospitals and by Hospital System</t>
  </si>
  <si>
    <t>Notes: The hospital system prices are calculated only including hospitals that are members of the system and are located in IL</t>
  </si>
  <si>
    <t>Northwestern Memorial HealthCare</t>
  </si>
  <si>
    <t>OSF Healthcare System</t>
  </si>
  <si>
    <t>University of Chicago Medicine</t>
  </si>
  <si>
    <t>Table 6.5 Trends in Hospital Prices Paid by Private Employer-Sponsored Plans in IN, All hospitals and by Hospital System</t>
  </si>
  <si>
    <t>Notes: The hospital system prices are calculated only including hospitals that are members of the system and are located in IN</t>
  </si>
  <si>
    <t>American Province of Little
Company of Mary Sisters</t>
  </si>
  <si>
    <t>Community Foundation of NW
Indiana</t>
  </si>
  <si>
    <t>Community Health Network</t>
  </si>
  <si>
    <t>Community Health Systems
(CHS)/Lutheran</t>
  </si>
  <si>
    <t>Deaconess Health System</t>
  </si>
  <si>
    <t>Table 6.6 Trends in Hospital Prices Paid by Private Employer-Sponsored Plans in KS, All hospitals and by Hospital System</t>
  </si>
  <si>
    <t>Notes: The hospital system prices are calculated only including hospitals that are members of the system and are located in KS</t>
  </si>
  <si>
    <t>Table 6.7 Trends in Hospital Prices Paid by Private Employer-Sponsored Plans in KY, All hospitals and by Hospital System</t>
  </si>
  <si>
    <t>Notes: The hospital system prices are calculated only including hospitals that are members of the system and are located in KY</t>
  </si>
  <si>
    <t>Table 6.8 Trends in Hospital Prices Paid by Private Employer-Sponsored Plans in LA, All hospitals and by Hospital System</t>
  </si>
  <si>
    <t>Notes: The hospital system prices are calculated only including hospitals that are members of the system and are located in LA</t>
  </si>
  <si>
    <t>Franciscan Missionaries of Our
Lady Health System, Inc.</t>
  </si>
  <si>
    <t>Table 6.9 Trends in Hospital Prices Paid by Private Employer-Sponsored Plans in MA, All hospitals and by Hospital System</t>
  </si>
  <si>
    <t>Notes: The hospital system prices are calculated only including hospitals that are members of the system and are located in MA</t>
  </si>
  <si>
    <t>Partners HealthCare System, Inc.</t>
  </si>
  <si>
    <t>Steward Health Care System, LLC</t>
  </si>
  <si>
    <t>Table 6.10 Trends in Hospital Prices Paid by Private Employer-Sponsored Plans in ME, All hospitals and by Hospital System</t>
  </si>
  <si>
    <t>Notes: The hospital system prices are calculated only including hospitals that are members of the system and are located in ME</t>
  </si>
  <si>
    <t>Table 6.11 Trends in Hospital Prices Paid by Private Employer-Sponsored Plans in MI, All hospitals and by Hospital System</t>
  </si>
  <si>
    <t>Notes: The hospital system prices are calculated only including hospitals that are members of the system and are located in MI</t>
  </si>
  <si>
    <t>Henry Ford Health System</t>
  </si>
  <si>
    <t>McLaren Health Care Corporation</t>
  </si>
  <si>
    <t>Prime Healthcare Services</t>
  </si>
  <si>
    <t>ProMedica Health System</t>
  </si>
  <si>
    <t>Table 6.12 Trends in Hospital Prices Paid by Private Employer-Sponsored Plans in MO, All hospitals and by Hospital System</t>
  </si>
  <si>
    <t>Notes: The hospital system prices are calculated only including hospitals that are members of the system and are located in MO</t>
  </si>
  <si>
    <t>Saint Luke's Health System</t>
  </si>
  <si>
    <t>Table 6.13 Trends in Hospital Prices Paid by Private Employer-Sponsored Plans in MT, All hospitals and by Hospital System</t>
  </si>
  <si>
    <t>Notes: The hospital system prices are calculated only including hospitals that are members of the system and are located in MT</t>
  </si>
  <si>
    <t>Providence St. Joseph Health</t>
  </si>
  <si>
    <t>RCCH HealthCare Partners</t>
  </si>
  <si>
    <t>Table 6.14 Trends in Hospital Prices Paid by Private Employer-Sponsored Plans in NC, All hospitals and by Hospital System</t>
  </si>
  <si>
    <t>Notes: The hospital system prices are calculated only including hospitals that are members of the system and are located in NC</t>
  </si>
  <si>
    <t>Table 6.15 Trends in Hospital Prices Paid by Private Employer-Sponsored Plans in NH, All hospitals and by Hospital System</t>
  </si>
  <si>
    <t>Notes: The hospital system prices are calculated only including hospitals that are members of the system and are located in NH</t>
  </si>
  <si>
    <t>Table 6.16 Trends in Hospital Prices Paid by Private Employer-Sponsored Plans in NM, All hospitals and by Hospital System</t>
  </si>
  <si>
    <t>Notes: The hospital system prices are calculated only including hospitals that are members of the system and are located in NM</t>
  </si>
  <si>
    <t>Presbyterian Healthcare Services</t>
  </si>
  <si>
    <t>University of New Mexico Hospitals</t>
  </si>
  <si>
    <t>Table 6.17 Trends in Hospital Prices Paid by Private Employer-Sponsored Plans in NY, All hospitals and by Hospital System</t>
  </si>
  <si>
    <t>Notes: The hospital system prices are calculated only including hospitals that are members of the system and are located in NY</t>
  </si>
  <si>
    <t>Catholic Health System</t>
  </si>
  <si>
    <t>Table 6.18 Trends in Hospital Prices Paid by Private Employer-Sponsored Plans in OH, All hospitals and by Hospital System</t>
  </si>
  <si>
    <t>Notes: The hospital system prices are calculated only including hospitals that are members of the system and are located in OH</t>
  </si>
  <si>
    <t>Cleveland Clinic Health System</t>
  </si>
  <si>
    <t>Kettering Health Network</t>
  </si>
  <si>
    <t>Table 6.19 Trends in Hospital Prices Paid by Private Employer-Sponsored Plans in PA, All hospitals and by Hospital System</t>
  </si>
  <si>
    <t>Notes: The hospital system prices are calculated only including hospitals that are members of the system and are located in PA</t>
  </si>
  <si>
    <t>Table 6.20 Trends in Hospital Prices Paid by Private Employer-Sponsored Plans in TN, All hospitals and by Hospital System</t>
  </si>
  <si>
    <t>Notes: The hospital system prices are calculated only including hospitals that are members of the system and are located in TN</t>
  </si>
  <si>
    <t>Maury Regional Health System</t>
  </si>
  <si>
    <t>Table 6.21 Trends in Hospital Prices Paid by Private Employer-Sponsored Plans in TX, All hospitals and by Hospital System</t>
  </si>
  <si>
    <t>Notes: The hospital system prices are calculated only including hospitals that are members of the system and are located in TX</t>
  </si>
  <si>
    <t>Baylor Scott &amp; White Health</t>
  </si>
  <si>
    <t>Memorial Hermann Health System</t>
  </si>
  <si>
    <t>Methodist Health System</t>
  </si>
  <si>
    <t>Texas Health Resources</t>
  </si>
  <si>
    <t>Table 6.22 Trends in Hospital Prices Paid by Private Employer-Sponsored Plans in VT, All hospitals and by Hospital System</t>
  </si>
  <si>
    <t>Notes: The hospital system prices are calculated only including hospitals that are members of the system and are located in VT</t>
  </si>
  <si>
    <t>Table 6.23 Trends in Hospital Prices Paid by Private Employer-Sponsored Plans in WA, All hospitals and by Hospital System</t>
  </si>
  <si>
    <t>Notes: The hospital system prices are calculated only including hospitals that are members of the system and are located in WA</t>
  </si>
  <si>
    <t>Table 6.24 Trends in Hospital Prices Paid by Private Employer-Sponsored Plans in WI, All hospitals and by Hospital System</t>
  </si>
  <si>
    <t>Notes: The hospital system prices are calculated only including hospitals that are members of the system and are located in WI</t>
  </si>
  <si>
    <t>Table 6.25 Trends in Hospital Prices Paid by Private Employer-Sponsored Plans in WY, All hospitals and by Hospital System</t>
  </si>
  <si>
    <t>Notes: The hospital system prices are calculated only including hospitals that are members of the system and are located in WY</t>
  </si>
  <si>
    <t>This spreadsheet contains the underlying data used in the RAND research report</t>
  </si>
  <si>
    <t xml:space="preserve">Prices Paid to Hospitals by Private Health Plans Are High Relative to Medicare and Vary Widely: </t>
  </si>
  <si>
    <r>
      <t xml:space="preserve">Findings from an Employer-Led Transparency Initiative </t>
    </r>
    <r>
      <rPr>
        <sz val="9.5"/>
        <color rgb="FF000000"/>
        <rFont val="Times New Roman"/>
        <family val="1"/>
      </rPr>
      <t>(Chapin White and Christopher Whaley, 2019)</t>
    </r>
  </si>
  <si>
    <t>Row Labels</t>
  </si>
  <si>
    <t>Grand Total</t>
  </si>
  <si>
    <t>Is hospital a critical access hospital (Y/N)?</t>
  </si>
  <si>
    <t>Hospital Compare 5-star rating (October 2018, NA=Not Available)</t>
  </si>
  <si>
    <t>Number of outpatient services</t>
  </si>
  <si>
    <t>Total private allowed amount for outpatient services ($ millions)</t>
  </si>
  <si>
    <t>Simulated Medicare allowed amount for outpatient services ($ millions)</t>
  </si>
  <si>
    <t>Relative price for outpatient services</t>
  </si>
  <si>
    <t>Standardized price per outpatient service</t>
  </si>
  <si>
    <t>Number of inpatient stays</t>
  </si>
  <si>
    <t>Total private allowed amount for inpatient services ($ millions)</t>
  </si>
  <si>
    <t>Simulated Medicare allowed amount for inpatient services ($ millions)</t>
  </si>
  <si>
    <t>Relative price for inpatient services</t>
  </si>
  <si>
    <t xml:space="preserve">Standardized price per inpatient stay </t>
  </si>
  <si>
    <t>Total private allowed amount for inpatient and outpatient services ($ millions)</t>
  </si>
  <si>
    <t>Simulated Medicare allowed amount for inpatient and outpatient services ($ millions)</t>
  </si>
  <si>
    <t>Relative price for inpatient and outpatient services</t>
  </si>
  <si>
    <t>Site of Service</t>
  </si>
  <si>
    <t>Outpatient</t>
  </si>
  <si>
    <t>Inpatient</t>
  </si>
  <si>
    <t>Combined Inpatient/Outpatient</t>
  </si>
  <si>
    <t>Year</t>
  </si>
  <si>
    <t>Data</t>
  </si>
  <si>
    <t>To use this table for a PowerPoint presentation, use the filter arrows above City and State to select your market, and copy the data within the dark blue border</t>
  </si>
  <si>
    <t>Average of Relative price for inpatient and outpatient services</t>
  </si>
  <si>
    <t>Average of Relative price for inpatient services</t>
  </si>
  <si>
    <t>Average of Relative price for outpatient services</t>
  </si>
  <si>
    <t>Average of Data</t>
  </si>
  <si>
    <t>Respondent #</t>
  </si>
  <si>
    <t xml:space="preserve">Narrow network selected on cost criteria only </t>
  </si>
  <si>
    <t xml:space="preserve">Narrow network selected on cost &amp; quality criteria </t>
  </si>
  <si>
    <t xml:space="preserve">Tiered network based on cost criteria only </t>
  </si>
  <si>
    <t xml:space="preserve">Tiered network based on cost &amp; quality criteria </t>
  </si>
  <si>
    <t xml:space="preserve">Reference-based pricing for enrollees for select services </t>
  </si>
  <si>
    <t xml:space="preserve">Reference-based contracting (as a percent of Medicare) with hospitals </t>
  </si>
  <si>
    <t xml:space="preserve">Direct contract with health system </t>
  </si>
  <si>
    <t xml:space="preserve">Centers of Excellence </t>
  </si>
  <si>
    <t xml:space="preserve">Onsite or Nearsite Clinic </t>
  </si>
  <si>
    <t>Other (please describe below)</t>
  </si>
  <si>
    <t>To use this table, for every respondent enter:</t>
  </si>
  <si>
    <t>A = Already in place</t>
  </si>
  <si>
    <t>C = Considering</t>
  </si>
  <si>
    <t>N = Not considering</t>
  </si>
  <si>
    <t>A</t>
  </si>
  <si>
    <t>C</t>
  </si>
  <si>
    <t>Already in place</t>
  </si>
  <si>
    <t>Considering</t>
  </si>
  <si>
    <t>Not Considering</t>
  </si>
  <si>
    <t>Total Respondents</t>
  </si>
  <si>
    <t>The first 10 rows are been pre-populated with dummy data, delete the data in these rows before you begin</t>
  </si>
  <si>
    <t>Narrow Network - Cost + Quality</t>
  </si>
  <si>
    <t>Tiered Network - Cost + Quality</t>
  </si>
  <si>
    <t xml:space="preserve">% Medicare Contract with Hospitals </t>
  </si>
  <si>
    <t>Other</t>
  </si>
  <si>
    <t>Narrow Network - Cost</t>
  </si>
  <si>
    <t>Tiered Network - Cost</t>
  </si>
  <si>
    <t>Referenced-based Pricing - Enrollees</t>
  </si>
  <si>
    <t xml:space="preserve">Direct Contract with Health System </t>
  </si>
  <si>
    <t>Service category</t>
  </si>
  <si>
    <t>Inpatient plus outpatient</t>
  </si>
  <si>
    <t>Average Hospital Price Relative to Medicare</t>
  </si>
  <si>
    <t>Highest Priced Hospital Relative to Medicare</t>
  </si>
  <si>
    <t>Lowest Priced Hospital Relative to Medicare</t>
  </si>
  <si>
    <t>Percent Medium Cost Hospitals (150-250% Medicare)</t>
  </si>
  <si>
    <t>Percent High Cost Hospitals (&gt;250% Medicare)</t>
  </si>
  <si>
    <t>Select State</t>
  </si>
  <si>
    <t>Percent Low Cost Hospitals (&lt;150% Medicare)</t>
  </si>
  <si>
    <t>Number Low-Cost  Hospitals (&lt;150% Medicare)</t>
  </si>
  <si>
    <t>Number Medium Cost Hospitals (150-250% Medicare)</t>
  </si>
  <si>
    <t>Number High Cost Hospitals (&gt;250% Medicare)</t>
  </si>
  <si>
    <t>Use the results from Q7 of the Making use of Hospital Transparency Data Pre-meeting Survey to populate this table.  A table and chart will populate automatically below</t>
  </si>
  <si>
    <t>GO TO THE CHART</t>
  </si>
  <si>
    <t>HOW TO USE THIS DOCUMENT</t>
  </si>
  <si>
    <t>DOWNLOAD THE SURVEY TEMPLATE</t>
  </si>
  <si>
    <t>TAB 1: Key Findings</t>
  </si>
  <si>
    <t>Download "Sample Stakeholder Presentation" deck</t>
  </si>
  <si>
    <t>TAB 2. IP_OP Combo</t>
  </si>
  <si>
    <t xml:space="preserve">Corresponds to slide 10 in the Stakeholder Deck.  This tab creates a table of noteable data highlights from the RAND 2.0 data set for an indvididual state.  Note that this tab generates key findings at the state level only.  Click on cell B2 (in orange) to select one of the 25 states included in RAND 2.0.  The table below will automatically populate with average hospital prices, high and low price outliers, and the percent of hospitals that fall into high, medium and low-price categories by site of service (inpatient, outpatient and combined).  </t>
  </si>
  <si>
    <t>TAB 3. Inpatient</t>
  </si>
  <si>
    <t xml:space="preserve">Corresponds to slide 11 in the Stakeholder Deck.  This tab creates a chart showing combined inpatient &amp; outpatient prices by hospital within a selected market.  In cells B3 and B4, select your state and city (respectively) and the chart will automatically update.  </t>
  </si>
  <si>
    <t xml:space="preserve">Corresponds to slide 12 in the Stakeholder Deck.  This tab creates a chart showing inpatient prices by hospital within a selected market.  In cells B3 and B4, select your state and city (respectively) and the chart will automatically update.  </t>
  </si>
  <si>
    <t xml:space="preserve">Corresponds to slide 13 in the Stakeholder Deck.  This tab creates a chart showing outpatient prices by hospital within a selected market.  In cells B3 and B4, select your state and city (respectively) and the chart will automatically update.  </t>
  </si>
  <si>
    <t>TAB 4. Outpatient</t>
  </si>
  <si>
    <t>TAB 5. Trends</t>
  </si>
  <si>
    <t xml:space="preserve">Corresponds to slide 14 in the Stakeholder Deck.  This tab creates a chart showing price trend data from 2015 through 2017 for your selected state.  You can also select site of service (inpatient, outpatient or combined).  In cell B4 select your state, in cell B5, select your preferred site of service.  The chart will update automatically. </t>
  </si>
  <si>
    <t>TAB 6. Hospitals</t>
  </si>
  <si>
    <t>Download Pre-meeting Survey instrument</t>
  </si>
  <si>
    <t xml:space="preserve">Corresponds to slide 15 in the Stakeholder Deck.  If you would like to pull out profiles of individual hospitals in your market, you can do so using this table.  There small downward facing arrows in lower right-hand corner of each column heading allow you to filter the data to show (for example) only hospitals in a particular state, or city.  You can use multiple filters at once to create customized views highlighting particular hospitals of interest.  </t>
  </si>
  <si>
    <t>Use the results from Q8 of the Making use of Hospital Transparency Data Pre-meeting Survey to populate this table.  A table and chart will populate automatically below</t>
  </si>
  <si>
    <t>Reaching out directly to outlier providers to pressure them to reduce their prices</t>
  </si>
  <si>
    <t>Media strategy to shine light on high cost outlier hospitals</t>
  </si>
  <si>
    <t>Provider network strategy/Direct contracting</t>
  </si>
  <si>
    <t>Engaging local or state-based elected officials to pursue a policy/regulatory strategy to address high hospital prices</t>
  </si>
  <si>
    <t>Other, please describe ________________________________________________</t>
  </si>
  <si>
    <t># Respondents Interested</t>
  </si>
  <si>
    <t>Pressure outlier providers</t>
  </si>
  <si>
    <t>Media strategy re outlier providers</t>
  </si>
  <si>
    <t>Policy</t>
  </si>
  <si>
    <t xml:space="preserve">Provider network </t>
  </si>
  <si>
    <t xml:space="preserve">To use this table, enter the number 1 for every strategy where the respondent indicates interest.  </t>
  </si>
  <si>
    <t>TAB 7. Q7 Survey Results</t>
  </si>
  <si>
    <t>Corresponds to slide 16 in the Stakeholder Deck.  This tab is NOT based on RAND Hospital Price Transparency Study data, it is instead based on data you collect from your coalition members using the pre-meeting survey tool.  Once you enter your collected survey data into the table beginning at line 16, a chart will automatically populate (see additional instructions in tab)</t>
  </si>
  <si>
    <t>TAB 8. Q8 Survey Results</t>
  </si>
  <si>
    <t>Corresponds to slide 17 in the Stakeholder Deck.  This tab is NOT based on RAND Hospital Price Transparency Study data, it is instead based on data you collect from your coalition members using the pre-meeting survey tool.  Once you enter your collected survey data into the table beginning at line 14, a chart will automatically populate (see additional instructions in tab)</t>
  </si>
  <si>
    <t>This document is derived from the data set created through the RAND 2.0 Hospital Price Transparency Study to help stakeholders create visual data representations for their individual markets.  None of these visualizations involving RAND data involve any calculations or data manipulation - they are designed solely to isolate and identify relevant statistics based on the end-user's needs.  Tabs 7-8 are the exception, they are based on results of a survey you may choose to administer prior to your first stakeholder meeting to assess the needs and preferences of your coalition members.  
The charts and tables in this file correspond to slides in the "Sample Stakeholder Presentation" PowerPoint deck.  Instructions for using each tab, along with a link to the PowerPoint and pre-meeting survey instrument are provided below.</t>
  </si>
  <si>
    <t>IP or OP &lt;100</t>
  </si>
  <si>
    <t>IP &lt;100</t>
  </si>
  <si>
    <t>OP &lt; 100</t>
  </si>
  <si>
    <t>SEE PAGE 10 IN SAMPLE STAKEHOLDER POWERPOINT PRESENTATION</t>
  </si>
  <si>
    <t>SEE PAGE 11 IN SAMPLE STAKEHOLDER POWERPOINT PRESENTATION</t>
  </si>
  <si>
    <t>SEE PAGE 12 IN SAMPLE STAKEHOLDER POWERPOINT PRESENTATION</t>
  </si>
  <si>
    <t>SEE PAGE 13 IN SAMPLE STAKEHOLDER POWERPOINT PRESENTATION</t>
  </si>
  <si>
    <t>SEE PAGE 14 IN SAMPLE STAKEHOLDER POWERPOINT PRESENTATION</t>
  </si>
  <si>
    <t>SEE PAGE 15 IN SAMPLE STAKEHOLDER POWERPOINT PRESENTATION</t>
  </si>
  <si>
    <t>SEE PAGE 16 IN SAMPLE STAKEHOLDER POWERPOINT PRESENTATION</t>
  </si>
  <si>
    <t>SEE PAGE 17 IN SAMPLE STAKEHOLDER POWERPOINT PRESENTATION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</si>
</sst>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43" formatCode="_(* #,##0.00_);_(* \(#,##0.00\);_(* &quot;-&quot;??_);_(@_)"/>
    <numFmt numFmtId="164" formatCode=".0"/>
    <numFmt numFmtId="165" formatCode="##########&quot;%&quot;_);\(##########&quot;%&quot;\)"/>
    <numFmt numFmtId="166" formatCode="&quot;$&quot;###,##0.00"/>
    <numFmt numFmtId="167" formatCode="&quot;$&quot;###,###,##0"/>
    <numFmt numFmtId="168" formatCode="###,###,##0"/>
    <numFmt numFmtId="169" formatCode="###,###,###,##0"/>
    <numFmt numFmtId="170" formatCode="#,###,##0.0"/>
    <numFmt numFmtId="171" formatCode="######&quot;%&quot;_);\(######&quot;%&quot;\)"/>
    <numFmt numFmtId="172" formatCode="_(* #,##0_);_(* \(#,##0\);_(* &quot;-&quot;??_);_(@_)"/>
  </numFmts>
  <fonts count="21" x14ac:knownFonts="1">
    <font>
      <sz val="9.5"/>
      <color rgb="FF000000"/>
      <name val="Arial"/>
    </font>
    <font>
      <b/>
      <sz val="11"/>
      <color rgb="FF112277"/>
      <name val="Arial"/>
      <family val="2"/>
    </font>
    <font>
      <b/>
      <sz val="9.5"/>
      <color rgb="FF112277"/>
      <name val="Arial"/>
      <family val="2"/>
    </font>
    <font>
      <u/>
      <sz val="9.5"/>
      <color theme="10"/>
      <name val="Arial"/>
      <family val="2"/>
    </font>
    <font>
      <sz val="9.5"/>
      <color rgb="FF000000"/>
      <name val="Times New Roman"/>
      <family val="1"/>
    </font>
    <font>
      <i/>
      <sz val="9.5"/>
      <color rgb="FF000000"/>
      <name val="Times New Roman"/>
      <family val="1"/>
    </font>
    <font>
      <sz val="9.5"/>
      <color rgb="FF000000"/>
      <name val="Arial"/>
      <family val="2"/>
    </font>
    <font>
      <sz val="9.5"/>
      <color theme="0"/>
      <name val="Arial"/>
      <family val="2"/>
    </font>
    <font>
      <b/>
      <sz val="9.5"/>
      <color rgb="FF112277"/>
      <name val="Century Gothic"/>
      <family val="2"/>
    </font>
    <font>
      <sz val="9.5"/>
      <color rgb="FF000000"/>
      <name val="Century Gothic"/>
      <family val="2"/>
    </font>
    <font>
      <b/>
      <sz val="9.5"/>
      <color rgb="FF000000"/>
      <name val="Arial"/>
      <family val="2"/>
    </font>
    <font>
      <b/>
      <sz val="9.5"/>
      <color theme="6"/>
      <name val="Arial"/>
      <family val="2"/>
    </font>
    <font>
      <b/>
      <sz val="9.5"/>
      <color theme="3"/>
      <name val="Arial"/>
      <family val="2"/>
    </font>
    <font>
      <b/>
      <sz val="9.5"/>
      <color theme="9"/>
      <name val="Arial"/>
      <family val="2"/>
    </font>
    <font>
      <sz val="9.5"/>
      <color rgb="FF000000"/>
      <name val="Arial"/>
      <family val="2"/>
    </font>
    <font>
      <b/>
      <sz val="11"/>
      <color theme="8"/>
      <name val="Arial"/>
      <family val="2"/>
    </font>
    <font>
      <sz val="9.5"/>
      <color theme="8"/>
      <name val="Arial"/>
      <family val="2"/>
    </font>
    <font>
      <b/>
      <u/>
      <sz val="9.5"/>
      <color theme="10"/>
      <name val="Arial"/>
      <family val="2"/>
    </font>
    <font>
      <b/>
      <sz val="9.5"/>
      <name val="Arial"/>
      <family val="2"/>
    </font>
    <font>
      <sz val="9.5"/>
      <name val="Arial"/>
      <family val="2"/>
    </font>
    <font>
      <i/>
      <u/>
      <sz val="9.5"/>
      <color theme="10"/>
      <name val="Arial"/>
      <family val="2"/>
    </font>
  </fonts>
  <fills count="6">
    <fill>
      <patternFill patternType="none"/>
    </fill>
    <fill>
      <patternFill patternType="gray125"/>
    </fill>
    <fill>
      <patternFill patternType="solid">
        <fgColor rgb="FFFAFBFE"/>
        <bgColor indexed="64"/>
      </patternFill>
    </fill>
    <fill>
      <patternFill patternType="solid">
        <fgColor rgb="FFEDF2F9"/>
        <bgColor indexed="64"/>
      </patternFill>
    </fill>
    <fill>
      <patternFill patternType="solid">
        <fgColor rgb="FFFFFFFF"/>
        <bgColor indexed="64"/>
      </patternFill>
    </fill>
    <fill>
      <patternFill patternType="solid">
        <fgColor theme="4"/>
        <bgColor indexed="64"/>
      </patternFill>
    </fill>
  </fills>
  <borders count="28">
    <border>
      <left/>
      <right/>
      <top/>
      <bottom/>
      <diagonal/>
    </border>
    <border>
      <left style="thin">
        <color rgb="FFB0B7BB"/>
      </left>
      <right style="thin">
        <color rgb="FFB0B7BB"/>
      </right>
      <top style="thin">
        <color rgb="FFB0B7BB"/>
      </top>
      <bottom style="thin">
        <color rgb="FFB0B7BB"/>
      </bottom>
      <diagonal/>
    </border>
    <border>
      <left style="thin">
        <color rgb="FFC1C1C1"/>
      </left>
      <right style="thin">
        <color rgb="FFC1C1C1"/>
      </right>
      <top style="thin">
        <color rgb="FFC1C1C1"/>
      </top>
      <bottom style="thin">
        <color rgb="FFC1C1C1"/>
      </bottom>
      <diagonal/>
    </border>
    <border>
      <left style="thin">
        <color rgb="FF999999"/>
      </left>
      <right/>
      <top style="thin">
        <color rgb="FF999999"/>
      </top>
      <bottom/>
      <diagonal/>
    </border>
    <border>
      <left style="thin">
        <color rgb="FF999999"/>
      </left>
      <right/>
      <top style="thin">
        <color indexed="65"/>
      </top>
      <bottom/>
      <diagonal/>
    </border>
    <border>
      <left style="thin">
        <color rgb="FFB0B7BB"/>
      </left>
      <right/>
      <top style="thin">
        <color rgb="FFB0B7BB"/>
      </top>
      <bottom style="thin">
        <color rgb="FFB0B7BB"/>
      </bottom>
      <diagonal/>
    </border>
    <border>
      <left style="thin">
        <color rgb="FFC1C1C1"/>
      </left>
      <right/>
      <top style="thin">
        <color rgb="FFC1C1C1"/>
      </top>
      <bottom style="thin">
        <color rgb="FFC1C1C1"/>
      </bottom>
      <diagonal/>
    </border>
    <border>
      <left style="thick">
        <color theme="3"/>
      </left>
      <right style="thin">
        <color rgb="FFB0B7BB"/>
      </right>
      <top style="thick">
        <color theme="3"/>
      </top>
      <bottom style="thin">
        <color rgb="FFB0B7BB"/>
      </bottom>
      <diagonal/>
    </border>
    <border>
      <left style="thin">
        <color rgb="FFB0B7BB"/>
      </left>
      <right style="thin">
        <color rgb="FFB0B7BB"/>
      </right>
      <top style="thick">
        <color theme="3"/>
      </top>
      <bottom style="thin">
        <color rgb="FFB0B7BB"/>
      </bottom>
      <diagonal/>
    </border>
    <border>
      <left style="thin">
        <color rgb="FFB0B7BB"/>
      </left>
      <right style="thick">
        <color theme="3"/>
      </right>
      <top style="thick">
        <color theme="3"/>
      </top>
      <bottom style="thin">
        <color rgb="FFB0B7BB"/>
      </bottom>
      <diagonal/>
    </border>
    <border>
      <left style="thick">
        <color theme="3"/>
      </left>
      <right style="thin">
        <color rgb="FFC1C1C1"/>
      </right>
      <top style="thin">
        <color rgb="FFC1C1C1"/>
      </top>
      <bottom style="thin">
        <color rgb="FFC1C1C1"/>
      </bottom>
      <diagonal/>
    </border>
    <border>
      <left style="thin">
        <color rgb="FFC1C1C1"/>
      </left>
      <right style="thick">
        <color theme="3"/>
      </right>
      <top style="thin">
        <color rgb="FFC1C1C1"/>
      </top>
      <bottom style="thin">
        <color rgb="FFC1C1C1"/>
      </bottom>
      <diagonal/>
    </border>
    <border>
      <left style="thick">
        <color theme="3"/>
      </left>
      <right style="thin">
        <color rgb="FFC1C1C1"/>
      </right>
      <top style="thin">
        <color rgb="FFC1C1C1"/>
      </top>
      <bottom style="thick">
        <color theme="3"/>
      </bottom>
      <diagonal/>
    </border>
    <border>
      <left style="thin">
        <color rgb="FFC1C1C1"/>
      </left>
      <right style="thin">
        <color rgb="FFC1C1C1"/>
      </right>
      <top style="thin">
        <color rgb="FFC1C1C1"/>
      </top>
      <bottom style="thick">
        <color theme="3"/>
      </bottom>
      <diagonal/>
    </border>
    <border>
      <left style="thin">
        <color rgb="FFC1C1C1"/>
      </left>
      <right style="thick">
        <color theme="3"/>
      </right>
      <top style="thin">
        <color rgb="FFC1C1C1"/>
      </top>
      <bottom style="thick">
        <color theme="3"/>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thin">
        <color rgb="FF999999"/>
      </left>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thin">
        <color auto="1"/>
      </left>
      <right style="thin">
        <color auto="1"/>
      </right>
      <top style="thin">
        <color auto="1"/>
      </top>
      <bottom style="thin">
        <color auto="1"/>
      </bottom>
      <diagonal/>
    </border>
    <border>
      <left style="thin">
        <color rgb="FF999999"/>
      </left>
      <right/>
      <top style="thin">
        <color indexed="65"/>
      </top>
      <bottom style="thin">
        <color rgb="FF999999"/>
      </bottom>
      <diagonal/>
    </border>
    <border>
      <left style="thin">
        <color rgb="FF999999"/>
      </left>
      <right style="thin">
        <color rgb="FF999999"/>
      </right>
      <top style="thin">
        <color indexed="65"/>
      </top>
      <bottom style="thin">
        <color rgb="FF999999"/>
      </bottom>
      <diagonal/>
    </border>
    <border>
      <left/>
      <right style="thin">
        <color rgb="FFB0B7BB"/>
      </right>
      <top style="thick">
        <color theme="3"/>
      </top>
      <bottom style="thin">
        <color rgb="FFB0B7BB"/>
      </bottom>
      <diagonal/>
    </border>
    <border>
      <left/>
      <right style="thin">
        <color rgb="FFC1C1C1"/>
      </right>
      <top style="thin">
        <color rgb="FFC1C1C1"/>
      </top>
      <bottom style="thin">
        <color rgb="FFC1C1C1"/>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style="thin">
        <color rgb="FF999999"/>
      </left>
      <right style="thin">
        <color rgb="FF999999"/>
      </right>
      <top/>
      <bottom style="thin">
        <color rgb="FF999999"/>
      </bottom>
      <diagonal/>
    </border>
  </borders>
  <cellStyleXfs count="4">
    <xf numFmtId="0" fontId="0" fillId="0" borderId="0"/>
    <xf numFmtId="0" fontId="3" fillId="0" borderId="0" applyNumberFormat="0" applyFill="0" applyBorder="0" applyAlignment="0" applyProtection="0"/>
    <xf numFmtId="9" fontId="6" fillId="0" borderId="0" applyFont="0" applyFill="0" applyBorder="0" applyAlignment="0" applyProtection="0"/>
    <xf numFmtId="43" fontId="14" fillId="0" borderId="0" applyFont="0" applyFill="0" applyBorder="0" applyAlignment="0" applyProtection="0"/>
  </cellStyleXfs>
  <cellXfs count="127">
    <xf numFmtId="0" fontId="0" fillId="2" borderId="0" xfId="0" applyFont="1" applyFill="1" applyBorder="1" applyAlignment="1">
      <alignment horizontal="left"/>
    </xf>
    <xf numFmtId="0" fontId="2" fillId="3" borderId="1" xfId="0" applyFont="1" applyFill="1" applyBorder="1" applyAlignment="1">
      <alignment horizontal="left"/>
    </xf>
    <xf numFmtId="0" fontId="0" fillId="4" borderId="2" xfId="0" applyFont="1" applyFill="1" applyBorder="1" applyAlignment="1">
      <alignment horizontal="left" wrapText="1"/>
    </xf>
    <xf numFmtId="0" fontId="0" fillId="4" borderId="2" xfId="0" applyFont="1" applyFill="1" applyBorder="1" applyAlignment="1">
      <alignment horizontal="left"/>
    </xf>
    <xf numFmtId="0" fontId="2" fillId="3" borderId="1" xfId="0" applyFont="1" applyFill="1" applyBorder="1" applyAlignment="1">
      <alignment horizontal="left" wrapText="1"/>
    </xf>
    <xf numFmtId="0" fontId="2" fillId="3" borderId="1" xfId="0" applyFont="1" applyFill="1" applyBorder="1" applyAlignment="1">
      <alignment horizontal="right" wrapText="1"/>
    </xf>
    <xf numFmtId="0" fontId="0" fillId="4" borderId="2" xfId="0" applyFont="1" applyFill="1" applyBorder="1" applyAlignment="1">
      <alignment horizontal="right"/>
    </xf>
    <xf numFmtId="165" fontId="0" fillId="4" borderId="2" xfId="0" applyNumberFormat="1" applyFont="1" applyFill="1" applyBorder="1" applyAlignment="1">
      <alignment horizontal="right"/>
    </xf>
    <xf numFmtId="166" fontId="0" fillId="4" borderId="2" xfId="0" applyNumberFormat="1" applyFont="1" applyFill="1" applyBorder="1" applyAlignment="1">
      <alignment horizontal="right"/>
    </xf>
    <xf numFmtId="167" fontId="0" fillId="4" borderId="2" xfId="0" applyNumberFormat="1" applyFont="1" applyFill="1" applyBorder="1" applyAlignment="1">
      <alignment horizontal="right"/>
    </xf>
    <xf numFmtId="168" fontId="0" fillId="4" borderId="2" xfId="0" applyNumberFormat="1" applyFont="1" applyFill="1" applyBorder="1" applyAlignment="1">
      <alignment horizontal="right"/>
    </xf>
    <xf numFmtId="169" fontId="0" fillId="4" borderId="2" xfId="0" applyNumberFormat="1" applyFont="1" applyFill="1" applyBorder="1" applyAlignment="1">
      <alignment horizontal="right"/>
    </xf>
    <xf numFmtId="170" fontId="0" fillId="4" borderId="2" xfId="0" applyNumberFormat="1" applyFont="1" applyFill="1" applyBorder="1" applyAlignment="1">
      <alignment horizontal="right"/>
    </xf>
    <xf numFmtId="0" fontId="0" fillId="2" borderId="0" xfId="0" applyFont="1" applyFill="1" applyBorder="1" applyAlignment="1">
      <alignment horizontal="left"/>
    </xf>
    <xf numFmtId="0" fontId="4" fillId="2" borderId="0" xfId="0" applyFont="1" applyFill="1" applyBorder="1" applyAlignment="1">
      <alignment horizontal="left"/>
    </xf>
    <xf numFmtId="0" fontId="0" fillId="2" borderId="0" xfId="0" applyFont="1" applyFill="1" applyBorder="1" applyAlignment="1">
      <alignment horizontal="left"/>
    </xf>
    <xf numFmtId="0" fontId="0" fillId="2" borderId="3" xfId="0" applyFont="1" applyFill="1" applyBorder="1" applyAlignment="1">
      <alignment horizontal="left"/>
    </xf>
    <xf numFmtId="0" fontId="0" fillId="2" borderId="4" xfId="0" applyFont="1" applyFill="1" applyBorder="1" applyAlignment="1">
      <alignment horizontal="left"/>
    </xf>
    <xf numFmtId="0" fontId="7" fillId="2" borderId="0" xfId="0" applyFont="1" applyFill="1" applyBorder="1" applyAlignment="1">
      <alignment horizontal="left"/>
    </xf>
    <xf numFmtId="0" fontId="2" fillId="3" borderId="1" xfId="0" applyFont="1" applyFill="1" applyBorder="1" applyAlignment="1">
      <alignment horizontal="right" textRotation="90" wrapText="1"/>
    </xf>
    <xf numFmtId="0" fontId="8" fillId="3" borderId="1" xfId="0" applyFont="1" applyFill="1" applyBorder="1" applyAlignment="1">
      <alignment horizontal="left"/>
    </xf>
    <xf numFmtId="0" fontId="8" fillId="3" borderId="5" xfId="0" applyFont="1" applyFill="1" applyBorder="1" applyAlignment="1">
      <alignment horizontal="left" wrapText="1"/>
    </xf>
    <xf numFmtId="0" fontId="8" fillId="3" borderId="7" xfId="0" applyFont="1" applyFill="1" applyBorder="1" applyAlignment="1">
      <alignment horizontal="left"/>
    </xf>
    <xf numFmtId="0" fontId="8" fillId="3" borderId="8" xfId="0" applyFont="1" applyFill="1" applyBorder="1" applyAlignment="1">
      <alignment horizontal="left"/>
    </xf>
    <xf numFmtId="0" fontId="8" fillId="3" borderId="8" xfId="0" applyFont="1" applyFill="1" applyBorder="1" applyAlignment="1">
      <alignment horizontal="left" wrapText="1"/>
    </xf>
    <xf numFmtId="0" fontId="8" fillId="3" borderId="8" xfId="0" applyFont="1" applyFill="1" applyBorder="1" applyAlignment="1">
      <alignment horizontal="left" textRotation="90" wrapText="1"/>
    </xf>
    <xf numFmtId="0" fontId="8" fillId="3" borderId="8" xfId="0" applyFont="1" applyFill="1" applyBorder="1" applyAlignment="1">
      <alignment horizontal="right" textRotation="90" wrapText="1"/>
    </xf>
    <xf numFmtId="0" fontId="8" fillId="3" borderId="9" xfId="0" applyFont="1" applyFill="1" applyBorder="1" applyAlignment="1">
      <alignment horizontal="right" textRotation="90" wrapText="1"/>
    </xf>
    <xf numFmtId="0" fontId="9" fillId="4" borderId="2" xfId="0" applyFont="1" applyFill="1" applyBorder="1" applyAlignment="1">
      <alignment horizontal="left"/>
    </xf>
    <xf numFmtId="0" fontId="9" fillId="4" borderId="6" xfId="0" applyFont="1" applyFill="1" applyBorder="1" applyAlignment="1">
      <alignment horizontal="left"/>
    </xf>
    <xf numFmtId="0" fontId="9" fillId="4" borderId="10" xfId="0" applyFont="1" applyFill="1" applyBorder="1" applyAlignment="1">
      <alignment horizontal="left" wrapText="1"/>
    </xf>
    <xf numFmtId="0" fontId="9" fillId="4" borderId="2" xfId="0" applyFont="1" applyFill="1" applyBorder="1" applyAlignment="1">
      <alignment horizontal="right"/>
    </xf>
    <xf numFmtId="164" fontId="9" fillId="4" borderId="2" xfId="0" applyNumberFormat="1" applyFont="1" applyFill="1" applyBorder="1" applyAlignment="1">
      <alignment horizontal="right"/>
    </xf>
    <xf numFmtId="166" fontId="9" fillId="4" borderId="2" xfId="0" applyNumberFormat="1" applyFont="1" applyFill="1" applyBorder="1" applyAlignment="1">
      <alignment horizontal="right"/>
    </xf>
    <xf numFmtId="167" fontId="9" fillId="4" borderId="2" xfId="0" applyNumberFormat="1" applyFont="1" applyFill="1" applyBorder="1" applyAlignment="1">
      <alignment horizontal="right"/>
    </xf>
    <xf numFmtId="0" fontId="9" fillId="4" borderId="2" xfId="0" applyFont="1" applyFill="1" applyBorder="1" applyAlignment="1">
      <alignment horizontal="left" wrapText="1"/>
    </xf>
    <xf numFmtId="0" fontId="9" fillId="4" borderId="10" xfId="0" applyFont="1" applyFill="1" applyBorder="1" applyAlignment="1">
      <alignment horizontal="left"/>
    </xf>
    <xf numFmtId="0" fontId="9" fillId="4" borderId="12" xfId="0" applyFont="1" applyFill="1" applyBorder="1" applyAlignment="1">
      <alignment horizontal="left" wrapText="1"/>
    </xf>
    <xf numFmtId="0" fontId="9" fillId="4" borderId="13" xfId="0" applyFont="1" applyFill="1" applyBorder="1" applyAlignment="1">
      <alignment horizontal="left"/>
    </xf>
    <xf numFmtId="0" fontId="9" fillId="4" borderId="13" xfId="0" applyFont="1" applyFill="1" applyBorder="1" applyAlignment="1">
      <alignment horizontal="left" wrapText="1"/>
    </xf>
    <xf numFmtId="0" fontId="9" fillId="4" borderId="13" xfId="0" applyFont="1" applyFill="1" applyBorder="1" applyAlignment="1">
      <alignment horizontal="right"/>
    </xf>
    <xf numFmtId="164" fontId="9" fillId="4" borderId="13" xfId="0" applyNumberFormat="1" applyFont="1" applyFill="1" applyBorder="1" applyAlignment="1">
      <alignment horizontal="right"/>
    </xf>
    <xf numFmtId="166" fontId="9" fillId="4" borderId="13" xfId="0" applyNumberFormat="1" applyFont="1" applyFill="1" applyBorder="1" applyAlignment="1">
      <alignment horizontal="right"/>
    </xf>
    <xf numFmtId="167" fontId="9" fillId="4" borderId="13" xfId="0" applyNumberFormat="1" applyFont="1" applyFill="1" applyBorder="1" applyAlignment="1">
      <alignment horizontal="right"/>
    </xf>
    <xf numFmtId="9" fontId="9" fillId="4" borderId="11" xfId="2" applyFont="1" applyFill="1" applyBorder="1" applyAlignment="1">
      <alignment horizontal="right"/>
    </xf>
    <xf numFmtId="9" fontId="0" fillId="2" borderId="0" xfId="0" applyNumberFormat="1" applyFont="1" applyFill="1" applyBorder="1" applyAlignment="1">
      <alignment horizontal="left"/>
    </xf>
    <xf numFmtId="9" fontId="9" fillId="4" borderId="14" xfId="2" applyFont="1" applyFill="1" applyBorder="1" applyAlignment="1">
      <alignment horizontal="right"/>
    </xf>
    <xf numFmtId="9" fontId="9" fillId="4" borderId="2" xfId="2" applyFont="1" applyFill="1" applyBorder="1" applyAlignment="1">
      <alignment horizontal="right"/>
    </xf>
    <xf numFmtId="9" fontId="9" fillId="4" borderId="13" xfId="2" applyFont="1" applyFill="1" applyBorder="1" applyAlignment="1">
      <alignment horizontal="right"/>
    </xf>
    <xf numFmtId="9" fontId="7" fillId="2" borderId="0" xfId="0" applyNumberFormat="1" applyFont="1" applyFill="1" applyBorder="1" applyAlignment="1">
      <alignment horizontal="left"/>
    </xf>
    <xf numFmtId="0" fontId="0" fillId="5" borderId="0" xfId="0" applyFont="1" applyFill="1" applyBorder="1" applyAlignment="1">
      <alignment horizontal="left"/>
    </xf>
    <xf numFmtId="0" fontId="6" fillId="4" borderId="2" xfId="0" applyFont="1" applyFill="1" applyBorder="1" applyAlignment="1">
      <alignment horizontal="left"/>
    </xf>
    <xf numFmtId="0" fontId="6" fillId="2" borderId="0" xfId="0" applyFont="1" applyFill="1" applyBorder="1" applyAlignment="1">
      <alignment horizontal="left"/>
    </xf>
    <xf numFmtId="9" fontId="0" fillId="4" borderId="2" xfId="2" applyFont="1" applyFill="1" applyBorder="1" applyAlignment="1">
      <alignment horizontal="right"/>
    </xf>
    <xf numFmtId="0" fontId="10" fillId="2" borderId="0" xfId="0" applyFont="1" applyFill="1" applyBorder="1" applyAlignment="1">
      <alignment horizontal="left"/>
    </xf>
    <xf numFmtId="0" fontId="0" fillId="2" borderId="3" xfId="0" pivotButton="1" applyFont="1" applyFill="1" applyBorder="1" applyAlignment="1">
      <alignment horizontal="left"/>
    </xf>
    <xf numFmtId="0" fontId="0" fillId="2" borderId="15" xfId="0" applyFont="1" applyFill="1" applyBorder="1" applyAlignment="1">
      <alignment horizontal="left"/>
    </xf>
    <xf numFmtId="9" fontId="0" fillId="2" borderId="15" xfId="0" applyNumberFormat="1" applyFont="1" applyFill="1" applyBorder="1" applyAlignment="1">
      <alignment horizontal="left"/>
    </xf>
    <xf numFmtId="9" fontId="0" fillId="2" borderId="16" xfId="0" applyNumberFormat="1" applyFont="1" applyFill="1" applyBorder="1" applyAlignment="1">
      <alignment horizontal="left"/>
    </xf>
    <xf numFmtId="0" fontId="0" fillId="2" borderId="17" xfId="0" applyFont="1" applyFill="1" applyBorder="1" applyAlignment="1">
      <alignment horizontal="left"/>
    </xf>
    <xf numFmtId="9" fontId="0" fillId="2" borderId="18" xfId="0" applyNumberFormat="1" applyFont="1" applyFill="1" applyBorder="1" applyAlignment="1">
      <alignment horizontal="left"/>
    </xf>
    <xf numFmtId="0" fontId="0" fillId="2" borderId="18" xfId="0" pivotButton="1" applyFont="1" applyFill="1" applyBorder="1" applyAlignment="1">
      <alignment horizontal="left"/>
    </xf>
    <xf numFmtId="0" fontId="0" fillId="2" borderId="18" xfId="0" applyFont="1" applyFill="1" applyBorder="1" applyAlignment="1">
      <alignment horizontal="left"/>
    </xf>
    <xf numFmtId="0" fontId="0" fillId="2" borderId="0" xfId="0" applyFont="1" applyFill="1" applyBorder="1" applyAlignment="1">
      <alignment horizontal="left" wrapText="1"/>
    </xf>
    <xf numFmtId="0" fontId="6" fillId="2" borderId="19" xfId="0" applyFont="1" applyFill="1" applyBorder="1" applyAlignment="1">
      <alignment horizontal="left"/>
    </xf>
    <xf numFmtId="0" fontId="0" fillId="2" borderId="19" xfId="0" applyFont="1" applyFill="1" applyBorder="1" applyAlignment="1">
      <alignment horizontal="left" wrapText="1"/>
    </xf>
    <xf numFmtId="0" fontId="0" fillId="2" borderId="19" xfId="0" applyFont="1" applyFill="1" applyBorder="1" applyAlignment="1">
      <alignment horizontal="left"/>
    </xf>
    <xf numFmtId="0" fontId="10" fillId="2" borderId="0" xfId="0" applyFont="1" applyFill="1" applyBorder="1" applyAlignment="1">
      <alignment horizontal="left" wrapText="1"/>
    </xf>
    <xf numFmtId="0" fontId="11" fillId="2" borderId="0" xfId="0" applyFont="1" applyFill="1" applyBorder="1" applyAlignment="1">
      <alignment horizontal="left"/>
    </xf>
    <xf numFmtId="0" fontId="12" fillId="2" borderId="0" xfId="0" applyFont="1" applyFill="1" applyBorder="1" applyAlignment="1">
      <alignment horizontal="left"/>
    </xf>
    <xf numFmtId="0" fontId="6" fillId="2" borderId="19" xfId="0" applyFont="1" applyFill="1" applyBorder="1" applyAlignment="1">
      <alignment horizontal="left" wrapText="1"/>
    </xf>
    <xf numFmtId="0" fontId="10" fillId="2" borderId="19" xfId="0" applyFont="1" applyFill="1" applyBorder="1" applyAlignment="1">
      <alignment horizontal="left"/>
    </xf>
    <xf numFmtId="0" fontId="12" fillId="2" borderId="19" xfId="0" applyFont="1" applyFill="1" applyBorder="1" applyAlignment="1">
      <alignment horizontal="left"/>
    </xf>
    <xf numFmtId="9" fontId="0" fillId="2" borderId="19" xfId="2" applyFont="1" applyFill="1" applyBorder="1" applyAlignment="1">
      <alignment horizontal="right" wrapText="1"/>
    </xf>
    <xf numFmtId="0" fontId="11" fillId="2" borderId="19" xfId="0" applyFont="1" applyFill="1" applyBorder="1" applyAlignment="1">
      <alignment horizontal="left"/>
    </xf>
    <xf numFmtId="0" fontId="13" fillId="2" borderId="19" xfId="0" applyFont="1" applyFill="1" applyBorder="1" applyAlignment="1">
      <alignment horizontal="left"/>
    </xf>
    <xf numFmtId="0" fontId="13" fillId="2" borderId="0" xfId="0" applyFont="1" applyFill="1" applyBorder="1" applyAlignment="1">
      <alignment horizontal="left"/>
    </xf>
    <xf numFmtId="171" fontId="0" fillId="4" borderId="2" xfId="0" applyNumberFormat="1" applyFont="1" applyFill="1" applyBorder="1" applyAlignment="1">
      <alignment horizontal="right"/>
    </xf>
    <xf numFmtId="9" fontId="6" fillId="4" borderId="2" xfId="2" applyFont="1" applyFill="1" applyBorder="1" applyAlignment="1">
      <alignment horizontal="right"/>
    </xf>
    <xf numFmtId="43" fontId="9" fillId="4" borderId="11" xfId="3" applyFont="1" applyFill="1" applyBorder="1" applyAlignment="1">
      <alignment horizontal="right"/>
    </xf>
    <xf numFmtId="172" fontId="0" fillId="4" borderId="2" xfId="3" applyNumberFormat="1" applyFont="1" applyFill="1" applyBorder="1" applyAlignment="1">
      <alignment horizontal="right"/>
    </xf>
    <xf numFmtId="0" fontId="3" fillId="0" borderId="0" xfId="1" applyFill="1"/>
    <xf numFmtId="0" fontId="6" fillId="2" borderId="0" xfId="0" applyFont="1" applyFill="1" applyBorder="1" applyAlignment="1">
      <alignment horizontal="left" wrapText="1"/>
    </xf>
    <xf numFmtId="0" fontId="17" fillId="2" borderId="0" xfId="1" applyFont="1" applyFill="1" applyBorder="1" applyAlignment="1">
      <alignment horizontal="left"/>
    </xf>
    <xf numFmtId="0" fontId="6" fillId="0" borderId="0" xfId="0" applyFont="1" applyFill="1" applyBorder="1" applyAlignment="1">
      <alignment horizontal="left"/>
    </xf>
    <xf numFmtId="0" fontId="0" fillId="0" borderId="0" xfId="0" applyFont="1" applyFill="1" applyBorder="1" applyAlignment="1">
      <alignment horizontal="left"/>
    </xf>
    <xf numFmtId="0" fontId="10" fillId="2" borderId="0" xfId="0" applyFont="1" applyFill="1" applyBorder="1" applyAlignment="1">
      <alignment horizontal="centerContinuous"/>
    </xf>
    <xf numFmtId="0" fontId="17" fillId="0" borderId="0" xfId="1" applyFont="1" applyFill="1"/>
    <xf numFmtId="0" fontId="6" fillId="2" borderId="0" xfId="0" applyFont="1" applyFill="1" applyBorder="1" applyAlignment="1">
      <alignment horizontal="left" wrapText="1"/>
    </xf>
    <xf numFmtId="0" fontId="0" fillId="2" borderId="0" xfId="0" applyFont="1" applyFill="1" applyBorder="1" applyAlignment="1">
      <alignment horizontal="left" wrapText="1"/>
    </xf>
    <xf numFmtId="0" fontId="0" fillId="2" borderId="0" xfId="0" applyFont="1" applyFill="1" applyBorder="1" applyAlignment="1">
      <alignment horizontal="left"/>
    </xf>
    <xf numFmtId="0" fontId="18" fillId="2" borderId="0" xfId="0" applyFont="1" applyFill="1" applyBorder="1" applyAlignment="1">
      <alignment horizontal="left"/>
    </xf>
    <xf numFmtId="0" fontId="0" fillId="2" borderId="0" xfId="0" applyFont="1" applyFill="1" applyBorder="1" applyAlignment="1">
      <alignment horizontal="left"/>
    </xf>
    <xf numFmtId="9" fontId="7" fillId="2" borderId="15" xfId="0" applyNumberFormat="1" applyFont="1" applyFill="1" applyBorder="1" applyAlignment="1">
      <alignment horizontal="left"/>
    </xf>
    <xf numFmtId="9" fontId="7" fillId="2" borderId="16" xfId="0" applyNumberFormat="1" applyFont="1" applyFill="1" applyBorder="1" applyAlignment="1">
      <alignment horizontal="left"/>
    </xf>
    <xf numFmtId="9" fontId="7" fillId="2" borderId="21" xfId="0" applyNumberFormat="1" applyFont="1" applyFill="1" applyBorder="1" applyAlignment="1">
      <alignment horizontal="left"/>
    </xf>
    <xf numFmtId="0" fontId="7" fillId="2" borderId="3" xfId="0" applyFont="1" applyFill="1" applyBorder="1" applyAlignment="1">
      <alignment horizontal="left"/>
    </xf>
    <xf numFmtId="0" fontId="7" fillId="2" borderId="4" xfId="0" applyFont="1" applyFill="1" applyBorder="1" applyAlignment="1">
      <alignment horizontal="left"/>
    </xf>
    <xf numFmtId="0" fontId="7" fillId="2" borderId="20" xfId="0" applyFont="1" applyFill="1" applyBorder="1" applyAlignment="1">
      <alignment horizontal="left"/>
    </xf>
    <xf numFmtId="0" fontId="19" fillId="2" borderId="0" xfId="0" applyFont="1" applyFill="1" applyBorder="1" applyAlignment="1">
      <alignment horizontal="left"/>
    </xf>
    <xf numFmtId="0" fontId="19" fillId="2" borderId="18" xfId="0" pivotButton="1" applyFont="1" applyFill="1" applyBorder="1" applyAlignment="1">
      <alignment horizontal="left"/>
    </xf>
    <xf numFmtId="0" fontId="19" fillId="2" borderId="18" xfId="0" applyFont="1" applyFill="1" applyBorder="1" applyAlignment="1">
      <alignment horizontal="left"/>
    </xf>
    <xf numFmtId="0" fontId="19" fillId="2" borderId="3" xfId="0" pivotButton="1" applyFont="1" applyFill="1" applyBorder="1" applyAlignment="1">
      <alignment horizontal="left"/>
    </xf>
    <xf numFmtId="0" fontId="19" fillId="2" borderId="15" xfId="0" applyFont="1" applyFill="1" applyBorder="1" applyAlignment="1">
      <alignment horizontal="left"/>
    </xf>
    <xf numFmtId="0" fontId="19" fillId="2" borderId="3" xfId="0" applyFont="1" applyFill="1" applyBorder="1" applyAlignment="1">
      <alignment horizontal="left"/>
    </xf>
    <xf numFmtId="9" fontId="19" fillId="2" borderId="15" xfId="0" applyNumberFormat="1" applyFont="1" applyFill="1" applyBorder="1" applyAlignment="1">
      <alignment horizontal="left"/>
    </xf>
    <xf numFmtId="0" fontId="19" fillId="2" borderId="4" xfId="0" applyFont="1" applyFill="1" applyBorder="1" applyAlignment="1">
      <alignment horizontal="left"/>
    </xf>
    <xf numFmtId="9" fontId="19" fillId="2" borderId="16" xfId="0" applyNumberFormat="1" applyFont="1" applyFill="1" applyBorder="1" applyAlignment="1">
      <alignment horizontal="left"/>
    </xf>
    <xf numFmtId="0" fontId="19" fillId="2" borderId="20" xfId="0" applyFont="1" applyFill="1" applyBorder="1" applyAlignment="1">
      <alignment horizontal="left"/>
    </xf>
    <xf numFmtId="9" fontId="19" fillId="2" borderId="21" xfId="0" applyNumberFormat="1" applyFont="1" applyFill="1" applyBorder="1" applyAlignment="1">
      <alignment horizontal="left"/>
    </xf>
    <xf numFmtId="0" fontId="8" fillId="3" borderId="22" xfId="0" applyFont="1" applyFill="1" applyBorder="1" applyAlignment="1">
      <alignment horizontal="left"/>
    </xf>
    <xf numFmtId="0" fontId="9" fillId="4" borderId="23" xfId="0" applyFont="1" applyFill="1" applyBorder="1" applyAlignment="1">
      <alignment horizontal="left" wrapText="1"/>
    </xf>
    <xf numFmtId="0" fontId="19" fillId="2" borderId="24" xfId="0" applyFont="1" applyFill="1" applyBorder="1" applyAlignment="1">
      <alignment horizontal="left"/>
    </xf>
    <xf numFmtId="9" fontId="19" fillId="2" borderId="25" xfId="0" applyNumberFormat="1" applyFont="1" applyFill="1" applyBorder="1" applyAlignment="1">
      <alignment horizontal="left"/>
    </xf>
    <xf numFmtId="0" fontId="19" fillId="2" borderId="26" xfId="0" applyFont="1" applyFill="1" applyBorder="1" applyAlignment="1">
      <alignment horizontal="left"/>
    </xf>
    <xf numFmtId="9" fontId="19" fillId="2" borderId="27" xfId="0" applyNumberFormat="1" applyFont="1" applyFill="1" applyBorder="1" applyAlignment="1">
      <alignment horizontal="left"/>
    </xf>
    <xf numFmtId="0" fontId="5" fillId="2" borderId="0" xfId="0" applyFont="1" applyFill="1" applyBorder="1" applyAlignment="1">
      <alignment horizontal="left"/>
    </xf>
    <xf numFmtId="0" fontId="20" fillId="2" borderId="0" xfId="1" applyFont="1" applyFill="1" applyBorder="1" applyAlignment="1">
      <alignment horizontal="left"/>
    </xf>
    <xf numFmtId="0" fontId="6" fillId="2" borderId="0" xfId="0" applyFont="1" applyFill="1" applyBorder="1" applyAlignment="1">
      <alignment horizontal="left" vertical="top" wrapText="1"/>
    </xf>
    <xf numFmtId="0" fontId="0" fillId="2" borderId="0" xfId="0" applyFont="1" applyFill="1" applyBorder="1" applyAlignment="1">
      <alignment horizontal="left" vertical="top" wrapText="1"/>
    </xf>
    <xf numFmtId="0" fontId="0" fillId="2" borderId="0" xfId="0" applyFont="1" applyFill="1" applyBorder="1" applyAlignment="1">
      <alignment horizontal="left"/>
    </xf>
    <xf numFmtId="0" fontId="6" fillId="2" borderId="0" xfId="0" applyFont="1" applyFill="1" applyBorder="1" applyAlignment="1">
      <alignment horizontal="left" wrapText="1"/>
    </xf>
    <xf numFmtId="0" fontId="0" fillId="2" borderId="0" xfId="0" applyFont="1" applyFill="1" applyBorder="1" applyAlignment="1">
      <alignment horizontal="left" wrapText="1"/>
    </xf>
    <xf numFmtId="0" fontId="17" fillId="2" borderId="0" xfId="1" applyFont="1" applyFill="1" applyBorder="1" applyAlignment="1">
      <alignment horizontal="left" wrapText="1"/>
    </xf>
    <xf numFmtId="0" fontId="1" fillId="2" borderId="0" xfId="0" applyFont="1" applyFill="1" applyBorder="1" applyAlignment="1">
      <alignment horizontal="left" wrapText="1"/>
    </xf>
    <xf numFmtId="0" fontId="15" fillId="2" borderId="0" xfId="0" applyFont="1" applyFill="1" applyBorder="1" applyAlignment="1">
      <alignment horizontal="left" wrapText="1"/>
    </xf>
    <xf numFmtId="0" fontId="16" fillId="2" borderId="0" xfId="0" applyFont="1" applyFill="1" applyBorder="1" applyAlignment="1">
      <alignment horizontal="left"/>
    </xf>
  </cellXfs>
  <cellStyles count="4">
    <cellStyle name="Comma" xfId="3" builtinId="3"/>
    <cellStyle name="Hyperlink" xfId="1" builtinId="8"/>
    <cellStyle name="Normal" xfId="0" builtinId="0"/>
    <cellStyle name="Percent" xfId="2" builtinId="5"/>
  </cellStyles>
  <dxfs count="85">
    <dxf>
      <numFmt numFmtId="13" formatCode="0%"/>
    </dxf>
    <dxf>
      <numFmt numFmtId="13" formatCode="0%"/>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numFmt numFmtId="13" formatCode="0%"/>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color theme="0"/>
      </font>
      <fill>
        <patternFill>
          <bgColor theme="5"/>
        </patternFill>
      </fill>
    </dxf>
    <dxf>
      <font>
        <b/>
        <i val="0"/>
        <color theme="0"/>
      </font>
      <fill>
        <patternFill>
          <bgColor theme="5"/>
        </patternFill>
      </fill>
    </dxf>
    <dxf>
      <fill>
        <patternFill>
          <bgColor theme="5"/>
        </patternFill>
      </fill>
    </dxf>
    <dxf>
      <font>
        <b/>
        <i val="0"/>
        <color theme="0"/>
      </font>
      <fill>
        <patternFill>
          <bgColor theme="5"/>
        </patternFill>
      </fill>
    </dxf>
    <dxf>
      <font>
        <color theme="0"/>
      </font>
      <fill>
        <patternFill>
          <bgColor theme="5"/>
        </patternFill>
      </fill>
    </dxf>
    <dxf>
      <font>
        <b/>
        <i val="0"/>
        <color theme="0"/>
      </font>
      <fill>
        <patternFill>
          <bgColor theme="5"/>
        </patternFill>
      </fill>
    </dxf>
  </dxfs>
  <tableStyles count="3" defaultTableStyle="TableStyleMedium9" defaultPivotStyle="PivotTable Style 3">
    <tableStyle name="PivotTable Style 1" table="0" count="1" xr9:uid="{47A352CF-AD77-4B46-B0E4-8BDED28A8628}">
      <tableStyleElement type="pageFieldLabels" dxfId="84"/>
    </tableStyle>
    <tableStyle name="PivotTable Style 2" table="0" count="2" xr9:uid="{7D1DA975-54E6-4AC0-A58C-8B3B2D1515DF}">
      <tableStyleElement type="pageFieldLabels" dxfId="83"/>
      <tableStyleElement type="pageFieldValues" dxfId="82"/>
    </tableStyle>
    <tableStyle name="PivotTable Style 3" table="0" count="3" xr9:uid="{8FD6E906-5803-4EB0-842E-5F37DC60D4A4}">
      <tableStyleElement type="wholeTable" dxfId="81"/>
      <tableStyleElement type="pageFieldLabels" dxfId="80"/>
      <tableStyleElement type="pageFieldValues" dxfId="7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pivotCacheDefinition" Target="pivotCache/pivotCacheDefinition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microsoft.com/office/2007/relationships/slicerCache" Target="slicerCaches/slicerCache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microsoft.com/office/2007/relationships/slicerCache" Target="slicerCaches/slicerCache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microsoft.com/office/2007/relationships/slicerCache" Target="slicerCaches/slicerCache1.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[Data File - Stakeholder Deck - Publish.xlsx]2. IP_OP Combo!PivotTable1</c:name>
    <c:fmtId val="13"/>
  </c:pivotSource>
  <c:chart>
    <c:title>
      <c:tx>
        <c:rich>
          <a:bodyPr rot="0" spcFirstLastPara="1" vertOverflow="ellipsis" vert="horz" wrap="square" anchor="ctr" anchorCtr="1"/>
          <a:lstStyle/>
          <a:p>
            <a:pPr>
              <a:defRPr sz="1600" b="1" i="0" u="none" strike="noStrike" kern="1200" baseline="0">
                <a:solidFill>
                  <a:schemeClr val="dk1">
                    <a:lumMod val="75000"/>
                    <a:lumOff val="25000"/>
                  </a:schemeClr>
                </a:solidFill>
                <a:latin typeface="Century Gothic" panose="020B0502020202020204" pitchFamily="34" charset="0"/>
                <a:ea typeface="+mn-ea"/>
                <a:cs typeface="+mn-cs"/>
              </a:defRPr>
            </a:pPr>
            <a:r>
              <a:rPr lang="en-US" sz="1600">
                <a:latin typeface="Century Gothic" panose="020B0502020202020204" pitchFamily="34" charset="0"/>
              </a:rPr>
              <a:t>Hospital Inpatient/Outpatient Combined Prices </a:t>
            </a:r>
          </a:p>
          <a:p>
            <a:pPr>
              <a:defRPr sz="1600">
                <a:latin typeface="Century Gothic" panose="020B0502020202020204" pitchFamily="34" charset="0"/>
              </a:defRPr>
            </a:pPr>
            <a:r>
              <a:rPr lang="en-US" sz="1600">
                <a:latin typeface="Century Gothic" panose="020B0502020202020204" pitchFamily="34" charset="0"/>
              </a:rPr>
              <a:t>Relative to Medicare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dk1">
                  <a:lumMod val="75000"/>
                  <a:lumOff val="25000"/>
                </a:schemeClr>
              </a:solidFill>
              <a:latin typeface="Century Gothic" panose="020B0502020202020204" pitchFamily="34" charset="0"/>
              <a:ea typeface="+mn-ea"/>
              <a:cs typeface="+mn-cs"/>
            </a:defRPr>
          </a:pPr>
          <a:endParaRPr lang="en-US"/>
        </a:p>
      </c:txPr>
    </c:title>
    <c:autoTitleDeleted val="0"/>
    <c:pivotFmts>
      <c:pivotFmt>
        <c:idx val="0"/>
      </c:pivotFmt>
      <c:pivotFmt>
        <c:idx val="1"/>
      </c:pivotFmt>
      <c:pivotFmt>
        <c:idx val="2"/>
      </c:pivotFmt>
      <c:pivotFmt>
        <c:idx val="3"/>
      </c:pivotFmt>
      <c:pivotFmt>
        <c:idx val="4"/>
      </c:pivotFmt>
      <c:pivotFmt>
        <c:idx val="5"/>
        <c:spPr>
          <a:solidFill>
            <a:schemeClr val="accent1">
              <a:alpha val="85000"/>
            </a:schemeClr>
          </a:solidFill>
          <a:ln w="9525" cap="flat" cmpd="sng" algn="ctr">
            <a:solidFill>
              <a:schemeClr val="lt1">
                <a:alpha val="50000"/>
              </a:schemeClr>
            </a:solidFill>
            <a:round/>
          </a:ln>
          <a:effectLst/>
        </c:spPr>
        <c:marker>
          <c:symbol val="circle"/>
          <c:size val="6"/>
          <c:spPr>
            <a:solidFill>
              <a:schemeClr val="accent1">
                <a:alpha val="85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3"/>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'2. IP_OP Combo'!$B$6</c:f>
              <c:strCache>
                <c:ptCount val="1"/>
                <c:pt idx="0">
                  <c:v>Total</c:v>
                </c:pt>
              </c:strCache>
            </c:strRef>
          </c:tx>
          <c:spPr>
            <a:solidFill>
              <a:schemeClr val="accent3"/>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'2. IP_OP Combo'!$A$7:$A$11</c:f>
              <c:strCache>
                <c:ptCount val="5"/>
                <c:pt idx="0">
                  <c:v>Saint Joseph Hospital</c:v>
                </c:pt>
                <c:pt idx="1">
                  <c:v>Denver Health Medical
Center</c:v>
                </c:pt>
                <c:pt idx="2">
                  <c:v>Centura Health-Porter
Adventist Hospital</c:v>
                </c:pt>
                <c:pt idx="3">
                  <c:v>Presbyterian St Lukes
Medical Center</c:v>
                </c:pt>
                <c:pt idx="4">
                  <c:v>Rose Medical Center</c:v>
                </c:pt>
              </c:strCache>
            </c:strRef>
          </c:cat>
          <c:val>
            <c:numRef>
              <c:f>'2. IP_OP Combo'!$B$7:$B$11</c:f>
              <c:numCache>
                <c:formatCode>0%</c:formatCode>
                <c:ptCount val="5"/>
                <c:pt idx="0">
                  <c:v>1.59</c:v>
                </c:pt>
                <c:pt idx="1">
                  <c:v>2.38</c:v>
                </c:pt>
                <c:pt idx="2">
                  <c:v>2.5</c:v>
                </c:pt>
                <c:pt idx="3">
                  <c:v>2.57</c:v>
                </c:pt>
                <c:pt idx="4">
                  <c:v>2.67</c:v>
                </c:pt>
              </c:numCache>
            </c:numRef>
          </c:val>
          <c:extLst>
            <c:ext xmlns:c16="http://schemas.microsoft.com/office/drawing/2014/chart" uri="{C3380CC4-5D6E-409C-BE32-E72D297353CC}">
              <c16:uniqueId val="{00000008-FD25-47D2-B850-FDF9EFE2345F}"/>
            </c:ext>
          </c:extLst>
        </c:ser>
        <c:dLbls>
          <c:dLblPos val="inEnd"/>
          <c:showLegendKey val="0"/>
          <c:showVal val="1"/>
          <c:showCatName val="0"/>
          <c:showSerName val="0"/>
          <c:showPercent val="0"/>
          <c:showBubbleSize val="0"/>
        </c:dLbls>
        <c:gapWidth val="65"/>
        <c:axId val="1976551711"/>
        <c:axId val="1889791103"/>
      </c:barChart>
      <c:catAx>
        <c:axId val="1976551711"/>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700" b="0" i="0" u="none" strike="noStrike" kern="1200" cap="all" baseline="0">
                <a:solidFill>
                  <a:schemeClr val="dk1">
                    <a:lumMod val="75000"/>
                    <a:lumOff val="25000"/>
                  </a:schemeClr>
                </a:solidFill>
                <a:latin typeface="Century Gothic" panose="020B0502020202020204" pitchFamily="34" charset="0"/>
                <a:ea typeface="+mn-ea"/>
                <a:cs typeface="+mn-cs"/>
              </a:defRPr>
            </a:pPr>
            <a:endParaRPr lang="en-US"/>
          </a:p>
        </c:txPr>
        <c:crossAx val="1889791103"/>
        <c:crosses val="autoZero"/>
        <c:auto val="1"/>
        <c:lblAlgn val="ctr"/>
        <c:lblOffset val="100"/>
        <c:noMultiLvlLbl val="0"/>
      </c:catAx>
      <c:valAx>
        <c:axId val="1889791103"/>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Century Gothic" panose="020B0502020202020204" pitchFamily="34" charset="0"/>
                <a:ea typeface="+mn-ea"/>
                <a:cs typeface="+mn-cs"/>
              </a:defRPr>
            </a:pPr>
            <a:endParaRPr lang="en-US"/>
          </a:p>
        </c:txPr>
        <c:crossAx val="19765517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[Data File - Stakeholder Deck - Publish.xlsx] 3. Inpatient!PivotTable4</c:name>
    <c:fmtId val="0"/>
  </c:pivotSource>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Century Gothic" panose="020B0502020202020204" pitchFamily="34" charset="0"/>
                <a:ea typeface="+mn-ea"/>
                <a:cs typeface="+mn-cs"/>
              </a:defRPr>
            </a:pPr>
            <a:r>
              <a:rPr lang="en-US"/>
              <a:t>Hospital Inpatient Prices Relative</a:t>
            </a:r>
            <a:r>
              <a:rPr lang="en-US" baseline="0"/>
              <a:t> to Medicare</a:t>
            </a:r>
            <a:endParaRPr lang="en-US"/>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Century Gothic" panose="020B0502020202020204" pitchFamily="34" charset="0"/>
              <a:ea typeface="+mn-ea"/>
              <a:cs typeface="+mn-cs"/>
            </a:defRPr>
          </a:pPr>
          <a:endParaRPr lang="en-US"/>
        </a:p>
      </c:txPr>
    </c:title>
    <c:autoTitleDeleted val="0"/>
    <c:pivotFmts>
      <c:pivotFmt>
        <c:idx val="0"/>
        <c:spPr>
          <a:solidFill>
            <a:schemeClr val="accent3"/>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Century Gothic" panose="020B0502020202020204" pitchFamily="34" charset="0"/>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 3. Inpatient'!$B$6</c:f>
              <c:strCache>
                <c:ptCount val="1"/>
                <c:pt idx="0">
                  <c:v>Total</c:v>
                </c:pt>
              </c:strCache>
            </c:strRef>
          </c:tx>
          <c:spPr>
            <a:solidFill>
              <a:schemeClr val="accent3"/>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Century Gothic" panose="020B0502020202020204"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 3. Inpatient'!$A$7:$A$12</c:f>
              <c:strCache>
                <c:ptCount val="6"/>
                <c:pt idx="0">
                  <c:v>Henry Ford Hospital</c:v>
                </c:pt>
                <c:pt idx="1">
                  <c:v>St John Hospital And
Medical Center</c:v>
                </c:pt>
                <c:pt idx="2">
                  <c:v>Harper University
Hospital</c:v>
                </c:pt>
                <c:pt idx="3">
                  <c:v>Sinai-Grace Hospital</c:v>
                </c:pt>
                <c:pt idx="4">
                  <c:v>Karmanos Cancer
Center</c:v>
                </c:pt>
                <c:pt idx="5">
                  <c:v>Detroit Receiving
Hospital &amp; Univ Health
Center</c:v>
                </c:pt>
              </c:strCache>
            </c:strRef>
          </c:cat>
          <c:val>
            <c:numRef>
              <c:f>' 3. Inpatient'!$B$7:$B$12</c:f>
              <c:numCache>
                <c:formatCode>0%</c:formatCode>
                <c:ptCount val="6"/>
                <c:pt idx="0">
                  <c:v>1.47</c:v>
                </c:pt>
                <c:pt idx="1">
                  <c:v>1.65</c:v>
                </c:pt>
                <c:pt idx="2">
                  <c:v>1.7</c:v>
                </c:pt>
                <c:pt idx="3">
                  <c:v>1.81</c:v>
                </c:pt>
                <c:pt idx="4">
                  <c:v>1.89</c:v>
                </c:pt>
                <c:pt idx="5">
                  <c:v>2</c:v>
                </c:pt>
              </c:numCache>
            </c:numRef>
          </c:val>
          <c:extLst>
            <c:ext xmlns:c16="http://schemas.microsoft.com/office/drawing/2014/chart" uri="{C3380CC4-5D6E-409C-BE32-E72D297353CC}">
              <c16:uniqueId val="{00000002-D75C-4C02-81EF-9D7EBFC7D881}"/>
            </c:ext>
          </c:extLst>
        </c:ser>
        <c:dLbls>
          <c:dLblPos val="inEnd"/>
          <c:showLegendKey val="0"/>
          <c:showVal val="1"/>
          <c:showCatName val="0"/>
          <c:showSerName val="0"/>
          <c:showPercent val="0"/>
          <c:showBubbleSize val="0"/>
        </c:dLbls>
        <c:gapWidth val="65"/>
        <c:axId val="1563848671"/>
        <c:axId val="456428975"/>
      </c:barChart>
      <c:catAx>
        <c:axId val="1563848671"/>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800" b="0" i="0" u="none" strike="noStrike" kern="1200" cap="all" baseline="0">
                <a:solidFill>
                  <a:schemeClr val="dk1">
                    <a:lumMod val="75000"/>
                    <a:lumOff val="25000"/>
                  </a:schemeClr>
                </a:solidFill>
                <a:latin typeface="Century Gothic" panose="020B0502020202020204" pitchFamily="34" charset="0"/>
                <a:ea typeface="+mn-ea"/>
                <a:cs typeface="+mn-cs"/>
              </a:defRPr>
            </a:pPr>
            <a:endParaRPr lang="en-US"/>
          </a:p>
        </c:txPr>
        <c:crossAx val="456428975"/>
        <c:crosses val="autoZero"/>
        <c:auto val="1"/>
        <c:lblAlgn val="ctr"/>
        <c:lblOffset val="100"/>
        <c:noMultiLvlLbl val="0"/>
      </c:catAx>
      <c:valAx>
        <c:axId val="456428975"/>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15638486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latin typeface="Century Gothic" panose="020B0502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[Data File - Stakeholder Deck - Publish.xlsx]4. Outpatient!PivotTable3</c:name>
    <c:fmtId val="0"/>
  </c:pivotSource>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Century Gothic" panose="020B0502020202020204" pitchFamily="34" charset="0"/>
                <a:ea typeface="+mn-ea"/>
                <a:cs typeface="+mn-cs"/>
              </a:defRPr>
            </a:pPr>
            <a:r>
              <a:rPr lang="en-US">
                <a:latin typeface="Century Gothic" panose="020B0502020202020204" pitchFamily="34" charset="0"/>
              </a:rPr>
              <a:t>Hospital Outpatient</a:t>
            </a:r>
            <a:r>
              <a:rPr lang="en-US" baseline="0">
                <a:latin typeface="Century Gothic" panose="020B0502020202020204" pitchFamily="34" charset="0"/>
              </a:rPr>
              <a:t> Prices Relative to Medicare</a:t>
            </a:r>
            <a:endParaRPr lang="en-US">
              <a:latin typeface="Century Gothic" panose="020B0502020202020204" pitchFamily="34" charset="0"/>
            </a:endParaRP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Century Gothic" panose="020B0502020202020204" pitchFamily="34" charset="0"/>
              <a:ea typeface="+mn-ea"/>
              <a:cs typeface="+mn-cs"/>
            </a:defRPr>
          </a:pPr>
          <a:endParaRPr lang="en-US"/>
        </a:p>
      </c:txPr>
    </c:title>
    <c:autoTitleDeleted val="0"/>
    <c:pivotFmts>
      <c:pivotFmt>
        <c:idx val="0"/>
        <c:spPr>
          <a:solidFill>
            <a:schemeClr val="accent3"/>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'4. Outpatient'!$B$6</c:f>
              <c:strCache>
                <c:ptCount val="1"/>
                <c:pt idx="0">
                  <c:v>Total</c:v>
                </c:pt>
              </c:strCache>
            </c:strRef>
          </c:tx>
          <c:spPr>
            <a:solidFill>
              <a:schemeClr val="accent3"/>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'4. Outpatient'!$A$7:$A$11</c:f>
              <c:strCache>
                <c:ptCount val="5"/>
                <c:pt idx="0">
                  <c:v>Saint Joseph's
Hospital Of Atlanta, Inc</c:v>
                </c:pt>
                <c:pt idx="1">
                  <c:v>Emory University
Hospital</c:v>
                </c:pt>
                <c:pt idx="2">
                  <c:v>Piedmont Hospital</c:v>
                </c:pt>
                <c:pt idx="3">
                  <c:v>Emory University
Hospital Midtown</c:v>
                </c:pt>
                <c:pt idx="4">
                  <c:v>Northside Hospital</c:v>
                </c:pt>
              </c:strCache>
            </c:strRef>
          </c:cat>
          <c:val>
            <c:numRef>
              <c:f>'4. Outpatient'!$B$7:$B$11</c:f>
              <c:numCache>
                <c:formatCode>0%</c:formatCode>
                <c:ptCount val="5"/>
                <c:pt idx="0">
                  <c:v>1.56</c:v>
                </c:pt>
                <c:pt idx="1">
                  <c:v>2.58</c:v>
                </c:pt>
                <c:pt idx="2">
                  <c:v>3.29</c:v>
                </c:pt>
                <c:pt idx="3">
                  <c:v>4.09</c:v>
                </c:pt>
                <c:pt idx="4">
                  <c:v>4.57</c:v>
                </c:pt>
              </c:numCache>
            </c:numRef>
          </c:val>
          <c:extLst>
            <c:ext xmlns:c16="http://schemas.microsoft.com/office/drawing/2014/chart" uri="{C3380CC4-5D6E-409C-BE32-E72D297353CC}">
              <c16:uniqueId val="{00000002-A954-416F-8CF4-277281E8775B}"/>
            </c:ext>
          </c:extLst>
        </c:ser>
        <c:dLbls>
          <c:dLblPos val="inEnd"/>
          <c:showLegendKey val="0"/>
          <c:showVal val="1"/>
          <c:showCatName val="0"/>
          <c:showSerName val="0"/>
          <c:showPercent val="0"/>
          <c:showBubbleSize val="0"/>
        </c:dLbls>
        <c:gapWidth val="65"/>
        <c:axId val="1982325967"/>
        <c:axId val="1895365023"/>
      </c:barChart>
      <c:catAx>
        <c:axId val="1982325967"/>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800" b="0" i="0" u="none" strike="noStrike" kern="1200" cap="all" baseline="0">
                <a:solidFill>
                  <a:schemeClr val="dk1">
                    <a:lumMod val="75000"/>
                    <a:lumOff val="25000"/>
                  </a:schemeClr>
                </a:solidFill>
                <a:latin typeface="Century Gothic" panose="020B0502020202020204" pitchFamily="34" charset="0"/>
                <a:ea typeface="+mn-ea"/>
                <a:cs typeface="+mn-cs"/>
              </a:defRPr>
            </a:pPr>
            <a:endParaRPr lang="en-US"/>
          </a:p>
        </c:txPr>
        <c:crossAx val="1895365023"/>
        <c:crosses val="autoZero"/>
        <c:auto val="1"/>
        <c:lblAlgn val="ctr"/>
        <c:lblOffset val="100"/>
        <c:noMultiLvlLbl val="0"/>
      </c:catAx>
      <c:valAx>
        <c:axId val="1895365023"/>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Century Gothic" panose="020B0502020202020204" pitchFamily="34" charset="0"/>
                <a:ea typeface="+mn-ea"/>
                <a:cs typeface="+mn-cs"/>
              </a:defRPr>
            </a:pPr>
            <a:endParaRPr lang="en-US"/>
          </a:p>
        </c:txPr>
        <c:crossAx val="19823259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[Data File - Stakeholder Deck - Publish.xlsx]5. Trends!PivotTable7</c:name>
    <c:fmtId val="0"/>
  </c:pivotSource>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Century Gothic" panose="020B0502020202020204" pitchFamily="34" charset="0"/>
                <a:ea typeface="+mn-ea"/>
                <a:cs typeface="+mn-cs"/>
              </a:defRPr>
            </a:pPr>
            <a:r>
              <a:rPr lang="en-US"/>
              <a:t>Hospital Pricing Trend Relative to Medicare</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Century Gothic" panose="020B0502020202020204" pitchFamily="34" charset="0"/>
              <a:ea typeface="+mn-ea"/>
              <a:cs typeface="+mn-cs"/>
            </a:defRPr>
          </a:pPr>
          <a:endParaRPr lang="en-US"/>
        </a:p>
      </c:txPr>
    </c:title>
    <c:autoTitleDeleted val="0"/>
    <c:pivotFmts>
      <c:pivotFmt>
        <c:idx val="0"/>
      </c:pivotFmt>
      <c:pivotFmt>
        <c:idx val="1"/>
      </c:pivotFmt>
      <c:pivotFmt>
        <c:idx val="2"/>
      </c:pivotFmt>
      <c:pivotFmt>
        <c:idx val="3"/>
        <c:spPr>
          <a:solidFill>
            <a:schemeClr val="accent2"/>
          </a:solidFill>
          <a:ln w="9525" cap="flat" cmpd="sng" algn="ctr">
            <a:solidFill>
              <a:schemeClr val="lt1">
                <a:alpha val="50000"/>
              </a:schemeClr>
            </a:solidFill>
            <a:round/>
          </a:ln>
          <a:effectLst/>
        </c:spPr>
        <c:marker>
          <c:spPr>
            <a:solidFill>
              <a:schemeClr val="accent1">
                <a:alpha val="85000"/>
              </a:schemeClr>
            </a:solidFill>
            <a:ln>
              <a:noFill/>
            </a:ln>
            <a:effectLst/>
          </c:spPr>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3"/>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Century Gothic" panose="020B0502020202020204" pitchFamily="34" charset="0"/>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'5. Trends'!$B$7</c:f>
              <c:strCache>
                <c:ptCount val="1"/>
                <c:pt idx="0">
                  <c:v>Total</c:v>
                </c:pt>
              </c:strCache>
            </c:strRef>
          </c:tx>
          <c:spPr>
            <a:solidFill>
              <a:schemeClr val="accent3"/>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Century Gothic" panose="020B0502020202020204"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'5. Trends'!$A$8:$A$11</c:f>
              <c:strCache>
                <c:ptCount val="3"/>
                <c:pt idx="0">
                  <c:v>2015</c:v>
                </c:pt>
                <c:pt idx="1">
                  <c:v>2016</c:v>
                </c:pt>
                <c:pt idx="2">
                  <c:v>2017</c:v>
                </c:pt>
              </c:strCache>
            </c:strRef>
          </c:cat>
          <c:val>
            <c:numRef>
              <c:f>'5. Trends'!$B$8:$B$11</c:f>
              <c:numCache>
                <c:formatCode>0%</c:formatCode>
                <c:ptCount val="3"/>
                <c:pt idx="0">
                  <c:v>2.06</c:v>
                </c:pt>
                <c:pt idx="1">
                  <c:v>2.09</c:v>
                </c:pt>
                <c:pt idx="2">
                  <c:v>2.29</c:v>
                </c:pt>
              </c:numCache>
            </c:numRef>
          </c:val>
          <c:extLst>
            <c:ext xmlns:c16="http://schemas.microsoft.com/office/drawing/2014/chart" uri="{C3380CC4-5D6E-409C-BE32-E72D297353CC}">
              <c16:uniqueId val="{00000004-A30B-411A-A487-09604C2B9C6E}"/>
            </c:ext>
          </c:extLst>
        </c:ser>
        <c:dLbls>
          <c:dLblPos val="inEnd"/>
          <c:showLegendKey val="0"/>
          <c:showVal val="1"/>
          <c:showCatName val="0"/>
          <c:showSerName val="0"/>
          <c:showPercent val="0"/>
          <c:showBubbleSize val="0"/>
        </c:dLbls>
        <c:gapWidth val="65"/>
        <c:axId val="1982226767"/>
        <c:axId val="456430639"/>
      </c:barChart>
      <c:catAx>
        <c:axId val="1982226767"/>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Century Gothic" panose="020B0502020202020204" pitchFamily="34" charset="0"/>
                <a:ea typeface="+mn-ea"/>
                <a:cs typeface="+mn-cs"/>
              </a:defRPr>
            </a:pPr>
            <a:endParaRPr lang="en-US"/>
          </a:p>
        </c:txPr>
        <c:crossAx val="456430639"/>
        <c:crosses val="autoZero"/>
        <c:auto val="1"/>
        <c:lblAlgn val="ctr"/>
        <c:lblOffset val="100"/>
        <c:noMultiLvlLbl val="0"/>
      </c:catAx>
      <c:valAx>
        <c:axId val="456430639"/>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Century Gothic" panose="020B0502020202020204" pitchFamily="34" charset="0"/>
                <a:ea typeface="+mn-ea"/>
                <a:cs typeface="+mn-cs"/>
              </a:defRPr>
            </a:pPr>
            <a:endParaRPr lang="en-US"/>
          </a:p>
        </c:txPr>
        <c:crossAx val="19822267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latin typeface="Century Gothic" panose="020B0502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r>
              <a:rPr lang="en-US"/>
              <a:t>Results from Pre-Meeting Survey Q7: </a:t>
            </a:r>
          </a:p>
          <a:p>
            <a:pPr>
              <a:defRPr/>
            </a:pPr>
            <a:r>
              <a:rPr lang="en-US"/>
              <a:t>Strategies</a:t>
            </a:r>
            <a:r>
              <a:rPr lang="en-US" baseline="0"/>
              <a:t> under Consideration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n-US"/>
        </a:p>
      </c:txPr>
    </c:title>
    <c:autoTitleDeleted val="0"/>
    <c:plotArea>
      <c:layout/>
      <c:barChart>
        <c:barDir val="bar"/>
        <c:grouping val="percentStacked"/>
        <c:varyColors val="0"/>
        <c:ser>
          <c:idx val="1"/>
          <c:order val="0"/>
          <c:tx>
            <c:strRef>
              <c:f>'7. Q7 Survey Results'!$A$47</c:f>
              <c:strCache>
                <c:ptCount val="1"/>
                <c:pt idx="0">
                  <c:v>Already in place</c:v>
                </c:pt>
              </c:strCache>
            </c:strRef>
          </c:tx>
          <c:spPr>
            <a:solidFill>
              <a:schemeClr val="tx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Century Gothic" panose="020B0502020202020204"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 Q7 Survey Results'!$B$45:$K$45</c:f>
              <c:strCache>
                <c:ptCount val="10"/>
                <c:pt idx="0">
                  <c:v>Narrow Network - Cost</c:v>
                </c:pt>
                <c:pt idx="1">
                  <c:v>Narrow Network - Cost + Quality</c:v>
                </c:pt>
                <c:pt idx="2">
                  <c:v>Tiered Network - Cost</c:v>
                </c:pt>
                <c:pt idx="3">
                  <c:v>Tiered Network - Cost + Quality</c:v>
                </c:pt>
                <c:pt idx="4">
                  <c:v>Referenced-based Pricing - Enrollees</c:v>
                </c:pt>
                <c:pt idx="5">
                  <c:v>% Medicare Contract with Hospitals </c:v>
                </c:pt>
                <c:pt idx="6">
                  <c:v>Direct Contract with Health System </c:v>
                </c:pt>
                <c:pt idx="7">
                  <c:v>Centers of Excellence </c:v>
                </c:pt>
                <c:pt idx="8">
                  <c:v>Onsite or Nearsite Clinic </c:v>
                </c:pt>
                <c:pt idx="9">
                  <c:v>Other</c:v>
                </c:pt>
              </c:strCache>
            </c:strRef>
          </c:cat>
          <c:val>
            <c:numRef>
              <c:f>'7. Q7 Survey Results'!$B$47:$K$47</c:f>
              <c:numCache>
                <c:formatCode>0%</c:formatCode>
                <c:ptCount val="10"/>
                <c:pt idx="0">
                  <c:v>0.1</c:v>
                </c:pt>
                <c:pt idx="1">
                  <c:v>0.3</c:v>
                </c:pt>
                <c:pt idx="2">
                  <c:v>0</c:v>
                </c:pt>
                <c:pt idx="3">
                  <c:v>0.2</c:v>
                </c:pt>
                <c:pt idx="4">
                  <c:v>0.2</c:v>
                </c:pt>
                <c:pt idx="5">
                  <c:v>0.1</c:v>
                </c:pt>
                <c:pt idx="6">
                  <c:v>0.2</c:v>
                </c:pt>
                <c:pt idx="7">
                  <c:v>0.3</c:v>
                </c:pt>
                <c:pt idx="8">
                  <c:v>0.1</c:v>
                </c:pt>
                <c:pt idx="9">
                  <c:v>0</c:v>
                </c:pt>
              </c:numCache>
            </c:numRef>
          </c:val>
          <c:extLst>
            <c:ext xmlns:c16="http://schemas.microsoft.com/office/drawing/2014/chart" uri="{C3380CC4-5D6E-409C-BE32-E72D297353CC}">
              <c16:uniqueId val="{00000001-4E6E-4C5C-A20E-F13C0F5F5B2C}"/>
            </c:ext>
          </c:extLst>
        </c:ser>
        <c:ser>
          <c:idx val="2"/>
          <c:order val="1"/>
          <c:tx>
            <c:strRef>
              <c:f>'7. Q7 Survey Results'!$A$48</c:f>
              <c:strCache>
                <c:ptCount val="1"/>
                <c:pt idx="0">
                  <c:v>Considering</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Century Gothic" panose="020B0502020202020204"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 Q7 Survey Results'!$B$45:$K$45</c:f>
              <c:strCache>
                <c:ptCount val="10"/>
                <c:pt idx="0">
                  <c:v>Narrow Network - Cost</c:v>
                </c:pt>
                <c:pt idx="1">
                  <c:v>Narrow Network - Cost + Quality</c:v>
                </c:pt>
                <c:pt idx="2">
                  <c:v>Tiered Network - Cost</c:v>
                </c:pt>
                <c:pt idx="3">
                  <c:v>Tiered Network - Cost + Quality</c:v>
                </c:pt>
                <c:pt idx="4">
                  <c:v>Referenced-based Pricing - Enrollees</c:v>
                </c:pt>
                <c:pt idx="5">
                  <c:v>% Medicare Contract with Hospitals </c:v>
                </c:pt>
                <c:pt idx="6">
                  <c:v>Direct Contract with Health System </c:v>
                </c:pt>
                <c:pt idx="7">
                  <c:v>Centers of Excellence </c:v>
                </c:pt>
                <c:pt idx="8">
                  <c:v>Onsite or Nearsite Clinic </c:v>
                </c:pt>
                <c:pt idx="9">
                  <c:v>Other</c:v>
                </c:pt>
              </c:strCache>
            </c:strRef>
          </c:cat>
          <c:val>
            <c:numRef>
              <c:f>'7. Q7 Survey Results'!$B$48:$K$48</c:f>
              <c:numCache>
                <c:formatCode>0%</c:formatCode>
                <c:ptCount val="10"/>
                <c:pt idx="0">
                  <c:v>0.2</c:v>
                </c:pt>
                <c:pt idx="1">
                  <c:v>0.5</c:v>
                </c:pt>
                <c:pt idx="2">
                  <c:v>0.3</c:v>
                </c:pt>
                <c:pt idx="3">
                  <c:v>0.6</c:v>
                </c:pt>
                <c:pt idx="4">
                  <c:v>0.4</c:v>
                </c:pt>
                <c:pt idx="5">
                  <c:v>0.2</c:v>
                </c:pt>
                <c:pt idx="6">
                  <c:v>0.4</c:v>
                </c:pt>
                <c:pt idx="7">
                  <c:v>0.5</c:v>
                </c:pt>
                <c:pt idx="8">
                  <c:v>0.2</c:v>
                </c:pt>
                <c:pt idx="9">
                  <c:v>0.1</c:v>
                </c:pt>
              </c:numCache>
            </c:numRef>
          </c:val>
          <c:extLst>
            <c:ext xmlns:c16="http://schemas.microsoft.com/office/drawing/2014/chart" uri="{C3380CC4-5D6E-409C-BE32-E72D297353CC}">
              <c16:uniqueId val="{00000002-4E6E-4C5C-A20E-F13C0F5F5B2C}"/>
            </c:ext>
          </c:extLst>
        </c:ser>
        <c:ser>
          <c:idx val="3"/>
          <c:order val="2"/>
          <c:tx>
            <c:strRef>
              <c:f>'7. Q7 Survey Results'!$A$49</c:f>
              <c:strCache>
                <c:ptCount val="1"/>
                <c:pt idx="0">
                  <c:v>Not Considering</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Century Gothic" panose="020B0502020202020204"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 Q7 Survey Results'!$B$45:$K$45</c:f>
              <c:strCache>
                <c:ptCount val="10"/>
                <c:pt idx="0">
                  <c:v>Narrow Network - Cost</c:v>
                </c:pt>
                <c:pt idx="1">
                  <c:v>Narrow Network - Cost + Quality</c:v>
                </c:pt>
                <c:pt idx="2">
                  <c:v>Tiered Network - Cost</c:v>
                </c:pt>
                <c:pt idx="3">
                  <c:v>Tiered Network - Cost + Quality</c:v>
                </c:pt>
                <c:pt idx="4">
                  <c:v>Referenced-based Pricing - Enrollees</c:v>
                </c:pt>
                <c:pt idx="5">
                  <c:v>% Medicare Contract with Hospitals </c:v>
                </c:pt>
                <c:pt idx="6">
                  <c:v>Direct Contract with Health System </c:v>
                </c:pt>
                <c:pt idx="7">
                  <c:v>Centers of Excellence </c:v>
                </c:pt>
                <c:pt idx="8">
                  <c:v>Onsite or Nearsite Clinic </c:v>
                </c:pt>
                <c:pt idx="9">
                  <c:v>Other</c:v>
                </c:pt>
              </c:strCache>
            </c:strRef>
          </c:cat>
          <c:val>
            <c:numRef>
              <c:f>'7. Q7 Survey Results'!$B$49:$K$49</c:f>
              <c:numCache>
                <c:formatCode>0%</c:formatCode>
                <c:ptCount val="10"/>
                <c:pt idx="0">
                  <c:v>0.7</c:v>
                </c:pt>
                <c:pt idx="1">
                  <c:v>0.2</c:v>
                </c:pt>
                <c:pt idx="2">
                  <c:v>0.7</c:v>
                </c:pt>
                <c:pt idx="3">
                  <c:v>0.2</c:v>
                </c:pt>
                <c:pt idx="4">
                  <c:v>0.4</c:v>
                </c:pt>
                <c:pt idx="5">
                  <c:v>0.7</c:v>
                </c:pt>
                <c:pt idx="6">
                  <c:v>0.4</c:v>
                </c:pt>
                <c:pt idx="7">
                  <c:v>0.2</c:v>
                </c:pt>
                <c:pt idx="8">
                  <c:v>0.7</c:v>
                </c:pt>
                <c:pt idx="9">
                  <c:v>0.9</c:v>
                </c:pt>
              </c:numCache>
            </c:numRef>
          </c:val>
          <c:extLst>
            <c:ext xmlns:c16="http://schemas.microsoft.com/office/drawing/2014/chart" uri="{C3380CC4-5D6E-409C-BE32-E72D297353CC}">
              <c16:uniqueId val="{00000003-4E6E-4C5C-A20E-F13C0F5F5B2C}"/>
            </c:ext>
          </c:extLst>
        </c:ser>
        <c:dLbls>
          <c:dLblPos val="inEnd"/>
          <c:showLegendKey val="0"/>
          <c:showVal val="1"/>
          <c:showCatName val="0"/>
          <c:showSerName val="0"/>
          <c:showPercent val="0"/>
          <c:showBubbleSize val="0"/>
        </c:dLbls>
        <c:gapWidth val="150"/>
        <c:overlap val="100"/>
        <c:axId val="1971812495"/>
        <c:axId val="1792896287"/>
      </c:barChart>
      <c:catAx>
        <c:axId val="197181249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792896287"/>
        <c:crosses val="autoZero"/>
        <c:auto val="1"/>
        <c:lblAlgn val="ctr"/>
        <c:lblOffset val="100"/>
        <c:noMultiLvlLbl val="0"/>
      </c:catAx>
      <c:valAx>
        <c:axId val="179289628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9718124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dk1">
                    <a:lumMod val="75000"/>
                    <a:lumOff val="25000"/>
                  </a:schemeClr>
                </a:solidFill>
                <a:latin typeface="Century Gothic" panose="020B0502020202020204" pitchFamily="34" charset="0"/>
                <a:ea typeface="+mn-ea"/>
                <a:cs typeface="+mn-cs"/>
              </a:defRPr>
            </a:pPr>
            <a:r>
              <a:rPr lang="en-US" sz="1200"/>
              <a:t>Count of Respondents Interested in</a:t>
            </a:r>
            <a:r>
              <a:rPr lang="en-US" sz="1200" baseline="0"/>
              <a:t> </a:t>
            </a:r>
          </a:p>
          <a:p>
            <a:pPr>
              <a:defRPr sz="1200"/>
            </a:pPr>
            <a:r>
              <a:rPr lang="en-US" sz="1200" baseline="0"/>
              <a:t>Pursuing Strategies as a Coalition</a:t>
            </a:r>
            <a:endParaRPr lang="en-US" sz="1200"/>
          </a:p>
        </c:rich>
      </c:tx>
      <c:overlay val="0"/>
      <c:spPr>
        <a:noFill/>
        <a:ln>
          <a:noFill/>
        </a:ln>
        <a:effectLst/>
      </c:spPr>
      <c:txPr>
        <a:bodyPr rot="0" spcFirstLastPara="1" vertOverflow="ellipsis" vert="horz" wrap="square" anchor="ctr" anchorCtr="1"/>
        <a:lstStyle/>
        <a:p>
          <a:pPr>
            <a:defRPr sz="1200" b="1" i="0" u="none" strike="noStrike" kern="1200" baseline="0">
              <a:solidFill>
                <a:schemeClr val="dk1">
                  <a:lumMod val="75000"/>
                  <a:lumOff val="25000"/>
                </a:schemeClr>
              </a:solidFill>
              <a:latin typeface="Century Gothic" panose="020B0502020202020204" pitchFamily="34" charset="0"/>
              <a:ea typeface="+mn-ea"/>
              <a:cs typeface="+mn-cs"/>
            </a:defRPr>
          </a:pPr>
          <a:endParaRPr lang="en-US"/>
        </a:p>
      </c:txPr>
    </c:title>
    <c:autoTitleDeleted val="0"/>
    <c:plotArea>
      <c:layout/>
      <c:barChart>
        <c:barDir val="col"/>
        <c:grouping val="clustered"/>
        <c:varyColors val="0"/>
        <c:ser>
          <c:idx val="0"/>
          <c:order val="0"/>
          <c:tx>
            <c:strRef>
              <c:f>'8. Q8 Survey Results'!$A$43</c:f>
              <c:strCache>
                <c:ptCount val="1"/>
                <c:pt idx="0">
                  <c:v># Respondents Interested</c:v>
                </c:pt>
              </c:strCache>
            </c:strRef>
          </c:tx>
          <c:spPr>
            <a:solidFill>
              <a:schemeClr val="tx2"/>
            </a:solidFill>
            <a:ln w="9525" cap="flat" cmpd="sng" algn="ctr">
              <a:solidFill>
                <a:schemeClr val="tx2"/>
              </a:solidFill>
              <a:round/>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lt1"/>
                    </a:solidFill>
                    <a:latin typeface="Century Gothic" panose="020B0502020202020204"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'8. Q8 Survey Results'!$B$42:$F$42</c:f>
              <c:strCache>
                <c:ptCount val="5"/>
                <c:pt idx="0">
                  <c:v>Pressure outlier providers</c:v>
                </c:pt>
                <c:pt idx="1">
                  <c:v>Media strategy re outlier providers</c:v>
                </c:pt>
                <c:pt idx="2">
                  <c:v>Provider network </c:v>
                </c:pt>
                <c:pt idx="3">
                  <c:v>Policy</c:v>
                </c:pt>
                <c:pt idx="4">
                  <c:v>Other</c:v>
                </c:pt>
              </c:strCache>
            </c:strRef>
          </c:cat>
          <c:val>
            <c:numRef>
              <c:f>'8. Q8 Survey Results'!$B$43:$F$43</c:f>
              <c:numCache>
                <c:formatCode>General</c:formatCode>
                <c:ptCount val="5"/>
                <c:pt idx="0">
                  <c:v>5</c:v>
                </c:pt>
                <c:pt idx="1">
                  <c:v>3</c:v>
                </c:pt>
                <c:pt idx="2">
                  <c:v>6</c:v>
                </c:pt>
                <c:pt idx="3">
                  <c:v>3</c:v>
                </c:pt>
                <c:pt idx="4">
                  <c:v>2</c:v>
                </c:pt>
              </c:numCache>
            </c:numRef>
          </c:val>
          <c:extLst>
            <c:ext xmlns:c16="http://schemas.microsoft.com/office/drawing/2014/chart" uri="{C3380CC4-5D6E-409C-BE32-E72D297353CC}">
              <c16:uniqueId val="{00000000-3684-4D71-9134-227CA2EE2529}"/>
            </c:ext>
          </c:extLst>
        </c:ser>
        <c:dLbls>
          <c:dLblPos val="inEnd"/>
          <c:showLegendKey val="0"/>
          <c:showVal val="1"/>
          <c:showCatName val="0"/>
          <c:showSerName val="0"/>
          <c:showPercent val="0"/>
          <c:showBubbleSize val="0"/>
        </c:dLbls>
        <c:gapWidth val="65"/>
        <c:axId val="1928884783"/>
        <c:axId val="1657281727"/>
      </c:barChart>
      <c:catAx>
        <c:axId val="1928884783"/>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none" baseline="0">
                <a:solidFill>
                  <a:schemeClr val="dk1">
                    <a:lumMod val="75000"/>
                    <a:lumOff val="25000"/>
                  </a:schemeClr>
                </a:solidFill>
                <a:latin typeface="Century Gothic" panose="020B0502020202020204" pitchFamily="34" charset="0"/>
                <a:ea typeface="+mn-ea"/>
                <a:cs typeface="+mn-cs"/>
              </a:defRPr>
            </a:pPr>
            <a:endParaRPr lang="en-US"/>
          </a:p>
        </c:txPr>
        <c:crossAx val="1657281727"/>
        <c:crosses val="autoZero"/>
        <c:auto val="1"/>
        <c:lblAlgn val="ctr"/>
        <c:lblOffset val="100"/>
        <c:noMultiLvlLbl val="0"/>
      </c:catAx>
      <c:valAx>
        <c:axId val="1657281727"/>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19288847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9525</xdr:colOff>
      <xdr:row>4</xdr:row>
      <xdr:rowOff>838200</xdr:rowOff>
    </xdr:from>
    <xdr:to>
      <xdr:col>3</xdr:col>
      <xdr:colOff>1316355</xdr:colOff>
      <xdr:row>31</xdr:row>
      <xdr:rowOff>65722</xdr:rowOff>
    </xdr:to>
    <xdr:graphicFrame macro="">
      <xdr:nvGraphicFramePr>
        <xdr:cNvPr id="8" name="Chart 7">
          <a:extLst>
            <a:ext uri="{FF2B5EF4-FFF2-40B4-BE49-F238E27FC236}">
              <a16:creationId xmlns:a16="http://schemas.microsoft.com/office/drawing/2014/main" id="{83ABDB96-B7D8-4AD0-B2C8-CC170E3C0A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85724</xdr:colOff>
      <xdr:row>1</xdr:row>
      <xdr:rowOff>133351</xdr:rowOff>
    </xdr:from>
    <xdr:to>
      <xdr:col>3</xdr:col>
      <xdr:colOff>1333499</xdr:colOff>
      <xdr:row>4</xdr:row>
      <xdr:rowOff>676275</xdr:rowOff>
    </xdr:to>
    <mc:AlternateContent xmlns:mc="http://schemas.openxmlformats.org/markup-compatibility/2006" xmlns:a14="http://schemas.microsoft.com/office/drawing/2010/main">
      <mc:Choice Requires="a14">
        <xdr:graphicFrame macro="">
          <xdr:nvGraphicFramePr>
            <xdr:cNvPr id="5" name="IP or OP &lt;100">
              <a:extLst>
                <a:ext uri="{FF2B5EF4-FFF2-40B4-BE49-F238E27FC236}">
                  <a16:creationId xmlns:a16="http://schemas.microsoft.com/office/drawing/2014/main" id="{94737C4E-D636-43AF-A0B5-1494BBF10C53}"/>
                </a:ext>
              </a:extLst>
            </xdr:cNvPr>
            <xdr:cNvGraphicFramePr/>
          </xdr:nvGraphicFramePr>
          <xdr:xfrm>
            <a:off x="0" y="0"/>
            <a:ext cx="0" cy="0"/>
          </xdr:xfrm>
          <a:graphic>
            <a:graphicData uri="http://schemas.microsoft.com/office/drawing/2010/slicer">
              <sle:slicer xmlns:sle="http://schemas.microsoft.com/office/drawing/2010/slicer" name="IP or OP &lt;100"/>
            </a:graphicData>
          </a:graphic>
        </xdr:graphicFrame>
      </mc:Choice>
      <mc:Fallback xmlns="">
        <xdr:sp macro="" textlink="">
          <xdr:nvSpPr>
            <xdr:cNvPr id="0" name=""/>
            <xdr:cNvSpPr>
              <a:spLocks noTextEdit="1"/>
            </xdr:cNvSpPr>
          </xdr:nvSpPr>
          <xdr:spPr>
            <a:xfrm>
              <a:off x="5972174" y="285751"/>
              <a:ext cx="3381375" cy="100012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19050</xdr:colOff>
      <xdr:row>4</xdr:row>
      <xdr:rowOff>104775</xdr:rowOff>
    </xdr:from>
    <xdr:to>
      <xdr:col>1</xdr:col>
      <xdr:colOff>3381375</xdr:colOff>
      <xdr:row>4</xdr:row>
      <xdr:rowOff>676275</xdr:rowOff>
    </xdr:to>
    <xdr:sp macro="" textlink="">
      <xdr:nvSpPr>
        <xdr:cNvPr id="6" name="TextBox 5">
          <a:extLst>
            <a:ext uri="{FF2B5EF4-FFF2-40B4-BE49-F238E27FC236}">
              <a16:creationId xmlns:a16="http://schemas.microsoft.com/office/drawing/2014/main" id="{68E7BDEB-60D7-437F-8868-4DD457ED3A90}"/>
            </a:ext>
          </a:extLst>
        </xdr:cNvPr>
        <xdr:cNvSpPr txBox="1"/>
      </xdr:nvSpPr>
      <xdr:spPr>
        <a:xfrm>
          <a:off x="19050" y="714375"/>
          <a:ext cx="5762625" cy="571500"/>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Hospitals with fewer than 100 IP or OP claims have</a:t>
          </a:r>
          <a:r>
            <a:rPr lang="en-US" sz="1100" baseline="0"/>
            <a:t> less data reliability.  To include all hospitals in chart click "Less than 100 Claims - lower validity" button ==&gt;</a:t>
          </a: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4</xdr:row>
      <xdr:rowOff>914400</xdr:rowOff>
    </xdr:from>
    <xdr:to>
      <xdr:col>3</xdr:col>
      <xdr:colOff>840105</xdr:colOff>
      <xdr:row>31</xdr:row>
      <xdr:rowOff>94297</xdr:rowOff>
    </xdr:to>
    <xdr:graphicFrame macro="">
      <xdr:nvGraphicFramePr>
        <xdr:cNvPr id="2" name="Chart 1">
          <a:extLst>
            <a:ext uri="{FF2B5EF4-FFF2-40B4-BE49-F238E27FC236}">
              <a16:creationId xmlns:a16="http://schemas.microsoft.com/office/drawing/2014/main" id="{19EA0B3A-DAB2-43FB-AC8A-16130A88CB0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38099</xdr:colOff>
      <xdr:row>2</xdr:row>
      <xdr:rowOff>0</xdr:rowOff>
    </xdr:from>
    <xdr:to>
      <xdr:col>3</xdr:col>
      <xdr:colOff>847725</xdr:colOff>
      <xdr:row>4</xdr:row>
      <xdr:rowOff>666750</xdr:rowOff>
    </xdr:to>
    <mc:AlternateContent xmlns:mc="http://schemas.openxmlformats.org/markup-compatibility/2006" xmlns:a14="http://schemas.microsoft.com/office/drawing/2010/main">
      <mc:Choice Requires="a14">
        <xdr:graphicFrame macro="">
          <xdr:nvGraphicFramePr>
            <xdr:cNvPr id="3" name="OP &lt; 100">
              <a:extLst>
                <a:ext uri="{FF2B5EF4-FFF2-40B4-BE49-F238E27FC236}">
                  <a16:creationId xmlns:a16="http://schemas.microsoft.com/office/drawing/2014/main" id="{F0171F9C-1266-4B4B-B32D-BC9788C5C996}"/>
                </a:ext>
              </a:extLst>
            </xdr:cNvPr>
            <xdr:cNvGraphicFramePr/>
          </xdr:nvGraphicFramePr>
          <xdr:xfrm>
            <a:off x="0" y="0"/>
            <a:ext cx="0" cy="0"/>
          </xdr:xfrm>
          <a:graphic>
            <a:graphicData uri="http://schemas.microsoft.com/office/drawing/2010/slicer">
              <sle:slicer xmlns:sle="http://schemas.microsoft.com/office/drawing/2010/slicer" name="OP &lt; 100"/>
            </a:graphicData>
          </a:graphic>
        </xdr:graphicFrame>
      </mc:Choice>
      <mc:Fallback xmlns="">
        <xdr:sp macro="" textlink="">
          <xdr:nvSpPr>
            <xdr:cNvPr id="0" name=""/>
            <xdr:cNvSpPr>
              <a:spLocks noTextEdit="1"/>
            </xdr:cNvSpPr>
          </xdr:nvSpPr>
          <xdr:spPr>
            <a:xfrm>
              <a:off x="5886449" y="304800"/>
              <a:ext cx="3448051" cy="9715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0</xdr:colOff>
      <xdr:row>4</xdr:row>
      <xdr:rowOff>104775</xdr:rowOff>
    </xdr:from>
    <xdr:to>
      <xdr:col>1</xdr:col>
      <xdr:colOff>2962275</xdr:colOff>
      <xdr:row>4</xdr:row>
      <xdr:rowOff>676275</xdr:rowOff>
    </xdr:to>
    <xdr:sp macro="" textlink="">
      <xdr:nvSpPr>
        <xdr:cNvPr id="4" name="TextBox 3">
          <a:extLst>
            <a:ext uri="{FF2B5EF4-FFF2-40B4-BE49-F238E27FC236}">
              <a16:creationId xmlns:a16="http://schemas.microsoft.com/office/drawing/2014/main" id="{7D833064-206E-4F5D-869F-5A14CFBB1F7F}"/>
            </a:ext>
          </a:extLst>
        </xdr:cNvPr>
        <xdr:cNvSpPr txBox="1"/>
      </xdr:nvSpPr>
      <xdr:spPr>
        <a:xfrm>
          <a:off x="0" y="714375"/>
          <a:ext cx="5810250" cy="571500"/>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Hospitals with fewer than 100 IP claims have</a:t>
          </a:r>
          <a:r>
            <a:rPr lang="en-US" sz="1100" baseline="0"/>
            <a:t> less data reliability.  To include all hospitals in chart, click "Less than 100 Claims - lower validity" button ==&gt;</a:t>
          </a: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4</xdr:row>
      <xdr:rowOff>971549</xdr:rowOff>
    </xdr:from>
    <xdr:to>
      <xdr:col>7</xdr:col>
      <xdr:colOff>382905</xdr:colOff>
      <xdr:row>31</xdr:row>
      <xdr:rowOff>75246</xdr:rowOff>
    </xdr:to>
    <xdr:graphicFrame macro="">
      <xdr:nvGraphicFramePr>
        <xdr:cNvPr id="2" name="Chart 1">
          <a:extLst>
            <a:ext uri="{FF2B5EF4-FFF2-40B4-BE49-F238E27FC236}">
              <a16:creationId xmlns:a16="http://schemas.microsoft.com/office/drawing/2014/main" id="{A16F8874-114E-47FF-80FB-1C7F709F07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85725</xdr:colOff>
      <xdr:row>2</xdr:row>
      <xdr:rowOff>1</xdr:rowOff>
    </xdr:from>
    <xdr:to>
      <xdr:col>7</xdr:col>
      <xdr:colOff>419100</xdr:colOff>
      <xdr:row>4</xdr:row>
      <xdr:rowOff>647700</xdr:rowOff>
    </xdr:to>
    <mc:AlternateContent xmlns:mc="http://schemas.openxmlformats.org/markup-compatibility/2006" xmlns:a14="http://schemas.microsoft.com/office/drawing/2010/main">
      <mc:Choice Requires="a14">
        <xdr:graphicFrame macro="">
          <xdr:nvGraphicFramePr>
            <xdr:cNvPr id="3" name="OP &lt; 100 1">
              <a:extLst>
                <a:ext uri="{FF2B5EF4-FFF2-40B4-BE49-F238E27FC236}">
                  <a16:creationId xmlns:a16="http://schemas.microsoft.com/office/drawing/2014/main" id="{895ABA29-309E-4945-ABF0-85B5F34464C7}"/>
                </a:ext>
              </a:extLst>
            </xdr:cNvPr>
            <xdr:cNvGraphicFramePr/>
          </xdr:nvGraphicFramePr>
          <xdr:xfrm>
            <a:off x="0" y="0"/>
            <a:ext cx="0" cy="0"/>
          </xdr:xfrm>
          <a:graphic>
            <a:graphicData uri="http://schemas.microsoft.com/office/drawing/2010/slicer">
              <sle:slicer xmlns:sle="http://schemas.microsoft.com/office/drawing/2010/slicer" name="OP &lt; 100 1"/>
            </a:graphicData>
          </a:graphic>
        </xdr:graphicFrame>
      </mc:Choice>
      <mc:Fallback xmlns="">
        <xdr:sp macro="" textlink="">
          <xdr:nvSpPr>
            <xdr:cNvPr id="0" name=""/>
            <xdr:cNvSpPr>
              <a:spLocks noTextEdit="1"/>
            </xdr:cNvSpPr>
          </xdr:nvSpPr>
          <xdr:spPr>
            <a:xfrm>
              <a:off x="5095875" y="304801"/>
              <a:ext cx="3381375" cy="95249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19050</xdr:colOff>
      <xdr:row>4</xdr:row>
      <xdr:rowOff>57150</xdr:rowOff>
    </xdr:from>
    <xdr:to>
      <xdr:col>2</xdr:col>
      <xdr:colOff>0</xdr:colOff>
      <xdr:row>4</xdr:row>
      <xdr:rowOff>628650</xdr:rowOff>
    </xdr:to>
    <xdr:sp macro="" textlink="">
      <xdr:nvSpPr>
        <xdr:cNvPr id="4" name="TextBox 3">
          <a:extLst>
            <a:ext uri="{FF2B5EF4-FFF2-40B4-BE49-F238E27FC236}">
              <a16:creationId xmlns:a16="http://schemas.microsoft.com/office/drawing/2014/main" id="{0755CF38-C112-4D61-82B4-D89B7481E5DF}"/>
            </a:ext>
          </a:extLst>
        </xdr:cNvPr>
        <xdr:cNvSpPr txBox="1"/>
      </xdr:nvSpPr>
      <xdr:spPr>
        <a:xfrm>
          <a:off x="19050" y="666750"/>
          <a:ext cx="5876925" cy="571500"/>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Hospitals with fewer than OP claims have</a:t>
          </a:r>
          <a:r>
            <a:rPr lang="en-US" sz="1100" baseline="0"/>
            <a:t> less data reliability.  To include all hospitals in chart click "Less than 100 Claims - lower validity" button ==&gt;</a:t>
          </a: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5</xdr:row>
      <xdr:rowOff>78580</xdr:rowOff>
    </xdr:from>
    <xdr:to>
      <xdr:col>17</xdr:col>
      <xdr:colOff>138112</xdr:colOff>
      <xdr:row>30</xdr:row>
      <xdr:rowOff>45243</xdr:rowOff>
    </xdr:to>
    <xdr:graphicFrame macro="">
      <xdr:nvGraphicFramePr>
        <xdr:cNvPr id="4" name="Chart 3">
          <a:extLst>
            <a:ext uri="{FF2B5EF4-FFF2-40B4-BE49-F238E27FC236}">
              <a16:creationId xmlns:a16="http://schemas.microsoft.com/office/drawing/2014/main" id="{4D332093-BB7E-4267-AD6F-F0D825A352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190500</xdr:colOff>
      <xdr:row>51</xdr:row>
      <xdr:rowOff>26194</xdr:rowOff>
    </xdr:from>
    <xdr:to>
      <xdr:col>7</xdr:col>
      <xdr:colOff>66675</xdr:colOff>
      <xdr:row>75</xdr:row>
      <xdr:rowOff>140494</xdr:rowOff>
    </xdr:to>
    <xdr:graphicFrame macro="">
      <xdr:nvGraphicFramePr>
        <xdr:cNvPr id="2" name="CHART1">
          <a:extLst>
            <a:ext uri="{FF2B5EF4-FFF2-40B4-BE49-F238E27FC236}">
              <a16:creationId xmlns:a16="http://schemas.microsoft.com/office/drawing/2014/main" id="{28525901-6EBB-44A2-8136-F43A8BE2E4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71437</xdr:colOff>
      <xdr:row>44</xdr:row>
      <xdr:rowOff>30955</xdr:rowOff>
    </xdr:from>
    <xdr:to>
      <xdr:col>5</xdr:col>
      <xdr:colOff>1014412</xdr:colOff>
      <xdr:row>61</xdr:row>
      <xdr:rowOff>33337</xdr:rowOff>
    </xdr:to>
    <xdr:graphicFrame macro="">
      <xdr:nvGraphicFramePr>
        <xdr:cNvPr id="3" name="Chart 2">
          <a:extLst>
            <a:ext uri="{FF2B5EF4-FFF2-40B4-BE49-F238E27FC236}">
              <a16:creationId xmlns:a16="http://schemas.microsoft.com/office/drawing/2014/main" id="{392249D4-DC12-4433-B684-1B7B6DF065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lianne McGarry" refreshedDate="43826.371239467589" createdVersion="6" refreshedVersion="6" minRefreshableVersion="3" recordCount="276" xr:uid="{607907E1-F267-45A6-90DF-873B004083E0}">
  <cacheSource type="worksheet">
    <worksheetSource name="trend"/>
  </cacheSource>
  <cacheFields count="4">
    <cacheField name="State" numFmtId="0">
      <sharedItems count="24">
        <s v="CO"/>
        <s v="FL"/>
        <s v="GA"/>
        <s v="IL"/>
        <s v="IN"/>
        <s v="KS"/>
        <s v="KY"/>
        <s v="LA"/>
        <s v="MA"/>
        <s v="ME"/>
        <s v="MI"/>
        <s v="MO"/>
        <s v="MT"/>
        <s v="NH"/>
        <s v="NM"/>
        <s v="NY"/>
        <s v="OH"/>
        <s v="PA"/>
        <s v="TN"/>
        <s v="TX"/>
        <s v="VT"/>
        <s v="WA"/>
        <s v="WI"/>
        <s v="NC"/>
      </sharedItems>
    </cacheField>
    <cacheField name="Year" numFmtId="0">
      <sharedItems containsSemiMixedTypes="0" containsString="0" containsNumber="1" containsInteger="1" minValue="2015" maxValue="2017" count="3">
        <n v="2015"/>
        <n v="2016"/>
        <n v="2017"/>
      </sharedItems>
    </cacheField>
    <cacheField name="Site of Service" numFmtId="0">
      <sharedItems count="3">
        <s v="Outpatient"/>
        <s v="Inpatient"/>
        <s v="Combined Inpatient/Outpatient"/>
      </sharedItems>
    </cacheField>
    <cacheField name="Data" numFmtId="9">
      <sharedItems containsSemiMixedTypes="0" containsString="0" containsNumber="1" minValue="1.32" maxValue="4.03" count="130">
        <n v="3.24"/>
        <n v="2.91"/>
        <n v="3.61"/>
        <n v="3.41"/>
        <n v="3.88"/>
        <n v="2.96"/>
        <n v="2.82"/>
        <n v="2.58"/>
        <n v="2.17"/>
        <n v="2.99"/>
        <n v="1.96"/>
        <n v="2.71"/>
        <n v="2.85"/>
        <n v="3.3"/>
        <n v="1.75"/>
        <n v="2.98"/>
        <n v="2.2799999999999998"/>
        <n v="3.03"/>
        <n v="2.5299999999999998"/>
        <n v="2.13"/>
        <n v="1.71"/>
        <n v="1.81"/>
        <n v="1.74"/>
        <n v="2.27"/>
        <n v="2.12"/>
        <n v="2.2400000000000002"/>
        <n v="2.1800000000000002"/>
        <n v="2.34"/>
        <n v="1.5"/>
        <n v="3.58"/>
        <n v="1.77"/>
        <n v="1.87"/>
        <n v="1.4"/>
        <n v="2.04"/>
        <n v="2.09"/>
        <n v="1.76"/>
        <n v="2.54"/>
        <n v="2.06"/>
        <n v="2.64"/>
        <n v="2.4700000000000002"/>
        <n v="2.94"/>
        <n v="2.5499999999999998"/>
        <n v="2.5099999999999998"/>
        <n v="2.38"/>
        <n v="1.93"/>
        <n v="2.67"/>
        <n v="1.68"/>
        <n v="2.23"/>
        <n v="3.15"/>
        <n v="2.36"/>
        <n v="1.72"/>
        <n v="1.85"/>
        <n v="2.1"/>
        <n v="2.44"/>
        <n v="2.29"/>
        <n v="3.32"/>
        <n v="2.9"/>
        <n v="2.89"/>
        <n v="3.29"/>
        <n v="3.89"/>
        <n v="2.61"/>
        <n v="2.5"/>
        <n v="2.73"/>
        <n v="1.63"/>
        <n v="2.74"/>
        <n v="2.79"/>
        <n v="3.12"/>
        <n v="1.66"/>
        <n v="2.87"/>
        <n v="2.2200000000000002"/>
        <n v="3.11"/>
        <n v="3.31"/>
        <n v="1.62"/>
        <n v="2.33"/>
        <n v="1.78"/>
        <n v="1.55"/>
        <n v="2.6"/>
        <n v="1.53"/>
        <n v="1.83"/>
        <n v="3.01"/>
        <n v="2.2000000000000002"/>
        <n v="1.73"/>
        <n v="1.9"/>
        <n v="2.84"/>
        <n v="2.4300000000000002"/>
        <n v="2.2599999999999998"/>
        <n v="3.02"/>
        <n v="1.97"/>
        <n v="1.57"/>
        <n v="2.2999999999999998"/>
        <n v="1.94"/>
        <n v="2"/>
        <n v="2.21"/>
        <n v="2.76"/>
        <n v="3.5"/>
        <n v="3.27"/>
        <n v="3.25"/>
        <n v="4.03"/>
        <n v="2.4500000000000002"/>
        <n v="2.0299999999999998"/>
        <n v="2.72"/>
        <n v="1.61"/>
        <n v="3.47"/>
        <n v="2.48"/>
        <n v="3.2"/>
        <n v="1.82"/>
        <n v="3"/>
        <n v="2.14"/>
        <n v="3.34"/>
        <n v="2.7"/>
        <n v="3.66"/>
        <n v="1.58"/>
        <n v="1.42"/>
        <n v="2.25"/>
        <n v="2.97"/>
        <n v="2.63"/>
        <n v="1.65"/>
        <n v="1.32"/>
        <n v="1.91"/>
        <n v="2.69"/>
        <n v="2.19"/>
        <n v="1.86"/>
        <n v="2.35"/>
        <n v="2.83"/>
        <n v="1.56"/>
        <n v="2.77"/>
        <n v="2.41"/>
        <n v="1.69"/>
        <n v="2.08"/>
        <n v="2.37"/>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lianne McGarry" refreshedDate="43837.579915972223" createdVersion="6" refreshedVersion="6" minRefreshableVersion="3" recordCount="1598" xr:uid="{4F759A90-08CF-43CF-9C4B-214DB4C6B9A6}">
  <cacheSource type="worksheet">
    <worksheetSource name="hospitals"/>
  </cacheSource>
  <cacheFields count="25">
    <cacheField name="Medicare_x000a_provider_x000a_number" numFmtId="0">
      <sharedItems/>
    </cacheField>
    <cacheField name="City" numFmtId="0">
      <sharedItems count="1030">
        <s v="Greeley"/>
        <s v="Longmont"/>
        <s v="Brighton"/>
        <s v="Montrose"/>
        <s v="Alamosa"/>
        <s v="Wheat Ridge"/>
        <s v="Fort Collins"/>
        <s v="Denver"/>
        <s v="Pueblo"/>
        <s v="Durango"/>
        <s v="Lakewood"/>
        <s v="Canon City"/>
        <s v="Colorado_x000a_Springs"/>
        <s v="Grand Junction"/>
        <s v="Aurora"/>
        <s v="Boulder"/>
        <s v="Loveland"/>
        <s v="Englewood"/>
        <s v="La Junta"/>
        <s v="Cheyenne_x000a_Wells"/>
        <s v="Fort Morgan"/>
        <s v="Steamboat_x000a_Springs"/>
        <s v="Thornton"/>
        <s v="Delta"/>
        <s v="Glenwood_x000a_Springs"/>
        <s v="Sterling"/>
        <s v="Vail"/>
        <s v="Louisville"/>
        <s v="Westminster"/>
        <s v="Lone Tree"/>
        <s v="Littleton"/>
        <s v="Parker"/>
        <s v="Lafayette"/>
        <s v="Frisco"/>
        <s v="Castle Rock"/>
        <s v="Eads"/>
        <s v="Del Norte"/>
        <s v="Fruita"/>
        <s v="Brush"/>
        <s v="Haxtun"/>
        <s v="Holyoke"/>
        <s v="Hugo"/>
        <s v="Rangely"/>
        <s v="La Jara"/>
        <s v="Wray"/>
        <s v="Julesburg"/>
        <s v="Springfield"/>
        <s v="Estes Park"/>
        <s v="Burlington"/>
        <s v="Craig"/>
        <s v="Yuma"/>
        <s v="Walsenburg"/>
        <s v="Rifle"/>
        <s v="Kremmling"/>
        <s v="Leadville"/>
        <s v="Gunnison"/>
        <s v="Trinidad"/>
        <s v="Salida"/>
        <s v="Lamar"/>
        <s v="Aspen"/>
        <s v="Meeker"/>
        <s v="Woodland Park"/>
        <s v="Cortez"/>
        <s v="Pagosa_x000a_Springs"/>
        <s v="Jacksonville"/>
        <s v="Boynton Beach"/>
        <s v="Orlando"/>
        <s v="Miami"/>
        <s v="Fort Myers"/>
        <s v="Daytona Beach"/>
        <s v="Naples"/>
        <s v="Pensacola"/>
        <s v="Miami Beach"/>
        <s v="Hollywood"/>
        <s v="Fort_x000a_Lauderdale"/>
        <s v="Stuart"/>
        <s v="Deland"/>
        <s v="Tampa"/>
        <s v="Atlantis"/>
        <s v="Sarasota"/>
        <s v="Gainesville"/>
        <s v="Belle Glade"/>
        <s v="Tallahassee"/>
        <s v="Fernandina_x000a_Beach"/>
        <s v="Key West"/>
        <s v="South Miami"/>
        <s v="Sanford"/>
        <s v="Plantation"/>
        <s v="Boca Raton"/>
        <s v="Palm Beach_x000a_Gardens"/>
        <s v="Margate"/>
        <s v="Tamarac"/>
        <s v="West Palm_x000a_Beach"/>
        <s v="Cape Coral"/>
        <s v="Fort Pierce"/>
        <s v="Okeechobee"/>
        <s v="Jupiter"/>
        <s v="Hudson"/>
        <s v="Delray Beach"/>
        <s v="Loxahatchee"/>
        <s v="Wellington"/>
        <s v="Coral Springs"/>
        <s v="Weston"/>
        <s v="Coral Gables"/>
        <s v="Clewiston"/>
        <s v="Marathon"/>
        <s v="Cumming"/>
        <s v="Athens"/>
        <s v="Albany"/>
        <s v="Canton"/>
        <s v="Atlanta"/>
        <s v="Carrollton"/>
        <s v="Lagrange"/>
        <s v="Covington"/>
        <s v="Savannah"/>
        <s v="Brunswick"/>
        <s v="Toccoa"/>
        <s v="Augusta"/>
        <s v="Marietta"/>
        <s v="Thomasville"/>
        <s v="Hiram"/>
        <s v="Rome"/>
        <s v="Fitzgerald"/>
        <s v="Statesboro"/>
        <s v="Decatur"/>
        <s v="Lawrenceville"/>
        <s v="Douglas"/>
        <s v="Conyers"/>
        <s v="Tifton"/>
        <s v="Valdosta"/>
        <s v="Jesup"/>
        <s v="Columbus"/>
        <s v="Austell"/>
        <s v="Douglasville"/>
        <s v="Stockbridge"/>
        <s v="Snellville"/>
        <s v="Roswell"/>
        <s v="Fayetteville"/>
        <s v="East Point"/>
        <s v="Jasper"/>
        <s v="Lithonia"/>
        <s v="Johns Creek"/>
        <s v="Newnan"/>
        <s v="Alton"/>
        <s v="Joliet"/>
        <s v="Melrose Park"/>
        <s v="Evanston"/>
        <s v="Herrin"/>
        <s v="Dixon"/>
        <s v="Quincy"/>
        <s v="Elgin"/>
        <s v="Centralia"/>
        <s v="Mount Vernon"/>
        <s v="Oak Park"/>
        <s v="Jerseyville"/>
        <s v="Palos Heights"/>
        <s v="Galesburg"/>
        <s v="La Grange"/>
        <s v="Peoria"/>
        <s v="Chicago"/>
        <s v="Centreville"/>
        <s v="Urbana"/>
        <s v="Danville"/>
        <s v="Zion"/>
        <s v="Morris"/>
        <s v="Ottawa"/>
        <s v="Mchenry"/>
        <s v="Blue Island"/>
        <s v="Pekin"/>
        <s v="Hinsdale"/>
        <s v="Granite City"/>
        <s v="Normal"/>
        <s v="Lake Forest"/>
        <s v="Greenville"/>
        <s v="Olney"/>
        <s v="Kankakee"/>
        <s v="Freeport"/>
        <s v="Bloomington"/>
        <s v="Olympia Fields"/>
        <s v="Woodstock"/>
        <s v="Evergreen_x000a_Park"/>
        <s v="Marion"/>
        <s v="Belleville"/>
        <s v="Mattoon"/>
        <s v="Harvey"/>
        <s v="Elmhurst"/>
        <s v="Libertyville"/>
        <s v="Oak Lawn"/>
        <s v="Geneva"/>
        <s v="New Lenox"/>
        <s v="Park Ridge"/>
        <s v="Rockford"/>
        <s v="Naperville"/>
        <s v="Peru"/>
        <s v="Winfield"/>
        <s v="Hazel Crest"/>
        <s v="Arlington_x000a_Heights"/>
        <s v="Elk Grove_x000a_Village"/>
        <s v="Maywood"/>
        <s v="Dekalb"/>
        <s v="Downers_x000a_Grove"/>
        <s v="Maryville"/>
        <s v="Hoffman_x000a_Estates"/>
        <s v="Barrington"/>
        <s v="Bolingbrook"/>
        <s v="Monticello"/>
        <s v="Rochelle"/>
        <s v="Paris"/>
        <s v="Lincoln"/>
        <s v="Mount Carmel"/>
        <s v="Murphysboro"/>
        <s v="Princeton"/>
        <s v="Robinson"/>
        <s v="Salem"/>
        <s v="Vandalia"/>
        <s v="Carlinville"/>
        <s v="Red Bud"/>
        <s v="Franklin"/>
        <s v="Gary"/>
        <s v="Hammond"/>
        <s v="La Porte"/>
        <s v="Kokomo"/>
        <s v="East Chicago"/>
        <s v="Jeffersonville"/>
        <s v="Mishawaka"/>
        <s v="Michigan City"/>
        <s v="Fort Wayne"/>
        <s v="Elkhart"/>
        <s v="Crawfordsville"/>
        <s v="Terre Haute"/>
        <s v="Indianapolis"/>
        <s v="Goshen"/>
        <s v="New Castle"/>
        <s v="Hobart"/>
        <s v="Valparaiso"/>
        <s v="Greenfield"/>
        <s v="Martinsville"/>
        <s v="Vincennes"/>
        <s v="New Albany"/>
        <s v="Auburn"/>
        <s v="Richmond"/>
        <s v="Mooresville"/>
        <s v="South Bend"/>
        <s v="Noblesville"/>
        <s v="Washington"/>
        <s v="Connersville"/>
        <s v="Seymour"/>
        <s v="Madison"/>
        <s v="Logansport"/>
        <s v="Bluffton"/>
        <s v="Plymouth"/>
        <s v="Evansville"/>
        <s v="Lawrenceburg"/>
        <s v="Anderson"/>
        <s v="Muncie"/>
        <s v="Dyer"/>
        <s v="Huntington"/>
        <s v="Shelbyville"/>
        <s v="Columbia City"/>
        <s v="Knox"/>
        <s v="Lebanon"/>
        <s v="Munster"/>
        <s v="Crown Point"/>
        <s v="Warsaw"/>
        <s v="Kendallville"/>
        <s v="Newburgh"/>
        <s v="Carmel"/>
        <s v="Avon"/>
        <s v="Clarksville"/>
        <s v="Fishers"/>
        <s v="Bremen"/>
        <s v="Winchester"/>
        <s v="Hartford City"/>
        <s v="North Vernon"/>
        <s v="Rushville"/>
        <s v="Winamac"/>
        <s v="Williamsport"/>
        <s v="Elwood"/>
        <s v="Brazil"/>
        <s v="Wabash"/>
        <s v="Tipton"/>
        <s v="Rochester"/>
        <s v="Angola"/>
        <s v="Frankfort"/>
        <s v="Linton"/>
        <s v="Portland"/>
        <s v="Tell City"/>
        <s v="Rensselaer"/>
        <s v="Clinton"/>
        <s v="Sullivan"/>
        <s v="Bedford"/>
        <s v="Batesville"/>
        <s v="Corydon"/>
        <s v="Greensburg"/>
        <s v="Greencastle"/>
        <s v="Scottsburg"/>
        <s v="Pittsburg"/>
        <s v="Leavenworth"/>
        <s v="Topeka"/>
        <s v="El Dorado"/>
        <s v="Garden City"/>
        <s v="Pratt"/>
        <s v="Kansas City"/>
        <s v="Olathe"/>
        <s v="Fort Scott"/>
        <s v="Liberal"/>
        <s v="Junction City"/>
        <s v="Newton"/>
        <s v="Shawnee_x000a_Mission"/>
        <s v="Mcpherson"/>
        <s v="Paola"/>
        <s v="Wichita"/>
        <s v="Lawrence"/>
        <s v="Manhattan"/>
        <s v="Dodge City"/>
        <s v="Overland Park"/>
        <s v="Leawood"/>
        <s v="Andover"/>
        <s v="Coldwater"/>
        <s v="Lakin"/>
        <s v="Johnson"/>
        <s v="Lindsborg"/>
        <s v="Tribune"/>
        <s v="Goodland"/>
        <s v="Clay Center"/>
        <s v="Iola"/>
        <s v="Chanute"/>
        <s v="Fort Thomas"/>
        <s v="Ashland"/>
        <s v="Elizabethtown"/>
        <s v="Bowling Green"/>
        <s v="Glasgow"/>
        <s v="Morehead"/>
        <s v="Bardstown"/>
        <s v="Murray"/>
        <s v="Owensboro"/>
        <s v="Pikeville"/>
        <s v="Henderson"/>
        <s v="Russellville"/>
        <s v="Lexington"/>
        <s v="Leitchfield"/>
        <s v="Corbin"/>
        <s v="Campbellsville"/>
        <s v="Paducah"/>
        <s v="Somerset"/>
        <s v="Hardinsburg"/>
        <s v="Benton"/>
        <s v="Thibodaux"/>
        <s v="New Orleans"/>
        <s v="Natchitoches"/>
        <s v="Houma"/>
        <s v="Sulphur"/>
        <s v="Morgan City"/>
        <s v="Opelousas"/>
        <s v="Alexandria"/>
        <s v="Zachary"/>
        <s v="Mamou"/>
        <s v="Lake Charles"/>
        <s v="Abbeville"/>
        <s v="Marrero"/>
        <s v="Slidell"/>
        <s v="Shreveport"/>
        <s v="Crowley"/>
        <s v="Deridder"/>
        <s v="Jennings"/>
        <s v="New Iberia"/>
        <s v="Baton Rouge"/>
        <s v="Luling"/>
        <s v="Ruston"/>
        <s v="Winnfield"/>
        <s v="Marksville"/>
        <s v="Oakdale"/>
        <s v="Bastrop"/>
        <s v="Mansfield"/>
        <s v="Monroe"/>
        <s v="Kinder"/>
        <s v="Winnsboro"/>
        <s v="Minden"/>
        <s v="Jena"/>
        <s v="Metairie"/>
        <s v="West Monroe"/>
        <s v="Leesville"/>
        <s v="Ville Platte"/>
        <s v="Bossier City"/>
        <s v="Gonzales"/>
        <s v="Lacombe"/>
        <s v="Kenner"/>
        <s v="Chalmette"/>
        <s v="Breaux Bridge"/>
        <s v="Napoleonville"/>
        <s v="Lutcher"/>
        <s v="Saint_x000a_Francisville"/>
        <s v="Dequincy"/>
        <s v="Donaldsonville"/>
        <s v="Amite"/>
        <s v="Bunkie"/>
        <s v="Coushatta"/>
        <s v="Franklinton"/>
        <s v="New Roads"/>
        <s v="Jonesboro"/>
        <s v="Independence"/>
        <s v="Kaplan"/>
        <s v="Raceland"/>
        <s v="Cut Off"/>
        <s v="Bangor"/>
        <s v="Presque Isle"/>
        <s v="Biddeford"/>
        <s v="York"/>
        <s v="Lewiston"/>
        <s v="Caribou"/>
        <s v="Farmington"/>
        <s v="Ellsworth"/>
        <s v="Rockport"/>
        <s v="Bar Harbor"/>
        <s v="Calais"/>
        <s v="Rumford"/>
        <s v="Millinocket"/>
        <s v="Bridgton"/>
        <s v="Machias"/>
        <s v="Belfast"/>
        <s v="Norway"/>
        <s v="Cambridge"/>
        <s v="Attleboro"/>
        <s v="Hyannis"/>
        <s v="Northampton"/>
        <s v="Boston"/>
        <s v="Southbridge"/>
        <s v="Fall River"/>
        <s v="Newburyport"/>
        <s v="Palmer"/>
        <s v="Pittsfield"/>
        <s v="Marlborough"/>
        <s v="Ware"/>
        <s v="Brockton"/>
        <s v="Worcester"/>
        <s v="Lowell"/>
        <s v="Westfield"/>
        <s v="Melrose"/>
        <s v="Taunton"/>
        <s v="Methuen"/>
        <s v="W Concord"/>
        <s v="Milford"/>
        <s v="Gardner"/>
        <s v="Ayer"/>
        <s v="South_x000a_Weymouth"/>
        <s v="Norwood"/>
        <s v="Nantucket"/>
        <s v="Oak Bluffs"/>
        <s v="Athol"/>
        <s v="Livonia"/>
        <s v="Zeeland"/>
        <s v="Muskegon"/>
        <s v="Adrian"/>
        <s v="Pontiac"/>
        <s v="Three Rivers"/>
        <s v="Kalamazoo"/>
        <s v="Southfield"/>
        <s v="Dearborn"/>
        <s v="St Joseph"/>
        <s v="Detroit"/>
        <s v="Alma"/>
        <s v="Port Huron"/>
        <s v="Alpena"/>
        <s v="Hillsdale"/>
        <s v="Grand Rapids"/>
        <s v="Hastings"/>
        <s v="Bay City"/>
        <s v="Ann Arbor"/>
        <s v="Clinton_x000a_Township"/>
        <s v="Marquette"/>
        <s v="Iron Mountain"/>
        <s v="Grayling"/>
        <s v="Howell"/>
        <s v="Saginaw"/>
        <s v="Holland"/>
        <s v="Battle Creek"/>
        <s v="Mount_x000a_Pleasant"/>
        <s v="Cadillac"/>
        <s v="South Haven"/>
        <s v="Grosse Pointe"/>
        <s v="Jackson"/>
        <s v="Big Rapids"/>
        <s v="West Branch"/>
        <s v="Sturgis"/>
        <s v="Traverse City"/>
        <s v="Tawas City"/>
        <s v="Petoskey"/>
        <s v="Hancock"/>
        <s v="Ludington"/>
        <s v="Bad Axe"/>
        <s v="Owosso"/>
        <s v="Royal Oak"/>
        <s v="Flint"/>
        <s v="Gaylord"/>
        <s v="Wayne"/>
        <s v="Ypsilanti"/>
        <s v="Wyandotte"/>
        <s v="Farmington_x000a_Hills"/>
        <s v="Lansing"/>
        <s v="Grand Haven"/>
        <s v="Trenton"/>
        <s v="Clare"/>
        <s v="Lapeer"/>
        <s v="Warren"/>
        <s v="Grand Blanc"/>
        <s v="Carson City"/>
        <s v="Marshall"/>
        <s v="Midland"/>
        <s v="Mount_x000a_Clemens"/>
        <s v="Wyoming"/>
        <s v="Sault Sainte_x000a_Marie"/>
        <s v="East China"/>
        <s v="Chelsea"/>
        <s v="Troy"/>
        <s v="Taylor"/>
        <s v="Commerce_x000a_Township"/>
        <s v="West_x000a_Bloomfield"/>
        <s v="Manistee"/>
        <s v="Kalkaska"/>
        <s v="Manistique"/>
        <s v="Newberry"/>
        <s v="Standish"/>
        <s v="Saint Ignace"/>
        <s v="Munising"/>
        <s v="Pigeon"/>
        <s v="Sheridan"/>
        <s v="Sandusky"/>
        <s v="Cass City"/>
        <s v="Lakeview"/>
        <s v="Iron River"/>
        <s v="Laurium"/>
        <s v="Shelby"/>
        <s v="Ishpeming"/>
        <s v="Charlevoix"/>
        <s v="Reed City"/>
        <s v="Eaton Rapids"/>
        <s v="Gladwin"/>
        <s v="Saint Johns"/>
        <s v="Charlotte"/>
        <s v="Allegan"/>
        <s v="Caro"/>
        <s v="Marlette"/>
        <s v="Ionia"/>
        <s v="Paw Paw"/>
        <s v="Tecumseh"/>
        <s v="Escanaba"/>
        <s v="Fremont"/>
        <s v="Saint Charles"/>
        <s v="Saint Joseph"/>
        <s v="Sedalia"/>
        <s v="Rolla"/>
        <s v="Saint Louis"/>
        <s v="Kirksville"/>
        <s v="Festus"/>
        <s v="Hannibal"/>
        <s v="Butler"/>
        <s v="Jefferson City"/>
        <s v="Cameron"/>
        <s v="Mexico"/>
        <s v="Columbia"/>
        <s v="West Plains"/>
        <s v="Fenton"/>
        <s v="Richmond_x000a_Heights"/>
        <s v="Branson"/>
        <s v="North Kansas_x000a_City"/>
        <s v="Warrensburg"/>
        <s v="Bridgeton"/>
        <s v="Town And_x000a_Country"/>
        <s v="Cape_x000a_Girardeau"/>
        <s v="Joplin"/>
        <s v="Creve Coeur"/>
        <s v="Liberty"/>
        <s v="Chesterfield"/>
        <s v="Osage Beach"/>
        <s v="Lees Summit"/>
        <s v="Saint Peters"/>
        <s v="Blue Springs"/>
        <s v="Bolivar"/>
        <s v="Lake Saint_x000a_Louis"/>
        <s v="Belton"/>
        <s v="O Fallon"/>
        <s v="Potosi"/>
        <s v="Perryville"/>
        <s v="Bethany"/>
        <s v="Hermann"/>
        <s v="Chillicothe"/>
        <s v="Excelsior_x000a_Springs"/>
        <s v="Harrisonville"/>
        <s v="Sainte_x000a_Genevieve"/>
        <s v="Louisiana"/>
        <s v="Sweet Springs"/>
        <s v="Helena"/>
        <s v="Billings"/>
        <s v="Great Falls"/>
        <s v="Missoula"/>
        <s v="Butte"/>
        <s v="Havre"/>
        <s v="Kalispell"/>
        <s v="Bozeman"/>
        <s v="Choteau"/>
        <s v="Deer Lodge"/>
        <s v="Livingston"/>
        <s v="Dillon"/>
        <s v="Libby"/>
        <s v="Plains"/>
        <s v="Ronan"/>
        <s v="Townsend"/>
        <s v="Anaconda"/>
        <s v="Whitefish"/>
        <s v="Cut Bank"/>
        <s v="Hamilton"/>
        <s v="Wolf Point"/>
        <s v="Polson"/>
        <s v="Sidney"/>
        <s v="Miles City"/>
        <s v="Concord"/>
        <s v="Laconia"/>
        <s v="Nashua"/>
        <s v="Manchester"/>
        <s v="Derry"/>
        <s v="Dover"/>
        <s v="Keene"/>
        <s v="Exeter"/>
        <s v="Portsmouth"/>
        <s v="Colebrook"/>
        <s v="Woodsville"/>
        <s v="Lancaster"/>
        <s v="New London"/>
        <s v="North Conway"/>
        <s v="Claremont"/>
        <s v="Peterborough"/>
        <s v="Berlin"/>
        <s v="Wolfeboro"/>
        <s v="Albuquerque"/>
        <s v="Santa Fe"/>
        <s v="Las Vegas"/>
        <s v="Alamogordo"/>
        <s v="Espanola"/>
        <s v="Taos"/>
        <s v="Silver City"/>
        <s v="Las Cruces"/>
        <s v="Clovis"/>
        <s v="Artesia"/>
        <s v="Los Alamos"/>
        <s v="Gallup"/>
        <s v="Shiprock"/>
        <s v="Carlsbad"/>
        <s v="Hobbs"/>
        <s v="Santa Rosa"/>
        <s v="Portales"/>
        <s v="Rio Rancho"/>
        <s v="T Or C"/>
        <s v="Socorro"/>
        <s v="Tucumcari"/>
        <s v="Ruidoso"/>
        <s v="Raton"/>
        <s v="Grants"/>
        <s v="Buffalo"/>
        <s v="New York"/>
        <s v="Newark"/>
        <s v="Niagara Falls"/>
        <s v="Batavia"/>
        <s v="Canandaigua"/>
        <s v="Malone"/>
        <s v="Kenmore"/>
        <s v="Olean"/>
        <s v="Nyack"/>
        <s v="Manhasset"/>
        <s v="Springville"/>
        <s v="Irving"/>
        <s v="Lockport"/>
        <s v="Mineola"/>
        <s v="Potsdam"/>
        <s v="Warwick"/>
        <s v="Massena"/>
        <s v="Dunkirk"/>
        <s v="Dansville"/>
        <s v="Jamestown"/>
        <s v="Plattsburgh"/>
        <s v="Clifton Springs"/>
        <s v="White Plains"/>
        <s v="Ithaca"/>
        <s v="Stony Brook"/>
        <s v="Medina"/>
        <s v="Asheville"/>
        <s v="High Point"/>
        <s v="Rutherfordton"/>
        <s v="Winston-Salem"/>
        <s v="Salisbury"/>
        <s v="Sylva"/>
        <s v="Hendersonville"/>
        <s v="Durham"/>
        <s v="Gastonia"/>
        <s v="Boone"/>
        <s v="Chapel Hill"/>
        <s v="Raleigh"/>
        <s v="Smithfield"/>
        <s v="Greensboro"/>
        <s v="Elizabeth City"/>
        <s v="Pinehurst"/>
        <s v="Asheboro"/>
        <s v="Wilson"/>
        <s v="Wilmington"/>
        <s v="Morehead City"/>
        <s v="Hickory"/>
        <s v="Rocky Mount"/>
        <s v="Roanoke_x000a_Rapids"/>
        <s v="Matthews"/>
        <s v="Cary"/>
        <s v="Huntersville"/>
        <s v="Clyde"/>
        <s v="Siler City"/>
        <s v="Mocksville"/>
        <s v="Nags Head"/>
        <s v="Spruce Pine"/>
        <s v="Cincinnati"/>
        <s v="Lima"/>
        <s v="Westerville"/>
        <s v="Barberton"/>
        <s v="Akron"/>
        <s v="Xenia"/>
        <s v="Saint Marys"/>
        <s v="Wooster"/>
        <s v="Cleveland"/>
        <s v="Zanesville"/>
        <s v="Parma"/>
        <s v="Oxford"/>
        <s v="Toledo"/>
        <s v="Dayton"/>
        <s v="Gallipolis"/>
        <s v="Fairfield"/>
        <s v="Youngstown"/>
        <s v="Norwalk"/>
        <s v="Van Wert"/>
        <s v="Sylvania"/>
        <s v="Ravenna"/>
        <s v="Kettering"/>
        <s v="Oregon"/>
        <s v="Euclid"/>
        <s v="Tiffin"/>
        <s v="Maumee"/>
        <s v="Findlay"/>
        <s v="East Liverpool"/>
        <s v="Bellevue"/>
        <s v="Bryan"/>
        <s v="Westlake"/>
        <s v="Ashtabula"/>
        <s v="Alliance"/>
        <s v="Garfield_x000a_Heights"/>
        <s v="Warrensville_x000a_Heights"/>
        <s v="Elyria"/>
        <s v="Cuyahoga_x000a_Falls"/>
        <s v="Massillon"/>
        <s v="Middleburg_x000a_Heights"/>
        <s v="Circleville"/>
        <s v="Lorain"/>
        <s v="Chardon"/>
        <s v="Wadsworth"/>
        <s v="Bellefontaine"/>
        <s v="Delaware"/>
        <s v="Steubenville"/>
        <s v="Mayfield_x000a_Heights"/>
        <s v="Rock Creek"/>
        <s v="Defiance"/>
        <s v="Boardman"/>
        <s v="Dublin"/>
        <s v="West Chester"/>
        <s v="Canal_x000a_Winchester"/>
        <s v="Beachwood"/>
        <s v="Beaver Creek"/>
        <s v="Paulding"/>
        <s v="Hicksville"/>
        <s v="Lodi"/>
        <s v="Oberlin"/>
        <s v="Napoleon"/>
        <s v="Willard"/>
        <s v="Mount Gilead"/>
        <s v="Port Clinton"/>
        <s v="Kenton"/>
        <s v="Bucyrus"/>
        <s v="Fostoria"/>
        <s v="Galion"/>
        <s v="Seaman"/>
        <s v="Upper_x000a_Sandusky"/>
        <s v="Washington Ch"/>
        <s v="Hillsboro"/>
        <s v="Wauseon"/>
        <s v="Camp Hill"/>
        <s v="Ellwood City"/>
        <s v="Erie"/>
        <s v="Lansdale"/>
        <s v="Lewisburg"/>
        <s v="Pittsburgh"/>
        <s v="Natrona"/>
        <s v="Beaver"/>
        <s v="Sewickley"/>
        <s v="Reading"/>
        <s v="Sellersville"/>
        <s v="Gettysburg"/>
        <s v="Harrisburg"/>
        <s v="Seneca"/>
        <s v="Clarion"/>
        <s v="Kane"/>
        <s v="Johnstown"/>
        <s v="Philadelphia"/>
        <s v="Meadville"/>
        <s v="Scranton"/>
        <s v="Allentown"/>
        <s v="Wilkes-Barre"/>
        <s v="Waynesboro"/>
        <s v="Bryn Mawr"/>
        <s v="Chambersburg"/>
        <s v="Kittanning"/>
        <s v="Doylestown"/>
        <s v="Sharon"/>
        <s v="Ephrata"/>
        <s v="Abington"/>
        <s v="Hanover"/>
        <s v="Hershey"/>
        <s v="Langhorne"/>
        <s v="Grove City"/>
        <s v="State College"/>
        <s v="Wilkes Barre"/>
        <s v="Transfer"/>
        <s v="Corry"/>
        <s v="Coudersport"/>
        <s v="Titusville"/>
        <s v="Gallatin"/>
        <s v="Nashville"/>
        <s v="Crossville"/>
        <s v="Bristol"/>
        <s v="Knoxville"/>
        <s v="Kingsport"/>
        <s v="Pulaski"/>
        <s v="Morristown"/>
        <s v="Rogersville"/>
        <s v="La Follette"/>
        <s v="Oak Ridge"/>
        <s v="Dickson"/>
        <s v="Memphis"/>
        <s v="Murfreesboro"/>
        <s v="Cookeville"/>
        <s v="Johnson City"/>
        <s v="Sevierville"/>
        <s v="Chattanooga"/>
        <s v="Lenoir City"/>
        <s v="Tullahoma"/>
        <s v="Hermitage"/>
        <s v="Smyrna"/>
        <s v="Bartlett"/>
        <s v="El Paso"/>
        <s v="Kerrville"/>
        <s v="Wichita Falls"/>
        <s v="Dallas"/>
        <s v="Galveston"/>
        <s v="Victoria"/>
        <s v="Beaumont"/>
        <s v="Houston"/>
        <s v="Longview"/>
        <s v="Fort Worth"/>
        <s v="Lubbock"/>
        <s v="Waco"/>
        <s v="Corpus Christi"/>
        <s v="Temple"/>
        <s v="Austin"/>
        <s v="San Antonio"/>
        <s v="Arlington"/>
        <s v="Lake Jackson"/>
        <s v="Tyler"/>
        <s v="Graham"/>
        <s v="North Richland_x000a_Hills"/>
        <s v="Pasadena"/>
        <s v="Pampa"/>
        <s v="Seguin"/>
        <s v="Edinburg"/>
        <s v="Odessa"/>
        <s v="Smithville"/>
        <s v="Andrews"/>
        <s v="Cleburne"/>
        <s v="Killeen"/>
        <s v="Kingsville"/>
        <s v="Brenham"/>
        <s v="Weatherford"/>
        <s v="Amarillo"/>
        <s v="Carthage"/>
        <s v="Lufkin"/>
        <s v="Conroe"/>
        <s v="Abilene"/>
        <s v="Sulphur_x000a_Springs"/>
        <s v="Bellville"/>
        <s v="San Marcos"/>
        <s v="Garland"/>
        <s v="College Station"/>
        <s v="Denison"/>
        <s v="San Angelo"/>
        <s v="Huntsville"/>
        <s v="Waxahachie"/>
        <s v="Azle"/>
        <s v="Baytown"/>
        <s v="Corsicana"/>
        <s v="Glen Rose"/>
        <s v="Port Arthur"/>
        <s v="Richardson"/>
        <s v="Grapevine"/>
        <s v="Mineral Wells"/>
        <s v="Vernon"/>
        <s v="Brownwood"/>
        <s v="Granbury"/>
        <s v="Fredericksburg"/>
        <s v="Aransas Pass"/>
        <s v="Webster"/>
        <s v="Denton"/>
        <s v="Plano"/>
        <s v="Nacogdoches"/>
        <s v="Lewisville"/>
        <s v="Tomball"/>
        <s v="Burleson"/>
        <s v="Humble"/>
        <s v="Nassau Bay"/>
        <s v="Mcallen"/>
        <s v="Round Rock"/>
        <s v="Rowlett"/>
        <s v="Palestine"/>
        <s v="Kingwood"/>
        <s v="Texarkana"/>
        <s v="Sugar Land"/>
        <s v="Allen"/>
        <s v="Katy"/>
        <s v="The_x000a_Woodlands"/>
        <s v="Trophy Club"/>
        <s v="Southlake"/>
        <s v="Linden"/>
        <s v="Sweeny"/>
        <s v="Anahuac"/>
        <s v="Winnie"/>
        <s v="Dalhart"/>
        <s v="Palacios"/>
        <s v="Port Lavaca"/>
        <s v="Rockdale"/>
        <s v="Edna"/>
        <s v="Borger"/>
        <s v="Bonham"/>
        <s v="Hallettsville"/>
        <s v="Quitman"/>
        <s v="Snyder"/>
        <s v="Barre"/>
        <s v="Rutland"/>
        <s v="Brattleboro"/>
        <s v="Bennington"/>
        <s v="Saint Albans"/>
        <s v="Randolph"/>
        <s v="Windsor"/>
        <s v="Saint_x000a_Johnsbury"/>
        <s v="Newport"/>
        <s v="Morrisville"/>
        <s v="Middlebury"/>
        <s v="Seattle"/>
        <s v="Anacortes"/>
        <s v="Burien"/>
        <s v="Everett"/>
        <s v="Olympia"/>
        <s v="Edmonds"/>
        <s v="Bellingham"/>
        <s v="Aberdeen"/>
        <s v="Yakima"/>
        <s v="Bremerton"/>
        <s v="Spokane"/>
        <s v="Kennewick"/>
        <s v="Richland"/>
        <s v="Port Angeles"/>
        <s v="Renton"/>
        <s v="Tacoma"/>
        <s v="Kirkland"/>
        <s v="Federal Way"/>
        <s v="Wenatchee"/>
        <s v="Vancouver"/>
        <s v="Gig Harbor"/>
        <s v="Issaquah"/>
        <s v="Prosser"/>
        <s v="Pullman"/>
        <s v="Clarkston"/>
        <s v="Ellensburg"/>
        <s v="Enumclaw"/>
        <s v="Shelton"/>
        <s v="Coupeville"/>
        <s v="La Crosse"/>
        <s v="Rice Lake"/>
        <s v="Kenosha"/>
        <s v="Mequon"/>
        <s v="Wausau"/>
        <s v="Portage"/>
        <s v="Milwaukee"/>
        <s v="Janesville"/>
        <s v="Eau Claire"/>
        <s v="Fort Atkinson"/>
        <s v="Beaver Dam"/>
        <s v="Fond Du Lac"/>
        <s v="Prairie Du Sac"/>
        <s v="Green Bay"/>
        <s v="Beloit"/>
        <s v="Marinette"/>
        <s v="West Allis"/>
        <s v="Summit"/>
        <s v="Waupun"/>
        <s v="Saint Croix_x000a_Falls"/>
        <s v="Merrill"/>
        <s v="New Richmond"/>
        <s v="Lake Geneva"/>
        <s v="Gillette"/>
        <s v="Riverton"/>
        <s v="Rock Springs"/>
        <s v="Casper"/>
        <s v="Cheyenne"/>
        <s v="Laramie"/>
        <s v="Newcastle"/>
        <s v="Worland"/>
        <s v="Torrington"/>
        <s v="Cody"/>
        <s v="Cypress"/>
        <s v="Cedar Park"/>
        <s v="Rockwall"/>
        <s v="Sunnyvale"/>
        <s v="Flower Mound"/>
        <s v="Mckinney"/>
        <s v="Addison"/>
        <s v="Sherman"/>
        <s v="Lakeway"/>
        <s v="Mc Kinney"/>
        <s v="Grand Prairie"/>
        <s v="Marble Falls"/>
      </sharedItems>
    </cacheField>
    <cacheField name="State" numFmtId="0">
      <sharedItems count="25">
        <s v="CO"/>
        <s v="FL"/>
        <s v="GA"/>
        <s v="IL"/>
        <s v="IN"/>
        <s v="KS"/>
        <s v="KY"/>
        <s v="LA"/>
        <s v="ME"/>
        <s v="MA"/>
        <s v="MI"/>
        <s v="MO"/>
        <s v="MT"/>
        <s v="NH"/>
        <s v="NM"/>
        <s v="NY"/>
        <s v="NC"/>
        <s v="OH"/>
        <s v="PA"/>
        <s v="TN"/>
        <s v="TX"/>
        <s v="VT"/>
        <s v="WA"/>
        <s v="WI"/>
        <s v="WY"/>
      </sharedItems>
    </cacheField>
    <cacheField name="Hospital name" numFmtId="0">
      <sharedItems count="1556">
        <s v="North Colorado_x000a_Medical Center"/>
        <s v="Longmont United_x000a_Hospital"/>
        <s v="Platte Valley Medical_x000a_Center"/>
        <s v="Montrose Memorial_x000a_Hospital"/>
        <s v="San Luis Valley Health"/>
        <s v="Lutheran Medical_x000a_Center"/>
        <s v="Poudre Valley Hospital"/>
        <s v="Denver Health Medical_x000a_Center"/>
        <s v="Centura Health-St_x000a_Mary Corwin Medical_x000a_Center"/>
        <s v="Mercy Regional_x000a_Medical Center"/>
        <s v="Presbyterian St Lukes_x000a_Medical Center"/>
        <s v="Centura Health-St_x000a_Anthony Hospital"/>
        <s v="Centura Health-St_x000a_Thomas More Hospital"/>
        <s v="Parkview Medical_x000a_Center Inc"/>
        <s v="University Colo Health_x000a_Memorial Hospital_x000a_Central"/>
        <s v="St Marys  Medical_x000a_Center"/>
        <s v="University Of Colorado_x000a_Hospital Authority"/>
        <s v="Foothills Hospital"/>
        <s v="Saint Joseph Hospital"/>
        <s v="Mckee Medical Center"/>
        <s v="Centura_x000a_Health-Penrose St_x000a_Francis Health_x000a_Services"/>
        <s v="Rose Medical Center"/>
        <s v="Swedish Medical_x000a_Center"/>
        <s v="Arkansas Valley_x000a_Regional Medical_x000a_Center"/>
        <s v="Keefe Memorial_x000a_Hospital"/>
        <s v="Colorado Plains_x000a_Medical Center"/>
        <s v="Uchealth Yampa_x000a_Valley Medical Center"/>
        <s v="Community Hospital"/>
        <s v="Centura Health-Porter_x000a_Adventist Hospital"/>
        <s v="North Suburban_x000a_Medical Center"/>
        <s v="Delta County Memorial_x000a_Hospital"/>
        <s v="Valley View Hospital_x000a_Association"/>
        <s v="Sterling Regional_x000a_Medcenter"/>
        <s v="Vail Health Hospital"/>
        <s v="Medical Center Of_x000a_Aurora, The"/>
        <s v="Centura Health-Avista_x000a_Adventist Hospital"/>
        <s v="St Anthony North_x000a_Health Campus"/>
        <s v="National Jewish Health"/>
        <s v="Sky Ridge Medical_x000a_Center"/>
        <s v="Centura_x000a_Health-Littleton_x000a_Adventist Hospital"/>
        <s v="Parker Adventist_x000a_Hospital"/>
        <s v="Good Samaritan_x000a_Medical Center"/>
        <s v="Animas Surgical_x000a_Hospital, Llc"/>
        <s v="St Anthony Summit_x000a_Medical Center"/>
        <s v="Medical Center Of The_x000a_Rockies"/>
        <s v="Orthocolorado Hospital_x000a_At St Anthony Med_x000a_Campus"/>
        <s v="Castle Rock Adventist_x000a_Hospital"/>
        <s v="Banner Fort Collins_x000a_Medical Center"/>
        <s v="Weisbrod Memorial_x000a_County Hospital"/>
        <s v="Rio Grande Hospital"/>
        <s v="Colorado Canyons_x000a_Hospital And Medical_x000a_Center"/>
        <s v="East Morgan County_x000a_Hospital"/>
        <s v="Haxtun Hospital_x000a_District"/>
        <s v="Melissa Memorial_x000a_Hospital"/>
        <s v="Lincoln Community_x000a_Hospital"/>
        <s v="Rangely District_x000a_Hospital"/>
        <s v="San Luis Valley Health_x000a_Conejos County_x000a_Hospital"/>
        <s v="Wray Community_x000a_District Hospital"/>
        <s v="Sedgwick County_x000a_Memorial Hospital"/>
        <s v="Southeast Colorado_x000a_Hospital"/>
        <s v="Estes Park Medical_x000a_Center"/>
        <s v="Kit Carson County_x000a_Memorial Hospital"/>
        <s v="Memorial Hospital, The"/>
        <s v="Yuma District Hospital"/>
        <s v="Spanish Peaks_x000a_Regional Health_x000a_Center"/>
        <s v="Grand River Medical_x000a_Center"/>
        <s v="Middle Park Medical_x000a_Center"/>
        <s v="St Vincent Hospital_x000a_General District"/>
        <s v="Gunnison Valley_x000a_Hospital"/>
        <s v="Mt San Rafael Hospital"/>
        <s v="Heart Of The Rockies_x000a_Regional Medical_x000a_Center"/>
        <s v="Prowers Medical_x000a_Center"/>
        <s v="Aspen Valley Hospital"/>
        <s v="Pioneers Medical_x000a_Center"/>
        <s v="Pikes Peak Regional_x000a_Hospital"/>
        <s v="Southwest Memorial_x000a_Hospital"/>
        <s v="Pagosa Springs_x000a_Medical Center"/>
        <s v="Uf Health Jacksonville"/>
        <s v="Bethesda Hospital_x000a_East"/>
        <s v="Orlando Health"/>
        <s v="Florida Hospital"/>
        <s v="Baptist Hospital Of_x000a_Miami"/>
        <s v="Umhc-Uhealth Tower"/>
        <s v="Lee Memorial Hospital"/>
        <s v="Halifax Health Medical_x000a_Center"/>
        <s v="Naples Community_x000a_Hospital"/>
        <s v="Jackson Memorial_x000a_Hospital"/>
        <s v="Sacred Heart Hospital"/>
        <s v="Mount Sinai Medical_x000a_Center"/>
        <s v="Memorial Regional_x000a_Hospital"/>
        <s v="Broward Health_x000a_Medical Center"/>
        <s v="Martin Medical Center"/>
        <s v="Florida Hospital_x000a_Deland"/>
        <s v="Florida Hospital_x000a_Memorial Medical_x000a_Center"/>
        <s v="Florida Hospital_x000a_Carrollwood"/>
        <s v="Holy Cross Hospital"/>
        <s v="St Josephs Hospital"/>
        <s v="Jfk Medical Center"/>
        <s v="Sarasota Memorial_x000a_Hospital"/>
        <s v="Baptist Medical Center_x000a_Jacksonville"/>
        <s v="Baptist Hospital"/>
        <s v="Uf Health Shands_x000a_Hospital"/>
        <s v="Tampa General_x000a_Hospital"/>
        <s v="Lakeside Medical_x000a_Center"/>
        <s v="Tallahassee Memorial_x000a_Hospital"/>
        <s v="Baptist Medical Center_x000a_- Nassau"/>
        <s v="Lower Keys Medical_x000a_Center"/>
        <s v="Mayo Clinic"/>
        <s v="South Miami Hospital"/>
        <s v="Central Florida_x000a_Regional Hospital"/>
        <s v="Plantation General_x000a_Hospital"/>
        <s v="Boca Raton Regional_x000a_Hospital"/>
        <s v="Palm Beach Gardens_x000a_Medical Center"/>
        <s v="Northwest Medical_x000a_Center"/>
        <s v="North Florida Regional_x000a_Medical Center"/>
        <s v="University Hospital_x000a_And Medical Center"/>
        <s v="Westside Regional_x000a_Medical Center"/>
        <s v="West Palm Hospital"/>
        <s v="Umhc - Bascom_x000a_Palmer Eye Institute"/>
        <s v="Cape Coral Hospital"/>
        <s v="Lawnwood Regional_x000a_Medical Center &amp;_x000a_Heart Institute"/>
        <s v="Raulerson Hospital"/>
        <s v="Jupiter Medical Center"/>
        <s v="Capital Regional_x000a_Medical Center"/>
        <s v="Regional Medical_x000a_Center Bayonet Point"/>
        <s v="Delray Medical Center"/>
        <s v="West Boca Medical_x000a_Center"/>
        <s v="Palms West Hospital"/>
        <s v="Wellington Regional_x000a_Medical Center"/>
        <s v="Broward Health Coral_x000a_Springs"/>
        <s v="St Mary's Medical_x000a_Center"/>
        <s v="Cleveland Clinic_x000a_Hospital"/>
        <s v="Doctors Hospital"/>
        <s v="Hendry Regional_x000a_Medical Center"/>
        <s v="Fishermen's Hospital"/>
        <s v="Northside Hospital_x000a_Forsyth"/>
        <s v="St Mary's Hospital"/>
        <s v="Phoebe Putney_x000a_Memorial Hospital"/>
        <s v="Northside Hospital_x000a_Cherokee"/>
        <s v="Emory University_x000a_Hospital"/>
        <s v="Tanner Medical Center_x000a_- Carrollton"/>
        <s v="Wellstar West Georgia_x000a_Medical Center"/>
        <s v="Piedmont Newton_x000a_Hospital"/>
        <s v="Candler Hospital"/>
        <s v="Southeast Georgia_x000a_Health System-_x000a_Brunswick Campus"/>
        <s v="Northeast Georgia_x000a_Medical Center, Inc"/>
        <s v="Stephens County_x000a_Hospital"/>
        <s v="Au Medical Center"/>
        <s v="Wellstar Kennestone_x000a_Hospital"/>
        <s v="Memorial Health Univ_x000a_Med Cen, Inc"/>
        <s v="John D Archbold_x000a_Memorial Hospital"/>
        <s v="Wellstar Paulding_x000a_Hospital"/>
        <s v="St Joseph's Hospital -_x000a_Savannah"/>
        <s v="Floyd Medical Center"/>
        <s v="Dorminy Medical_x000a_Center"/>
        <s v="Piedmont Athens_x000a_Regional Medical_x000a_Center"/>
        <s v="East Georgia Regional_x000a_Medical Center"/>
        <s v="Dekalb Medical Center"/>
        <s v="Emory University_x000a_Hospital Midtown"/>
        <s v="Grady Memorial_x000a_Hospital"/>
        <s v="Saint Joseph's_x000a_Hospital Of Atlanta, Inc"/>
        <s v="Piedmont Hospital"/>
        <s v="Gwinnett Medical_x000a_Center"/>
        <s v="Coffee Regional_x000a_Medical Center"/>
        <s v="Piedmont Rockdale_x000a_Hospital"/>
        <s v="Tift Regional Medical_x000a_Center"/>
        <s v="Wellstar Atlanta_x000a_Medical Center"/>
        <s v="South Georgia Medical_x000a_Center"/>
        <s v="Wayne Memorial_x000a_Hospital"/>
        <s v="St Francis Hospital"/>
        <s v="Wellstar Cobb Hospital"/>
        <s v="Northside Hospital"/>
        <s v="Wellstar Douglas_x000a_Hospital"/>
        <s v="Piedmont Henry_x000a_Hospital"/>
        <s v="Eastside Medical_x000a_Center"/>
        <s v="Wellstar North Fulton_x000a_Hospital"/>
        <s v="Piedmont Fayette_x000a_Hospital"/>
        <s v="Atlanta Medical_x000a_Center-South Campus"/>
        <s v="Piedmont_x000a_Mountainside Hospital_x000a_Inc"/>
        <s v="Dekalb Medical Center_x000a_At Hillandale"/>
        <s v="Emory Johns Creek_x000a_Hospital"/>
        <s v="Southeastern Regional_x000a_Medical Center"/>
        <s v="Alton Memorial_x000a_Hospital"/>
        <s v="Presence Saint Joseph_x000a_Medical Center"/>
        <s v="Loyola Gottlieb_x000a_Memorial Hospital"/>
        <s v="Evanston Hospital"/>
        <s v="Herrin Hospital"/>
        <s v="Katherine Shaw_x000a_Bethea Hospital"/>
        <s v="Blessing Hospital"/>
        <s v="Copley Memorial_x000a_Hospital"/>
        <s v="Sherman Hospital"/>
        <s v="Ssm Health St Mary's_x000a_Hospital -Centralia"/>
        <s v="Cgh Medical Center"/>
        <s v="Good Samaritan_x000a_Regional Hlth Center"/>
        <s v="West Suburban_x000a_Medical Center"/>
        <s v="Osf Saint Anthony's_x000a_Health Center"/>
        <s v="Passavant Area_x000a_Hospital"/>
        <s v="Jersey Community_x000a_Hospital"/>
        <s v="Palos Community_x000a_Hospital"/>
        <s v="Rush Oak Park_x000a_Hospital"/>
        <s v="St Mary Medical_x000a_Center"/>
        <s v="Adventist La Grange_x000a_Memorial Hospital"/>
        <s v="Saint Francis Medical_x000a_Center"/>
        <s v="Roseland Community_x000a_Hospital"/>
        <s v="Touchette Regional_x000a_Hospital Inc"/>
        <s v="Presence Saint_x000a_Francis Hospital"/>
        <s v="Louis A Weiss_x000a_Memorial Hospital"/>
        <s v="The University Of_x000a_Chicago Medical_x000a_Center"/>
        <s v="The Carle Foundation_x000a_Hospital"/>
        <s v="Presence United_x000a_Samaritans Medical_x000a_Center"/>
        <s v="Saint Anthony Hospital"/>
        <s v="Midwestern Region_x000a_Med Center"/>
        <s v="Morris Hospital &amp;_x000a_Healthcare Centers"/>
        <s v="St Bernard Hospital"/>
        <s v="Ottawa Regional_x000a_Hospital &amp; Healthcare_x000a_Center"/>
        <s v="Presence Covenant_x000a_Medical Center"/>
        <s v="Swedish Covenant_x000a_Hospital"/>
        <s v="Thorek Memorial_x000a_Hospital"/>
        <s v="Centegra Health_x000a_System - Mc Henry_x000a_Hospital"/>
        <s v="Presence Resurrection_x000a_Medical Center"/>
        <s v="Metrosouth Medical_x000a_Center"/>
        <s v="Rush University_x000a_Medical Center"/>
        <s v="Pekin Memorial_x000a_Hospital"/>
        <s v="Adventist Hinsdale_x000a_Hospital"/>
        <s v="John H Stroger Jr_x000a_Hospital"/>
        <s v="Gateway Regional_x000a_Medical Center"/>
        <s v="Advocate Bromenn_x000a_Medical Center"/>
        <s v="Northwestern Lake_x000a_Forest Hospital"/>
        <s v="Decatur Memorial_x000a_Hospital"/>
        <s v="Greenville Regional_x000a_Hospital"/>
        <s v="Richland Memorial_x000a_Hospital"/>
        <s v="Memorial Medical_x000a_Center"/>
        <s v="University Of Illinois_x000a_Hospital"/>
        <s v="Presence St Marys_x000a_Hospital"/>
        <s v="Mercy Hospital And_x000a_Medical Center"/>
        <s v="Fhn Memorial Hospital"/>
        <s v="St Joseph Medical_x000a_Center"/>
        <s v="Franciscan Health_x000a_Olympia &amp; Chicago_x000a_Heights"/>
        <s v="Presence Mercy_x000a_Medical Center"/>
        <s v="Centegra Health_x000a_System - Woodstock_x000a_Hospital"/>
        <s v="Jackson Park Hospital"/>
        <s v="Little Company Of_x000a_Mary Hospital"/>
        <s v="Presence Saints Mary_x000a_And Elizabeth Medical_x000a_Center"/>
        <s v="South Shore Hospital"/>
        <s v="Advocate Illinois_x000a_Masonic Medical_x000a_Center"/>
        <s v="Heartland Regional_x000a_Medical Center"/>
        <s v="Memorial Hospital"/>
        <s v="Riverside Medical_x000a_Center"/>
        <s v="Sarah Bush Lincoln_x000a_Health Center"/>
        <s v="Ingalls Memorial_x000a_Hospital"/>
        <s v="Elmhurst Memorial_x000a_Hospital"/>
        <s v="Advocate Condell_x000a_Medical Center"/>
        <s v="Norwegian-American_x000a_Hospital"/>
        <s v="Advocate Christ_x000a_Hospital &amp; Medical_x000a_Center"/>
        <s v="Delnor Community_x000a_Hospital"/>
        <s v="Silver Cross Hospital_x000a_And Medical Centers"/>
        <s v="Presence Saint Joseph_x000a_Hospital - Elgin"/>
        <s v="Advocate Lutheran_x000a_General Hospital"/>
        <s v="Presence Saint Joseph_x000a_Hospital - Chicago"/>
        <s v="Swedish American_x000a_Hospital"/>
        <s v="Edward Hospital"/>
        <s v="Saint Anthony Medical_x000a_Center"/>
        <s v="Illinois Valley_x000a_Community Hospital"/>
        <s v="Rockford Memorial_x000a_Hospital"/>
        <s v="Central Dupage_x000a_Hospital"/>
        <s v="Advocate South_x000a_Suburban Hospital"/>
        <s v="Community First_x000a_Medical Center"/>
        <s v="Northwest Community_x000a_Hospital 1"/>
        <s v="Alexian Brothers_x000a_Medical Center 1"/>
        <s v="Loyola University_x000a_Medical Center"/>
        <s v="Northwestern_x000a_Memorial Hospital"/>
        <s v="Kishwaukee_x000a_Community Hospital"/>
        <s v="Advocate Good_x000a_Samaritan Hospital"/>
        <s v="Anderson Hospital"/>
        <s v="St Alexius Medical_x000a_Center"/>
        <s v="Advocate Good_x000a_Shepherd Hospital"/>
        <s v="Provident Hospital Of_x000a_Chicago"/>
        <s v="Adventist Bolingbrook_x000a_Hospital"/>
        <s v="Kirby Medical Center"/>
        <s v="Rochelle Community_x000a_Hospital"/>
        <s v="Paris Community_x000a_Hospital"/>
        <s v="Abraham Lincoln_x000a_Memorial Hospital"/>
        <s v="Wabash General_x000a_Hospital 1"/>
        <s v="St Joseph Memorial_x000a_Hospital"/>
        <s v="Perry Memorial_x000a_Hospital"/>
        <s v="Crawford Memorial_x000a_Hospital"/>
        <s v="Salem Township_x000a_Hospital"/>
        <s v="Fayette County_x000a_Hospital"/>
        <s v="Carlinville Area_x000a_Hospital"/>
        <s v="Red Bud Regional_x000a_Hospital"/>
        <s v="Johnson Memorial_x000a_Hospital"/>
        <s v="Methodist Hospitals_x000a_Inc"/>
        <s v="Franciscan Health_x000a_Hammond"/>
        <s v="Hendricks Regional_x000a_Health"/>
        <s v="La Porte Hospital"/>
        <s v="Community Howard_x000a_Regional Health Inc"/>
        <s v="St Catherine Hospital_x000a_Inc"/>
        <s v="Clark Memorial_x000a_Hospital"/>
        <s v="St Vincent Kokomo"/>
        <s v="Marion General_x000a_Hospital"/>
        <s v="Saint Joseph Regional_x000a_Medical Center"/>
        <s v="Franciscan Health_x000a_Michigan City"/>
        <s v="Lutheran Hospital Of_x000a_Indiana"/>
        <s v="Elkhart General_x000a_Hospital"/>
        <s v="Parkview Regional_x000a_Medical Center"/>
        <s v="Franciscan Health_x000a_Crawfordsville"/>
        <s v="Union Hospital Inc"/>
        <s v="Eskenazi Health"/>
        <s v="Goshen General_x000a_Hospital"/>
        <s v="Henry County_x000a_Memorial Hospital"/>
        <s v="St Mary Medical_x000a_Center Inc"/>
        <s v="Porter Regional_x000a_Hospital"/>
        <s v="Hancock Regional_x000a_Hospital"/>
        <s v="Indiana University_x000a_Health Morgan_x000a_Hospital Inc"/>
        <s v="Good Samaritan_x000a_Hospital"/>
        <s v="Baptist Health Floyd"/>
        <s v="Dekalb Health"/>
        <s v="Terre Haute Regional_x000a_Hospital"/>
        <s v="St Joseph Hospital"/>
        <s v="Reid Health"/>
        <s v="Indiana University_x000a_Health Bloomington_x000a_Hospital"/>
        <s v="Indiana University_x000a_Health"/>
        <s v="Franciscan Health_x000a_Mooresville"/>
        <s v="Memorial Hospital Of_x000a_South Bend"/>
        <s v="Riverview Health"/>
        <s v="Daviess Community_x000a_Hospital"/>
        <s v="Fayette Regional_x000a_Health System"/>
        <s v="Schneck Medical_x000a_Center"/>
        <s v="King's Daughters'_x000a_Health"/>
        <s v="Community Hospital_x000a_East"/>
        <s v="Bluffton Regional_x000a_Medical Center"/>
        <s v="Saint Joseph Regional_x000a_Medical Center -_x000a_Plymouth"/>
        <s v="Deaconess Hospital_x000a_Inc"/>
        <s v="St Vincent Hospital &amp;_x000a_Health Services"/>
        <s v="Dearborn County_x000a_Hospital"/>
        <s v="St Vincent Anderson_x000a_Regional Hospital Inc"/>
        <s v="Indiana University_x000a_Health Ball Memorial_x000a_Hospital"/>
        <s v="Franciscan Health_x000a_Dyer"/>
        <s v="Parkview Huntington_x000a_Hospital"/>
        <s v="Major Hospital"/>
        <s v="St Vincent Evansville"/>
        <s v="Parkview Whitley_x000a_Hospital"/>
        <s v="Starke Hospital"/>
        <s v="Witham Health_x000a_Services"/>
        <s v="Franciscan Health_x000a_Lafayette"/>
        <s v="Columbus Regional_x000a_Hospital"/>
        <s v="Community Hospital Of_x000a_Anderson And_x000a_Madison County"/>
        <s v="Memorial Hospital And_x000a_Health Care Center"/>
        <s v="Franciscan Health_x000a_Crown Point"/>
        <s v="Community Hospital_x000a_South"/>
        <s v="Community Westview_x000a_Hospital"/>
        <s v="Kosciusko Community_x000a_Hospital"/>
        <s v="Parkview Noble_x000a_Hospital"/>
        <s v="Women's Hospital The"/>
        <s v="Dupont Hospital Llc"/>
        <s v="St Vincent Heart_x000a_Center Of Indiana Llc"/>
        <s v="St Vincent Carmel_x000a_Hospital Inc"/>
        <s v="Iu Health West_x000a_Hospital"/>
        <s v="Orthoindy Hospital"/>
        <s v="Indiana University_x000a_Health North Hospital"/>
        <s v="Franciscan Health_x000a_Indianapolis"/>
        <s v="Franciscan Health_x000a_Munster"/>
        <s v="Pinnacle Hospital"/>
        <s v="Orthopaedic Hospital_x000a_At Parkview North Llc"/>
        <s v="The Orthopaedic_x000a_Hospital Of Lutheran_x000a_Health Networ"/>
        <s v="Community Hospital_x000a_North"/>
        <s v="Physicians' Medical_x000a_Center Llc"/>
        <s v="Indiana University_x000a_Health Arnett Hospital"/>
        <s v="The Heart Hospital At_x000a_Deaconess Gateway_x000a_Llc"/>
        <s v="Kentuckiana Medical_x000a_Center Llc"/>
        <s v="Unity Medical And_x000a_Surgical Hospital"/>
        <s v="Fairbanks"/>
        <s v="St Vincent Fishers_x000a_Hospital Inc"/>
        <s v="Franciscan Health_x000a_Carmel"/>
        <s v="Community Hospital Of_x000a_Bremen Inc"/>
        <s v="St Vincent Randolph_x000a_Hospital Inc"/>
        <s v="Indiana University_x000a_Health Blackford_x000a_Hospital"/>
        <s v="St Vincent Jennings_x000a_Hospital Inc"/>
        <s v="Rush Memorial_x000a_Hospital"/>
        <s v="Pulaski Memorial_x000a_Hospital"/>
        <s v="St Vincent Williamsport_x000a_Hospital Inc"/>
        <s v="St Vincent Mercy_x000a_Hospital"/>
        <s v="St Vincent Clay_x000a_Hospital Inc"/>
        <s v="Parkview Wabash_x000a_Hospital, Inc"/>
        <s v="Indiana University_x000a_Health Tipton Hospital_x000a_Inc"/>
        <s v="Indiana University_x000a_Health White Memorial_x000a_Hospital"/>
        <s v="Woodlawn Hospital"/>
        <s v="St Vincent Salem_x000a_Hospital Inc"/>
        <s v="Cameron Memorial_x000a_Community Hospital_x000a_Inc"/>
        <s v="Indiana University_x000a_Health Frankfort Inc"/>
        <s v="Greene County_x000a_General Hospital"/>
        <s v="Dukes Memorial_x000a_Hospital"/>
        <s v="Gibson General_x000a_Hospital"/>
        <s v="Jay County Hospital"/>
        <s v="Perry County Memorial_x000a_Hospital"/>
        <s v="Parkview Lagrange_x000a_Hospital"/>
        <s v="Franciscan Health_x000a_Rensselaer, Inc"/>
        <s v="Union Hospital Clinton"/>
        <s v="Sullivan County_x000a_Community Hospital"/>
        <s v="Indiana University_x000a_Health Bedford_x000a_Hospital"/>
        <s v="Margaret Mary Health"/>
        <s v="Adams Memorial_x000a_Hospital"/>
        <s v="Harrison County_x000a_Hospital"/>
        <s v="Decatur County_x000a_Memorial Hospital"/>
        <s v="Putnam County_x000a_Hospital"/>
        <s v="Scott Memorial_x000a_Hospital"/>
        <s v="St Vincent Dunn_x000a_Hospital Inc"/>
        <s v="Via Christi Hospital_x000a_Pittsburg Inc"/>
        <s v="Saint John Hospital"/>
        <s v="Ransom Memorial_x000a_Hospital"/>
        <s v="University Health_x000a_System, St. Francis_x000a_Campus"/>
        <s v="Susan B Allen_x000a_Memorial Hospital"/>
        <s v="St Catherine Hospital"/>
        <s v="Pratt Regional Medical_x000a_Center"/>
        <s v="University Of Kansas_x000a_Hospital"/>
        <s v="Olathe Medical Center"/>
        <s v="Mercy Hospital-Fort_x000a_Scott"/>
        <s v="Southwest Medical_x000a_Center"/>
        <s v="Geary Community_x000a_Hospital"/>
        <s v="Stormont Vail Hospital"/>
        <s v="Newton Medical_x000a_Center"/>
        <s v="Shawnee Mission_x000a_Medical Center"/>
        <s v="Mcpherson Hospital_x000a_Inc"/>
        <s v="Miami County Medical_x000a_Center"/>
        <s v="Via Christi Hospitals_x000a_Wichita, Inc"/>
        <s v="Wesley Medical Center"/>
        <s v="Saint Luke's Cushing_x000a_Hospital"/>
        <s v="Lawrence Memorial_x000a_Hospital"/>
        <s v="Via Christi Hospital_x000a_Manhattan, Inc"/>
        <s v="Providence Medical_x000a_Center"/>
        <s v="Western Plains_x000a_Medical Complex"/>
        <s v="Overland Park Reg_x000a_Med Ctr"/>
        <s v="Menorah Medical_x000a_Center"/>
        <s v="Saint Luke's South_x000a_Hospital"/>
        <s v="Kansas City_x000a_Orthopaedic Institute"/>
        <s v="Kansas Medical_x000a_Center Llc"/>
        <s v="Blue Valley Hospital,_x000a_Inc"/>
        <s v="Comanche County_x000a_Hospital"/>
        <s v="Kearny County_x000a_Hospital"/>
        <s v="Stanton County_x000a_Hospital"/>
        <s v="Lindsborg Community_x000a_Hospital"/>
        <s v="Greeley County Health_x000a_Services"/>
        <s v="Lincoln County_x000a_Hospital"/>
        <s v="Goodland Regional_x000a_Medical Center"/>
        <s v="Clay County Medical_x000a_Center"/>
        <s v="Allen County Regional_x000a_Hospital"/>
        <s v="Neosho Memorial_x000a_Regional Medical_x000a_Center"/>
        <s v="St Elizabeth Ft_x000a_Thomas"/>
        <s v="King's Daughters'_x000a_Medical Center"/>
        <s v="Hardin Memorial_x000a_Hospital"/>
        <s v="The Medical Center At_x000a_Bowling Green"/>
        <s v="Jewish Hospital -_x000a_Shelbyville"/>
        <s v="T J Samson_x000a_Community Hospital"/>
        <s v="St Claire Regional_x000a_Medical Center"/>
        <s v="Spring View Hospital"/>
        <s v="Flaget Memorial_x000a_Hospital"/>
        <s v="Murray-Calloway_x000a_County Hospital"/>
        <s v="Our Lady Of Bellefonte_x000a_Hospital"/>
        <s v="Owensboro Health_x000a_Regional Hospital"/>
        <s v="Jewish Hospital &amp; St_x000a_Mary's Healthcare"/>
        <s v="Pikeville Medical_x000a_Center"/>
        <s v="Ephraim Mcdowell_x000a_Regional Medical_x000a_Center"/>
        <s v="Baptist Health_x000a_Richmond"/>
        <s v="Methodist Hospital"/>
        <s v="Logan Memorial_x000a_Hospital"/>
        <s v="University Of Kentucky_x000a_Hospital"/>
        <s v="Twin Lakes Regional_x000a_Medical Center"/>
        <s v="Baptist Health Corbin"/>
        <s v="Taylor Regional_x000a_Hospital"/>
        <s v="Norton Hospital /_x000a_Norton Healthcare_x000a_Pavilion / Nor"/>
        <s v="Lourdes Hospital"/>
        <s v="Baptist Health_x000a_Lexington"/>
        <s v="Baptist Health_x000a_Paducah"/>
        <s v="Tristar Greenview_x000a_Regional Hospital"/>
        <s v="Baptist Health_x000a_Louisville"/>
        <s v="Lake Cumberland_x000a_Regional Hospital"/>
        <s v="Baptist Health La_x000a_Grange"/>
        <s v="University Of Louisville_x000a_Hospital"/>
        <s v="Saint Joseph East"/>
        <s v="Carroll County_x000a_Memorial Hospital"/>
        <s v="Breckinridge Memorial_x000a_Hospital"/>
        <s v="Jane Todd Crawford_x000a_Hospital"/>
        <s v="Marshall County_x000a_Hospital"/>
        <s v="Lafayette General_x000a_Medical Center"/>
        <s v="Thibodaux Regional_x000a_Medical Center"/>
        <s v="University Medical_x000a_Center New Orleans"/>
        <s v="University Hospital &amp;_x000a_Clinics"/>
        <s v="Natchitoches Regional_x000a_Medical Center"/>
        <s v="Terrebonne General_x000a_Medical Center"/>
        <s v="West Calcasieu_x000a_Cameron Hospital"/>
        <s v="Teche Regional_x000a_Medical Center"/>
        <s v="North Oaks Medical_x000a_Center, L L C"/>
        <s v="Opelousas General_x000a_Health System"/>
        <s v="Christus St Frances_x000a_Cabrini Hospital"/>
        <s v="Lane Regional Medical_x000a_Center"/>
        <s v="Savoy Medical Center"/>
        <s v="Rapides Regional_x000a_Medical Center"/>
        <s v="Christus St Patrick_x000a_Hospital"/>
        <s v="Abbeville General_x000a_Hospital"/>
        <s v="Ochsner Medical_x000a_Center"/>
        <s v="West Jefferson_x000a_Medical Center"/>
        <s v="Slidell Memorial_x000a_Hospital"/>
        <s v="Christus Health_x000a_Shreveport - Bossier"/>
        <s v="Acadia General_x000a_Hospital"/>
        <s v="St Tammany Parish_x000a_Hospital"/>
        <s v="Touro Infirmary"/>
        <s v="Beauregard Memorial_x000a_Hospital"/>
        <s v="Jennings American_x000a_Legion Hospital"/>
        <s v="Iberia General Hospital_x000a_And Medical Center"/>
        <s v="Lake Charles Memorial_x000a_Hospital"/>
        <s v="Our Lady Of The Lake_x000a_Regional Medical_x000a_Center"/>
        <s v="Baton Rouge General_x000a_Medical Center"/>
        <s v="St Charles Parish_x000a_Hospital"/>
        <s v="Northern Louisiana_x000a_Medical Center"/>
        <s v="Winn Parish Medical_x000a_Center"/>
        <s v="University Health_x000a_Shreveport"/>
        <s v="Avoyelles Hospital"/>
        <s v="Our Lady Of Lourdes_x000a_Regional Medical_x000a_Center, Inc"/>
        <s v="Oakdale Community_x000a_Hospital"/>
        <s v="Willis Knighton Medical_x000a_Center"/>
        <s v="Morehouse General_x000a_Hospital"/>
        <s v="Desoto Regional_x000a_Health System"/>
        <s v="St Francis Medical_x000a_Center"/>
        <s v="Woman's Hospital"/>
        <s v="Allen Parish Hospital"/>
        <s v="Franklin Medical_x000a_Center"/>
        <s v="Minden Medical Center"/>
        <s v="Lasalle General_x000a_Hospital"/>
        <s v="East Jefferson General_x000a_Hospital"/>
        <s v="Glenwood Regional_x000a_Medical Center"/>
        <s v="Byrd Regional Hospital"/>
        <s v="Tulane Medical Center"/>
        <s v="Lakeview Regional_x000a_Medical Center"/>
        <s v="Leonard J Chabert_x000a_Medical Center"/>
        <s v="Christus Lake Area_x000a_Hospital"/>
        <s v="Ochsner Medical_x000a_Center - Baton Rouge"/>
        <s v="Ochsner Medical_x000a_Center - Northshore, L_x000a_L C"/>
        <s v="Women's And_x000a_Children's Hospital"/>
        <s v="Willis Knighton Bossier_x000a_Health Center"/>
        <s v="Physicians Medical_x000a_Center"/>
        <s v="St Elizabeth Hospital"/>
        <s v="Monroe Surgical_x000a_Hospital"/>
        <s v="Louisiana Heart_x000a_Hospital"/>
        <s v="Surgical Specialty_x000a_Center Of Baton_x000a_Rouge"/>
        <s v="Park Place Surgical_x000a_Hospital"/>
        <s v="Lafayette Surgical_x000a_Specialty Hospital"/>
        <s v="Heart Hospital Of_x000a_Lafayette"/>
        <s v="The Spine Hospital Of_x000a_Louisiana"/>
        <s v="Fairway Medical_x000a_Center"/>
        <s v="Lafayette General_x000a_Surgical Hospital"/>
        <s v="Ochsner Medical_x000a_Center-Kenner"/>
        <s v="Doctors Hospital At_x000a_Deer Creek L L C"/>
        <s v="Central Louisiana_x000a_Surgical Hospital"/>
        <s v="Cypress Pointe_x000a_Surgical Hospital"/>
        <s v="St Bernard Parish_x000a_Hospital"/>
        <s v="St Helena Parish_x000a_Hospital"/>
        <s v="St Martin Hospital"/>
        <s v="Assumption_x000a_Community Hospital"/>
        <s v="St James Parish_x000a_Hospital"/>
        <s v="West Feliciana Parish_x000a_Hospital"/>
        <s v="Dequincy Memorial_x000a_Hospital"/>
        <s v="Prevost Memorial_x000a_Hospital"/>
        <s v="Hood Memorial_x000a_Hospital"/>
        <s v="Franklin Foundation_x000a_Hospital"/>
        <s v="Bunkie General_x000a_Hospital"/>
        <s v="Christus Coushatta_x000a_Health Care Center"/>
        <s v="Pointe Coupee_x000a_General Hospital"/>
        <s v="Jackson Parish_x000a_Hospital"/>
        <s v="Lallie Kemp Medical_x000a_Center"/>
        <s v="Abrom Kaplan_x000a_Memorial Hospital"/>
        <s v="Ochsner St Anne_x000a_General Hospital"/>
        <s v="Lady Of The Sea_x000a_General Hospital"/>
        <s v="Mercy Hospital"/>
        <s v="Maine Medical Center"/>
        <s v="Aroostook Medical_x000a_Center"/>
        <s v="Southern Maine Health_x000a_Care"/>
        <s v="York Hospital"/>
        <s v="Mid Coast Hospital"/>
        <s v="Central Maine Medical_x000a_Center"/>
        <s v="Parkview Adventist_x000a_Medical Center"/>
        <s v="Cary Medical Center"/>
        <s v="Eastern Maine Medical_x000a_Center"/>
        <s v="St Marys Regional_x000a_Medical Center"/>
        <s v="Franklin Memorial_x000a_Hospital"/>
        <s v="Mainegeneral Medical_x000a_Center"/>
        <s v="Maine Coast Memorial_x000a_Hospital"/>
        <s v="Penobscot Bay_x000a_Medical Center"/>
        <s v="Mount Desert Island_x000a_Hospital"/>
        <s v="Calais Regional_x000a_Hospital"/>
        <s v="Rumford  Hospital"/>
        <s v="Millinocket Regional_x000a_Hospital"/>
        <s v="Bridgton Hospital"/>
        <s v="Down East Community_x000a_Hospital"/>
        <s v="Waldo County General_x000a_Hospital"/>
        <s v="Stephens Memorial_x000a_Hospital"/>
        <s v="Mount Auburn Hospital"/>
        <s v="Sturdy Memorial_x000a_Hospital"/>
        <s v="Lawrence General_x000a_Hospital"/>
        <s v="Cambridge Health_x000a_Alliance"/>
        <s v="Cape Cod Hospital"/>
        <s v="Cooley Dickinson_x000a_Hospital Inc,the"/>
        <s v="Baystate Franklin_x000a_Medical Center"/>
        <s v="Carney Hospital"/>
        <s v="Harrington Memorial_x000a_Hospital-1"/>
        <s v="Saint Anne's Hospital"/>
        <s v="Holyoke Medical_x000a_Center"/>
        <s v="Anna Jaques Hospital"/>
        <s v="Baystate Wing_x000a_Hospital And Medical_x000a_Centers"/>
        <s v="Boston Medical Center_x000a_Corporation-"/>
        <s v="North Shore Medical_x000a_Center -"/>
        <s v="St Elizabeth's Medical_x000a_Center"/>
        <s v="Berkshire Medical_x000a_Center Inc - 1"/>
        <s v="Marlborough Hospital"/>
        <s v="Baystate Mary Lane_x000a_Hospital"/>
        <s v="Signature Healthcare_x000a_Brockton Hospital"/>
        <s v="Clinton Hospital_x000a_Association"/>
        <s v="Adcare Hospital Of_x000a_Worcester Inc"/>
        <s v="Lowell General_x000a_Hospital"/>
        <s v="Noble Hospital"/>
        <s v="Mercy Medical Ctr"/>
        <s v="Hallmark Health_x000a_System"/>
        <s v="Massachusetts_x000a_General Hospital"/>
        <s v="Morton Hospital"/>
        <s v="Southcoast Hospital_x000a_Group, Inc"/>
        <s v="Massachusetts Eye_x000a_And Ear Infirmary -"/>
        <s v="Baystate Medical_x000a_Center"/>
        <s v="Holy Family Hospital"/>
        <s v="Emerson Hospital -"/>
        <s v="Beth Israel Deaconess_x000a_Medical Center"/>
        <s v="New England Baptist_x000a_Hospital"/>
        <s v="Milford Regional_x000a_Medical Center"/>
        <s v="Heywood Hospital -"/>
        <s v="Nashoba Valley_x000a_Medical Center"/>
        <s v="Newton-Wellesley_x000a_Hospital"/>
        <s v="Winchester Hospital"/>
        <s v="Brigham And Women's_x000a_Hospital"/>
        <s v="Tufts Medical Center"/>
        <s v="Brigham And Women's_x000a_Faulkner Hospital"/>
        <s v="Norwood Hospital"/>
        <s v="Umass Memorial_x000a_Medical Center Inc"/>
        <s v="Lahey Hospital &amp;_x000a_Medical Center,_x000a_Burlington"/>
        <s v="Nantucket Cottage_x000a_Hospital"/>
        <s v="Martha's Vineyard_x000a_Hospital Inc"/>
        <s v="Athol Memorial_x000a_Hospital"/>
        <s v="St Mary Mercy Hospital"/>
        <s v="Spectrum Health_x000a_Zeeland Community_x000a_Hospital"/>
        <s v="Mercy Health_x000a_Muskegon"/>
        <s v="Promedica Bixby_x000a_Hospital"/>
        <s v="Pontiac General_x000a_Hospital"/>
        <s v="Three Rivers Health"/>
        <s v="Bronson Methodist_x000a_Hospital"/>
        <s v="Providence -_x000a_Providence Park_x000a_Hospital"/>
        <s v="Beaumont Hospital -_x000a_Dearborn"/>
        <s v="Lakeland Hospital, St_x000a_Joseph"/>
        <s v="Community Health_x000a_Center Of Branch_x000a_County"/>
        <s v="Sinai-Grace Hospital"/>
        <s v="St Joseph Mercy_x000a_Oakland"/>
        <s v="Midmichigan Medical_x000a_Center-Gratiot"/>
        <s v="Lake Huron Medical_x000a_Center"/>
        <s v="Spectrum Health_x000a_United Hospital"/>
        <s v="Midmichigan Medical_x000a_Center - Alpena"/>
        <s v="Hillsdale Hospital"/>
        <s v="Spectrum Health -_x000a_Butterworth Campus"/>
        <s v="Spectrum Health_x000a_Pennock"/>
        <s v="Mclaren Bay Region"/>
        <s v="University Of Michigan_x000a_Health System"/>
        <s v="Henry Ford Macomb_x000a_Hospital"/>
        <s v="Henry Ford Hospital"/>
        <s v="Up Health System -_x000a_Marquette"/>
        <s v="Dickinson County_x000a_Memorial Hospital"/>
        <s v="Munson Healthcare_x000a_Grayling Hospital"/>
        <s v="Saint Mary's Health_x000a_Care"/>
        <s v="Saint Joseph Mercy_x000a_Livingston Hospital"/>
        <s v="Covenant Medical_x000a_Center"/>
        <s v="Straith Hospital For_x000a_Special Surgery"/>
        <s v="Holland Community_x000a_Hospital"/>
        <s v="Bronson Battle Creek_x000a_Hospital"/>
        <s v="St Mary's Of Michigan_x000a_Medical Center"/>
        <s v="Mclaren Central_x000a_Michigan"/>
        <s v="Munson Healthcare_x000a_Cadillac Hospital"/>
        <s v="Bronson South Haven_x000a_Hospital"/>
        <s v="Beaumont Hospital,_x000a_Grosse Pointe"/>
        <s v="Henry Ford Allegiance_x000a_Health"/>
        <s v="Spectrum Health Big_x000a_Rapids Hospital"/>
        <s v="West Branch Regional_x000a_Medical Center"/>
        <s v="Sturgis Hospital"/>
        <s v="Munson Medical_x000a_Center"/>
        <s v="Promedica Monroe_x000a_Regional Hospital"/>
        <s v="Tawas St Joseph_x000a_Hospital"/>
        <s v="Harper University_x000a_Hospital"/>
        <s v="Mclaren - Northern_x000a_Michigan"/>
        <s v="Up Health System_x000a_Portage"/>
        <s v="Spectrum Health_x000a_Ludington Hospital"/>
        <s v="Borgess Medical_x000a_Center"/>
        <s v="Huron Medical Center"/>
        <s v="Memorial Healthcare"/>
        <s v="Beaumont Hospital,_x000a_Royal Oak"/>
        <s v="Hurley Medical Center"/>
        <s v="Otsego Memorial_x000a_Hospital"/>
        <s v="Mclaren Flint"/>
        <s v="Beaumont Hospital -_x000a_Wayne"/>
        <s v="Forest Health Medical_x000a_Center"/>
        <s v="Henry Ford Wyandotte_x000a_Hospital"/>
        <s v="Beaumont Hospital -_x000a_Farmington Hills"/>
        <s v="St Joseph Mercy_x000a_Hospital"/>
        <s v="St John Hospital And_x000a_Medical Center"/>
        <s v="Mclaren Greater_x000a_Lansing"/>
        <s v="North Ottawa_x000a_Community Health_x000a_System"/>
        <s v="Beaumont Hospital -_x000a_Trenton"/>
        <s v="Midmichigan Medical_x000a_Center-Clare"/>
        <s v="Mclaren Lapeer_x000a_Region"/>
        <s v="St John_x000a_Macomb-Oakland_x000a_Hospital-Macomb_x000a_Center"/>
        <s v="Genesys Regional_x000a_Medical Center -_x000a_Health Park"/>
        <s v="Mclaren Oakland"/>
        <s v="Sparrow Carson_x000a_Hospital"/>
        <s v="Mclaren Port Huron"/>
        <s v="Oaklawn Hospital"/>
        <s v="Midmichigan Medical_x000a_Center-Midland"/>
        <s v="Mclaren Macomb"/>
        <s v="Edward W Sparrow_x000a_Hospital"/>
        <s v="Metro Health Hospital"/>
        <s v="Chippewa County War_x000a_Memorial Hospital"/>
        <s v="St John River District_x000a_Hospital"/>
        <s v="Garden City Hospital"/>
        <s v="Ascension Crittenton_x000a_Hospital"/>
        <s v="St Joseph Mercy_x000a_Chelsea"/>
        <s v="Southeast Michigan_x000a_Surgical Hospital"/>
        <s v="Beaumont Hospital,_x000a_Troy"/>
        <s v="Beaumont Hospital -_x000a_Taylor"/>
        <s v="Detroit Receiving_x000a_Hospital &amp; Univ Health_x000a_Center"/>
        <s v="Healthsource Saginaw"/>
        <s v="Huron Valley-Sinai_x000a_Hospital"/>
        <s v="Brighton Hospital"/>
        <s v="Karmanos Cancer_x000a_Center"/>
        <s v="Oakland Regional_x000a_Hospital"/>
        <s v="Henry Ford West_x000a_Bloomfield Hospital"/>
        <s v="Munson Healthcare_x000a_Manistee Hospital"/>
        <s v="Paul Oliver Memorial_x000a_Hospital"/>
        <s v="Kalkaska Memorial_x000a_Health Center"/>
        <s v="Schoolcraft Memorial_x000a_Hospital"/>
        <s v="Helen Newberry Joy_x000a_Hospital"/>
        <s v="Saint Mary's Standish_x000a_Community Hospital"/>
        <s v="Mackinac Straits_x000a_Hospital And Health_x000a_Center"/>
        <s v="Munising Memorial_x000a_Hospital"/>
        <s v="Scheurer Hospital"/>
        <s v="Sheridan Community_x000a_Hospital"/>
        <s v="Mckenzie Health_x000a_System"/>
        <s v="Hills &amp; Dales General_x000a_Hospital"/>
        <s v="Spectrum Health_x000a_Kelsey Hospital"/>
        <s v="Aspirus Iron River_x000a_Hospital &amp; Clinics, Inc"/>
        <s v="Aspirus Keweenaw_x000a_Hospital"/>
        <s v="Mercy Health_x000a_Lakeshore Campus"/>
        <s v="Bell Hospital"/>
        <s v="Munson Healthcare_x000a_Charlevoix Hospital"/>
        <s v="Spectrum Health Reed_x000a_City Hospital"/>
        <s v="Eaton Rapids Medical_x000a_Center"/>
        <s v="Midmichigan Medical_x000a_Center-Gladwin"/>
        <s v="Sparrow Clinton_x000a_Hospital"/>
        <s v="Hayes Green Beach_x000a_Memorial Hospital"/>
        <s v="Allegan General_x000a_Hospital"/>
        <s v="Caro Community_x000a_Hospital"/>
        <s v="Marlette Regional_x000a_Hospital"/>
        <s v="Sparrow Ionia Hospital"/>
        <s v="Bronson Lakeview_x000a_Hospital"/>
        <s v="Promedica Herrick_x000a_Hospital"/>
        <s v="West Shore Medical_x000a_Center"/>
        <s v="Spectrum Health_x000a_Gerber Memorial"/>
        <s v="Ssm Health St Joseph_x000a_Hospital-St Charles"/>
        <s v="Mosaic Life Care At St_x000a_Joseph"/>
        <s v="Bothwell Regional_x000a_Health Center"/>
        <s v="Phelps County_x000a_Regional Medical_x000a_Center"/>
        <s v="Mercy Hospital St_x000a_Louis"/>
        <s v="Northeast Regional_x000a_Medical Center"/>
        <s v="Mercy Hospital_x000a_Jefferson"/>
        <s v="Hannibal Regional_x000a_Hospital"/>
        <s v="Research Medical_x000a_Center"/>
        <s v="Barnes Jewish_x000a_Hospital"/>
        <s v="Bates County_x000a_Memorial Hospital"/>
        <s v="Cox Medical Centers"/>
        <s v="Capital Region Medical_x000a_Center"/>
        <s v="Truman Medical_x000a_Center Hospital Hill"/>
        <s v="Ssm Health St Francis_x000a_Hospital - Maryville"/>
        <s v="Mercy Hospital_x000a_Washington"/>
        <s v="Cameron Regional_x000a_Medical Center"/>
        <s v="Saint Lukes North_x000a_Hospital"/>
        <s v="Ssm Health St. Mary's_x000a_Hospital-Audrain"/>
        <s v="Mercy Hospital_x000a_Springfield"/>
        <s v="Boone Hospital Center"/>
        <s v="St Anthony's Medical_x000a_Center"/>
        <s v="Ozarks Medical Center"/>
        <s v="Ssm Health St Clare_x000a_Hospital - Fenton"/>
        <s v="Ssm Health St Mary's_x000a_Hospital - St Louis"/>
        <s v="Cox Medical Center_x000a_Branson"/>
        <s v="Centerpoint Medical_x000a_Center"/>
        <s v="North Kansas City_x000a_Hospital"/>
        <s v="Western Missouri_x000a_Medical Center"/>
        <s v="Truman Medical_x000a_Center Lakewood"/>
        <s v="Ssm Health Depaul_x000a_Hospital St Louis"/>
        <s v="Ssm Health Saint_x000a_Louis University_x000a_Hospital"/>
        <s v="Missouri Baptist_x000a_Medical Center"/>
        <s v="Southeasthealth"/>
        <s v="Freeman Health_x000a_System - Freeman_x000a_West"/>
        <s v="University Of Missouri_x000a_Health Care"/>
        <s v="Fitzgibbon Hospital"/>
        <s v="Barnes-Jewish West_x000a_County Hospital"/>
        <s v="Parkland Health_x000a_Center"/>
        <s v="Golden Valley_x000a_Memorial Hospital"/>
        <s v="Des Peres Hospital"/>
        <s v="Liberty Hospital"/>
        <s v="St Lukes Hospital"/>
        <s v="Christian Hospital_x000a_Northeast-Northwest"/>
        <s v="Lake Regional Health_x000a_System"/>
        <s v="Lee's Summit Medical_x000a_Center"/>
        <s v="Barnes-Jewish St_x000a_Peters Hospital"/>
        <s v="Citizens Memorial_x000a_Hospital"/>
        <s v="Ssm Health Saint_x000a_Joseph Hospital-Lake_x000a_Saint Louis"/>
        <s v="Saint Lukes Cancer_x000a_Institute"/>
        <s v="Belton Regional_x000a_Medical Center"/>
        <s v="Saint Luke's East_x000a_Lee's Summit Hospital"/>
        <s v="Progress West_x000a_Hospital"/>
        <s v="Washington County_x000a_Memorial Hospital"/>
        <s v="Wright Memorial_x000a_Hospital"/>
        <s v="Harrison County_x000a_Community Hospital"/>
        <s v="Hermann Area District_x000a_Hospital"/>
        <s v="Mercy Hospital Lincoln"/>
        <s v="Lafayette Regional_x000a_Health Center"/>
        <s v="Hedrick Medical_x000a_Center"/>
        <s v="Excelsior Springs_x000a_Hospital"/>
        <s v="Cass Regional Medical_x000a_Center"/>
        <s v="Ray County Memorial_x000a_Hospital"/>
        <s v="Ste Genevieve County_x000a_Memorial Hospital"/>
        <s v="Pike County Memorial_x000a_Hospital"/>
        <s v="I-70 Community_x000a_Hospital"/>
        <s v="St Peter's Hospital"/>
        <s v="Billings Clinic Hospital"/>
        <s v="Benefis Hospitals Inc"/>
        <s v="St Patrick Hospital"/>
        <s v="St James Healthcare"/>
        <s v="Community Medical_x000a_Center"/>
        <s v="Northern Montana_x000a_Hospital"/>
        <s v="St Vincent Healthcare"/>
        <s v="Kalispell Regional_x000a_Medical Center"/>
        <s v="Bozeman Health_x000a_Deaconess Hospital"/>
        <s v="Great Falls Clinic_x000a_Hospital"/>
        <s v="The Healthcenter"/>
        <s v="Benefis Teton Medical_x000a_Center"/>
        <s v="Deer Lodge Medical_x000a_Center"/>
        <s v="Frances Mahon_x000a_Deaconess Hospital"/>
        <s v="Livingston Healthcare"/>
        <s v="Barrett Hospital &amp;_x000a_Healthcare"/>
        <s v="Cabinet Peaks Medical_x000a_Center"/>
        <s v="Clark Fork Valley_x000a_Hospital"/>
        <s v="St Luke Community_x000a_Hospital"/>
        <s v="Broadwater Health_x000a_Center"/>
        <s v="Community Hospital Of_x000a_Anaconda"/>
        <s v="North Valley Hospital"/>
        <s v="Northern Rockies_x000a_Medical Center"/>
        <s v="Marcus Daly Memorial_x000a_Hospital - Cah"/>
        <s v="Trinity Hospital"/>
        <s v="Providence St Joseph_x000a_Medical Center"/>
        <s v="Sidney Health Center"/>
        <s v="Holy Rosary_x000a_Healthcare"/>
        <s v="Concord Hospital"/>
        <s v="Mary Hitchcock_x000a_Memorial Hospital"/>
        <s v="Lakes Region General_x000a_Hospital"/>
        <s v="Elliot Hospital"/>
        <s v="Frisbie Memorial_x000a_Hospital"/>
        <s v="Parkland Medical_x000a_Center"/>
        <s v="Wentworth-Douglass_x000a_Hospital"/>
        <s v="Cheshire Medical_x000a_Center"/>
        <s v="Southern Nh Medical_x000a_Center"/>
        <s v="Exeter Hospital Inc"/>
        <s v="Portsmouth Regional_x000a_Hospital"/>
        <s v="Catholic Medical_x000a_Center"/>
        <s v="Upper Connecticut_x000a_Valley Hospital"/>
        <s v="Cottage Hospital"/>
        <s v="Littleton Regional_x000a_Healthcare"/>
        <s v="Weeks Medical Center"/>
        <s v="New London Hospital"/>
        <s v="Alice Peck Day_x000a_Memorial Hospital"/>
        <s v="Valley Regional_x000a_Hospital"/>
        <s v="Monadnock_x000a_Community Hospital"/>
        <s v="Androscoggin Valley_x000a_Hospital"/>
        <s v="Speare Memorial_x000a_Hospital"/>
        <s v="Huggins Hospital"/>
        <s v="Unm Hospital"/>
        <s v="Christus St Vincent_x000a_Regional Medical_x000a_Center"/>
        <s v="Alta Vista Regional_x000a_Hospital"/>
        <s v="Gerald Champion_x000a_Regional Medical_x000a_Center"/>
        <s v="San Juan Regional_x000a_Medical Center"/>
        <s v="Eastern New Mexico_x000a_Medical Center"/>
        <s v="Lovelace Medical_x000a_Center"/>
        <s v="Presbyterian Espanola_x000a_Hospital"/>
        <s v="Holy Cross Hospital A_x000a_Div Of Taos Health_x000a_Systems"/>
        <s v="Gila Regional Medical_x000a_Center"/>
        <s v="Lovelace Women's_x000a_Hospital"/>
        <s v="Presbyterian Hospital"/>
        <s v="Plains Regional_x000a_Medical Center"/>
        <s v="Artesia General_x000a_Hospital"/>
        <s v="Los Alamos Medical_x000a_Center"/>
        <s v="Rehoboth Mckinley_x000a_Christian Health Care_x000a_Services"/>
        <s v="Santa Fe Phs Indian_x000a_Hospital"/>
        <s v="Northern Navajo_x000a_Medical Center"/>
        <s v="Carlsbad Medical_x000a_Center"/>
        <s v="Lea Regional Medical_x000a_Center"/>
        <s v="Guadalupe County_x000a_Hospital"/>
        <s v="Lovelace Westside_x000a_Hospital"/>
        <s v="Roosevelt General_x000a_Hospital"/>
        <s v="Mountain View_x000a_Regional Medical_x000a_Center"/>
        <s v="Lovelace Regional_x000a_Hospital - Roswell"/>
        <s v="Unm Sandoval_x000a_Regional Medical_x000a_Center"/>
        <s v="Sierra Vista Hospital"/>
        <s v="Socorro General_x000a_Hospital"/>
        <s v="Dr Dan C Trigg_x000a_Memorial Hospital"/>
        <s v="Lincoln County_x000a_Medical Center"/>
        <s v="Miners' Colfax Medical_x000a_Center"/>
        <s v="Cibola General_x000a_Hospital"/>
        <s v="Kaleida Health"/>
        <s v="Wyoming County_x000a_Community Hospital"/>
        <s v="Mount Sinai Hospital"/>
        <s v="Newark-Wayne_x000a_Community Hospital"/>
        <s v="Mount Sinai West"/>
        <s v="Niagara Falls Memorial_x000a_Medical Center"/>
        <s v="United Memorial_x000a_Medical Center"/>
        <s v="F F Thompson_x000a_Hospital"/>
        <s v="Sisters Of Charity_x000a_Hospital"/>
        <s v="Alice Hyde Medical_x000a_Center"/>
        <s v="New York-Presbyterian_x000a_Hospital"/>
        <s v="Kenmore Mercy_x000a_Hospital"/>
        <s v="Olean General_x000a_Hospital"/>
        <s v="Nyack Hospital"/>
        <s v="North Shore University_x000a_Hospital"/>
        <s v="Bertrand Chaffee_x000a_Hospital"/>
        <s v="Lenox Hill Hospital"/>
        <s v="Rochester General_x000a_Hospital"/>
        <s v="Tlc Health Network"/>
        <s v="Eastern Niagara_x000a_Hospital"/>
        <s v="Highland Hospital"/>
        <s v="Nyu Winthrop Hospital"/>
        <s v="Mount Sinai Beth_x000a_Israel/Petrie Campus"/>
        <s v="Mount St Mary's_x000a_Hospital And  Health_x000a_Center"/>
        <s v="Canton-Potsdam_x000a_Hospital"/>
        <s v="St Anthony Community_x000a_Hospital"/>
        <s v="Nyu Langone_x000a_Hospitals"/>
        <s v="Erie County Medical_x000a_Center"/>
        <s v="Massena Memorial_x000a_Hospital"/>
        <s v="Unity Hospital Of_x000a_Rochester"/>
        <s v="Brooks Memorial_x000a_Hospital"/>
        <s v="Nicholas H Noyes_x000a_Memorial Hospital"/>
        <s v="Woman's Christian_x000a_Association"/>
        <s v="Champlain Valley_x000a_Physicians Hospital_x000a_Medical Ctr"/>
        <s v="Clifton Springs_x000a_Hospital And Clinic"/>
        <s v="Hospital For Special_x000a_Surgery"/>
        <s v="Mercy Hospital Of_x000a_Buffalo"/>
        <s v="Strong Memorial_x000a_Hospital"/>
        <s v="White Plains Hospital_x000a_Center"/>
        <s v="Cayuga Medical_x000a_Center At Ithaca"/>
        <s v="University Hospital (_x000a_Stony Brook )"/>
        <s v="Medina Memorial_x000a_Hospital"/>
        <s v="Memorial Mission_x000a_Hospital And Asheville_x000a_Surgery Ce"/>
        <s v="High Point Regional_x000a_Hospital"/>
        <s v="Rutherford Regional_x000a_Medical Center"/>
        <s v="Novant Health Forsyth_x000a_Medical Center"/>
        <s v="Novant Health Rowan_x000a_Medical Center"/>
        <s v="Harris Regional_x000a_Hospital"/>
        <s v="Margaret R Pardee_x000a_Memorial Hospital"/>
        <s v="Park Ridge Health"/>
        <s v="Cape Fear Valley_x000a_Medical Center"/>
        <s v="Duke University_x000a_Hospital"/>
        <s v="Caromont Regional_x000a_Medical Center"/>
        <s v="Vidant Medical Center"/>
        <s v="North Carolina Baptist_x000a_Hospital"/>
        <s v="Watauga Medical_x000a_Center"/>
        <s v="University Of North_x000a_Carolina Hospital"/>
        <s v="Wakemed, Raleigh_x000a_Campus"/>
        <s v="Alamance Regional_x000a_Medical Center"/>
        <s v="Johnston Health"/>
        <s v="The Moses H Cone_x000a_Memorial Hospital"/>
        <s v="Lexington Memorial_x000a_Hospital Inc"/>
        <s v="Carolinas Healthcare_x000a_System Pineville"/>
        <s v="Sentara Albemarle_x000a_Medical Center"/>
        <s v="Carolinas Medical_x000a_Center/Behav Health"/>
        <s v="Rex Hospital"/>
        <s v="Firsthealth Moore_x000a_Regional Hospital"/>
        <s v="Randolph Hospital"/>
        <s v="Wilson Medical Center"/>
        <s v="Lake Norman Regional_x000a_Medical Center"/>
        <s v="Maria Parham Medical_x000a_Center"/>
        <s v="New Hanover Regional_x000a_Medical Center"/>
        <s v="Carteret General_x000a_Hospital"/>
        <s v="Catawba Valley_x000a_Medical Center"/>
        <s v="Nash General Hospital"/>
        <s v="Halifax Regional_x000a_Medical Center Inc"/>
        <s v="Novant Health_x000a_Matthews Medical_x000a_Center"/>
        <s v="Wakemed, Cary_x000a_Hospital"/>
        <s v="Novant Health_x000a_Huntersville Medical_x000a_Center"/>
        <s v="Haywood Regional_x000a_Medical Center"/>
        <s v="Vidant Beaufort_x000a_Hospital"/>
        <s v="Chatham Hospital Inc"/>
        <s v="Davie County Hospital"/>
        <s v="The Outer Banks_x000a_Hospital, Inc"/>
        <s v="Blue Ridge Regional_x000a_Hospital, Inc"/>
        <s v="Mercy Hospital_x000a_Anderson"/>
        <s v="University Of_x000a_Cincinnati Medical_x000a_Center, Llc"/>
        <s v="Riverside Methodist_x000a_Hospital"/>
        <s v="Southern Ohio Medical_x000a_Center"/>
        <s v="Lima Memorial Health_x000a_System"/>
        <s v="Mount Carmel St Ann's"/>
        <s v="Wilson Memorial_x000a_Hospital"/>
        <s v="Ohiohealth O'bleness_x000a_Hospital"/>
        <s v="Jewish Hospital, Llc"/>
        <s v="Grant Medical Center"/>
        <s v="Summa Barberton_x000a_Hospital"/>
        <s v="Summa Health System"/>
        <s v="Firelands Regional_x000a_Medical Center"/>
        <s v="Greene Memorial_x000a_Hospital"/>
        <s v="Akron General Medical_x000a_Center"/>
        <s v="Wood County Hospital"/>
        <s v="Grand Lake Health_x000a_System"/>
        <s v="Mount Carmel West"/>
        <s v="Wooster Community_x000a_Hospital"/>
        <s v="St Vincent Charity_x000a_Medical Center"/>
        <s v="Genesis Hospital"/>
        <s v="Knox Community_x000a_Hospital"/>
        <s v="Parma Community_x000a_General Hospital"/>
        <s v="Wayne Hospital"/>
        <s v="Mccullough-Hyde_x000a_Memorial Hospital"/>
        <s v="University Of Toledo_x000a_Medical Center"/>
        <s v="Miami Valley Hospital"/>
        <s v="Holzer Medical Center"/>
        <s v="Steward Trumbull_x000a_Memorial Hospital, Inc"/>
        <s v="Mercy Hospital_x000a_Fairfield"/>
        <s v="Mercer County Joint_x000a_Township Community_x000a_Hospital"/>
        <s v="Metrohealth System"/>
        <s v="St Elizabeth_x000a_Youngstown Hospital"/>
        <s v="Fisher-Titus Hospital"/>
        <s v="St Rita's Medical_x000a_Center"/>
        <s v="Toledo Hospital The"/>
        <s v="Mercy Medical Center"/>
        <s v="Van Wert County_x000a_Hospital"/>
        <s v="Fairfield Medical_x000a_Center"/>
        <s v="Flower Hospital"/>
        <s v="Uhhs Richmond_x000a_Heights Hospital"/>
        <s v="Atrium Medical Center"/>
        <s v="Fairview Hospital"/>
        <s v="University Hospitals_x000a_Portage Medical_x000a_Center"/>
        <s v="Kettering Medical_x000a_Center"/>
        <s v="Mercy St Charles_x000a_Hospital"/>
        <s v="Euclid Hospital"/>
        <s v="Aultman Hospital"/>
        <s v="Ohio State University_x000a_Hospitals"/>
        <s v="Springfield Regional_x000a_Medical Center"/>
        <s v="Lutheran Hospital"/>
        <s v="Mercy Tiffin Hospital"/>
        <s v="St Luke's Hospital"/>
        <s v="Medina Hospital"/>
        <s v="Blanchard Valley_x000a_Hospital"/>
        <s v="East Liverpool City_x000a_Hospital"/>
        <s v="Lake Health"/>
        <s v="Bellevue Hospital"/>
        <s v="Mercy St Vincent_x000a_Medical Center"/>
        <s v="Ohiohealth Mansfield_x000a_Hospital"/>
        <s v="Community Hospitals_x000a_And Wellness Centers"/>
        <s v="St John Medical_x000a_Center"/>
        <s v="Ashtabula County_x000a_Medical Center"/>
        <s v="Alliance Community_x000a_Hospital"/>
        <s v="Fort Hamilton Hughes_x000a_Memorial Hospital"/>
        <s v="Grandview Hospital &amp;_x000a_Medical Center"/>
        <s v="Uh Cleveland Medical_x000a_Center"/>
        <s v="Steward Northside_x000a_Medical Center, Inc"/>
        <s v="Marymount Hospital"/>
        <s v="South Pointe Hospital"/>
        <s v="University Hospitals -_x000a_Elyria Medical Center"/>
        <s v="Marietta Memorial_x000a_Hospital"/>
        <s v="Summa Western_x000a_Reserve Hospital"/>
        <s v="Affinity Medical Center"/>
        <s v="Southwest General_x000a_Health Center"/>
        <s v="Adena Regional_x000a_Medical Center"/>
        <s v="St Joseph Warren_x000a_Hospital"/>
        <s v="Christ Hospital"/>
        <s v="Berger Hospital"/>
        <s v="Upper Valley Medical_x000a_Center"/>
        <s v="Clinton Memorial_x000a_Hospital"/>
        <s v="Bethesda North"/>
        <s v="Cleveland Clinic"/>
        <s v="Salem Regional_x000a_Medical Center"/>
        <s v="Uh Geauga Medical_x000a_Center"/>
        <s v="Summa_x000a_Wadsworth-Rittman_x000a_Hospital"/>
        <s v="Mary Rutan Hospital"/>
        <s v="Trinity Medical Ctr East_x000a_&amp;trinity Medical Ctr_x000a_West"/>
        <s v="Lakewood Hospital"/>
        <s v="Licking Memorial_x000a_Hospital"/>
        <s v="Hillcrest Hospital"/>
        <s v="Mercy Health - West_x000a_Hospital"/>
        <s v="Mercy Hospital_x000a_Clermont"/>
        <s v="Glenbeigh Health_x000a_Sources"/>
        <s v="Bay Park Community_x000a_Hospital"/>
        <s v="Mercy St Anne_x000a_Hospital"/>
        <s v="Institute For_x000a_Orthopaedic Surgery"/>
        <s v="Mercy Hospital Of_x000a_Defiance"/>
        <s v="Medical Center At_x000a_Elizabeth Place"/>
        <s v="St Elizabeth Boardman_x000a_Health Center"/>
        <s v="Dublin Methodist_x000a_Hospital"/>
        <s v="Crystal Clinic_x000a_Orthopaedic Center"/>
        <s v="Surgical Hospital At_x000a_Southwoods"/>
        <s v="West Chester Hospital,_x000a_Llc"/>
        <s v="Ohio Valley Medical_x000a_Center, Llc"/>
        <s v="Diley Ridge Medical_x000a_Center"/>
        <s v="University Hospitals_x000a_Ahuja Medical Center"/>
        <s v="Soin Medical Center"/>
        <s v="Trihealth Evendale_x000a_Hospital"/>
        <s v="Paulding County_x000a_Hospital"/>
        <s v="Community Memorial_x000a_Hospital"/>
        <s v="Lodi Community_x000a_Hospital"/>
        <s v="Mercy Allen Hospital"/>
        <s v="Uhhs Memorial_x000a_Hospital Of Geneva"/>
        <s v="Henry County Hospital,_x000a_Inc"/>
        <s v="Mercy Willard Hospital"/>
        <s v="Morrow County_x000a_Hospital"/>
        <s v="H B Magruder_x000a_Memorial Hospital"/>
        <s v="Bucyrus Community_x000a_Hospital"/>
        <s v="Fostoria Community_x000a_Hospital"/>
        <s v="Bluffton Hospital"/>
        <s v="Galion Community_x000a_Hospital"/>
        <s v="Adams County_x000a_Regional Medical_x000a_Center"/>
        <s v="Defiance Regional_x000a_Medical Center"/>
        <s v="Wyandot Memorial_x000a_Hospital"/>
        <s v="Fayette County_x000a_Memorial Hospital"/>
        <s v="Highland District_x000a_Hospital"/>
        <s v="Fulton County Health_x000a_Center"/>
        <s v="Holy Spirit Hospital"/>
        <s v="Geisinger Medical_x000a_Center"/>
        <s v="Ellwood City Hospital"/>
        <s v="Saint Vincent Hospital"/>
        <s v="Lansdale Hospital"/>
        <s v="Evangelical_x000a_Community Hospital"/>
        <s v="Jameson Memorial_x000a_Hospital"/>
        <s v="Upmc Mercy"/>
        <s v="Allegheny Valley_x000a_Hospital"/>
        <s v="Heritage Valley Beaver"/>
        <s v="Heritage Valley_x000a_Sewickley"/>
        <s v="Washington Hospital,_x000a_The"/>
        <s v="Reading Hospital"/>
        <s v="Allegheny General_x000a_Hospital"/>
        <s v="Grand View Hospital"/>
        <s v="Upmc Hamot"/>
        <s v="Gettysburg Hospital"/>
        <s v="Pinnacle Health_x000a_Hospitals"/>
        <s v="West Penn Hospital"/>
        <s v="Upmc Northwest"/>
        <s v="Clarion Hospital"/>
        <s v="Lancaster General_x000a_Hospital"/>
        <s v="Upmc St Margaret"/>
        <s v="Kane Community_x000a_Hospital"/>
        <s v="Upmc Passavant"/>
        <s v="Conemaugh Memorial_x000a_Medical Center"/>
        <s v="Hospital Of Univ Of_x000a_Pennsylvania"/>
        <s v="Meadville Medical_x000a_Center"/>
        <s v="Magee Womens_x000a_Hospital Of Upmc_x000a_Health System"/>
        <s v="Moses Taylor Hospital"/>
        <s v="Lehigh Valley Hospital"/>
        <s v="Wilkes-Barre General_x000a_Hospital"/>
        <s v="Waynesboro Hospital"/>
        <s v="Main Line Hospital_x000a_Bryn Mawr Campus"/>
        <s v="Albert Einstein Medical_x000a_Center"/>
        <s v="Excela Health_x000a_Westmoreland_x000a_Hospital"/>
        <s v="Warren General_x000a_Hospital"/>
        <s v="Chambersburg_x000a_Hospital"/>
        <s v="Acmh Hospital"/>
        <s v="Upmc Presbyterian_x000a_Shadyside"/>
        <s v="Butler Memorial_x000a_Hospital"/>
        <s v="Thomas Jefferson_x000a_University Hospital"/>
        <s v="Upmc Horizon"/>
        <s v="Chester County_x000a_Hospital"/>
        <s v="Millcreek Community_x000a_Hospital"/>
        <s v="Doylestown Hospital"/>
        <s v="Sharon Regional_x000a_Health System"/>
        <s v="Excela Health Frick_x000a_Hospital"/>
        <s v="Wellspan Ephrata_x000a_Community Hospital"/>
        <s v="St Clair Hospital"/>
        <s v="Abington Memorial_x000a_Hospital"/>
        <s v="Hanover Hospital"/>
        <s v="Milton S Hershey_x000a_Medical Center"/>
        <s v="Grove City Medical_x000a_Center"/>
        <s v="Mount Nittany Medical_x000a_Center"/>
        <s v="Geisinger Wyoming_x000a_Valley Medical Center"/>
        <s v="Edgewood Surgical_x000a_Hospital"/>
        <s v="Lecom Health Corry_x000a_Memorial Hospital"/>
        <s v="Charles Cole Memorial_x000a_Hospital"/>
        <s v="Titusville Hospital"/>
        <s v="Jackson-Madison_x000a_County General_x000a_Hospital"/>
        <s v="Sumner Regional_x000a_Medical Center"/>
        <s v="Tristar Skyline Medical_x000a_Center"/>
        <s v="Cumberland Medical_x000a_Center"/>
        <s v="Wayne Medical Center"/>
        <s v="Blount Memorial_x000a_Hospital"/>
        <s v="Wellmont Bristol_x000a_Regional Medical_x000a_Center"/>
        <s v="University Of Tn_x000a_Medical Center (The)"/>
        <s v="Wellmont Holston_x000a_Valley Medical Center"/>
        <s v="Southern Tennessee_x000a_Regional Health_x000a_System Pulaski"/>
        <s v="Williamson Medical_x000a_Center"/>
        <s v="Morristown Hamblen_x000a_Hospital Association"/>
        <s v="Wellmont Hawkins_x000a_County Memorial_x000a_Hospital"/>
        <s v="Tennova_x000a_Healthcare-Lafollett_x000a_Medical Center"/>
        <s v="Methodist Medical_x000a_Center Of Oak Ridge"/>
        <s v="Tennova_x000a_Healthcare-Clarksville"/>
        <s v="Vanderbilt University_x000a_Medical Center"/>
        <s v="Tristar Horizon Medical_x000a_Center"/>
        <s v="Baptist Memorial_x000a_Hospital"/>
        <s v="Methodist Healthcare_x000a_Memphis Hospitals"/>
        <s v="Saint Thomas_x000a_Rutherford Hospital"/>
        <s v="Cookeville Regional_x000a_Medical Center"/>
        <s v="Johnson City Medical_x000a_Center"/>
        <s v="Northcrest Medical_x000a_Center"/>
        <s v="Maury Regional_x000a_Hospital"/>
        <s v="Leconte Medical_x000a_Center"/>
        <s v="Saint Thomas West_x000a_Hospital"/>
        <s v="Memorial Healthcare_x000a_System, Inc"/>
        <s v="Lincoln Medical Center"/>
        <s v="Erlanger Medical_x000a_Center"/>
        <s v="Fort Loudon Medical_x000a_Center"/>
        <s v="Tennova Healthcare"/>
        <s v="Fort Sanders Regional_x000a_Medical Center"/>
        <s v="Henry County Medical_x000a_Center"/>
        <s v="Saint Thomas Midtown_x000a_Hospital"/>
        <s v="Tennova_x000a_Healthcare-Shelbyville"/>
        <s v="Tennova_x000a_Healthcare-Harton"/>
        <s v="Tristar Summit Medical_x000a_Center"/>
        <s v="Delta Medical Center"/>
        <s v="Tristar Centennial_x000a_Medical Center"/>
        <s v="Parkwest Medical_x000a_Center"/>
        <s v="Southern Tennessee_x000a_Regional Health_x000a_System Lawrence"/>
        <s v="Franklin Woods_x000a_Community Hospital"/>
        <s v="Tennova_x000a_Healthcare-Cleveland"/>
        <s v="Tennova_x000a_Healthcare-Lebanon"/>
        <s v="Tristar Hendersonville_x000a_Medical Center"/>
        <s v="Tristar Southern Hills_x000a_Medical Center"/>
        <s v="Saint Thomas Hospital_x000a_For Specialty Surgery"/>
        <s v="Tristar Stonecrest_x000a_Medical Center"/>
        <s v="Saint Francis Bartlett_x000a_Medical Center"/>
        <s v="Marshall Medical_x000a_Center"/>
        <s v="The Hospitals Of_x000a_Providence Memorial_x000a_Campus"/>
        <s v="Peterson Regional_x000a_Medical Center"/>
        <s v="United Regional Health_x000a_Care System"/>
        <s v="St Joseph Regional_x000a_Health Center"/>
        <s v="Parkland Health And_x000a_Hospital System"/>
        <s v="University Of Texas_x000a_Medical Branch"/>
        <s v="Baylor University_x000a_Medical Center"/>
        <s v="Citizens Medical_x000a_Center"/>
        <s v="University Medical_x000a_Center Of El Paso"/>
        <s v="Christus Good_x000a_Shepherd Medical_x000a_Center Marshall"/>
        <s v="Christus Southeast_x000a_Texas- St Elizabeth"/>
        <s v="Christus Good_x000a_Shepherd Medical_x000a_Center- Longview"/>
        <s v="Jps Health Network"/>
        <s v="Providence Health_x000a_Center"/>
        <s v="Ut Southwestern_x000a_University Hospital"/>
        <s v="Christus Spohn_x000a_Hospital Corpus Christi"/>
        <s v="Methodist Dallas_x000a_Medical Center"/>
        <s v="Scott &amp; White Medical_x000a_Center - Temple"/>
        <s v="Seton Medical Center_x000a_Austin"/>
        <s v="Baptist Medical Center"/>
        <s v="Texas Health Arlington_x000a_Memorial Hospital"/>
        <s v="Memorial Hermann_x000a_Texas Medical Center"/>
        <s v="Brazosport Regional_x000a_Health System"/>
        <s v="Baylor Medical Center_x000a_At Irving"/>
        <s v="Titus Regional Medical_x000a_Center"/>
        <s v="East Texas Medical_x000a_Center"/>
        <s v="Graham Regional_x000a_Medical Center"/>
        <s v="Medical City North Hills"/>
        <s v="North Texas Medical_x000a_Center"/>
        <s v="Bayshore Medical_x000a_Center"/>
        <s v="Pampa Regional_x000a_Medical Center"/>
        <s v="Baylor Scott &amp; White_x000a_Medical Center_x000a_Hillcrest"/>
        <s v="Christus Mother_x000a_Frances Hospital"/>
        <s v="Guadalupe Regional_x000a_Medical Center"/>
        <s v="Las Palmas Medical_x000a_Center"/>
        <s v="South Texas Health_x000a_System"/>
        <s v="Dell Seton  Med_x000a_Center At The_x000a_University Of Tx"/>
        <s v="Nix Health Care_x000a_System"/>
        <s v="Medical Center_x000a_Hospital"/>
        <s v="Midland Memorial_x000a_Hospital"/>
        <s v="Texas Health Harris_x000a_Methodist Fort Worth"/>
        <s v="Baylor Scott And White_x000a_All Saints Medical_x000a_Center"/>
        <s v="Seton Smithville_x000a_Regional Hospital"/>
        <s v="Permian Regional_x000a_Medical Center_x000a_Andrews County Ho"/>
        <s v="Detar Healthcare_x000a_System"/>
        <s v="Texas Health Harris_x000a_Methodist Hospital_x000a_Cleburne"/>
        <s v="Metroplex Hospital"/>
        <s v="Grace Medical Center"/>
        <s v="Christus Spohn_x000a_Hospital Kleberg"/>
        <s v="Memorial Hermann_x000a_Hospital System"/>
        <s v="Scott &amp; White Hospital_x000a_Brenham"/>
        <s v="Chi St Luke's Health_x000a_Baylor College Of_x000a_Medicine Me"/>
        <s v="Weatherford Regional_x000a_Medical Center"/>
        <s v="Northwest Texas_x000a_Hospital"/>
        <s v="Etmc Carthage"/>
        <s v="Chi St Lukes Health_x000a_Memorial Lufkin"/>
        <s v="Conroe Regional_x000a_Medical Center"/>
        <s v="Hendrick Medical_x000a_Center"/>
        <s v="Baptist St Anthony's_x000a_Hospital"/>
        <s v="Christus Mother_x000a_Frances Hospital_x000a_Sulphur Springs"/>
        <s v="Christus Santa Rosa_x000a_Medical Center"/>
        <s v="Bellville St Joseph_x000a_Health Center"/>
        <s v="Wise Regional Health_x000a_System"/>
        <s v="Central Texas Medical_x000a_Center"/>
        <s v="Baylor Scott &amp; White_x000a_Medical Center_x000a_Garland"/>
        <s v="Harris Health System"/>
        <s v="College Station_x000a_Medical Center"/>
        <s v="Texoma Medical_x000a_Center"/>
        <s v="Oakbend Medical_x000a_Center"/>
        <s v="San Angelo_x000a_Community Medical_x000a_Center"/>
        <s v="Baptist Beaumont_x000a_Hospital"/>
        <s v="Huntsville Memorial_x000a_Hospital"/>
        <s v="Hunt Regional Medical_x000a_Center"/>
        <s v="Methodist Hospital,the"/>
        <s v="Baylor Scott &amp; White_x000a_Medical Center-_x000a_Waxahachie"/>
        <s v="Dallas Medical Center"/>
        <s v="East Texas Medical_x000a_Center Athens"/>
        <s v="Texas Health Harris_x000a_Methodist Hospital_x000a_Azle"/>
        <s v="Baylor Medical Center_x000a_At Uptown"/>
        <s v="Houston Methodist_x000a_San Jacinto Hospital"/>
        <s v="St David's Medical_x000a_Center"/>
        <s v="Navarro Regional_x000a_Hospital"/>
        <s v="Glen Rose Medical_x000a_Center"/>
        <s v="Texas Health_x000a_Presbyterian Hospital_x000a_Dallas"/>
        <s v="Matagorda Regional_x000a_Medical Center"/>
        <s v="Woodland Heights_x000a_Medical Center"/>
        <s v="The Medical Center Of_x000a_Southeast Texas"/>
        <s v="Methodist Richardson_x000a_Medical Center"/>
        <s v="Abilene Regional_x000a_Medical Center"/>
        <s v="Baylor Scott &amp; White_x000a_Medical Center_x000a_Grapevine"/>
        <s v="Palo Pinto General_x000a_Hospital"/>
        <s v="Shannon Medical_x000a_Center"/>
        <s v="Christus Jasper_x000a_Memorial Hospital"/>
        <s v="Wilbarger General_x000a_Hospital"/>
        <s v="Brownwood Regional_x000a_Medical Center"/>
        <s v="Lake Granbury_x000a_Medical Center"/>
        <s v="Hill Country Memorial_x000a_Hospital Inc"/>
        <s v="Care Regional Medical_x000a_Center"/>
        <s v="Memorial Hermann_x000a_Memorial City Medical_x000a_Center"/>
        <s v="Clear Lake Regional_x000a_Medical Center"/>
        <s v="Denton Regional_x000a_Medical Center"/>
        <s v="Houston Northwest_x000a_Medical Center"/>
        <s v="West Houston Medical_x000a_Center"/>
        <s v="Medical City Dallas"/>
        <s v="Medical Center Of_x000a_Plano"/>
        <s v="Nacogdoches Medical_x000a_Center"/>
        <s v="Medical Center Of_x000a_Lewisville"/>
        <s v="Tomball Regional_x000a_Medical Center"/>
        <s v="Plaza Medical Center_x000a_Of Fort Worth"/>
        <s v="Womans Hospital Of_x000a_Texas,the"/>
        <s v="Medical City Arlington"/>
        <s v="Texas Health Huguley_x000a_Hospital Fort Worth_x000a_South"/>
        <s v="Baylor Scott And White_x000a_Medical Center White_x000a_Rock"/>
        <s v="Memorial Hermann_x000a_Northeast"/>
        <s v="University Medical_x000a_Center"/>
        <s v="University Of Texas_x000a_Health Science Center_x000a_At Tyler"/>
        <s v="Longview Regional_x000a_Medical Center"/>
        <s v="Houston Methodist St_x000a_John Hospital"/>
        <s v="Rio Grande Regional_x000a_Hospital"/>
        <s v="St David's South_x000a_Austin Medical Center"/>
        <s v="Cypress Fairbanks_x000a_Medical Center"/>
        <s v="Round Rock Medical_x000a_Center"/>
        <s v="Baylor Scott And White_x000a_Medical Center_x000a_Carrollton"/>
        <s v="Baylor Scott And White_x000a_Medical Center Lake_x000a_Pointe"/>
        <s v="Texas Health_x000a_Presbyterian Hospital_x000a_Denton"/>
        <s v="Palestine Regional_x000a_Medical Center"/>
        <s v="Hamilton General_x000a_Hospital"/>
        <s v="Texas Health_x000a_Presbyterian Hospital_x000a_Plano"/>
        <s v="Tops Surgical_x000a_Specialty Hospital"/>
        <s v="Kingwood Medical_x000a_Center"/>
        <s v="Texas Health Harris_x000a_Methodist Hospital_x000a_Southwest F"/>
        <s v="Corpus Christi Medical_x000a_Center,the"/>
        <s v="Houston Hospital For_x000a_Specialized Surgery"/>
        <s v="Christus St Michael_x000a_Health System"/>
        <s v="Doctors Hospital_x000a_Tidwell"/>
        <s v="Texas Orthopedic_x000a_Hospital"/>
        <s v="Northwest Hills_x000a_Surgical Hospital"/>
        <s v="North Austin Medical_x000a_Center"/>
        <s v="Methodist Sugar Land_x000a_Hospital"/>
        <s v="Kell West Regional_x000a_Hospital"/>
        <s v="Physicians Centre,the"/>
        <s v="Texas Health_x000a_Presbyterian Hospital_x000a_Allen"/>
        <s v="Houston Methodist_x000a_Willowbrook Hospital"/>
        <s v="Memorial Hermann_x000a_Katy Hospital"/>
        <s v="Memorial Hermann_x000a_Sugar Land Hospital"/>
        <s v="Baylor Heart And_x000a_Vascular Hospital"/>
        <s v="Baylor Medical Center_x000a_At Frisco"/>
        <s v="Sugar Land Surgical_x000a_Hospital Llp"/>
        <s v="St Luke's The_x000a_Woodlands Hospital"/>
        <s v="Texas Spine And Joint_x000a_Hospital"/>
        <s v="Doctors Hospital At_x000a_Renaissance"/>
        <s v="Arise Austin Medical_x000a_Center"/>
        <s v="Usmd Hospital At_x000a_Arlington L P"/>
        <s v="Baylor Surgical_x000a_Hospital At Las_x000a_Colinas"/>
        <s v="Quail Creek Surgical_x000a_Hospital"/>
        <s v="Lubbock Heart_x000a_Hospital Lp"/>
        <s v="Baylor Surgical_x000a_Hospital At Fort Worth"/>
        <s v="Baylor Medical Center_x000a_At Trophy Club"/>
        <s v="Texas Health Harris_x000a_Methodist Hospital_x000a_Southlake"/>
        <s v="Texas Institute For_x000a_Surgery At_x000a_Presbyterian Hospit"/>
        <s v="Baylor Regional_x000a_Medical Center At_x000a_Plano"/>
        <s v="Texas Health Center_x000a_For Diagnostics &amp;_x000a_Surgery Plan"/>
        <s v="Pine Creek Medical_x000a_Center Llp"/>
        <s v="Good Shephard_x000a_Medical Center-Linden"/>
        <s v="Sweeny Community_x000a_Hospital"/>
        <s v="Bayside Community_x000a_Hospital"/>
        <s v="Riceland Medical_x000a_Center"/>
        <s v="Coon Memorial_x000a_Hospital"/>
        <s v="Palacios Community_x000a_Medical Center"/>
        <s v="Little River Healthcare"/>
        <s v="Jackson Healthcare_x000a_Center"/>
        <s v="East Texas Medical_x000a_Center Pittsburg"/>
        <s v="Golden Plains_x000a_Community Hospital"/>
        <s v="Tmc- Bonham Hospital"/>
        <s v="Liberty Dayton_x000a_Regional Medical_x000a_Center"/>
        <s v="Lavaca Medical Center"/>
        <s v="East Texas Medical_x000a_Center Quitman"/>
        <s v="Christus Mother_x000a_Frances Hospital-_x000a_Winnsboro"/>
        <s v="Cogdell Memorial_x000a_Hospital"/>
        <s v="Central Vermont_x000a_Medical Center"/>
        <s v="University Of Vermont_x000a_Medical Center"/>
        <s v="Rutland Regional_x000a_Medical Center"/>
        <s v="Brattleboro Memorial_x000a_Hospital"/>
        <s v="Southwestern Vermont_x000a_Medical Center"/>
        <s v="Northwestern Medical_x000a_Center Inc"/>
        <s v="Gifford Medical Center"/>
        <s v="Mt Ascutney Hospital"/>
        <s v="Northeastern Vermont_x000a_Regional Hospital"/>
        <s v="North Country Hospital_x000a_And Health Center"/>
        <s v="Copley Hospital"/>
        <s v="Springfield Hospital"/>
        <s v="Porter Hospital, Inc"/>
        <s v="Northwest Hospital"/>
        <s v="Skagit Valley Hospital"/>
        <s v="Virginia Mason_x000a_Medical Center"/>
        <s v="Island Hospital"/>
        <s v="University Of_x000a_Washington Medical_x000a_Ctr"/>
        <s v="Highline Medical_x000a_Center"/>
        <s v="Providence Regional_x000a_Medical Center Everett"/>
        <s v="Multicare Auburn_x000a_Medical Center"/>
        <s v="Providence Centralia_x000a_Hospital"/>
        <s v="St Clare Hospital"/>
        <s v="Providence St Peter_x000a_Hospital"/>
        <s v="Swedish Medical_x000a_Center / Cherry Hill"/>
        <s v="Swedish Edmonds_x000a_Hospital"/>
        <s v="Grays Harbor_x000a_Community Hospital"/>
        <s v="Yakima Valley_x000a_Memorial Hospital"/>
        <s v="Harrison Memorial_x000a_Hospital"/>
        <s v="Peachealth St John_x000a_Medical Center"/>
        <s v="Multicare Deaconess_x000a_Hospital"/>
        <s v="Overlake Hospital_x000a_Medical Center"/>
        <s v="Kennewick General_x000a_Hospital"/>
        <s v="Providence Sacred_x000a_Heart Medical Center"/>
        <s v="Kadlec Regional_x000a_Medical Center"/>
        <s v="Cascade Valley_x000a_Hospital"/>
        <s v="Harborview Medical_x000a_Center"/>
        <s v="Olympic Medical_x000a_Center"/>
        <s v="Providence Holy_x000a_Family Hospital"/>
        <s v="Valley Medical Center"/>
        <s v="Evergreenhealth_x000a_Medical Center"/>
        <s v="Tacoma General_x000a_Allenmore Hospital"/>
        <s v="Capital Medical Center"/>
        <s v="St Francis Community_x000a_Hospital"/>
        <s v="Confluence Health-_x000a_Wenatchee Valley_x000a_Hosp &amp; Clinics"/>
        <s v="Legacy Salmon Creek_x000a_Medical Center"/>
        <s v="St Anthony Hospital"/>
        <s v="Swedish Issaquah"/>
        <s v="Prosser Memorial_x000a_Hospital"/>
        <s v="Pullman Regional_x000a_Hospital"/>
        <s v="Tri-State Memorial_x000a_Hospital"/>
        <s v="Kittitas Valley_x000a_Community Hospital"/>
        <s v="Mason General_x000a_Hospital &amp; Family Of_x000a_Clinics"/>
        <s v="Whidbey General_x000a_Hospital"/>
        <s v="Mayo Clinic Hlth_x000a_System  Franciscan_x000a_Med Ctr"/>
        <s v="Lakeview Medical_x000a_Center"/>
        <s v="United Hospital_x000a_System"/>
        <s v="Columbia St Marys_x000a_Hospital Ozaukee"/>
        <s v="The Monroe Clinic"/>
        <s v="Aspirus Wausau_x000a_Hospital"/>
        <s v="Divine Savior_x000a_Healthcare"/>
        <s v="Columbia St Marys_x000a_Hospital Milwaukee"/>
        <s v="Mercy Health System_x000a_Corp"/>
        <s v="Mayo Clinic Health_x000a_System In Eau Claire"/>
        <s v="Fort Memorial Hospital"/>
        <s v="Beaver Dam_x000a_Community Hospital"/>
        <s v="Gundersen Lutheran_x000a_Medical Center"/>
        <s v="St Agnes Hospital"/>
        <s v="Unitypoint Health -_x000a_Meriter"/>
        <s v="Sauk Prairie Hospital"/>
        <s v="St Marys Hospital_x000a_Medical Ctr"/>
        <s v="University Of Wi_x000a_Hospitals &amp; Clinics_x000a_Authority"/>
        <s v="Beloit Memorial_x000a_Hospital"/>
        <s v="Bay Area Medical_x000a_Center"/>
        <s v="Aurora St Lukes_x000a_Medical Center"/>
        <s v="Aurora West Allis_x000a_Medical Center"/>
        <s v="Froedtert Memorial_x000a_Lutheran Hospital"/>
        <s v="Aurora Baycare_x000a_Medical Ctr"/>
        <s v="Aurora Medical Center"/>
        <s v="Waupun Memorial_x000a_Hospital"/>
        <s v="St Croix Regional_x000a_Medical Center"/>
        <s v="Ascension Good_x000a_Samaritan Hospital"/>
        <s v="Westfields Hospital_x000a_And Clinic"/>
        <s v="Mercy Walworth_x000a_Hospital &amp; Medical_x000a_Center"/>
        <s v="Campbell County_x000a_Memorial Hospital"/>
        <s v="Sheridan Memorial_x000a_Hospital"/>
        <s v="Sagewest Health Care"/>
        <s v="Memorial Hospital_x000a_Sweetwater County"/>
        <s v="Wyoming Medical_x000a_Center"/>
        <s v="Cheyenne Regional_x000a_Medical Center"/>
        <s v="St Johns Medical_x000a_Center"/>
        <s v="Ivinson Memorial_x000a_Hospital"/>
        <s v="Evanston Regional_x000a_Hospital"/>
        <s v="Mountain View_x000a_Regional Hospital"/>
        <s v="Weston County Health_x000a_Services"/>
        <s v="Washakie Medical_x000a_Center"/>
        <s v="West Park Hospital_x000a_District"/>
        <s v="St Marks Medical_x000a_Center"/>
        <s v="Memorial Hermann_x000a_Surgical Hospital_x000a_Kingwood"/>
        <s v="The Hospital At_x000a_Westlake Medical_x000a_Center"/>
        <s v="Houston Physicians'_x000a_Hospital"/>
        <s v="University General_x000a_Hospital"/>
        <s v="Methodist Mansfield_x000a_Medical Center"/>
        <s v="North Cypress Medical_x000a_Center"/>
        <s v="The Heart Hospital_x000a_Baylor Plano"/>
        <s v="St Luke's Patients_x000a_Medical Center"/>
        <s v="Scott &amp; White_x000a_Hospital-Round Rock"/>
        <s v="Cedar Park Regional_x000a_Medical Center"/>
        <s v="Texas Health_x000a_Presbyterian Hospital_x000a_Rockwall"/>
        <s v="Usmd Hospital  At Fort_x000a_Worth Lp"/>
        <s v="Sierra Providence East_x000a_Medical Center"/>
        <s v="North Central Surgical_x000a_Center Llp"/>
        <s v="St Luke's Sugar Land_x000a_Hospital"/>
        <s v="Methodist Stone Oak_x000a_Hospital"/>
        <s v="Memorial Hermann_x000a_First Colony Hospital"/>
        <s v="St Lukes Lakeside_x000a_Hospital"/>
        <s v="Baylor Scott And White_x000a_Medical Center_x000a_Sunnyvale"/>
        <s v="South Texas Surgical_x000a_Hospital"/>
        <s v="Baylor Orthopedic And_x000a_Spine Hospital At_x000a_Arlington"/>
        <s v="Texas Health_x000a_Presbyterian Hospital_x000a_Flower Mound"/>
        <s v="Methodist Mckinney_x000a_Hospital"/>
        <s v="Methodist Hospital For_x000a_Surgery"/>
        <s v="St Luke's Hospital At_x000a_The Vintage"/>
        <s v="Baylor Scott And White_x000a_Surgical Hospital At_x000a_Sherma"/>
        <s v="Methodist West_x000a_Houston Hospital"/>
        <s v="Baptist Emergency_x000a_Hospital"/>
        <s v="Lakeway Regional_x000a_Medical Center, Llc"/>
        <s v="Baylor Scott And White_x000a_Medical Center_x000a_Mckinney"/>
        <s v="Texas General_x000a_Hospital"/>
        <s v="Baylor Scott &amp; White_x000a_Emergency Medical_x000a_Center At C"/>
        <s v="Baylor Scott &amp; White_x000a_Medical Center-_x000a_College Stati"/>
        <s v="Crescent Medical_x000a_Center Lancaster"/>
        <s v="Bay Area Regional_x000a_Medical Center, Llc"/>
        <s v="Medical City Alliance"/>
        <s v="Baylor Emergency_x000a_Medical Center"/>
        <s v="Baylor Scott &amp; White_x000a_Medical Center -_x000a_Marble Falls"/>
      </sharedItems>
    </cacheField>
    <cacheField name="IP or OP &lt;100" numFmtId="0">
      <sharedItems containsMixedTypes="1" containsNumber="1" containsInteger="1" minValue="0" maxValue="1" count="4">
        <s v="More than 100 Claims  - higher validity"/>
        <s v="Less than 100 Claims - lower validity"/>
        <n v="0" u="1"/>
        <n v="1" u="1"/>
      </sharedItems>
    </cacheField>
    <cacheField name="IP &lt;100" numFmtId="0">
      <sharedItems/>
    </cacheField>
    <cacheField name="OP &lt; 100" numFmtId="0">
      <sharedItems count="2">
        <s v="More than 100 Claims  - higher validity"/>
        <s v="Less than 100 Claims - lower validity"/>
      </sharedItems>
    </cacheField>
    <cacheField name="Street address" numFmtId="0">
      <sharedItems/>
    </cacheField>
    <cacheField name="Zip_x000a_code" numFmtId="0">
      <sharedItems containsSemiMixedTypes="0" containsString="0" containsNumber="1" containsInteger="1" minValue="1040" maxValue="99403"/>
    </cacheField>
    <cacheField name="Hospital system or, if_x000a_independent,_x000a_IPPS/CAH" numFmtId="0">
      <sharedItems/>
    </cacheField>
    <cacheField name="Is hospital a critical access hospital (Y/N)?" numFmtId="0">
      <sharedItems/>
    </cacheField>
    <cacheField name="Hospital Compare 5-star rating (October 2018, NA=Not Available)" numFmtId="0">
      <sharedItems containsMixedTypes="1" containsNumber="1" containsInteger="1" minValue="1" maxValue="5"/>
    </cacheField>
    <cacheField name="Number of outpatient services" numFmtId="0">
      <sharedItems containsMixedTypes="1" containsNumber="1" containsInteger="1" minValue="11" maxValue="139320"/>
    </cacheField>
    <cacheField name="Total private allowed amount for outpatient services ($ millions)" numFmtId="0">
      <sharedItems containsMixedTypes="1" containsNumber="1" minValue="0" maxValue="194.1"/>
    </cacheField>
    <cacheField name="Simulated Medicare allowed amount for outpatient services ($ millions)" numFmtId="0">
      <sharedItems containsMixedTypes="1" containsNumber="1" minValue="0" maxValue="71.2"/>
    </cacheField>
    <cacheField name="Relative price for outpatient services" numFmtId="9">
      <sharedItems containsString="0" containsBlank="1" containsNumber="1" minValue="0.5" maxValue="29.58"/>
    </cacheField>
    <cacheField name="Standardized price per outpatient service" numFmtId="0">
      <sharedItems containsMixedTypes="1" containsNumber="1" minValue="25.27" maxValue="2165.61"/>
    </cacheField>
    <cacheField name="Number of inpatient stays" numFmtId="0">
      <sharedItems containsMixedTypes="1" containsNumber="1" containsInteger="1" minValue="11" maxValue="21435"/>
    </cacheField>
    <cacheField name="Total private allowed amount for inpatient services ($ millions)" numFmtId="0">
      <sharedItems containsMixedTypes="1" containsNumber="1" minValue="0" maxValue="348.1"/>
    </cacheField>
    <cacheField name="Simulated Medicare allowed amount for inpatient services ($ millions)" numFmtId="0">
      <sharedItems containsMixedTypes="1" containsNumber="1" minValue="0" maxValue="249.6"/>
    </cacheField>
    <cacheField name="Relative price for inpatient services" numFmtId="9">
      <sharedItems containsString="0" containsBlank="1" containsNumber="1" minValue="0.34" maxValue="5.81"/>
    </cacheField>
    <cacheField name="Standardized price per inpatient stay " numFmtId="167">
      <sharedItems containsMixedTypes="1" containsNumber="1" containsInteger="1" minValue="2506" maxValue="48588"/>
    </cacheField>
    <cacheField name="Total private allowed amount for inpatient and outpatient services ($ millions)" numFmtId="0">
      <sharedItems containsMixedTypes="1" containsNumber="1" minValue="0.1" maxValue="496.2"/>
    </cacheField>
    <cacheField name="Simulated Medicare allowed amount for inpatient and outpatient services ($ millions)" numFmtId="0">
      <sharedItems containsMixedTypes="1" containsNumber="1" minValue="0.1" maxValue="313"/>
    </cacheField>
    <cacheField name="Relative price for inpatient and outpatient services" numFmtId="9">
      <sharedItems containsString="0" containsBlank="1" containsNumber="1" minValue="0.74" maxValue="6.46"/>
    </cacheField>
  </cacheFields>
  <extLst>
    <ext xmlns:x14="http://schemas.microsoft.com/office/spreadsheetml/2009/9/main" uri="{725AE2AE-9491-48be-B2B4-4EB974FC3084}">
      <x14:pivotCacheDefinition pivotCacheId="208629508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6">
  <r>
    <x v="0"/>
    <x v="0"/>
    <x v="0"/>
    <x v="0"/>
  </r>
  <r>
    <x v="1"/>
    <x v="0"/>
    <x v="0"/>
    <x v="1"/>
  </r>
  <r>
    <x v="2"/>
    <x v="0"/>
    <x v="0"/>
    <x v="2"/>
  </r>
  <r>
    <x v="3"/>
    <x v="0"/>
    <x v="0"/>
    <x v="3"/>
  </r>
  <r>
    <x v="4"/>
    <x v="0"/>
    <x v="0"/>
    <x v="4"/>
  </r>
  <r>
    <x v="5"/>
    <x v="0"/>
    <x v="0"/>
    <x v="5"/>
  </r>
  <r>
    <x v="6"/>
    <x v="0"/>
    <x v="0"/>
    <x v="6"/>
  </r>
  <r>
    <x v="7"/>
    <x v="0"/>
    <x v="0"/>
    <x v="7"/>
  </r>
  <r>
    <x v="8"/>
    <x v="0"/>
    <x v="0"/>
    <x v="8"/>
  </r>
  <r>
    <x v="9"/>
    <x v="0"/>
    <x v="0"/>
    <x v="9"/>
  </r>
  <r>
    <x v="10"/>
    <x v="0"/>
    <x v="0"/>
    <x v="10"/>
  </r>
  <r>
    <x v="11"/>
    <x v="0"/>
    <x v="0"/>
    <x v="11"/>
  </r>
  <r>
    <x v="12"/>
    <x v="0"/>
    <x v="0"/>
    <x v="12"/>
  </r>
  <r>
    <x v="13"/>
    <x v="0"/>
    <x v="0"/>
    <x v="6"/>
  </r>
  <r>
    <x v="14"/>
    <x v="0"/>
    <x v="0"/>
    <x v="13"/>
  </r>
  <r>
    <x v="15"/>
    <x v="0"/>
    <x v="0"/>
    <x v="14"/>
  </r>
  <r>
    <x v="16"/>
    <x v="0"/>
    <x v="0"/>
    <x v="15"/>
  </r>
  <r>
    <x v="17"/>
    <x v="0"/>
    <x v="0"/>
    <x v="16"/>
  </r>
  <r>
    <x v="18"/>
    <x v="0"/>
    <x v="0"/>
    <x v="8"/>
  </r>
  <r>
    <x v="19"/>
    <x v="0"/>
    <x v="0"/>
    <x v="17"/>
  </r>
  <r>
    <x v="20"/>
    <x v="0"/>
    <x v="0"/>
    <x v="18"/>
  </r>
  <r>
    <x v="0"/>
    <x v="0"/>
    <x v="1"/>
    <x v="19"/>
  </r>
  <r>
    <x v="1"/>
    <x v="0"/>
    <x v="1"/>
    <x v="20"/>
  </r>
  <r>
    <x v="2"/>
    <x v="0"/>
    <x v="1"/>
    <x v="21"/>
  </r>
  <r>
    <x v="3"/>
    <x v="0"/>
    <x v="1"/>
    <x v="22"/>
  </r>
  <r>
    <x v="4"/>
    <x v="0"/>
    <x v="1"/>
    <x v="23"/>
  </r>
  <r>
    <x v="5"/>
    <x v="0"/>
    <x v="1"/>
    <x v="24"/>
  </r>
  <r>
    <x v="6"/>
    <x v="0"/>
    <x v="1"/>
    <x v="25"/>
  </r>
  <r>
    <x v="7"/>
    <x v="0"/>
    <x v="1"/>
    <x v="26"/>
  </r>
  <r>
    <x v="8"/>
    <x v="0"/>
    <x v="1"/>
    <x v="14"/>
  </r>
  <r>
    <x v="9"/>
    <x v="0"/>
    <x v="1"/>
    <x v="27"/>
  </r>
  <r>
    <x v="10"/>
    <x v="0"/>
    <x v="1"/>
    <x v="28"/>
  </r>
  <r>
    <x v="11"/>
    <x v="0"/>
    <x v="1"/>
    <x v="21"/>
  </r>
  <r>
    <x v="12"/>
    <x v="0"/>
    <x v="1"/>
    <x v="29"/>
  </r>
  <r>
    <x v="13"/>
    <x v="0"/>
    <x v="1"/>
    <x v="30"/>
  </r>
  <r>
    <x v="14"/>
    <x v="0"/>
    <x v="1"/>
    <x v="31"/>
  </r>
  <r>
    <x v="15"/>
    <x v="0"/>
    <x v="1"/>
    <x v="20"/>
  </r>
  <r>
    <x v="16"/>
    <x v="0"/>
    <x v="1"/>
    <x v="31"/>
  </r>
  <r>
    <x v="17"/>
    <x v="0"/>
    <x v="1"/>
    <x v="32"/>
  </r>
  <r>
    <x v="18"/>
    <x v="0"/>
    <x v="1"/>
    <x v="33"/>
  </r>
  <r>
    <x v="19"/>
    <x v="0"/>
    <x v="1"/>
    <x v="34"/>
  </r>
  <r>
    <x v="20"/>
    <x v="0"/>
    <x v="1"/>
    <x v="35"/>
  </r>
  <r>
    <x v="0"/>
    <x v="0"/>
    <x v="2"/>
    <x v="36"/>
  </r>
  <r>
    <x v="1"/>
    <x v="0"/>
    <x v="2"/>
    <x v="37"/>
  </r>
  <r>
    <x v="2"/>
    <x v="0"/>
    <x v="2"/>
    <x v="38"/>
  </r>
  <r>
    <x v="3"/>
    <x v="0"/>
    <x v="2"/>
    <x v="39"/>
  </r>
  <r>
    <x v="4"/>
    <x v="0"/>
    <x v="2"/>
    <x v="40"/>
  </r>
  <r>
    <x v="5"/>
    <x v="0"/>
    <x v="2"/>
    <x v="41"/>
  </r>
  <r>
    <x v="6"/>
    <x v="0"/>
    <x v="2"/>
    <x v="42"/>
  </r>
  <r>
    <x v="7"/>
    <x v="0"/>
    <x v="2"/>
    <x v="43"/>
  </r>
  <r>
    <x v="8"/>
    <x v="0"/>
    <x v="2"/>
    <x v="44"/>
  </r>
  <r>
    <x v="9"/>
    <x v="0"/>
    <x v="2"/>
    <x v="45"/>
  </r>
  <r>
    <x v="10"/>
    <x v="0"/>
    <x v="2"/>
    <x v="46"/>
  </r>
  <r>
    <x v="11"/>
    <x v="0"/>
    <x v="2"/>
    <x v="47"/>
  </r>
  <r>
    <x v="12"/>
    <x v="0"/>
    <x v="2"/>
    <x v="48"/>
  </r>
  <r>
    <x v="13"/>
    <x v="0"/>
    <x v="2"/>
    <x v="49"/>
  </r>
  <r>
    <x v="14"/>
    <x v="0"/>
    <x v="2"/>
    <x v="36"/>
  </r>
  <r>
    <x v="15"/>
    <x v="0"/>
    <x v="2"/>
    <x v="50"/>
  </r>
  <r>
    <x v="16"/>
    <x v="0"/>
    <x v="2"/>
    <x v="27"/>
  </r>
  <r>
    <x v="17"/>
    <x v="0"/>
    <x v="2"/>
    <x v="51"/>
  </r>
  <r>
    <x v="18"/>
    <x v="0"/>
    <x v="2"/>
    <x v="52"/>
  </r>
  <r>
    <x v="19"/>
    <x v="0"/>
    <x v="2"/>
    <x v="53"/>
  </r>
  <r>
    <x v="20"/>
    <x v="0"/>
    <x v="2"/>
    <x v="54"/>
  </r>
  <r>
    <x v="0"/>
    <x v="1"/>
    <x v="0"/>
    <x v="55"/>
  </r>
  <r>
    <x v="1"/>
    <x v="1"/>
    <x v="0"/>
    <x v="56"/>
  </r>
  <r>
    <x v="2"/>
    <x v="1"/>
    <x v="0"/>
    <x v="57"/>
  </r>
  <r>
    <x v="3"/>
    <x v="1"/>
    <x v="0"/>
    <x v="58"/>
  </r>
  <r>
    <x v="4"/>
    <x v="1"/>
    <x v="0"/>
    <x v="59"/>
  </r>
  <r>
    <x v="5"/>
    <x v="1"/>
    <x v="0"/>
    <x v="60"/>
  </r>
  <r>
    <x v="6"/>
    <x v="1"/>
    <x v="0"/>
    <x v="61"/>
  </r>
  <r>
    <x v="7"/>
    <x v="1"/>
    <x v="0"/>
    <x v="42"/>
  </r>
  <r>
    <x v="8"/>
    <x v="1"/>
    <x v="0"/>
    <x v="37"/>
  </r>
  <r>
    <x v="9"/>
    <x v="1"/>
    <x v="0"/>
    <x v="62"/>
  </r>
  <r>
    <x v="10"/>
    <x v="1"/>
    <x v="0"/>
    <x v="63"/>
  </r>
  <r>
    <x v="11"/>
    <x v="1"/>
    <x v="0"/>
    <x v="64"/>
  </r>
  <r>
    <x v="12"/>
    <x v="1"/>
    <x v="0"/>
    <x v="65"/>
  </r>
  <r>
    <x v="13"/>
    <x v="1"/>
    <x v="0"/>
    <x v="61"/>
  </r>
  <r>
    <x v="14"/>
    <x v="1"/>
    <x v="0"/>
    <x v="66"/>
  </r>
  <r>
    <x v="15"/>
    <x v="1"/>
    <x v="0"/>
    <x v="67"/>
  </r>
  <r>
    <x v="16"/>
    <x v="1"/>
    <x v="0"/>
    <x v="68"/>
  </r>
  <r>
    <x v="17"/>
    <x v="1"/>
    <x v="0"/>
    <x v="69"/>
  </r>
  <r>
    <x v="18"/>
    <x v="1"/>
    <x v="0"/>
    <x v="24"/>
  </r>
  <r>
    <x v="19"/>
    <x v="1"/>
    <x v="0"/>
    <x v="70"/>
  </r>
  <r>
    <x v="20"/>
    <x v="1"/>
    <x v="0"/>
    <x v="53"/>
  </r>
  <r>
    <x v="21"/>
    <x v="1"/>
    <x v="0"/>
    <x v="40"/>
  </r>
  <r>
    <x v="22"/>
    <x v="1"/>
    <x v="0"/>
    <x v="71"/>
  </r>
  <r>
    <x v="0"/>
    <x v="1"/>
    <x v="1"/>
    <x v="69"/>
  </r>
  <r>
    <x v="1"/>
    <x v="1"/>
    <x v="1"/>
    <x v="30"/>
  </r>
  <r>
    <x v="2"/>
    <x v="1"/>
    <x v="1"/>
    <x v="34"/>
  </r>
  <r>
    <x v="3"/>
    <x v="1"/>
    <x v="1"/>
    <x v="72"/>
  </r>
  <r>
    <x v="4"/>
    <x v="1"/>
    <x v="1"/>
    <x v="73"/>
  </r>
  <r>
    <x v="5"/>
    <x v="1"/>
    <x v="1"/>
    <x v="74"/>
  </r>
  <r>
    <x v="6"/>
    <x v="1"/>
    <x v="1"/>
    <x v="75"/>
  </r>
  <r>
    <x v="7"/>
    <x v="1"/>
    <x v="1"/>
    <x v="23"/>
  </r>
  <r>
    <x v="8"/>
    <x v="1"/>
    <x v="1"/>
    <x v="76"/>
  </r>
  <r>
    <x v="9"/>
    <x v="1"/>
    <x v="1"/>
    <x v="48"/>
  </r>
  <r>
    <x v="10"/>
    <x v="1"/>
    <x v="1"/>
    <x v="77"/>
  </r>
  <r>
    <x v="11"/>
    <x v="1"/>
    <x v="1"/>
    <x v="78"/>
  </r>
  <r>
    <x v="12"/>
    <x v="1"/>
    <x v="1"/>
    <x v="79"/>
  </r>
  <r>
    <x v="13"/>
    <x v="1"/>
    <x v="1"/>
    <x v="80"/>
  </r>
  <r>
    <x v="14"/>
    <x v="1"/>
    <x v="1"/>
    <x v="81"/>
  </r>
  <r>
    <x v="15"/>
    <x v="1"/>
    <x v="1"/>
    <x v="30"/>
  </r>
  <r>
    <x v="16"/>
    <x v="1"/>
    <x v="1"/>
    <x v="51"/>
  </r>
  <r>
    <x v="17"/>
    <x v="1"/>
    <x v="1"/>
    <x v="81"/>
  </r>
  <r>
    <x v="18"/>
    <x v="1"/>
    <x v="1"/>
    <x v="82"/>
  </r>
  <r>
    <x v="19"/>
    <x v="1"/>
    <x v="1"/>
    <x v="81"/>
  </r>
  <r>
    <x v="20"/>
    <x v="1"/>
    <x v="1"/>
    <x v="21"/>
  </r>
  <r>
    <x v="21"/>
    <x v="1"/>
    <x v="1"/>
    <x v="45"/>
  </r>
  <r>
    <x v="22"/>
    <x v="1"/>
    <x v="1"/>
    <x v="83"/>
  </r>
  <r>
    <x v="0"/>
    <x v="1"/>
    <x v="2"/>
    <x v="60"/>
  </r>
  <r>
    <x v="1"/>
    <x v="1"/>
    <x v="2"/>
    <x v="34"/>
  </r>
  <r>
    <x v="2"/>
    <x v="1"/>
    <x v="2"/>
    <x v="84"/>
  </r>
  <r>
    <x v="3"/>
    <x v="1"/>
    <x v="2"/>
    <x v="85"/>
  </r>
  <r>
    <x v="4"/>
    <x v="1"/>
    <x v="2"/>
    <x v="86"/>
  </r>
  <r>
    <x v="5"/>
    <x v="1"/>
    <x v="2"/>
    <x v="8"/>
  </r>
  <r>
    <x v="6"/>
    <x v="1"/>
    <x v="2"/>
    <x v="87"/>
  </r>
  <r>
    <x v="7"/>
    <x v="1"/>
    <x v="2"/>
    <x v="43"/>
  </r>
  <r>
    <x v="8"/>
    <x v="1"/>
    <x v="2"/>
    <x v="27"/>
  </r>
  <r>
    <x v="9"/>
    <x v="1"/>
    <x v="2"/>
    <x v="56"/>
  </r>
  <r>
    <x v="10"/>
    <x v="1"/>
    <x v="2"/>
    <x v="88"/>
  </r>
  <r>
    <x v="11"/>
    <x v="1"/>
    <x v="2"/>
    <x v="25"/>
  </r>
  <r>
    <x v="12"/>
    <x v="1"/>
    <x v="2"/>
    <x v="57"/>
  </r>
  <r>
    <x v="13"/>
    <x v="1"/>
    <x v="2"/>
    <x v="43"/>
  </r>
  <r>
    <x v="14"/>
    <x v="1"/>
    <x v="2"/>
    <x v="89"/>
  </r>
  <r>
    <x v="15"/>
    <x v="1"/>
    <x v="2"/>
    <x v="50"/>
  </r>
  <r>
    <x v="16"/>
    <x v="1"/>
    <x v="2"/>
    <x v="16"/>
  </r>
  <r>
    <x v="17"/>
    <x v="1"/>
    <x v="2"/>
    <x v="90"/>
  </r>
  <r>
    <x v="18"/>
    <x v="1"/>
    <x v="2"/>
    <x v="91"/>
  </r>
  <r>
    <x v="19"/>
    <x v="1"/>
    <x v="2"/>
    <x v="47"/>
  </r>
  <r>
    <x v="20"/>
    <x v="1"/>
    <x v="2"/>
    <x v="92"/>
  </r>
  <r>
    <x v="21"/>
    <x v="1"/>
    <x v="2"/>
    <x v="93"/>
  </r>
  <r>
    <x v="22"/>
    <x v="1"/>
    <x v="2"/>
    <x v="86"/>
  </r>
  <r>
    <x v="0"/>
    <x v="2"/>
    <x v="0"/>
    <x v="94"/>
  </r>
  <r>
    <x v="1"/>
    <x v="2"/>
    <x v="0"/>
    <x v="86"/>
  </r>
  <r>
    <x v="2"/>
    <x v="2"/>
    <x v="0"/>
    <x v="95"/>
  </r>
  <r>
    <x v="3"/>
    <x v="2"/>
    <x v="0"/>
    <x v="96"/>
  </r>
  <r>
    <x v="4"/>
    <x v="2"/>
    <x v="0"/>
    <x v="97"/>
  </r>
  <r>
    <x v="5"/>
    <x v="2"/>
    <x v="0"/>
    <x v="56"/>
  </r>
  <r>
    <x v="6"/>
    <x v="2"/>
    <x v="0"/>
    <x v="98"/>
  </r>
  <r>
    <x v="7"/>
    <x v="2"/>
    <x v="0"/>
    <x v="98"/>
  </r>
  <r>
    <x v="8"/>
    <x v="2"/>
    <x v="0"/>
    <x v="99"/>
  </r>
  <r>
    <x v="9"/>
    <x v="2"/>
    <x v="0"/>
    <x v="100"/>
  </r>
  <r>
    <x v="10"/>
    <x v="2"/>
    <x v="0"/>
    <x v="101"/>
  </r>
  <r>
    <x v="11"/>
    <x v="2"/>
    <x v="0"/>
    <x v="64"/>
  </r>
  <r>
    <x v="12"/>
    <x v="2"/>
    <x v="0"/>
    <x v="56"/>
  </r>
  <r>
    <x v="23"/>
    <x v="2"/>
    <x v="0"/>
    <x v="102"/>
  </r>
  <r>
    <x v="13"/>
    <x v="2"/>
    <x v="0"/>
    <x v="103"/>
  </r>
  <r>
    <x v="14"/>
    <x v="2"/>
    <x v="0"/>
    <x v="104"/>
  </r>
  <r>
    <x v="15"/>
    <x v="2"/>
    <x v="0"/>
    <x v="105"/>
  </r>
  <r>
    <x v="16"/>
    <x v="2"/>
    <x v="0"/>
    <x v="106"/>
  </r>
  <r>
    <x v="17"/>
    <x v="2"/>
    <x v="0"/>
    <x v="53"/>
  </r>
  <r>
    <x v="18"/>
    <x v="2"/>
    <x v="0"/>
    <x v="107"/>
  </r>
  <r>
    <x v="19"/>
    <x v="2"/>
    <x v="0"/>
    <x v="108"/>
  </r>
  <r>
    <x v="20"/>
    <x v="2"/>
    <x v="0"/>
    <x v="27"/>
  </r>
  <r>
    <x v="21"/>
    <x v="2"/>
    <x v="0"/>
    <x v="109"/>
  </r>
  <r>
    <x v="22"/>
    <x v="2"/>
    <x v="0"/>
    <x v="110"/>
  </r>
  <r>
    <x v="0"/>
    <x v="2"/>
    <x v="1"/>
    <x v="92"/>
  </r>
  <r>
    <x v="1"/>
    <x v="2"/>
    <x v="1"/>
    <x v="44"/>
  </r>
  <r>
    <x v="2"/>
    <x v="2"/>
    <x v="1"/>
    <x v="21"/>
  </r>
  <r>
    <x v="3"/>
    <x v="2"/>
    <x v="1"/>
    <x v="111"/>
  </r>
  <r>
    <x v="4"/>
    <x v="2"/>
    <x v="1"/>
    <x v="49"/>
  </r>
  <r>
    <x v="5"/>
    <x v="2"/>
    <x v="1"/>
    <x v="101"/>
  </r>
  <r>
    <x v="6"/>
    <x v="2"/>
    <x v="1"/>
    <x v="112"/>
  </r>
  <r>
    <x v="7"/>
    <x v="2"/>
    <x v="1"/>
    <x v="113"/>
  </r>
  <r>
    <x v="8"/>
    <x v="2"/>
    <x v="1"/>
    <x v="103"/>
  </r>
  <r>
    <x v="9"/>
    <x v="2"/>
    <x v="1"/>
    <x v="114"/>
  </r>
  <r>
    <x v="10"/>
    <x v="2"/>
    <x v="1"/>
    <x v="77"/>
  </r>
  <r>
    <x v="11"/>
    <x v="2"/>
    <x v="1"/>
    <x v="50"/>
  </r>
  <r>
    <x v="12"/>
    <x v="2"/>
    <x v="1"/>
    <x v="115"/>
  </r>
  <r>
    <x v="23"/>
    <x v="2"/>
    <x v="1"/>
    <x v="22"/>
  </r>
  <r>
    <x v="13"/>
    <x v="2"/>
    <x v="1"/>
    <x v="92"/>
  </r>
  <r>
    <x v="14"/>
    <x v="2"/>
    <x v="1"/>
    <x v="116"/>
  </r>
  <r>
    <x v="15"/>
    <x v="2"/>
    <x v="1"/>
    <x v="35"/>
  </r>
  <r>
    <x v="16"/>
    <x v="2"/>
    <x v="1"/>
    <x v="87"/>
  </r>
  <r>
    <x v="17"/>
    <x v="2"/>
    <x v="1"/>
    <x v="117"/>
  </r>
  <r>
    <x v="18"/>
    <x v="2"/>
    <x v="1"/>
    <x v="99"/>
  </r>
  <r>
    <x v="19"/>
    <x v="2"/>
    <x v="1"/>
    <x v="31"/>
  </r>
  <r>
    <x v="20"/>
    <x v="2"/>
    <x v="1"/>
    <x v="118"/>
  </r>
  <r>
    <x v="21"/>
    <x v="2"/>
    <x v="1"/>
    <x v="52"/>
  </r>
  <r>
    <x v="22"/>
    <x v="2"/>
    <x v="1"/>
    <x v="26"/>
  </r>
  <r>
    <x v="0"/>
    <x v="2"/>
    <x v="2"/>
    <x v="119"/>
  </r>
  <r>
    <x v="1"/>
    <x v="2"/>
    <x v="2"/>
    <x v="54"/>
  </r>
  <r>
    <x v="2"/>
    <x v="2"/>
    <x v="2"/>
    <x v="84"/>
  </r>
  <r>
    <x v="3"/>
    <x v="2"/>
    <x v="2"/>
    <x v="113"/>
  </r>
  <r>
    <x v="4"/>
    <x v="2"/>
    <x v="2"/>
    <x v="70"/>
  </r>
  <r>
    <x v="5"/>
    <x v="2"/>
    <x v="2"/>
    <x v="120"/>
  </r>
  <r>
    <x v="6"/>
    <x v="2"/>
    <x v="2"/>
    <x v="121"/>
  </r>
  <r>
    <x v="7"/>
    <x v="2"/>
    <x v="2"/>
    <x v="122"/>
  </r>
  <r>
    <x v="8"/>
    <x v="2"/>
    <x v="2"/>
    <x v="16"/>
  </r>
  <r>
    <x v="9"/>
    <x v="2"/>
    <x v="2"/>
    <x v="123"/>
  </r>
  <r>
    <x v="10"/>
    <x v="2"/>
    <x v="2"/>
    <x v="124"/>
  </r>
  <r>
    <x v="11"/>
    <x v="2"/>
    <x v="2"/>
    <x v="92"/>
  </r>
  <r>
    <x v="12"/>
    <x v="2"/>
    <x v="2"/>
    <x v="125"/>
  </r>
  <r>
    <x v="23"/>
    <x v="2"/>
    <x v="2"/>
    <x v="27"/>
  </r>
  <r>
    <x v="13"/>
    <x v="2"/>
    <x v="2"/>
    <x v="49"/>
  </r>
  <r>
    <x v="14"/>
    <x v="2"/>
    <x v="2"/>
    <x v="54"/>
  </r>
  <r>
    <x v="15"/>
    <x v="2"/>
    <x v="2"/>
    <x v="74"/>
  </r>
  <r>
    <x v="16"/>
    <x v="2"/>
    <x v="2"/>
    <x v="126"/>
  </r>
  <r>
    <x v="17"/>
    <x v="2"/>
    <x v="2"/>
    <x v="127"/>
  </r>
  <r>
    <x v="18"/>
    <x v="2"/>
    <x v="2"/>
    <x v="128"/>
  </r>
  <r>
    <x v="19"/>
    <x v="2"/>
    <x v="2"/>
    <x v="53"/>
  </r>
  <r>
    <x v="20"/>
    <x v="2"/>
    <x v="2"/>
    <x v="8"/>
  </r>
  <r>
    <x v="21"/>
    <x v="2"/>
    <x v="2"/>
    <x v="129"/>
  </r>
  <r>
    <x v="22"/>
    <x v="2"/>
    <x v="2"/>
    <x v="65"/>
  </r>
  <r>
    <x v="0"/>
    <x v="2"/>
    <x v="0"/>
    <x v="94"/>
  </r>
  <r>
    <x v="1"/>
    <x v="2"/>
    <x v="0"/>
    <x v="86"/>
  </r>
  <r>
    <x v="2"/>
    <x v="2"/>
    <x v="0"/>
    <x v="95"/>
  </r>
  <r>
    <x v="3"/>
    <x v="2"/>
    <x v="0"/>
    <x v="96"/>
  </r>
  <r>
    <x v="4"/>
    <x v="2"/>
    <x v="0"/>
    <x v="97"/>
  </r>
  <r>
    <x v="5"/>
    <x v="2"/>
    <x v="0"/>
    <x v="56"/>
  </r>
  <r>
    <x v="6"/>
    <x v="2"/>
    <x v="0"/>
    <x v="98"/>
  </r>
  <r>
    <x v="7"/>
    <x v="2"/>
    <x v="0"/>
    <x v="98"/>
  </r>
  <r>
    <x v="8"/>
    <x v="2"/>
    <x v="0"/>
    <x v="99"/>
  </r>
  <r>
    <x v="9"/>
    <x v="2"/>
    <x v="0"/>
    <x v="100"/>
  </r>
  <r>
    <x v="10"/>
    <x v="2"/>
    <x v="0"/>
    <x v="101"/>
  </r>
  <r>
    <x v="11"/>
    <x v="2"/>
    <x v="0"/>
    <x v="64"/>
  </r>
  <r>
    <x v="12"/>
    <x v="2"/>
    <x v="0"/>
    <x v="56"/>
  </r>
  <r>
    <x v="23"/>
    <x v="2"/>
    <x v="0"/>
    <x v="102"/>
  </r>
  <r>
    <x v="13"/>
    <x v="2"/>
    <x v="0"/>
    <x v="103"/>
  </r>
  <r>
    <x v="14"/>
    <x v="2"/>
    <x v="0"/>
    <x v="104"/>
  </r>
  <r>
    <x v="15"/>
    <x v="2"/>
    <x v="0"/>
    <x v="105"/>
  </r>
  <r>
    <x v="16"/>
    <x v="2"/>
    <x v="0"/>
    <x v="106"/>
  </r>
  <r>
    <x v="17"/>
    <x v="2"/>
    <x v="0"/>
    <x v="53"/>
  </r>
  <r>
    <x v="18"/>
    <x v="2"/>
    <x v="0"/>
    <x v="107"/>
  </r>
  <r>
    <x v="19"/>
    <x v="2"/>
    <x v="0"/>
    <x v="108"/>
  </r>
  <r>
    <x v="20"/>
    <x v="2"/>
    <x v="0"/>
    <x v="27"/>
  </r>
  <r>
    <x v="21"/>
    <x v="2"/>
    <x v="0"/>
    <x v="109"/>
  </r>
  <r>
    <x v="22"/>
    <x v="2"/>
    <x v="0"/>
    <x v="110"/>
  </r>
  <r>
    <x v="0"/>
    <x v="2"/>
    <x v="1"/>
    <x v="92"/>
  </r>
  <r>
    <x v="1"/>
    <x v="2"/>
    <x v="1"/>
    <x v="44"/>
  </r>
  <r>
    <x v="2"/>
    <x v="2"/>
    <x v="1"/>
    <x v="21"/>
  </r>
  <r>
    <x v="3"/>
    <x v="2"/>
    <x v="1"/>
    <x v="111"/>
  </r>
  <r>
    <x v="4"/>
    <x v="2"/>
    <x v="1"/>
    <x v="49"/>
  </r>
  <r>
    <x v="5"/>
    <x v="2"/>
    <x v="1"/>
    <x v="101"/>
  </r>
  <r>
    <x v="6"/>
    <x v="2"/>
    <x v="1"/>
    <x v="112"/>
  </r>
  <r>
    <x v="7"/>
    <x v="2"/>
    <x v="1"/>
    <x v="113"/>
  </r>
  <r>
    <x v="8"/>
    <x v="2"/>
    <x v="1"/>
    <x v="103"/>
  </r>
  <r>
    <x v="9"/>
    <x v="2"/>
    <x v="1"/>
    <x v="114"/>
  </r>
  <r>
    <x v="10"/>
    <x v="2"/>
    <x v="1"/>
    <x v="77"/>
  </r>
  <r>
    <x v="11"/>
    <x v="2"/>
    <x v="1"/>
    <x v="50"/>
  </r>
  <r>
    <x v="12"/>
    <x v="2"/>
    <x v="1"/>
    <x v="115"/>
  </r>
  <r>
    <x v="23"/>
    <x v="2"/>
    <x v="1"/>
    <x v="22"/>
  </r>
  <r>
    <x v="13"/>
    <x v="2"/>
    <x v="1"/>
    <x v="92"/>
  </r>
  <r>
    <x v="14"/>
    <x v="2"/>
    <x v="1"/>
    <x v="116"/>
  </r>
  <r>
    <x v="15"/>
    <x v="2"/>
    <x v="1"/>
    <x v="35"/>
  </r>
  <r>
    <x v="16"/>
    <x v="2"/>
    <x v="1"/>
    <x v="87"/>
  </r>
  <r>
    <x v="17"/>
    <x v="2"/>
    <x v="1"/>
    <x v="117"/>
  </r>
  <r>
    <x v="18"/>
    <x v="2"/>
    <x v="1"/>
    <x v="99"/>
  </r>
  <r>
    <x v="19"/>
    <x v="2"/>
    <x v="1"/>
    <x v="31"/>
  </r>
  <r>
    <x v="20"/>
    <x v="2"/>
    <x v="1"/>
    <x v="118"/>
  </r>
  <r>
    <x v="21"/>
    <x v="2"/>
    <x v="1"/>
    <x v="52"/>
  </r>
  <r>
    <x v="22"/>
    <x v="2"/>
    <x v="1"/>
    <x v="26"/>
  </r>
  <r>
    <x v="0"/>
    <x v="2"/>
    <x v="2"/>
    <x v="119"/>
  </r>
  <r>
    <x v="1"/>
    <x v="2"/>
    <x v="2"/>
    <x v="54"/>
  </r>
  <r>
    <x v="2"/>
    <x v="2"/>
    <x v="2"/>
    <x v="84"/>
  </r>
  <r>
    <x v="3"/>
    <x v="2"/>
    <x v="2"/>
    <x v="113"/>
  </r>
  <r>
    <x v="4"/>
    <x v="2"/>
    <x v="2"/>
    <x v="70"/>
  </r>
  <r>
    <x v="5"/>
    <x v="2"/>
    <x v="2"/>
    <x v="120"/>
  </r>
  <r>
    <x v="6"/>
    <x v="2"/>
    <x v="2"/>
    <x v="121"/>
  </r>
  <r>
    <x v="7"/>
    <x v="2"/>
    <x v="2"/>
    <x v="122"/>
  </r>
  <r>
    <x v="8"/>
    <x v="2"/>
    <x v="2"/>
    <x v="16"/>
  </r>
  <r>
    <x v="9"/>
    <x v="2"/>
    <x v="2"/>
    <x v="123"/>
  </r>
  <r>
    <x v="10"/>
    <x v="2"/>
    <x v="2"/>
    <x v="124"/>
  </r>
  <r>
    <x v="11"/>
    <x v="2"/>
    <x v="2"/>
    <x v="92"/>
  </r>
  <r>
    <x v="12"/>
    <x v="2"/>
    <x v="2"/>
    <x v="125"/>
  </r>
  <r>
    <x v="23"/>
    <x v="2"/>
    <x v="2"/>
    <x v="27"/>
  </r>
  <r>
    <x v="13"/>
    <x v="2"/>
    <x v="2"/>
    <x v="49"/>
  </r>
  <r>
    <x v="14"/>
    <x v="2"/>
    <x v="2"/>
    <x v="54"/>
  </r>
  <r>
    <x v="15"/>
    <x v="2"/>
    <x v="2"/>
    <x v="74"/>
  </r>
  <r>
    <x v="16"/>
    <x v="2"/>
    <x v="2"/>
    <x v="126"/>
  </r>
  <r>
    <x v="17"/>
    <x v="2"/>
    <x v="2"/>
    <x v="127"/>
  </r>
  <r>
    <x v="18"/>
    <x v="2"/>
    <x v="2"/>
    <x v="128"/>
  </r>
  <r>
    <x v="19"/>
    <x v="2"/>
    <x v="2"/>
    <x v="53"/>
  </r>
  <r>
    <x v="20"/>
    <x v="2"/>
    <x v="2"/>
    <x v="8"/>
  </r>
  <r>
    <x v="21"/>
    <x v="2"/>
    <x v="2"/>
    <x v="129"/>
  </r>
  <r>
    <x v="22"/>
    <x v="2"/>
    <x v="2"/>
    <x v="65"/>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98">
  <r>
    <s v="060001"/>
    <x v="0"/>
    <x v="0"/>
    <x v="0"/>
    <x v="0"/>
    <s v="More than 100 Claims  - higher validity"/>
    <x v="0"/>
    <s v="1801 16th Street"/>
    <n v="80631"/>
    <s v="Banner Health"/>
    <s v="N"/>
    <n v="4"/>
    <n v="31378"/>
    <n v="55.1"/>
    <n v="13.5"/>
    <n v="4.07"/>
    <n v="305.04000000000002"/>
    <n v="1679"/>
    <n v="43.9"/>
    <n v="15.8"/>
    <n v="2.77"/>
    <n v="19034"/>
    <n v="99"/>
    <n v="29.4"/>
    <n v="3.37"/>
  </r>
  <r>
    <s v="060003"/>
    <x v="1"/>
    <x v="0"/>
    <x v="1"/>
    <x v="0"/>
    <s v="More than 100 Claims  - higher validity"/>
    <x v="0"/>
    <s v="1950 Mountain View_x000a_Avenue"/>
    <n v="80501"/>
    <s v="Catholic Health_x000a_Initiatives"/>
    <s v="N"/>
    <n v="4"/>
    <n v="21771"/>
    <n v="34.9"/>
    <n v="8.3000000000000007"/>
    <n v="4.18"/>
    <n v="309.8"/>
    <n v="1658"/>
    <n v="31.5"/>
    <n v="11.6"/>
    <n v="2.71"/>
    <n v="18499"/>
    <n v="66.400000000000006"/>
    <n v="20"/>
    <n v="3.32"/>
  </r>
  <r>
    <s v="060004"/>
    <x v="2"/>
    <x v="0"/>
    <x v="2"/>
    <x v="0"/>
    <s v="More than 100 Claims  - higher validity"/>
    <x v="0"/>
    <s v="1600 Prairie Center_x000a_Parkway"/>
    <n v="80601"/>
    <s v="SCL Health"/>
    <s v="N"/>
    <n v="4"/>
    <n v="15270"/>
    <n v="26.4"/>
    <n v="5.6"/>
    <n v="4.67"/>
    <n v="347.59"/>
    <n v="696"/>
    <n v="12.8"/>
    <n v="5"/>
    <n v="2.56"/>
    <n v="16861"/>
    <n v="39.200000000000003"/>
    <n v="10.7"/>
    <n v="3.68"/>
  </r>
  <r>
    <s v="060006"/>
    <x v="3"/>
    <x v="0"/>
    <x v="3"/>
    <x v="0"/>
    <s v="More than 100 Claims  - higher validity"/>
    <x v="0"/>
    <s v="800 South 3rd Street"/>
    <n v="81401"/>
    <s v="QHR"/>
    <s v="N"/>
    <n v="4"/>
    <n v="13911"/>
    <n v="19.8"/>
    <n v="5.5"/>
    <n v="3.56"/>
    <n v="274.36"/>
    <n v="648"/>
    <n v="10.9"/>
    <n v="4.4000000000000004"/>
    <n v="2.4700000000000002"/>
    <n v="15507"/>
    <n v="30.6"/>
    <n v="9.9"/>
    <n v="3.08"/>
  </r>
  <r>
    <s v="060008"/>
    <x v="4"/>
    <x v="0"/>
    <x v="4"/>
    <x v="0"/>
    <s v="More than 100 Claims  - higher validity"/>
    <x v="0"/>
    <s v="106 Blanca Ave"/>
    <n v="81101"/>
    <s v="San Luis Valley Health"/>
    <s v="N"/>
    <n v="4"/>
    <n v="10323"/>
    <n v="12.2"/>
    <n v="3.7"/>
    <n v="3.3"/>
    <n v="251.2"/>
    <n v="436"/>
    <n v="5"/>
    <n v="2.5"/>
    <n v="1.98"/>
    <n v="13118"/>
    <n v="17.3"/>
    <n v="6.2"/>
    <n v="2.76"/>
  </r>
  <r>
    <s v="060009"/>
    <x v="5"/>
    <x v="0"/>
    <x v="5"/>
    <x v="0"/>
    <s v="More than 100 Claims  - higher validity"/>
    <x v="0"/>
    <s v="8300 W 38th Ave"/>
    <n v="80033"/>
    <s v="SCL Health"/>
    <s v="N"/>
    <n v="4"/>
    <n v="39900"/>
    <n v="61.6"/>
    <n v="16.8"/>
    <n v="3.66"/>
    <n v="272.7"/>
    <n v="3502"/>
    <n v="54.1"/>
    <n v="24"/>
    <n v="2.2599999999999998"/>
    <n v="15169"/>
    <n v="115.7"/>
    <n v="40.799999999999997"/>
    <n v="2.84"/>
  </r>
  <r>
    <s v="060010"/>
    <x v="6"/>
    <x v="0"/>
    <x v="6"/>
    <x v="0"/>
    <s v="More than 100 Claims  - higher validity"/>
    <x v="0"/>
    <s v="1024 S Lemay Ave"/>
    <n v="80524"/>
    <s v="University of Colorado_x000a_Health"/>
    <s v="N"/>
    <n v="5"/>
    <n v="24187"/>
    <n v="50.8"/>
    <n v="8.8000000000000007"/>
    <n v="5.75"/>
    <n v="454.2"/>
    <n v="2102"/>
    <n v="42.8"/>
    <n v="12.9"/>
    <n v="3.31"/>
    <n v="22292"/>
    <n v="93.5"/>
    <n v="21.7"/>
    <n v="4.3"/>
  </r>
  <r>
    <s v="060011"/>
    <x v="7"/>
    <x v="0"/>
    <x v="7"/>
    <x v="0"/>
    <s v="More than 100 Claims  - higher validity"/>
    <x v="0"/>
    <s v="777 Bannock Street"/>
    <n v="80204"/>
    <s v="Independent (IPPS)"/>
    <s v="N"/>
    <n v="2"/>
    <n v="26058"/>
    <n v="28"/>
    <n v="7.1"/>
    <n v="3.95"/>
    <n v="297.95999999999998"/>
    <n v="1673"/>
    <n v="39.299999999999997"/>
    <n v="21.1"/>
    <n v="1.86"/>
    <n v="17517"/>
    <n v="67.3"/>
    <n v="28.2"/>
    <n v="2.38"/>
  </r>
  <r>
    <s v="060012"/>
    <x v="8"/>
    <x v="0"/>
    <x v="8"/>
    <x v="0"/>
    <s v="More than 100 Claims  - higher validity"/>
    <x v="0"/>
    <s v="1008 Minnequa Ave"/>
    <n v="81004"/>
    <s v="Catholic Health_x000a_Initiatives"/>
    <s v="N"/>
    <n v="4"/>
    <n v="19274"/>
    <n v="23"/>
    <n v="8.1"/>
    <n v="2.84"/>
    <n v="202.98"/>
    <n v="1083"/>
    <n v="19.7"/>
    <n v="9.1"/>
    <n v="2.16"/>
    <n v="14862"/>
    <n v="42.7"/>
    <n v="17.2"/>
    <n v="2.48"/>
  </r>
  <r>
    <s v="060013"/>
    <x v="9"/>
    <x v="0"/>
    <x v="9"/>
    <x v="0"/>
    <s v="More than 100 Claims  - higher validity"/>
    <x v="0"/>
    <s v="1010 Three Springs_x000a_Blvd"/>
    <n v="81301"/>
    <s v="Catholic Health_x000a_Initiatives"/>
    <s v="N"/>
    <n v="5"/>
    <n v="37545"/>
    <n v="60.4"/>
    <n v="13.9"/>
    <n v="4.3499999999999996"/>
    <n v="349.37"/>
    <n v="1696"/>
    <n v="39.799999999999997"/>
    <n v="17.7"/>
    <n v="2.25"/>
    <n v="19349"/>
    <n v="100.3"/>
    <n v="31.6"/>
    <n v="3.17"/>
  </r>
  <r>
    <s v="060014"/>
    <x v="7"/>
    <x v="0"/>
    <x v="10"/>
    <x v="0"/>
    <s v="More than 100 Claims  - higher validity"/>
    <x v="0"/>
    <s v="1719 E 19th Ave"/>
    <n v="80218"/>
    <s v="Independent (IPPS)"/>
    <s v="N"/>
    <n v="3"/>
    <n v="29663"/>
    <n v="71.599999999999994"/>
    <n v="22.2"/>
    <n v="3.22"/>
    <n v="243.32"/>
    <n v="4497"/>
    <n v="157.9"/>
    <n v="67"/>
    <n v="2.36"/>
    <n v="21234"/>
    <n v="229.4"/>
    <n v="89.2"/>
    <n v="2.57"/>
  </r>
  <r>
    <s v="060015"/>
    <x v="10"/>
    <x v="0"/>
    <x v="11"/>
    <x v="0"/>
    <s v="More than 100 Claims  - higher validity"/>
    <x v="0"/>
    <s v="11600 West 2nd_x000a_Place"/>
    <n v="80218"/>
    <s v="Catholic Health_x000a_Initiatives"/>
    <s v="N"/>
    <n v="3"/>
    <n v="30572"/>
    <n v="62.7"/>
    <n v="12.5"/>
    <n v="5"/>
    <n v="377.9"/>
    <n v="1901"/>
    <n v="96.1"/>
    <n v="24.4"/>
    <n v="3.94"/>
    <n v="28860"/>
    <n v="158.80000000000001"/>
    <n v="36.9"/>
    <n v="4.3"/>
  </r>
  <r>
    <s v="060016"/>
    <x v="11"/>
    <x v="0"/>
    <x v="12"/>
    <x v="1"/>
    <s v="Less than 100 Claims - lower validity"/>
    <x v="0"/>
    <s v="1338 Phay Ave"/>
    <n v="81212"/>
    <s v="Catholic Health_x000a_Initiatives"/>
    <s v="N"/>
    <n v="3"/>
    <n v="1413"/>
    <n v="2"/>
    <n v="0.4"/>
    <n v="4.63"/>
    <n v="338.15"/>
    <n v="45"/>
    <n v="0.6"/>
    <n v="0.3"/>
    <n v="2.08"/>
    <n v="14762"/>
    <n v="2.6"/>
    <n v="0.7"/>
    <n v="3.56"/>
  </r>
  <r>
    <s v="060020"/>
    <x v="8"/>
    <x v="0"/>
    <x v="13"/>
    <x v="0"/>
    <s v="More than 100 Claims  - higher validity"/>
    <x v="0"/>
    <s v="400 W 16th Street"/>
    <n v="81003"/>
    <s v="Independent (IPPS)"/>
    <s v="N"/>
    <n v="3"/>
    <n v="41608"/>
    <n v="63.9"/>
    <n v="16.8"/>
    <n v="3.8"/>
    <n v="269.98"/>
    <n v="2688"/>
    <n v="49.1"/>
    <n v="22.4"/>
    <n v="2.2000000000000002"/>
    <n v="14661"/>
    <n v="112.9"/>
    <n v="39.1"/>
    <n v="2.89"/>
  </r>
  <r>
    <s v="060022"/>
    <x v="12"/>
    <x v="0"/>
    <x v="14"/>
    <x v="0"/>
    <s v="More than 100 Claims  - higher validity"/>
    <x v="0"/>
    <s v="1400 E Boulder St"/>
    <n v="80909"/>
    <s v="University of Colorado_x000a_Health"/>
    <s v="N"/>
    <n v="3"/>
    <n v="68488"/>
    <n v="102.4"/>
    <n v="29.4"/>
    <n v="3.48"/>
    <n v="254.09"/>
    <n v="5116"/>
    <n v="88.1"/>
    <n v="39.700000000000003"/>
    <n v="2.2200000000000002"/>
    <n v="14726"/>
    <n v="190.5"/>
    <n v="69.099999999999994"/>
    <n v="2.76"/>
  </r>
  <r>
    <s v="060023"/>
    <x v="13"/>
    <x v="0"/>
    <x v="15"/>
    <x v="0"/>
    <s v="More than 100 Claims  - higher validity"/>
    <x v="0"/>
    <s v="2635 N 7th Street"/>
    <n v="81502"/>
    <s v="SCL Health"/>
    <s v="N"/>
    <n v="4"/>
    <n v="26615"/>
    <n v="59.5"/>
    <n v="13.3"/>
    <n v="4.46"/>
    <n v="353.69"/>
    <n v="3270"/>
    <n v="89"/>
    <n v="32.799999999999997"/>
    <n v="2.71"/>
    <n v="21227"/>
    <n v="148.5"/>
    <n v="46.2"/>
    <n v="3.22"/>
  </r>
  <r>
    <s v="060024"/>
    <x v="14"/>
    <x v="0"/>
    <x v="16"/>
    <x v="0"/>
    <s v="More than 100 Claims  - higher validity"/>
    <x v="0"/>
    <s v="12605 East 16th_x000a_Avenue"/>
    <n v="80045"/>
    <s v="University of Colorado_x000a_Health"/>
    <s v="N"/>
    <n v="3"/>
    <n v="113870"/>
    <n v="194.1"/>
    <n v="45.6"/>
    <n v="4.25"/>
    <n v="334.14"/>
    <n v="5304"/>
    <n v="198.2"/>
    <n v="91.8"/>
    <n v="2.16"/>
    <n v="21257"/>
    <n v="392.3"/>
    <n v="137.4"/>
    <n v="2.85"/>
  </r>
  <r>
    <s v="060027"/>
    <x v="15"/>
    <x v="0"/>
    <x v="17"/>
    <x v="0"/>
    <s v="More than 100 Claims  - higher validity"/>
    <x v="0"/>
    <s v="4747 Arapahoe_x000a_Avenue"/>
    <n v="80303"/>
    <s v="Independent (IPPS)"/>
    <s v="N"/>
    <n v="3"/>
    <n v="46515"/>
    <n v="53.1"/>
    <n v="16.600000000000001"/>
    <n v="3.21"/>
    <n v="241.79"/>
    <n v="2518"/>
    <n v="53.7"/>
    <n v="19.2"/>
    <n v="2.8"/>
    <n v="18031"/>
    <n v="106.8"/>
    <n v="35.700000000000003"/>
    <n v="2.99"/>
  </r>
  <r>
    <s v="060028"/>
    <x v="7"/>
    <x v="0"/>
    <x v="18"/>
    <x v="0"/>
    <s v="More than 100 Claims  - higher validity"/>
    <x v="0"/>
    <s v="1375 East 19th_x000a_Avenue"/>
    <n v="80218"/>
    <s v="SCL Health"/>
    <s v="N"/>
    <n v="4"/>
    <n v="92796"/>
    <n v="148.19999999999999"/>
    <n v="63.4"/>
    <n v="2.34"/>
    <n v="171.69"/>
    <n v="21435"/>
    <n v="348.1"/>
    <n v="249.6"/>
    <n v="1.39"/>
    <n v="12292"/>
    <n v="496.2"/>
    <n v="313"/>
    <n v="1.59"/>
  </r>
  <r>
    <s v="060030"/>
    <x v="16"/>
    <x v="0"/>
    <x v="19"/>
    <x v="0"/>
    <s v="More than 100 Claims  - higher validity"/>
    <x v="0"/>
    <s v="2000 Boise Ave"/>
    <n v="80538"/>
    <s v="Banner Health"/>
    <s v="N"/>
    <n v="3"/>
    <n v="34476"/>
    <n v="47.7"/>
    <n v="12"/>
    <n v="3.96"/>
    <n v="298.83999999999997"/>
    <n v="1486"/>
    <n v="20.9"/>
    <n v="9.5"/>
    <n v="2.21"/>
    <n v="13508"/>
    <n v="68.7"/>
    <n v="21.5"/>
    <n v="3.19"/>
  </r>
  <r>
    <s v="060031"/>
    <x v="12"/>
    <x v="0"/>
    <x v="20"/>
    <x v="0"/>
    <s v="More than 100 Claims  - higher validity"/>
    <x v="0"/>
    <s v="2222 N Nevada Ave"/>
    <n v="80907"/>
    <s v="Catholic Health_x000a_Initiatives"/>
    <s v="N"/>
    <n v="3"/>
    <n v="51802"/>
    <n v="66"/>
    <n v="25.6"/>
    <n v="2.58"/>
    <n v="188.92"/>
    <n v="6126"/>
    <n v="103.1"/>
    <n v="48.6"/>
    <n v="2.12"/>
    <n v="13574"/>
    <n v="169.1"/>
    <n v="74.2"/>
    <n v="2.2799999999999998"/>
  </r>
  <r>
    <s v="060032"/>
    <x v="7"/>
    <x v="0"/>
    <x v="21"/>
    <x v="0"/>
    <s v="More than 100 Claims  - higher validity"/>
    <x v="0"/>
    <s v="4567 E 9th Avenue"/>
    <n v="80220"/>
    <s v="HCA Healthcare"/>
    <s v="N"/>
    <n v="5"/>
    <n v="31955"/>
    <n v="60.4"/>
    <n v="15.8"/>
    <n v="3.81"/>
    <n v="283.36"/>
    <n v="4867"/>
    <n v="70.3"/>
    <n v="33.1"/>
    <n v="2.12"/>
    <n v="15271"/>
    <n v="130.6"/>
    <n v="48.9"/>
    <n v="2.67"/>
  </r>
  <r>
    <s v="060034"/>
    <x v="17"/>
    <x v="0"/>
    <x v="22"/>
    <x v="0"/>
    <s v="More than 100 Claims  - higher validity"/>
    <x v="0"/>
    <s v="501 E Hampden_x000a_Avenue"/>
    <n v="80113"/>
    <s v="HCA Healthcare"/>
    <s v="N"/>
    <n v="4"/>
    <n v="49015"/>
    <n v="77.2"/>
    <n v="19.399999999999999"/>
    <n v="3.99"/>
    <n v="297.88"/>
    <n v="5137"/>
    <n v="146.80000000000001"/>
    <n v="49.8"/>
    <n v="2.95"/>
    <n v="20471"/>
    <n v="224.1"/>
    <n v="69.2"/>
    <n v="3.24"/>
  </r>
  <r>
    <s v="060036"/>
    <x v="18"/>
    <x v="0"/>
    <x v="23"/>
    <x v="0"/>
    <s v="More than 100 Claims  - higher validity"/>
    <x v="0"/>
    <s v="1100 Carson Avenue"/>
    <n v="81050"/>
    <s v="QHR"/>
    <s v="N"/>
    <s v="NA"/>
    <n v="3647"/>
    <n v="4"/>
    <n v="1"/>
    <n v="4.05"/>
    <n v="311.58999999999997"/>
    <n v="106"/>
    <n v="1.1000000000000001"/>
    <n v="0.5"/>
    <n v="2.08"/>
    <n v="13057"/>
    <n v="5.0999999999999996"/>
    <n v="1.5"/>
    <n v="3.35"/>
  </r>
  <r>
    <s v="060043"/>
    <x v="19"/>
    <x v="0"/>
    <x v="24"/>
    <x v="1"/>
    <s v="Less than 100 Claims - lower validity"/>
    <x v="0"/>
    <s v="602 N 6th W St"/>
    <n v="80810"/>
    <s v="Independent (IPPS)"/>
    <s v="N"/>
    <s v="NA"/>
    <n v="1709"/>
    <n v="1.1000000000000001"/>
    <n v="0.3"/>
    <n v="3.33"/>
    <n v="267.52999999999997"/>
    <n v="13"/>
    <n v="0.1"/>
    <n v="0.2"/>
    <n v="0.76"/>
    <n v="11931"/>
    <n v="1.2"/>
    <n v="0.5"/>
    <n v="2.5"/>
  </r>
  <r>
    <s v="060044"/>
    <x v="20"/>
    <x v="0"/>
    <x v="25"/>
    <x v="0"/>
    <s v="More than 100 Claims  - higher validity"/>
    <x v="0"/>
    <s v="1000 Lincoln St"/>
    <n v="80701"/>
    <s v="LifePoint Health"/>
    <s v="N"/>
    <n v="4"/>
    <n v="4770"/>
    <n v="12.2"/>
    <n v="1.6"/>
    <n v="7.82"/>
    <n v="591.45000000000005"/>
    <n v="252"/>
    <n v="4.4000000000000004"/>
    <n v="1.3"/>
    <n v="3.29"/>
    <n v="22604"/>
    <n v="16.7"/>
    <n v="2.9"/>
    <n v="5.73"/>
  </r>
  <r>
    <s v="060049"/>
    <x v="21"/>
    <x v="0"/>
    <x v="26"/>
    <x v="0"/>
    <s v="More than 100 Claims  - higher validity"/>
    <x v="0"/>
    <s v="1024 Central Park Dr"/>
    <n v="80487"/>
    <s v="Independent (IPPS)"/>
    <s v="N"/>
    <n v="4"/>
    <n v="13286"/>
    <n v="23.3"/>
    <n v="8"/>
    <n v="2.89"/>
    <n v="223.47"/>
    <n v="614"/>
    <n v="13.5"/>
    <n v="7.1"/>
    <n v="1.9"/>
    <n v="18665"/>
    <n v="36.799999999999997"/>
    <n v="15.1"/>
    <n v="2.4300000000000002"/>
  </r>
  <r>
    <s v="060054"/>
    <x v="13"/>
    <x v="0"/>
    <x v="27"/>
    <x v="0"/>
    <s v="More than 100 Claims  - higher validity"/>
    <x v="0"/>
    <s v="2351 G Rd"/>
    <n v="81505"/>
    <s v="QHR"/>
    <s v="N"/>
    <n v="3"/>
    <n v="17934"/>
    <n v="22.8"/>
    <n v="5.6"/>
    <n v="4.09"/>
    <n v="292.52"/>
    <n v="712"/>
    <n v="14.5"/>
    <n v="4.8"/>
    <n v="3.02"/>
    <n v="17486"/>
    <n v="37.299999999999997"/>
    <n v="10.4"/>
    <n v="3.6"/>
  </r>
  <r>
    <s v="060064"/>
    <x v="7"/>
    <x v="0"/>
    <x v="28"/>
    <x v="0"/>
    <s v="More than 100 Claims  - higher validity"/>
    <x v="0"/>
    <s v="2525 South Downing_x000a_Street"/>
    <n v="80210"/>
    <s v="Independent (IPPS)"/>
    <s v="N"/>
    <n v="4"/>
    <n v="37171"/>
    <n v="66.900000000000006"/>
    <n v="24.5"/>
    <n v="2.73"/>
    <n v="202.56"/>
    <n v="4134"/>
    <n v="99.9"/>
    <n v="42.2"/>
    <n v="2.37"/>
    <n v="16971"/>
    <n v="166.7"/>
    <n v="66.7"/>
    <n v="2.5"/>
  </r>
  <r>
    <s v="060065"/>
    <x v="22"/>
    <x v="0"/>
    <x v="29"/>
    <x v="0"/>
    <s v="More than 100 Claims  - higher validity"/>
    <x v="0"/>
    <s v="9191 Grant St"/>
    <n v="80229"/>
    <s v="HCA Healthcare"/>
    <s v="N"/>
    <n v="4"/>
    <n v="68294"/>
    <n v="148.80000000000001"/>
    <n v="21.3"/>
    <n v="6.98"/>
    <n v="512.59"/>
    <n v="3525"/>
    <n v="84.8"/>
    <n v="29.3"/>
    <n v="2.89"/>
    <n v="18784"/>
    <n v="233.6"/>
    <n v="50.7"/>
    <n v="4.6100000000000003"/>
  </r>
  <r>
    <s v="060071"/>
    <x v="23"/>
    <x v="0"/>
    <x v="30"/>
    <x v="0"/>
    <s v="More than 100 Claims  - higher validity"/>
    <x v="0"/>
    <s v="1501 E 3rd Street"/>
    <n v="81416"/>
    <s v="Independent (IPPS)"/>
    <s v="N"/>
    <n v="4"/>
    <n v="9920"/>
    <n v="12.9"/>
    <n v="3"/>
    <n v="4.37"/>
    <n v="337.66"/>
    <n v="228"/>
    <n v="4.7"/>
    <n v="1.7"/>
    <n v="2.83"/>
    <n v="16491"/>
    <n v="17.7"/>
    <n v="4.5999999999999996"/>
    <n v="3.81"/>
  </r>
  <r>
    <s v="060075"/>
    <x v="24"/>
    <x v="0"/>
    <x v="31"/>
    <x v="0"/>
    <s v="More than 100 Claims  - higher validity"/>
    <x v="0"/>
    <s v="1906 Blake Ave"/>
    <n v="81601"/>
    <s v="Independent (IPPS)"/>
    <s v="N"/>
    <n v="4"/>
    <n v="14239"/>
    <n v="36.200000000000003"/>
    <n v="7.6"/>
    <n v="4.78"/>
    <n v="394.49"/>
    <n v="591"/>
    <n v="18.3"/>
    <n v="6.1"/>
    <n v="3.01"/>
    <n v="28017"/>
    <n v="54.5"/>
    <n v="13.7"/>
    <n v="3.99"/>
  </r>
  <r>
    <s v="060076"/>
    <x v="25"/>
    <x v="0"/>
    <x v="32"/>
    <x v="0"/>
    <s v="More than 100 Claims  - higher validity"/>
    <x v="0"/>
    <s v="615 Fairhurst St"/>
    <n v="80751"/>
    <s v="Banner Health"/>
    <s v="N"/>
    <n v="4"/>
    <n v="5531"/>
    <n v="10.1"/>
    <n v="1.9"/>
    <n v="5.46"/>
    <n v="435.49"/>
    <n v="214"/>
    <n v="3.3"/>
    <n v="1.3"/>
    <n v="2.4500000000000002"/>
    <n v="19339"/>
    <n v="13.4"/>
    <n v="3.2"/>
    <n v="4.1900000000000004"/>
  </r>
  <r>
    <s v="060096"/>
    <x v="26"/>
    <x v="0"/>
    <x v="33"/>
    <x v="0"/>
    <s v="More than 100 Claims  - higher validity"/>
    <x v="0"/>
    <s v="181 West Meadow_x000a_Drive"/>
    <n v="81657"/>
    <s v="Independent (IPPS)"/>
    <s v="N"/>
    <n v="4"/>
    <n v="14629"/>
    <n v="31.3"/>
    <n v="8.4"/>
    <n v="3.73"/>
    <n v="340.96"/>
    <n v="937"/>
    <n v="31.3"/>
    <n v="18.100000000000001"/>
    <n v="1.73"/>
    <n v="22216"/>
    <n v="62.6"/>
    <n v="26.5"/>
    <n v="2.37"/>
  </r>
  <r>
    <s v="060100"/>
    <x v="14"/>
    <x v="0"/>
    <x v="34"/>
    <x v="0"/>
    <s v="More than 100 Claims  - higher validity"/>
    <x v="0"/>
    <s v="1501 S Potomac St"/>
    <n v="80012"/>
    <s v="HCA Healthcare"/>
    <s v="N"/>
    <n v="5"/>
    <n v="2161"/>
    <n v="4.7"/>
    <n v="0.7"/>
    <n v="6.3"/>
    <n v="465.14"/>
    <n v="168"/>
    <n v="5.0999999999999996"/>
    <n v="1.8"/>
    <n v="2.83"/>
    <n v="18268"/>
    <n v="9.8000000000000007"/>
    <n v="2.5"/>
    <n v="3.85"/>
  </r>
  <r>
    <s v="060103"/>
    <x v="27"/>
    <x v="0"/>
    <x v="35"/>
    <x v="0"/>
    <s v="More than 100 Claims  - higher validity"/>
    <x v="0"/>
    <s v="100 Health Park_x000a_Drive"/>
    <n v="80027"/>
    <s v="Adventist Health_x000a_System Sunbelt Health_x000a_Care Corporation"/>
    <s v="N"/>
    <n v="4"/>
    <n v="24525"/>
    <n v="25.9"/>
    <n v="11.6"/>
    <n v="2.23"/>
    <n v="165.67"/>
    <n v="2575"/>
    <n v="26.8"/>
    <n v="13.8"/>
    <n v="1.94"/>
    <n v="12716"/>
    <n v="52.8"/>
    <n v="25.4"/>
    <n v="2.0699999999999998"/>
  </r>
  <r>
    <s v="060104"/>
    <x v="28"/>
    <x v="0"/>
    <x v="36"/>
    <x v="0"/>
    <s v="More than 100 Claims  - higher validity"/>
    <x v="0"/>
    <s v="14300 Orchard_x000a_Parkway"/>
    <n v="80023"/>
    <s v="Catholic Health_x000a_Initiatives"/>
    <s v="N"/>
    <n v="3"/>
    <n v="26567"/>
    <n v="39.299999999999997"/>
    <n v="8.6"/>
    <n v="4.5999999999999996"/>
    <n v="352.52"/>
    <n v="1242"/>
    <n v="19.399999999999999"/>
    <n v="10.1"/>
    <n v="1.93"/>
    <n v="14873"/>
    <n v="58.7"/>
    <n v="18.600000000000001"/>
    <n v="3.16"/>
  </r>
  <r>
    <s v="060107"/>
    <x v="7"/>
    <x v="0"/>
    <x v="37"/>
    <x v="1"/>
    <s v="Less than 100 Claims - lower validity"/>
    <x v="0"/>
    <s v="1400 Jackson St"/>
    <n v="80206"/>
    <s v="Independent (IPPS)"/>
    <s v="N"/>
    <s v="NA"/>
    <n v="22577"/>
    <n v="15.3"/>
    <n v="5.4"/>
    <n v="2.82"/>
    <n v="233.95"/>
    <s v=""/>
    <s v=""/>
    <s v=""/>
    <m/>
    <s v=""/>
    <s v=""/>
    <s v=""/>
    <m/>
  </r>
  <r>
    <s v="060112"/>
    <x v="29"/>
    <x v="0"/>
    <x v="38"/>
    <x v="0"/>
    <s v="More than 100 Claims  - higher validity"/>
    <x v="0"/>
    <s v="10101 Ridgegate_x000a_Parkway"/>
    <n v="80124"/>
    <s v="HCA Healthcare"/>
    <s v="N"/>
    <n v="5"/>
    <n v="69024"/>
    <n v="105.9"/>
    <n v="31"/>
    <n v="3.41"/>
    <n v="253.65"/>
    <n v="13750"/>
    <n v="231.9"/>
    <n v="101.7"/>
    <n v="2.2799999999999998"/>
    <n v="13734"/>
    <n v="337.8"/>
    <n v="132.69999999999999"/>
    <n v="2.5499999999999998"/>
  </r>
  <r>
    <s v="060113"/>
    <x v="30"/>
    <x v="0"/>
    <x v="39"/>
    <x v="0"/>
    <s v="More than 100 Claims  - higher validity"/>
    <x v="0"/>
    <s v="7700 S Broadway"/>
    <n v="80122"/>
    <s v="Adventist Health_x000a_System Sunbelt Health_x000a_Care Corporation"/>
    <s v="N"/>
    <n v="4"/>
    <n v="38917"/>
    <n v="69.599999999999994"/>
    <n v="19.8"/>
    <n v="3.52"/>
    <n v="259.77"/>
    <n v="4174"/>
    <n v="72.2"/>
    <n v="25.8"/>
    <n v="2.8"/>
    <n v="17303"/>
    <n v="141.80000000000001"/>
    <n v="45.6"/>
    <n v="3.11"/>
  </r>
  <r>
    <s v="060114"/>
    <x v="31"/>
    <x v="0"/>
    <x v="40"/>
    <x v="0"/>
    <s v="More than 100 Claims  - higher validity"/>
    <x v="0"/>
    <s v="9395 Crown Crest_x000a_Blvd"/>
    <n v="80138"/>
    <s v="Adventist Health_x000a_System Sunbelt Health_x000a_Care Corporation"/>
    <s v="N"/>
    <n v="3"/>
    <n v="37893"/>
    <n v="68.2"/>
    <n v="15.2"/>
    <n v="4.4800000000000004"/>
    <n v="331.8"/>
    <n v="2543"/>
    <n v="53.9"/>
    <n v="19.2"/>
    <n v="2.8"/>
    <n v="17819"/>
    <n v="122.1"/>
    <n v="34.5"/>
    <n v="3.54"/>
  </r>
  <r>
    <s v="060116"/>
    <x v="32"/>
    <x v="0"/>
    <x v="41"/>
    <x v="0"/>
    <s v="More than 100 Claims  - higher validity"/>
    <x v="0"/>
    <s v="200 Exempla Circle"/>
    <n v="80026"/>
    <s v="SCL Health"/>
    <s v="N"/>
    <n v="4"/>
    <n v="110420"/>
    <n v="116.2"/>
    <n v="71.2"/>
    <n v="1.63"/>
    <n v="116.85"/>
    <n v="13612"/>
    <n v="172.3"/>
    <n v="96.1"/>
    <n v="1.79"/>
    <n v="10953"/>
    <n v="288.5"/>
    <n v="167.3"/>
    <n v="1.72"/>
  </r>
  <r>
    <s v="060117"/>
    <x v="9"/>
    <x v="0"/>
    <x v="42"/>
    <x v="1"/>
    <s v="Less than 100 Claims - lower validity"/>
    <x v="0"/>
    <s v="575 Rivergate Lane"/>
    <n v="81301"/>
    <s v="Independent (IPPS)"/>
    <s v="N"/>
    <s v="NA"/>
    <n v="3201"/>
    <n v="8.6999999999999993"/>
    <n v="2.5"/>
    <n v="3.46"/>
    <n v="237.65"/>
    <n v="87"/>
    <n v="3.5"/>
    <n v="1"/>
    <n v="3.5"/>
    <n v="22531"/>
    <n v="12.1"/>
    <n v="3.5"/>
    <n v="3.47"/>
  </r>
  <r>
    <s v="060118"/>
    <x v="33"/>
    <x v="0"/>
    <x v="43"/>
    <x v="0"/>
    <s v="More than 100 Claims  - higher validity"/>
    <x v="0"/>
    <s v="340 Peak One Drive"/>
    <n v="80443"/>
    <s v="Catholic Health_x000a_Initiatives"/>
    <s v="N"/>
    <n v="4"/>
    <n v="9776"/>
    <n v="24.3"/>
    <n v="3.5"/>
    <n v="6.97"/>
    <n v="529.41999999999996"/>
    <n v="650"/>
    <n v="13.6"/>
    <n v="4"/>
    <n v="3.36"/>
    <n v="21397"/>
    <n v="37.799999999999997"/>
    <n v="7.5"/>
    <n v="5.03"/>
  </r>
  <r>
    <s v="060119"/>
    <x v="16"/>
    <x v="0"/>
    <x v="44"/>
    <x v="0"/>
    <s v="More than 100 Claims  - higher validity"/>
    <x v="0"/>
    <s v="2500 Rocky_x000a_Mountain Avenue"/>
    <n v="80538"/>
    <s v="University of Colorado_x000a_Health"/>
    <s v="N"/>
    <n v="5"/>
    <n v="37712"/>
    <n v="81.599999999999994"/>
    <n v="16.899999999999999"/>
    <n v="4.83"/>
    <n v="353.91"/>
    <n v="2816"/>
    <n v="90.2"/>
    <n v="23.1"/>
    <n v="3.89"/>
    <n v="26522"/>
    <n v="171.7"/>
    <n v="40"/>
    <n v="4.29"/>
  </r>
  <r>
    <s v="060124"/>
    <x v="10"/>
    <x v="0"/>
    <x v="45"/>
    <x v="0"/>
    <s v="More than 100 Claims  - higher validity"/>
    <x v="0"/>
    <s v="11650 W 2nd Place"/>
    <n v="80228"/>
    <s v="Catholic Health_x000a_Initiatives"/>
    <s v="N"/>
    <s v="NA"/>
    <n v="1594"/>
    <n v="6.1"/>
    <n v="5.0999999999999996"/>
    <n v="1.19"/>
    <n v="85.56"/>
    <n v="942"/>
    <n v="33.200000000000003"/>
    <n v="10.6"/>
    <n v="3.13"/>
    <n v="19182"/>
    <n v="39.200000000000003"/>
    <n v="15.7"/>
    <n v="2.5"/>
  </r>
  <r>
    <s v="060125"/>
    <x v="34"/>
    <x v="0"/>
    <x v="46"/>
    <x v="0"/>
    <s v="More than 100 Claims  - higher validity"/>
    <x v="0"/>
    <s v="2350 Meadows Blvd"/>
    <n v="80109"/>
    <s v="Adventist Health_x000a_System Sunbelt Health_x000a_Care Corporation"/>
    <s v="N"/>
    <n v="4"/>
    <n v="19765"/>
    <n v="29.4"/>
    <n v="7.2"/>
    <n v="4.08"/>
    <n v="301.77999999999997"/>
    <n v="1419"/>
    <n v="17.7"/>
    <n v="8.4"/>
    <n v="2.11"/>
    <n v="14056"/>
    <n v="47.1"/>
    <n v="15.6"/>
    <n v="3.02"/>
  </r>
  <r>
    <s v="060126"/>
    <x v="6"/>
    <x v="0"/>
    <x v="47"/>
    <x v="0"/>
    <s v="More than 100 Claims  - higher validity"/>
    <x v="0"/>
    <s v="4700 Lady Moon Dr"/>
    <n v="80528"/>
    <s v="Banner Health"/>
    <s v="N"/>
    <s v="NA"/>
    <n v="5063"/>
    <n v="7"/>
    <n v="2.2000000000000002"/>
    <n v="3.25"/>
    <n v="260.85000000000002"/>
    <n v="276"/>
    <n v="3.5"/>
    <n v="1.9"/>
    <n v="1.83"/>
    <n v="12252"/>
    <n v="10.6"/>
    <n v="4.0999999999999996"/>
    <n v="2.58"/>
  </r>
  <r>
    <s v="061300"/>
    <x v="35"/>
    <x v="0"/>
    <x v="48"/>
    <x v="1"/>
    <s v="Less than 100 Claims - lower validity"/>
    <x v="0"/>
    <s v="1208 Luther Street"/>
    <n v="81036"/>
    <s v="Independent (CAH)"/>
    <s v="Y"/>
    <s v="NA"/>
    <n v="382"/>
    <n v="0.2"/>
    <n v="0.2"/>
    <n v="0.81"/>
    <n v="251.1"/>
    <s v=""/>
    <s v=""/>
    <s v=""/>
    <m/>
    <s v=""/>
    <s v=""/>
    <s v=""/>
    <m/>
  </r>
  <r>
    <s v="061301"/>
    <x v="36"/>
    <x v="0"/>
    <x v="49"/>
    <x v="1"/>
    <s v="Less than 100 Claims - lower validity"/>
    <x v="1"/>
    <s v="310 County Rd 14"/>
    <n v="81132"/>
    <s v="Independent (CAH)"/>
    <s v="Y"/>
    <n v="4"/>
    <s v=""/>
    <s v=""/>
    <s v=""/>
    <m/>
    <s v=""/>
    <n v="28"/>
    <n v="0.1"/>
    <n v="0.2"/>
    <n v="0.68"/>
    <n v="4420"/>
    <s v=""/>
    <s v=""/>
    <m/>
  </r>
  <r>
    <s v="061302"/>
    <x v="37"/>
    <x v="0"/>
    <x v="50"/>
    <x v="1"/>
    <s v="Less than 100 Claims - lower validity"/>
    <x v="0"/>
    <s v="300 West Ottley_x000a_Avenue"/>
    <n v="81521"/>
    <s v="Independent (CAH)"/>
    <s v="Y"/>
    <s v="NA"/>
    <n v="4229"/>
    <n v="9.6999999999999993"/>
    <n v="4.4000000000000004"/>
    <n v="2.21"/>
    <n v="313.04000000000002"/>
    <n v="45"/>
    <n v="1.4"/>
    <n v="0.7"/>
    <n v="2.04"/>
    <n v="18321"/>
    <n v="11"/>
    <n v="5.0999999999999996"/>
    <n v="2.19"/>
  </r>
  <r>
    <s v="061303"/>
    <x v="38"/>
    <x v="0"/>
    <x v="51"/>
    <x v="1"/>
    <s v="Less than 100 Claims - lower validity"/>
    <x v="1"/>
    <s v="2400 W Edison St"/>
    <n v="80723"/>
    <s v="Banner Health"/>
    <s v="Y"/>
    <n v="4"/>
    <s v=""/>
    <s v=""/>
    <s v=""/>
    <m/>
    <s v=""/>
    <n v="33"/>
    <n v="0.4"/>
    <n v="0.5"/>
    <n v="0.8"/>
    <n v="13236"/>
    <s v=""/>
    <s v=""/>
    <m/>
  </r>
  <r>
    <s v="061304"/>
    <x v="39"/>
    <x v="0"/>
    <x v="52"/>
    <x v="1"/>
    <s v="Less than 100 Claims - lower validity"/>
    <x v="0"/>
    <s v="235 W Fletcher_x000a_Street"/>
    <n v="80731"/>
    <s v="Independent (CAH)"/>
    <s v="Y"/>
    <s v="NA"/>
    <n v="371"/>
    <n v="0.3"/>
    <n v="0.3"/>
    <n v="0.92"/>
    <n v="412.5"/>
    <s v=""/>
    <s v=""/>
    <s v=""/>
    <m/>
    <s v=""/>
    <s v=""/>
    <s v=""/>
    <m/>
  </r>
  <r>
    <s v="061305"/>
    <x v="40"/>
    <x v="0"/>
    <x v="53"/>
    <x v="1"/>
    <s v="Less than 100 Claims - lower validity"/>
    <x v="0"/>
    <s v="1001 E Johnson_x000a_Street"/>
    <n v="80734"/>
    <s v="Independent (CAH)"/>
    <s v="Y"/>
    <s v="NA"/>
    <n v="581"/>
    <n v="0.9"/>
    <n v="0.6"/>
    <n v="1.57"/>
    <n v="481.66"/>
    <n v="11"/>
    <n v="0.1"/>
    <n v="0.1"/>
    <n v="1.34"/>
    <n v="12386"/>
    <n v="1"/>
    <n v="0.6"/>
    <n v="1.55"/>
  </r>
  <r>
    <s v="061306"/>
    <x v="41"/>
    <x v="0"/>
    <x v="54"/>
    <x v="1"/>
    <s v="Less than 100 Claims - lower validity"/>
    <x v="0"/>
    <s v="111 6th St"/>
    <n v="80821"/>
    <s v="Independent (CAH)"/>
    <s v="Y"/>
    <s v="NA"/>
    <n v="1934"/>
    <n v="1.9"/>
    <n v="1.5"/>
    <n v="1.27"/>
    <n v="309.14"/>
    <n v="14"/>
    <n v="0.1"/>
    <n v="0.1"/>
    <n v="1.04"/>
    <n v="5578"/>
    <n v="2"/>
    <n v="1.6"/>
    <n v="1.26"/>
  </r>
  <r>
    <s v="061307"/>
    <x v="42"/>
    <x v="0"/>
    <x v="55"/>
    <x v="1"/>
    <s v="Less than 100 Claims - lower validity"/>
    <x v="0"/>
    <s v="225 Eagle Crest Dr"/>
    <n v="81648"/>
    <s v="Independent (CAH)"/>
    <s v="Y"/>
    <s v="NA"/>
    <n v="727"/>
    <n v="0.9"/>
    <n v="0.9"/>
    <n v="0.97"/>
    <n v="506.28"/>
    <s v=""/>
    <s v=""/>
    <s v=""/>
    <m/>
    <s v=""/>
    <s v=""/>
    <s v=""/>
    <m/>
  </r>
  <r>
    <s v="061308"/>
    <x v="43"/>
    <x v="0"/>
    <x v="56"/>
    <x v="1"/>
    <s v="Less than 100 Claims - lower validity"/>
    <x v="0"/>
    <s v="19021 Us Highway_x000a_285"/>
    <n v="81140"/>
    <s v="San Luis Valley Health"/>
    <s v="Y"/>
    <s v="NA"/>
    <n v="1409"/>
    <n v="1.2"/>
    <n v="0.8"/>
    <n v="1.41"/>
    <n v="314.20999999999998"/>
    <n v="15"/>
    <n v="0.1"/>
    <n v="0.1"/>
    <n v="0.68"/>
    <n v="10201"/>
    <n v="1.3"/>
    <n v="1"/>
    <n v="1.31"/>
  </r>
  <r>
    <s v="061309"/>
    <x v="44"/>
    <x v="0"/>
    <x v="57"/>
    <x v="1"/>
    <s v="Less than 100 Claims - lower validity"/>
    <x v="0"/>
    <s v="1017 West 7th Street"/>
    <n v="80758"/>
    <s v="Independent (CAH)"/>
    <s v="Y"/>
    <s v="NA"/>
    <n v="1130"/>
    <n v="1.5"/>
    <n v="1.1000000000000001"/>
    <n v="1.39"/>
    <n v="306.8"/>
    <n v="63"/>
    <n v="0.6"/>
    <n v="0.7"/>
    <n v="0.93"/>
    <n v="13638"/>
    <n v="2.1"/>
    <n v="1.7"/>
    <n v="1.21"/>
  </r>
  <r>
    <s v="061310"/>
    <x v="45"/>
    <x v="0"/>
    <x v="58"/>
    <x v="1"/>
    <s v="Less than 100 Claims - lower validity"/>
    <x v="0"/>
    <s v="900 Cedar Street"/>
    <n v="80737"/>
    <s v="Independent (CAH)"/>
    <s v="Y"/>
    <s v="NA"/>
    <n v="313"/>
    <n v="0.3"/>
    <n v="0.2"/>
    <n v="2.16"/>
    <n v="401.8"/>
    <n v="14"/>
    <n v="0.1"/>
    <n v="0.1"/>
    <n v="1.1599999999999999"/>
    <n v="10802"/>
    <n v="0.5"/>
    <n v="0.3"/>
    <n v="1.72"/>
  </r>
  <r>
    <s v="061311"/>
    <x v="46"/>
    <x v="0"/>
    <x v="59"/>
    <x v="1"/>
    <s v="Less than 100 Claims - lower validity"/>
    <x v="0"/>
    <s v="373 E Tenth Ave"/>
    <n v="81073"/>
    <s v="Independent (CAH)"/>
    <s v="Y"/>
    <s v="NA"/>
    <n v="589"/>
    <n v="0.4"/>
    <n v="0.2"/>
    <n v="2.39"/>
    <n v="217.32"/>
    <s v=""/>
    <s v=""/>
    <s v=""/>
    <m/>
    <s v=""/>
    <s v=""/>
    <s v=""/>
    <m/>
  </r>
  <r>
    <s v="061312"/>
    <x v="47"/>
    <x v="0"/>
    <x v="60"/>
    <x v="1"/>
    <s v="Less than 100 Claims - lower validity"/>
    <x v="0"/>
    <s v="555 Prospect_x000a_Avenue"/>
    <n v="80517"/>
    <s v="Independent (CAH)"/>
    <s v="Y"/>
    <n v="4"/>
    <n v="3081"/>
    <n v="4.8"/>
    <n v="2.4"/>
    <n v="2.02"/>
    <n v="473.28"/>
    <n v="75"/>
    <n v="1.2"/>
    <n v="0.5"/>
    <n v="2.21"/>
    <n v="20419"/>
    <n v="6"/>
    <n v="2.9"/>
    <n v="2.0499999999999998"/>
  </r>
  <r>
    <s v="061313"/>
    <x v="48"/>
    <x v="0"/>
    <x v="61"/>
    <x v="1"/>
    <s v="Less than 100 Claims - lower validity"/>
    <x v="0"/>
    <s v="286 - 16th Street"/>
    <n v="80807"/>
    <s v="Independent (CAH)"/>
    <s v="Y"/>
    <s v="NA"/>
    <n v="813"/>
    <n v="0.9"/>
    <n v="0.6"/>
    <n v="1.57"/>
    <n v="421.45"/>
    <n v="45"/>
    <n v="0.4"/>
    <n v="0.3"/>
    <n v="1.37"/>
    <n v="13981"/>
    <n v="1.2"/>
    <n v="0.8"/>
    <n v="1.5"/>
  </r>
  <r>
    <s v="061314"/>
    <x v="49"/>
    <x v="0"/>
    <x v="62"/>
    <x v="0"/>
    <s v="More than 100 Claims  - higher validity"/>
    <x v="0"/>
    <s v="750 Hospital Loop"/>
    <n v="81625"/>
    <s v="Independent (CAH)"/>
    <s v="Y"/>
    <n v="3"/>
    <n v="2659"/>
    <n v="4"/>
    <n v="2.2999999999999998"/>
    <n v="1.71"/>
    <n v="364.87"/>
    <n v="116"/>
    <n v="2.5"/>
    <n v="1.8"/>
    <n v="1.38"/>
    <n v="18759"/>
    <n v="6.5"/>
    <n v="4.2"/>
    <n v="1.56"/>
  </r>
  <r>
    <s v="061315"/>
    <x v="50"/>
    <x v="0"/>
    <x v="63"/>
    <x v="1"/>
    <s v="Less than 100 Claims - lower validity"/>
    <x v="0"/>
    <s v="1000 West 8th_x000a_Avenue"/>
    <n v="80759"/>
    <s v="Independent (CAH)"/>
    <s v="Y"/>
    <n v="3"/>
    <n v="2379"/>
    <n v="2.5"/>
    <n v="1.6"/>
    <n v="1.58"/>
    <n v="388.19"/>
    <n v="22"/>
    <n v="0.3"/>
    <n v="0.3"/>
    <n v="1.25"/>
    <n v="18472"/>
    <n v="2.9"/>
    <n v="1.9"/>
    <n v="1.54"/>
  </r>
  <r>
    <s v="061316"/>
    <x v="51"/>
    <x v="0"/>
    <x v="64"/>
    <x v="1"/>
    <s v="Less than 100 Claims - lower validity"/>
    <x v="0"/>
    <s v="23500 Us Hwy 160"/>
    <n v="81089"/>
    <s v="Independent (CAH)"/>
    <s v="Y"/>
    <n v="3"/>
    <n v="330"/>
    <n v="0.3"/>
    <n v="0.2"/>
    <n v="2.06"/>
    <n v="348.88"/>
    <s v=""/>
    <s v=""/>
    <s v=""/>
    <m/>
    <s v=""/>
    <s v=""/>
    <s v=""/>
    <m/>
  </r>
  <r>
    <s v="061317"/>
    <x v="52"/>
    <x v="0"/>
    <x v="65"/>
    <x v="1"/>
    <s v="Less than 100 Claims - lower validity"/>
    <x v="0"/>
    <s v="501 Airport Road"/>
    <n v="81650"/>
    <s v="Independent (CAH)"/>
    <s v="Y"/>
    <n v="4"/>
    <n v="3762"/>
    <n v="6.1"/>
    <n v="2.4"/>
    <n v="2.5"/>
    <n v="384.44"/>
    <n v="24"/>
    <n v="0.6"/>
    <n v="0.4"/>
    <n v="1.66"/>
    <n v="23370"/>
    <n v="6.7"/>
    <n v="2.8"/>
    <n v="2.39"/>
  </r>
  <r>
    <s v="061318"/>
    <x v="53"/>
    <x v="0"/>
    <x v="66"/>
    <x v="1"/>
    <s v="Less than 100 Claims - lower validity"/>
    <x v="0"/>
    <s v="214 S 4th Street"/>
    <n v="80459"/>
    <s v="Independent (CAH)"/>
    <s v="Y"/>
    <s v="NA"/>
    <n v="4358"/>
    <n v="6.1"/>
    <n v="4.0999999999999996"/>
    <n v="1.47"/>
    <n v="386.39"/>
    <s v=""/>
    <s v=""/>
    <s v=""/>
    <m/>
    <s v=""/>
    <s v=""/>
    <s v=""/>
    <m/>
  </r>
  <r>
    <s v="061319"/>
    <x v="54"/>
    <x v="0"/>
    <x v="67"/>
    <x v="1"/>
    <s v="Less than 100 Claims - lower validity"/>
    <x v="0"/>
    <s v="822 W 4th Street"/>
    <n v="80461"/>
    <s v="Independent (CAH)"/>
    <s v="Y"/>
    <s v="NA"/>
    <n v="522"/>
    <n v="0.4"/>
    <n v="0.4"/>
    <n v="1.1000000000000001"/>
    <n v="406.6"/>
    <s v=""/>
    <s v=""/>
    <s v=""/>
    <m/>
    <s v=""/>
    <s v=""/>
    <s v=""/>
    <m/>
  </r>
  <r>
    <s v="061320"/>
    <x v="55"/>
    <x v="0"/>
    <x v="68"/>
    <x v="0"/>
    <s v="More than 100 Claims  - higher validity"/>
    <x v="0"/>
    <s v="711 North Taylor_x000a_Street"/>
    <n v="81230"/>
    <s v="Independent (CAH)"/>
    <s v="Y"/>
    <s v="NA"/>
    <n v="9630"/>
    <n v="13.6"/>
    <n v="6.4"/>
    <n v="2.11"/>
    <n v="285.7"/>
    <n v="211"/>
    <n v="3.4"/>
    <n v="2.1"/>
    <n v="1.6"/>
    <n v="15613"/>
    <n v="17"/>
    <n v="8.5"/>
    <n v="1.99"/>
  </r>
  <r>
    <s v="061321"/>
    <x v="56"/>
    <x v="0"/>
    <x v="69"/>
    <x v="1"/>
    <s v="Less than 100 Claims - lower validity"/>
    <x v="0"/>
    <s v="410 Benedicta_x000a_Avenue"/>
    <n v="81082"/>
    <s v="Independent (CAH)"/>
    <s v="Y"/>
    <s v="NA"/>
    <n v="3502"/>
    <n v="6"/>
    <n v="1.7"/>
    <n v="3.47"/>
    <n v="512.97"/>
    <n v="27"/>
    <n v="0.5"/>
    <n v="0.3"/>
    <n v="1.59"/>
    <n v="20155"/>
    <n v="6.5"/>
    <n v="2"/>
    <n v="3.16"/>
  </r>
  <r>
    <s v="061322"/>
    <x v="57"/>
    <x v="0"/>
    <x v="70"/>
    <x v="0"/>
    <s v="More than 100 Claims  - higher validity"/>
    <x v="0"/>
    <s v="1000 Rush Drive"/>
    <n v="81201"/>
    <s v="Independent (CAH)"/>
    <s v="Y"/>
    <s v="NA"/>
    <n v="8841"/>
    <n v="13.5"/>
    <n v="5.5"/>
    <n v="2.4500000000000002"/>
    <n v="299.32"/>
    <n v="239"/>
    <n v="4.2"/>
    <n v="2.7"/>
    <n v="1.55"/>
    <n v="18360"/>
    <n v="17.600000000000001"/>
    <n v="8.1999999999999993"/>
    <n v="2.15"/>
  </r>
  <r>
    <s v="061323"/>
    <x v="58"/>
    <x v="0"/>
    <x v="71"/>
    <x v="1"/>
    <s v="Less than 100 Claims - lower validity"/>
    <x v="0"/>
    <s v="401 Kendall Drive"/>
    <n v="81052"/>
    <s v="QHR"/>
    <s v="Y"/>
    <n v="3"/>
    <n v="2107"/>
    <n v="2.5"/>
    <n v="1.2"/>
    <n v="2.17"/>
    <n v="272.18"/>
    <n v="87"/>
    <n v="0.5"/>
    <n v="0.4"/>
    <n v="1.1599999999999999"/>
    <n v="9763"/>
    <n v="3"/>
    <n v="1.6"/>
    <n v="1.9"/>
  </r>
  <r>
    <s v="061324"/>
    <x v="59"/>
    <x v="0"/>
    <x v="72"/>
    <x v="0"/>
    <s v="More than 100 Claims  - higher validity"/>
    <x v="0"/>
    <s v="0401 Castle Creek_x000a_Road"/>
    <n v="81611"/>
    <s v="Independent (CAH)"/>
    <s v="Y"/>
    <n v="5"/>
    <n v="20079"/>
    <n v="30.3"/>
    <n v="24.6"/>
    <n v="1.23"/>
    <n v="361.09"/>
    <n v="621"/>
    <n v="9.9"/>
    <n v="10.3"/>
    <n v="0.96"/>
    <n v="16678"/>
    <n v="40.200000000000003"/>
    <n v="34.9"/>
    <n v="1.1499999999999999"/>
  </r>
  <r>
    <s v="061325"/>
    <x v="60"/>
    <x v="0"/>
    <x v="73"/>
    <x v="1"/>
    <s v="Less than 100 Claims - lower validity"/>
    <x v="1"/>
    <s v="100 Pioneers_x000a_Medical Center Drive"/>
    <n v="81641"/>
    <s v="QHR"/>
    <s v="Y"/>
    <s v="NA"/>
    <s v=""/>
    <s v=""/>
    <s v=""/>
    <m/>
    <s v=""/>
    <n v="53"/>
    <n v="0.9"/>
    <n v="0.9"/>
    <n v="1.1000000000000001"/>
    <n v="17906"/>
    <s v=""/>
    <s v=""/>
    <m/>
  </r>
  <r>
    <s v="061326"/>
    <x v="61"/>
    <x v="0"/>
    <x v="74"/>
    <x v="1"/>
    <s v="Less than 100 Claims - lower validity"/>
    <x v="1"/>
    <s v="16420 Highway 24"/>
    <n v="80863"/>
    <s v="IASIS Healthcare"/>
    <s v="Y"/>
    <s v="NA"/>
    <s v=""/>
    <s v=""/>
    <s v=""/>
    <m/>
    <s v=""/>
    <n v="57"/>
    <n v="0.6"/>
    <n v="0.7"/>
    <n v="0.88"/>
    <n v="10578"/>
    <s v=""/>
    <s v=""/>
    <m/>
  </r>
  <r>
    <s v="061327"/>
    <x v="62"/>
    <x v="0"/>
    <x v="75"/>
    <x v="1"/>
    <s v="Less than 100 Claims - lower validity"/>
    <x v="0"/>
    <s v="1311 N Mildred Rd"/>
    <n v="81321"/>
    <s v="Independent (CAH)"/>
    <s v="Y"/>
    <n v="3"/>
    <n v="3895"/>
    <n v="4.9000000000000004"/>
    <n v="1.8"/>
    <n v="2.65"/>
    <n v="336.98"/>
    <n v="87"/>
    <n v="0.9"/>
    <n v="0.6"/>
    <n v="1.52"/>
    <n v="13026"/>
    <n v="5.8"/>
    <n v="2.5"/>
    <n v="2.37"/>
  </r>
  <r>
    <s v="061328"/>
    <x v="63"/>
    <x v="0"/>
    <x v="76"/>
    <x v="1"/>
    <s v="Less than 100 Claims - lower validity"/>
    <x v="0"/>
    <s v="95 South Pagosa_x000a_Boulevard"/>
    <n v="81147"/>
    <s v="Independent (CAH)"/>
    <s v="Y"/>
    <s v="NA"/>
    <n v="1595"/>
    <n v="1.6"/>
    <n v="0.8"/>
    <n v="1.87"/>
    <n v="284.95999999999998"/>
    <n v="22"/>
    <n v="0.2"/>
    <n v="0.3"/>
    <n v="0.93"/>
    <n v="10974"/>
    <n v="1.8"/>
    <n v="1.1000000000000001"/>
    <n v="1.65"/>
  </r>
  <r>
    <s v="100001"/>
    <x v="64"/>
    <x v="1"/>
    <x v="77"/>
    <x v="1"/>
    <s v="Less than 100 Claims - lower validity"/>
    <x v="1"/>
    <s v="655 W 8th St"/>
    <n v="32209"/>
    <s v="UF Health Shands"/>
    <s v="N"/>
    <n v="1"/>
    <n v="44"/>
    <n v="0"/>
    <n v="0"/>
    <n v="3.89"/>
    <n v="271.27999999999997"/>
    <s v=""/>
    <s v=""/>
    <s v=""/>
    <m/>
    <s v=""/>
    <s v=""/>
    <s v=""/>
    <m/>
  </r>
  <r>
    <s v="100002"/>
    <x v="65"/>
    <x v="1"/>
    <x v="78"/>
    <x v="0"/>
    <s v="More than 100 Claims  - higher validity"/>
    <x v="0"/>
    <s v="2815 S Seacrest_x000a_Blvd"/>
    <n v="33435"/>
    <s v="Independent (IPPS)"/>
    <s v="N"/>
    <n v="3"/>
    <n v="3910"/>
    <n v="3"/>
    <n v="1.7"/>
    <n v="1.73"/>
    <n v="123.54"/>
    <n v="444"/>
    <n v="4.8"/>
    <n v="3.7"/>
    <n v="1.31"/>
    <n v="8635"/>
    <n v="7.8"/>
    <n v="5.4"/>
    <n v="1.44"/>
  </r>
  <r>
    <s v="100006"/>
    <x v="66"/>
    <x v="1"/>
    <x v="79"/>
    <x v="1"/>
    <s v="Less than 100 Claims - lower validity"/>
    <x v="0"/>
    <s v="52 W Underwood St"/>
    <n v="32806"/>
    <s v="Orlando Health"/>
    <s v="N"/>
    <n v="4"/>
    <n v="132"/>
    <n v="0.2"/>
    <n v="0"/>
    <n v="4.41"/>
    <n v="300.66000000000003"/>
    <s v=""/>
    <s v=""/>
    <s v=""/>
    <m/>
    <s v=""/>
    <s v=""/>
    <s v=""/>
    <m/>
  </r>
  <r>
    <s v="100007"/>
    <x v="66"/>
    <x v="1"/>
    <x v="80"/>
    <x v="1"/>
    <s v="Less than 100 Claims - lower validity"/>
    <x v="0"/>
    <s v="601 E Rollins St"/>
    <n v="32803"/>
    <s v="Adventist Health_x000a_System Sunbelt Health_x000a_Care Corporation"/>
    <s v="N"/>
    <n v="3"/>
    <n v="221"/>
    <n v="0.4"/>
    <n v="0.1"/>
    <n v="4.87"/>
    <n v="338.03"/>
    <n v="24"/>
    <n v="0.5"/>
    <n v="0.2"/>
    <n v="2.5"/>
    <n v="15884"/>
    <n v="0.9"/>
    <n v="0.3"/>
    <n v="3.14"/>
  </r>
  <r>
    <s v="100008"/>
    <x v="67"/>
    <x v="1"/>
    <x v="81"/>
    <x v="1"/>
    <s v="Less than 100 Claims - lower validity"/>
    <x v="1"/>
    <s v="8900 N Kendall Dr"/>
    <n v="33176"/>
    <s v="Baptist Health South_x000a_Florida"/>
    <s v="N"/>
    <n v="2"/>
    <n v="63"/>
    <n v="0.2"/>
    <n v="0.1"/>
    <n v="3.95"/>
    <n v="278.51"/>
    <s v=""/>
    <s v=""/>
    <s v=""/>
    <m/>
    <s v=""/>
    <s v=""/>
    <s v=""/>
    <m/>
  </r>
  <r>
    <s v="100009"/>
    <x v="67"/>
    <x v="1"/>
    <x v="82"/>
    <x v="1"/>
    <s v="Less than 100 Claims - lower validity"/>
    <x v="1"/>
    <s v="1450 Nw 10 Avenue_x000a_Drive"/>
    <n v="33136"/>
    <s v="University of Miami_x000a_Health System"/>
    <s v="N"/>
    <s v="NA"/>
    <n v="82"/>
    <n v="0.1"/>
    <n v="0.1"/>
    <n v="1.41"/>
    <n v="100.2"/>
    <n v="49"/>
    <n v="0.7"/>
    <n v="0.7"/>
    <n v="0.88"/>
    <n v="5979"/>
    <n v="0.8"/>
    <n v="0.8"/>
    <n v="0.94"/>
  </r>
  <r>
    <s v="100012"/>
    <x v="68"/>
    <x v="1"/>
    <x v="83"/>
    <x v="1"/>
    <s v="Less than 100 Claims - lower validity"/>
    <x v="0"/>
    <s v="2776 Cleveland Ave"/>
    <n v="33901"/>
    <s v="Lee Health"/>
    <s v="N"/>
    <n v="2"/>
    <n v="141"/>
    <n v="0.2"/>
    <n v="0.1"/>
    <n v="4.1399999999999997"/>
    <n v="284.45999999999998"/>
    <s v=""/>
    <s v=""/>
    <s v=""/>
    <m/>
    <s v=""/>
    <s v=""/>
    <s v=""/>
    <m/>
  </r>
  <r>
    <s v="100017"/>
    <x v="69"/>
    <x v="1"/>
    <x v="84"/>
    <x v="1"/>
    <s v="Less than 100 Claims - lower validity"/>
    <x v="1"/>
    <s v="303 N Clyde Morris_x000a_Blvd"/>
    <n v="32114"/>
    <s v="Independent (IPPS)"/>
    <s v="N"/>
    <n v="1"/>
    <n v="37"/>
    <n v="0.1"/>
    <n v="0"/>
    <n v="3.76"/>
    <n v="257.44"/>
    <s v=""/>
    <s v=""/>
    <s v=""/>
    <m/>
    <s v=""/>
    <s v=""/>
    <s v=""/>
    <m/>
  </r>
  <r>
    <s v="100018"/>
    <x v="70"/>
    <x v="1"/>
    <x v="85"/>
    <x v="1"/>
    <s v="Less than 100 Claims - lower validity"/>
    <x v="1"/>
    <s v="350 7th St N"/>
    <n v="34102"/>
    <s v="Independent (IPPS)"/>
    <s v="N"/>
    <n v="5"/>
    <n v="30"/>
    <n v="0"/>
    <n v="0"/>
    <n v="4.47"/>
    <n v="305.60000000000002"/>
    <s v=""/>
    <s v=""/>
    <s v=""/>
    <m/>
    <s v=""/>
    <s v=""/>
    <s v=""/>
    <m/>
  </r>
  <r>
    <s v="100022"/>
    <x v="67"/>
    <x v="1"/>
    <x v="86"/>
    <x v="1"/>
    <s v="Less than 100 Claims - lower validity"/>
    <x v="0"/>
    <s v="1611 Nw 12th Ave"/>
    <n v="33136"/>
    <s v="Independent (IPPS)"/>
    <s v="N"/>
    <n v="1"/>
    <n v="109"/>
    <n v="0.2"/>
    <n v="0.1"/>
    <n v="3.03"/>
    <n v="210.59"/>
    <n v="49"/>
    <n v="1.2"/>
    <n v="0.8"/>
    <n v="1.49"/>
    <n v="14046"/>
    <n v="1.4"/>
    <n v="0.9"/>
    <n v="1.58"/>
  </r>
  <r>
    <s v="100025"/>
    <x v="71"/>
    <x v="1"/>
    <x v="87"/>
    <x v="1"/>
    <s v="Less than 100 Claims - lower validity"/>
    <x v="1"/>
    <s v="5151 N 9th Ave"/>
    <n v="32504"/>
    <s v="Ascension Health"/>
    <s v="N"/>
    <n v="4"/>
    <n v="34"/>
    <n v="0"/>
    <n v="0"/>
    <n v="2.87"/>
    <n v="190.19"/>
    <s v=""/>
    <s v=""/>
    <s v=""/>
    <m/>
    <s v=""/>
    <s v=""/>
    <s v=""/>
    <m/>
  </r>
  <r>
    <s v="100034"/>
    <x v="72"/>
    <x v="1"/>
    <x v="88"/>
    <x v="1"/>
    <s v="Less than 100 Claims - lower validity"/>
    <x v="1"/>
    <s v="4300 Alton Rd"/>
    <n v="33140"/>
    <s v="Independent (IPPS)"/>
    <s v="N"/>
    <n v="4"/>
    <n v="26"/>
    <n v="0"/>
    <n v="0"/>
    <n v="1.78"/>
    <n v="120.35"/>
    <s v=""/>
    <s v=""/>
    <s v=""/>
    <m/>
    <s v=""/>
    <s v=""/>
    <s v=""/>
    <m/>
  </r>
  <r>
    <s v="100038"/>
    <x v="73"/>
    <x v="1"/>
    <x v="89"/>
    <x v="1"/>
    <s v="Less than 100 Claims - lower validity"/>
    <x v="0"/>
    <s v="3501 Johnson St"/>
    <n v="33021"/>
    <s v="Memorial Healthcare_x000a_System"/>
    <s v="N"/>
    <n v="4"/>
    <n v="364"/>
    <n v="0.8"/>
    <n v="0.2"/>
    <n v="4.2"/>
    <n v="298.56"/>
    <n v="38"/>
    <n v="1"/>
    <n v="0.3"/>
    <n v="2.97"/>
    <n v="20395"/>
    <n v="1.8"/>
    <n v="0.5"/>
    <n v="3.44"/>
  </r>
  <r>
    <s v="100039"/>
    <x v="74"/>
    <x v="1"/>
    <x v="90"/>
    <x v="1"/>
    <s v="Less than 100 Claims - lower validity"/>
    <x v="0"/>
    <s v="1600 S Andrews Ave"/>
    <n v="33316"/>
    <s v="Broward Health"/>
    <s v="N"/>
    <n v="1"/>
    <n v="334"/>
    <n v="0.4"/>
    <n v="0.2"/>
    <n v="2.0499999999999998"/>
    <n v="146.87"/>
    <n v="34"/>
    <n v="0.7"/>
    <n v="0.4"/>
    <n v="1.65"/>
    <n v="11960"/>
    <n v="1.1000000000000001"/>
    <n v="0.6"/>
    <n v="1.76"/>
  </r>
  <r>
    <s v="100044"/>
    <x v="75"/>
    <x v="1"/>
    <x v="91"/>
    <x v="1"/>
    <s v="Less than 100 Claims - lower validity"/>
    <x v="0"/>
    <s v="200 Se Hospital Ave"/>
    <n v="34995"/>
    <s v="Independent (IPPS)"/>
    <s v="N"/>
    <n v="2"/>
    <n v="610"/>
    <n v="0.9"/>
    <n v="0.2"/>
    <n v="4.2699999999999996"/>
    <n v="294.08999999999997"/>
    <n v="29"/>
    <n v="0.4"/>
    <n v="0.2"/>
    <n v="2.15"/>
    <n v="12557"/>
    <n v="1.2"/>
    <n v="0.4"/>
    <n v="3.32"/>
  </r>
  <r>
    <s v="100045"/>
    <x v="76"/>
    <x v="1"/>
    <x v="92"/>
    <x v="1"/>
    <s v="Less than 100 Claims - lower validity"/>
    <x v="1"/>
    <s v="701 W Plymouth Ave"/>
    <n v="32720"/>
    <s v="Adventist Health_x000a_System Sunbelt Health_x000a_Care Corporation"/>
    <s v="N"/>
    <n v="3"/>
    <n v="16"/>
    <n v="0"/>
    <n v="0"/>
    <n v="4.84"/>
    <n v="331.49"/>
    <s v=""/>
    <s v=""/>
    <s v=""/>
    <m/>
    <s v=""/>
    <s v=""/>
    <s v=""/>
    <m/>
  </r>
  <r>
    <s v="100068"/>
    <x v="69"/>
    <x v="1"/>
    <x v="93"/>
    <x v="1"/>
    <s v="Less than 100 Claims - lower validity"/>
    <x v="1"/>
    <s v="301 Memorial_x000a_Medical Parkway"/>
    <n v="32117"/>
    <s v="Adventist Health_x000a_System Sunbelt Health_x000a_Care Corporation"/>
    <s v="N"/>
    <n v="4"/>
    <n v="17"/>
    <n v="0"/>
    <n v="0"/>
    <n v="3.42"/>
    <n v="202.08"/>
    <s v=""/>
    <s v=""/>
    <s v=""/>
    <m/>
    <s v=""/>
    <s v=""/>
    <s v=""/>
    <m/>
  </r>
  <r>
    <s v="100069"/>
    <x v="77"/>
    <x v="1"/>
    <x v="94"/>
    <x v="1"/>
    <s v="Less than 100 Claims - lower validity"/>
    <x v="1"/>
    <s v="7171 N Dale Mabry_x000a_Hwy"/>
    <n v="33614"/>
    <s v="Adventist Health_x000a_System Sunbelt Health_x000a_Care Corporation"/>
    <s v="N"/>
    <n v="2"/>
    <n v="38"/>
    <n v="0.1"/>
    <n v="0"/>
    <n v="4.9000000000000004"/>
    <n v="332.2"/>
    <s v=""/>
    <s v=""/>
    <s v=""/>
    <m/>
    <s v=""/>
    <s v=""/>
    <s v=""/>
    <m/>
  </r>
  <r>
    <s v="100073"/>
    <x v="74"/>
    <x v="1"/>
    <x v="95"/>
    <x v="1"/>
    <s v="Less than 100 Claims - lower validity"/>
    <x v="0"/>
    <s v="4725 N Federal Hwy"/>
    <n v="33308"/>
    <s v="Trinity Health"/>
    <s v="N"/>
    <n v="3"/>
    <n v="298"/>
    <n v="0.3"/>
    <n v="0.2"/>
    <n v="1.58"/>
    <n v="111.48"/>
    <n v="34"/>
    <n v="0.7"/>
    <n v="0.4"/>
    <n v="1.6"/>
    <n v="9934"/>
    <n v="1"/>
    <n v="0.6"/>
    <n v="1.6"/>
  </r>
  <r>
    <s v="100075"/>
    <x v="77"/>
    <x v="1"/>
    <x v="96"/>
    <x v="1"/>
    <s v="Less than 100 Claims - lower validity"/>
    <x v="1"/>
    <s v="3001 W Martin_x000a_Luther King Jr Blvd"/>
    <n v="33677"/>
    <s v="Trinity Health"/>
    <s v="N"/>
    <n v="4"/>
    <n v="18"/>
    <n v="0.1"/>
    <n v="0"/>
    <n v="4.99"/>
    <n v="316.63"/>
    <s v=""/>
    <s v=""/>
    <s v=""/>
    <m/>
    <s v=""/>
    <s v=""/>
    <s v=""/>
    <m/>
  </r>
  <r>
    <s v="100080"/>
    <x v="78"/>
    <x v="1"/>
    <x v="97"/>
    <x v="0"/>
    <s v="More than 100 Claims  - higher validity"/>
    <x v="0"/>
    <s v="5301 S Congress_x000a_Ave"/>
    <n v="33462"/>
    <s v="HCA Healthcare"/>
    <s v="N"/>
    <n v="1"/>
    <n v="4059"/>
    <n v="11"/>
    <n v="2.2000000000000002"/>
    <n v="4.92"/>
    <n v="349.72"/>
    <n v="508"/>
    <n v="11.6"/>
    <n v="5.3"/>
    <n v="2.2000000000000002"/>
    <n v="14335"/>
    <n v="22.6"/>
    <n v="7.5"/>
    <n v="3.01"/>
  </r>
  <r>
    <s v="100087"/>
    <x v="79"/>
    <x v="1"/>
    <x v="98"/>
    <x v="1"/>
    <s v="Less than 100 Claims - lower validity"/>
    <x v="1"/>
    <s v="1700 S Tamiami Trl"/>
    <n v="34239"/>
    <s v="Independent (IPPS)"/>
    <s v="N"/>
    <n v="5"/>
    <n v="32"/>
    <n v="0.1"/>
    <n v="0"/>
    <n v="5.52"/>
    <n v="393.01"/>
    <s v=""/>
    <s v=""/>
    <s v=""/>
    <m/>
    <s v=""/>
    <s v=""/>
    <s v=""/>
    <m/>
  </r>
  <r>
    <s v="100088"/>
    <x v="64"/>
    <x v="1"/>
    <x v="99"/>
    <x v="1"/>
    <s v="Less than 100 Claims - lower validity"/>
    <x v="1"/>
    <s v="800 Prudential Dr"/>
    <n v="32207"/>
    <s v="Baptist Health"/>
    <s v="N"/>
    <n v="4"/>
    <n v="85"/>
    <n v="0.1"/>
    <n v="0"/>
    <n v="3.34"/>
    <n v="218.58"/>
    <s v=""/>
    <s v=""/>
    <s v=""/>
    <m/>
    <s v=""/>
    <s v=""/>
    <s v=""/>
    <m/>
  </r>
  <r>
    <s v="100093"/>
    <x v="71"/>
    <x v="1"/>
    <x v="100"/>
    <x v="1"/>
    <s v="Less than 100 Claims - lower validity"/>
    <x v="1"/>
    <s v="1000 W Moreno St"/>
    <n v="32501"/>
    <s v="Baptist Health Care_x000a_Corporation"/>
    <s v="N"/>
    <n v="4"/>
    <n v="20"/>
    <n v="0"/>
    <n v="0"/>
    <n v="4.08"/>
    <n v="270.01"/>
    <s v=""/>
    <s v=""/>
    <s v=""/>
    <m/>
    <s v=""/>
    <s v=""/>
    <s v=""/>
    <m/>
  </r>
  <r>
    <s v="100113"/>
    <x v="80"/>
    <x v="1"/>
    <x v="101"/>
    <x v="1"/>
    <s v="Less than 100 Claims - lower validity"/>
    <x v="0"/>
    <s v="1600 Sw Archer Rd"/>
    <n v="32610"/>
    <s v="UF Health Shands"/>
    <s v="N"/>
    <n v="2"/>
    <n v="184"/>
    <n v="0.2"/>
    <n v="0.1"/>
    <n v="2.59"/>
    <n v="186.1"/>
    <n v="11"/>
    <n v="0.2"/>
    <n v="0.2"/>
    <n v="1.19"/>
    <n v="10456"/>
    <n v="0.4"/>
    <n v="0.2"/>
    <n v="1.57"/>
  </r>
  <r>
    <s v="100128"/>
    <x v="77"/>
    <x v="1"/>
    <x v="102"/>
    <x v="1"/>
    <s v="Less than 100 Claims - lower validity"/>
    <x v="1"/>
    <s v="1 Tampa General Cir"/>
    <n v="33606"/>
    <s v="Independent (IPPS)"/>
    <s v="N"/>
    <n v="1"/>
    <n v="29"/>
    <n v="0.1"/>
    <n v="0"/>
    <n v="2.37"/>
    <n v="161.75"/>
    <s v=""/>
    <s v=""/>
    <s v=""/>
    <m/>
    <s v=""/>
    <s v=""/>
    <s v=""/>
    <m/>
  </r>
  <r>
    <s v="100130"/>
    <x v="81"/>
    <x v="1"/>
    <x v="103"/>
    <x v="1"/>
    <s v="Less than 100 Claims - lower validity"/>
    <x v="0"/>
    <s v="39200 Hooker Hwy"/>
    <n v="33430"/>
    <s v="Independent (IPPS)"/>
    <s v="N"/>
    <n v="2"/>
    <n v="1657"/>
    <n v="0.9"/>
    <n v="0.3"/>
    <n v="2.59"/>
    <n v="188.07"/>
    <n v="41"/>
    <n v="0.4"/>
    <n v="0.4"/>
    <n v="1"/>
    <n v="7185"/>
    <n v="1.3"/>
    <n v="0.7"/>
    <n v="1.74"/>
  </r>
  <r>
    <s v="100135"/>
    <x v="82"/>
    <x v="1"/>
    <x v="104"/>
    <x v="1"/>
    <s v="Less than 100 Claims - lower validity"/>
    <x v="0"/>
    <s v="1300 Miccosukee Rd"/>
    <n v="32308"/>
    <s v="Independent (IPPS)"/>
    <s v="N"/>
    <n v="4"/>
    <n v="151"/>
    <n v="0.1"/>
    <n v="0"/>
    <n v="2.6"/>
    <n v="173.81"/>
    <s v=""/>
    <s v=""/>
    <s v=""/>
    <m/>
    <s v=""/>
    <s v=""/>
    <s v=""/>
    <m/>
  </r>
  <r>
    <s v="100140"/>
    <x v="83"/>
    <x v="1"/>
    <x v="105"/>
    <x v="1"/>
    <s v="Less than 100 Claims - lower validity"/>
    <x v="1"/>
    <s v="1250 S 18th St"/>
    <n v="32034"/>
    <s v="Baptist Health"/>
    <s v="N"/>
    <n v="4"/>
    <n v="16"/>
    <n v="0"/>
    <n v="0"/>
    <n v="3.6"/>
    <n v="229"/>
    <s v=""/>
    <s v=""/>
    <s v=""/>
    <m/>
    <s v=""/>
    <s v=""/>
    <s v=""/>
    <m/>
  </r>
  <r>
    <s v="100150"/>
    <x v="84"/>
    <x v="1"/>
    <x v="106"/>
    <x v="1"/>
    <s v="Less than 100 Claims - lower validity"/>
    <x v="1"/>
    <s v="5900 College Road"/>
    <n v="33040"/>
    <s v="Community Health_x000a_Systems_x000a_(CHS)/Lutheran"/>
    <s v="N"/>
    <n v="2"/>
    <n v="23"/>
    <n v="0.1"/>
    <n v="0"/>
    <n v="7.09"/>
    <n v="548.6"/>
    <s v=""/>
    <s v=""/>
    <s v=""/>
    <m/>
    <s v=""/>
    <s v=""/>
    <s v=""/>
    <m/>
  </r>
  <r>
    <s v="100151"/>
    <x v="64"/>
    <x v="1"/>
    <x v="107"/>
    <x v="1"/>
    <s v="Less than 100 Claims - lower validity"/>
    <x v="1"/>
    <s v="4500 San Pablo Rd"/>
    <n v="32224"/>
    <s v="Mayo Clinic"/>
    <s v="N"/>
    <n v="4"/>
    <n v="53"/>
    <n v="0.2"/>
    <n v="0"/>
    <n v="3.6"/>
    <n v="248.31"/>
    <s v=""/>
    <s v=""/>
    <s v=""/>
    <m/>
    <s v=""/>
    <s v=""/>
    <s v=""/>
    <m/>
  </r>
  <r>
    <s v="100154"/>
    <x v="85"/>
    <x v="1"/>
    <x v="108"/>
    <x v="1"/>
    <s v="Less than 100 Claims - lower validity"/>
    <x v="1"/>
    <s v="6200 Sw 73rd St"/>
    <n v="33143"/>
    <s v="Baptist Health South_x000a_Florida"/>
    <s v="N"/>
    <n v="2"/>
    <n v="14"/>
    <n v="0"/>
    <n v="0"/>
    <n v="2.37"/>
    <n v="171.01"/>
    <s v=""/>
    <s v=""/>
    <s v=""/>
    <m/>
    <s v=""/>
    <s v=""/>
    <s v=""/>
    <m/>
  </r>
  <r>
    <s v="100161"/>
    <x v="86"/>
    <x v="1"/>
    <x v="109"/>
    <x v="1"/>
    <s v="Less than 100 Claims - lower validity"/>
    <x v="1"/>
    <s v="1401 W Seminole_x000a_Blvd"/>
    <n v="32771"/>
    <s v="HCA Healthcare"/>
    <s v="N"/>
    <n v="2"/>
    <n v="27"/>
    <n v="0"/>
    <n v="0"/>
    <n v="3.2"/>
    <n v="221.2"/>
    <s v=""/>
    <s v=""/>
    <s v=""/>
    <m/>
    <s v=""/>
    <s v=""/>
    <s v=""/>
    <m/>
  </r>
  <r>
    <s v="100167"/>
    <x v="87"/>
    <x v="1"/>
    <x v="110"/>
    <x v="1"/>
    <s v="Less than 100 Claims - lower validity"/>
    <x v="1"/>
    <s v="401 Nw 42nd Ave"/>
    <n v="33317"/>
    <s v="HCA Healthcare"/>
    <s v="N"/>
    <n v="3"/>
    <n v="35"/>
    <n v="0"/>
    <n v="0"/>
    <n v="3.57"/>
    <n v="258.92"/>
    <s v=""/>
    <s v=""/>
    <s v=""/>
    <m/>
    <s v=""/>
    <s v=""/>
    <s v=""/>
    <m/>
  </r>
  <r>
    <s v="100168"/>
    <x v="88"/>
    <x v="1"/>
    <x v="111"/>
    <x v="0"/>
    <s v="More than 100 Claims  - higher validity"/>
    <x v="0"/>
    <s v="800 Meadows Rd"/>
    <n v="33486"/>
    <s v="Independent (IPPS)"/>
    <s v="N"/>
    <n v="2"/>
    <n v="3621"/>
    <n v="3.4"/>
    <n v="1.4"/>
    <n v="2.37"/>
    <n v="166.27"/>
    <n v="517"/>
    <n v="4.2"/>
    <n v="3.2"/>
    <n v="1.33"/>
    <n v="8453"/>
    <n v="7.6"/>
    <n v="4.5999999999999996"/>
    <n v="1.66"/>
  </r>
  <r>
    <s v="100176"/>
    <x v="89"/>
    <x v="1"/>
    <x v="112"/>
    <x v="0"/>
    <s v="More than 100 Claims  - higher validity"/>
    <x v="0"/>
    <s v="3360 Burns Rd"/>
    <n v="33410"/>
    <s v="TENET Healthcare_x000a_Corporation"/>
    <s v="N"/>
    <n v="3"/>
    <n v="2123"/>
    <n v="3.5"/>
    <n v="1.1000000000000001"/>
    <n v="3.29"/>
    <n v="233.89"/>
    <n v="166"/>
    <n v="5.0999999999999996"/>
    <n v="2"/>
    <n v="2.57"/>
    <n v="15430"/>
    <n v="8.6"/>
    <n v="3.1"/>
    <n v="2.82"/>
  </r>
  <r>
    <s v="100189"/>
    <x v="90"/>
    <x v="1"/>
    <x v="113"/>
    <x v="1"/>
    <s v="Less than 100 Claims - lower validity"/>
    <x v="0"/>
    <s v="2801 N State Rd 7"/>
    <n v="33063"/>
    <s v="HCA Healthcare"/>
    <s v="N"/>
    <n v="2"/>
    <n v="182"/>
    <n v="0.4"/>
    <n v="0.2"/>
    <n v="2.72"/>
    <n v="192.68"/>
    <n v="25"/>
    <n v="0.2"/>
    <n v="0.2"/>
    <n v="1.33"/>
    <n v="8371"/>
    <n v="0.7"/>
    <n v="0.3"/>
    <n v="1.98"/>
  </r>
  <r>
    <s v="100204"/>
    <x v="80"/>
    <x v="1"/>
    <x v="114"/>
    <x v="1"/>
    <s v="Less than 100 Claims - lower validity"/>
    <x v="1"/>
    <s v="6500 Newberry Rd"/>
    <n v="32605"/>
    <s v="HCA Healthcare"/>
    <s v="N"/>
    <n v="3"/>
    <n v="34"/>
    <n v="0"/>
    <n v="0"/>
    <n v="5.85"/>
    <n v="425.65"/>
    <s v=""/>
    <s v=""/>
    <s v=""/>
    <m/>
    <s v=""/>
    <s v=""/>
    <s v=""/>
    <m/>
  </r>
  <r>
    <s v="100224"/>
    <x v="91"/>
    <x v="1"/>
    <x v="115"/>
    <x v="1"/>
    <s v="Less than 100 Claims - lower validity"/>
    <x v="1"/>
    <s v="7201 N University Dr"/>
    <n v="33321"/>
    <s v="HCA Healthcare"/>
    <s v="N"/>
    <n v="2"/>
    <n v="51"/>
    <n v="0.1"/>
    <n v="0"/>
    <n v="3.68"/>
    <n v="267.91000000000003"/>
    <s v=""/>
    <s v=""/>
    <s v=""/>
    <m/>
    <s v=""/>
    <s v=""/>
    <s v=""/>
    <m/>
  </r>
  <r>
    <s v="100228"/>
    <x v="87"/>
    <x v="1"/>
    <x v="116"/>
    <x v="1"/>
    <s v="Less than 100 Claims - lower validity"/>
    <x v="1"/>
    <s v="8201 W Broward_x000a_Blvd"/>
    <n v="33324"/>
    <s v="HCA Healthcare"/>
    <s v="N"/>
    <n v="2"/>
    <n v="37"/>
    <n v="0"/>
    <n v="0"/>
    <n v="2.95"/>
    <n v="213.88"/>
    <s v=""/>
    <s v=""/>
    <s v=""/>
    <m/>
    <s v=""/>
    <s v=""/>
    <s v=""/>
    <m/>
  </r>
  <r>
    <s v="100234"/>
    <x v="92"/>
    <x v="1"/>
    <x v="117"/>
    <x v="1"/>
    <s v="Less than 100 Claims - lower validity"/>
    <x v="0"/>
    <s v="2201 45th St"/>
    <n v="33407"/>
    <s v="HCA Healthcare"/>
    <s v="N"/>
    <s v="NA"/>
    <n v="318"/>
    <n v="0.4"/>
    <n v="0.1"/>
    <n v="3.39"/>
    <n v="234.75"/>
    <n v="13"/>
    <n v="0.1"/>
    <n v="0.1"/>
    <n v="1.35"/>
    <n v="8865"/>
    <n v="0.6"/>
    <n v="0.2"/>
    <n v="2.52"/>
  </r>
  <r>
    <s v="100240"/>
    <x v="67"/>
    <x v="1"/>
    <x v="118"/>
    <x v="1"/>
    <s v="Less than 100 Claims - lower validity"/>
    <x v="0"/>
    <s v="900 Nw 17th St"/>
    <n v="33136"/>
    <s v="University of Miami_x000a_Health System"/>
    <s v="N"/>
    <s v="NA"/>
    <n v="185"/>
    <n v="0.2"/>
    <n v="0.1"/>
    <n v="1.87"/>
    <n v="134.33000000000001"/>
    <s v=""/>
    <s v=""/>
    <s v=""/>
    <m/>
    <s v=""/>
    <s v=""/>
    <s v=""/>
    <m/>
  </r>
  <r>
    <s v="100244"/>
    <x v="93"/>
    <x v="1"/>
    <x v="119"/>
    <x v="1"/>
    <s v="Less than 100 Claims - lower validity"/>
    <x v="1"/>
    <s v="636 Del Prado Blvd"/>
    <n v="33990"/>
    <s v="Lee Health"/>
    <s v="N"/>
    <n v="2"/>
    <n v="30"/>
    <n v="0"/>
    <n v="0"/>
    <n v="3.51"/>
    <n v="251.42"/>
    <s v=""/>
    <s v=""/>
    <s v=""/>
    <m/>
    <s v=""/>
    <s v=""/>
    <s v=""/>
    <m/>
  </r>
  <r>
    <s v="100246"/>
    <x v="94"/>
    <x v="1"/>
    <x v="120"/>
    <x v="1"/>
    <s v="Less than 100 Claims - lower validity"/>
    <x v="1"/>
    <s v="1700 S 23rd St"/>
    <n v="34950"/>
    <s v="HCA Healthcare"/>
    <s v="N"/>
    <n v="1"/>
    <n v="41"/>
    <n v="0.2"/>
    <n v="0"/>
    <n v="10.53"/>
    <n v="740.6"/>
    <s v=""/>
    <s v=""/>
    <s v=""/>
    <m/>
    <s v=""/>
    <s v=""/>
    <s v=""/>
    <m/>
  </r>
  <r>
    <s v="100252"/>
    <x v="95"/>
    <x v="1"/>
    <x v="121"/>
    <x v="1"/>
    <s v="Less than 100 Claims - lower validity"/>
    <x v="1"/>
    <s v="1796 Hwy 441 North"/>
    <n v="34972"/>
    <s v="HCA Healthcare"/>
    <s v="N"/>
    <n v="2"/>
    <n v="52"/>
    <n v="0.1"/>
    <n v="0"/>
    <n v="8.02"/>
    <n v="605.61"/>
    <s v=""/>
    <s v=""/>
    <s v=""/>
    <m/>
    <s v=""/>
    <s v=""/>
    <s v=""/>
    <m/>
  </r>
  <r>
    <s v="100253"/>
    <x v="96"/>
    <x v="1"/>
    <x v="122"/>
    <x v="0"/>
    <s v="More than 100 Claims  - higher validity"/>
    <x v="0"/>
    <s v="1210 S Old Dixie_x000a_Hwy"/>
    <n v="33458"/>
    <s v="Independent (IPPS)"/>
    <s v="N"/>
    <n v="4"/>
    <n v="3818"/>
    <n v="4.2"/>
    <n v="1.6"/>
    <n v="2.56"/>
    <n v="182.74"/>
    <n v="419"/>
    <n v="3.7"/>
    <n v="2.5"/>
    <n v="1.46"/>
    <n v="8751"/>
    <n v="7.9"/>
    <n v="4.2"/>
    <n v="1.9"/>
  </r>
  <r>
    <s v="100254"/>
    <x v="82"/>
    <x v="1"/>
    <x v="123"/>
    <x v="1"/>
    <s v="Less than 100 Claims - lower validity"/>
    <x v="1"/>
    <s v="2626 Capital Medical_x000a_Blvd"/>
    <n v="32308"/>
    <s v="HCA Healthcare"/>
    <s v="N"/>
    <n v="2"/>
    <n v="54"/>
    <n v="0"/>
    <n v="0"/>
    <n v="4.09"/>
    <n v="273.64999999999998"/>
    <s v=""/>
    <s v=""/>
    <s v=""/>
    <m/>
    <s v=""/>
    <s v=""/>
    <s v=""/>
    <m/>
  </r>
  <r>
    <s v="100256"/>
    <x v="97"/>
    <x v="1"/>
    <x v="124"/>
    <x v="1"/>
    <s v="Less than 100 Claims - lower validity"/>
    <x v="1"/>
    <s v="14000 Fivay Rd"/>
    <n v="34667"/>
    <s v="HCA Healthcare"/>
    <s v="N"/>
    <n v="2"/>
    <n v="79"/>
    <n v="0.2"/>
    <n v="0"/>
    <n v="9.4600000000000009"/>
    <n v="608.61"/>
    <s v=""/>
    <s v=""/>
    <s v=""/>
    <m/>
    <s v=""/>
    <s v=""/>
    <s v=""/>
    <m/>
  </r>
  <r>
    <s v="100258"/>
    <x v="98"/>
    <x v="1"/>
    <x v="125"/>
    <x v="0"/>
    <s v="More than 100 Claims  - higher validity"/>
    <x v="0"/>
    <s v="5352 Linton Blvd"/>
    <n v="33484"/>
    <s v="TENET Healthcare_x000a_Corporation"/>
    <s v="N"/>
    <n v="1"/>
    <n v="1283"/>
    <n v="2.2000000000000002"/>
    <n v="0.5"/>
    <n v="4.5199999999999996"/>
    <n v="320.41000000000003"/>
    <n v="117"/>
    <n v="3.9"/>
    <n v="1.2"/>
    <n v="3.09"/>
    <n v="18612"/>
    <n v="6"/>
    <n v="1.7"/>
    <n v="3.49"/>
  </r>
  <r>
    <s v="100268"/>
    <x v="88"/>
    <x v="1"/>
    <x v="126"/>
    <x v="0"/>
    <s v="More than 100 Claims  - higher validity"/>
    <x v="0"/>
    <s v="21644 State Rd 7"/>
    <n v="33428"/>
    <s v="TENET Healthcare_x000a_Corporation"/>
    <s v="N"/>
    <n v="1"/>
    <n v="1870"/>
    <n v="2.1"/>
    <n v="0.7"/>
    <n v="3.04"/>
    <n v="214.28"/>
    <n v="284"/>
    <n v="3.9"/>
    <n v="1.8"/>
    <n v="2.21"/>
    <n v="14217"/>
    <n v="6.1"/>
    <n v="2.5"/>
    <n v="2.4500000000000002"/>
  </r>
  <r>
    <s v="100269"/>
    <x v="99"/>
    <x v="1"/>
    <x v="127"/>
    <x v="0"/>
    <s v="More than 100 Claims  - higher validity"/>
    <x v="0"/>
    <s v="13001 Southern Blvd"/>
    <n v="33470"/>
    <s v="HCA Healthcare"/>
    <s v="N"/>
    <n v="2"/>
    <n v="3589"/>
    <n v="4.8"/>
    <n v="1.5"/>
    <n v="3.28"/>
    <n v="236.2"/>
    <n v="709"/>
    <n v="8.1999999999999993"/>
    <n v="5.0999999999999996"/>
    <n v="1.6"/>
    <n v="10715"/>
    <n v="13"/>
    <n v="6.6"/>
    <n v="1.97"/>
  </r>
  <r>
    <s v="100275"/>
    <x v="100"/>
    <x v="1"/>
    <x v="128"/>
    <x v="0"/>
    <s v="More than 100 Claims  - higher validity"/>
    <x v="0"/>
    <s v="10101 Forest Hill_x000a_Blvd"/>
    <n v="33414"/>
    <s v="Universal Health_x000a_Services, Inc."/>
    <s v="N"/>
    <n v="1"/>
    <n v="4605"/>
    <n v="3.6"/>
    <n v="2.2999999999999998"/>
    <n v="1.56"/>
    <n v="111.92"/>
    <n v="774"/>
    <n v="7.5"/>
    <n v="5.5"/>
    <n v="1.37"/>
    <n v="9254"/>
    <n v="11.1"/>
    <n v="7.8"/>
    <n v="1.43"/>
  </r>
  <r>
    <s v="100276"/>
    <x v="101"/>
    <x v="1"/>
    <x v="129"/>
    <x v="1"/>
    <s v="Less than 100 Claims - lower validity"/>
    <x v="0"/>
    <s v="3000 Coral Hills Dr"/>
    <n v="33065"/>
    <s v="Broward Health"/>
    <s v="N"/>
    <n v="2"/>
    <n v="111"/>
    <n v="0.1"/>
    <n v="0.1"/>
    <n v="1.89"/>
    <n v="136.47"/>
    <n v="17"/>
    <n v="0.1"/>
    <n v="0.1"/>
    <n v="1.21"/>
    <n v="7730"/>
    <n v="0.2"/>
    <n v="0.2"/>
    <n v="1.47"/>
  </r>
  <r>
    <s v="100287"/>
    <x v="92"/>
    <x v="1"/>
    <x v="41"/>
    <x v="0"/>
    <s v="More than 100 Claims  - higher validity"/>
    <x v="0"/>
    <s v="1309 N Flagler Dr"/>
    <n v="33401"/>
    <s v="TENET Healthcare_x000a_Corporation"/>
    <s v="N"/>
    <n v="2"/>
    <n v="4622"/>
    <n v="4.5"/>
    <n v="1.5"/>
    <n v="2.96"/>
    <n v="209.97"/>
    <n v="325"/>
    <n v="5.3"/>
    <n v="2.6"/>
    <n v="2.0299999999999998"/>
    <n v="12735"/>
    <n v="9.8000000000000007"/>
    <n v="4.0999999999999996"/>
    <n v="2.37"/>
  </r>
  <r>
    <s v="100288"/>
    <x v="92"/>
    <x v="1"/>
    <x v="130"/>
    <x v="0"/>
    <s v="More than 100 Claims  - higher validity"/>
    <x v="0"/>
    <s v="901 45th St"/>
    <n v="33407"/>
    <s v="TENET Healthcare_x000a_Corporation"/>
    <s v="N"/>
    <n v="2"/>
    <n v="2555"/>
    <n v="3.2"/>
    <n v="0.7"/>
    <n v="4.5599999999999996"/>
    <n v="323.92"/>
    <n v="402"/>
    <n v="8.3000000000000007"/>
    <n v="3.5"/>
    <n v="2.4"/>
    <n v="16452"/>
    <n v="11.6"/>
    <n v="4.2"/>
    <n v="2.77"/>
  </r>
  <r>
    <s v="100289"/>
    <x v="102"/>
    <x v="1"/>
    <x v="131"/>
    <x v="1"/>
    <s v="Less than 100 Claims - lower validity"/>
    <x v="0"/>
    <s v="3100 Weston Rd"/>
    <n v="33331"/>
    <s v="Cleveland Clinic Health_x000a_System"/>
    <s v="N"/>
    <n v="2"/>
    <n v="459"/>
    <n v="0.4"/>
    <n v="0.4"/>
    <n v="0.96"/>
    <n v="67.78"/>
    <n v="66"/>
    <n v="1.3"/>
    <n v="0.9"/>
    <n v="1.44"/>
    <n v="9483"/>
    <n v="1.7"/>
    <n v="1.3"/>
    <n v="1.28"/>
  </r>
  <r>
    <s v="100296"/>
    <x v="103"/>
    <x v="1"/>
    <x v="132"/>
    <x v="1"/>
    <s v="Less than 100 Claims - lower validity"/>
    <x v="1"/>
    <s v="5000 University Dr"/>
    <n v="33146"/>
    <s v="Baptist Health South_x000a_Florida"/>
    <s v="N"/>
    <n v="3"/>
    <n v="22"/>
    <n v="0.1"/>
    <n v="0"/>
    <n v="2.5299999999999998"/>
    <n v="178.27"/>
    <s v=""/>
    <s v=""/>
    <s v=""/>
    <m/>
    <s v=""/>
    <s v=""/>
    <s v=""/>
    <m/>
  </r>
  <r>
    <s v="101309"/>
    <x v="104"/>
    <x v="1"/>
    <x v="133"/>
    <x v="1"/>
    <s v="Less than 100 Claims - lower validity"/>
    <x v="0"/>
    <s v="524 W Sagamore_x000a_Ave"/>
    <n v="33440"/>
    <s v="QHR"/>
    <s v="Y"/>
    <n v="3"/>
    <n v="134"/>
    <n v="0.1"/>
    <n v="0"/>
    <n v="1.79"/>
    <n v="230.91"/>
    <s v=""/>
    <s v=""/>
    <s v=""/>
    <m/>
    <s v=""/>
    <s v=""/>
    <s v=""/>
    <m/>
  </r>
  <r>
    <s v="101312"/>
    <x v="105"/>
    <x v="1"/>
    <x v="134"/>
    <x v="1"/>
    <s v="Less than 100 Claims - lower validity"/>
    <x v="1"/>
    <s v="3301 Overseas Hwy"/>
    <n v="33050"/>
    <s v="QHR"/>
    <s v="Y"/>
    <n v="3"/>
    <n v="20"/>
    <n v="0"/>
    <n v="0"/>
    <n v="2.38"/>
    <n v="253.24"/>
    <s v=""/>
    <s v=""/>
    <s v=""/>
    <m/>
    <s v=""/>
    <s v=""/>
    <s v=""/>
    <m/>
  </r>
  <r>
    <s v="110005"/>
    <x v="106"/>
    <x v="2"/>
    <x v="135"/>
    <x v="1"/>
    <s v="Less than 100 Claims - lower validity"/>
    <x v="0"/>
    <s v="1200 Northside_x000a_Forsyth Drive"/>
    <n v="30041"/>
    <s v="Northside Healthcare_x000a_System"/>
    <s v="N"/>
    <n v="2"/>
    <n v="980"/>
    <n v="1.3"/>
    <n v="0.3"/>
    <n v="3.79"/>
    <n v="260.14999999999998"/>
    <n v="51"/>
    <n v="0.5"/>
    <n v="0.3"/>
    <n v="1.72"/>
    <n v="10488"/>
    <n v="1.8"/>
    <n v="0.6"/>
    <n v="2.81"/>
  </r>
  <r>
    <s v="110006"/>
    <x v="107"/>
    <x v="2"/>
    <x v="136"/>
    <x v="1"/>
    <s v="Less than 100 Claims - lower validity"/>
    <x v="1"/>
    <s v="1230 Baxter Street"/>
    <n v="30606"/>
    <s v="Trinity Health"/>
    <s v="N"/>
    <n v="3"/>
    <n v="28"/>
    <n v="0"/>
    <n v="0"/>
    <n v="2.4700000000000002"/>
    <n v="170.58"/>
    <s v=""/>
    <s v=""/>
    <s v=""/>
    <m/>
    <s v=""/>
    <s v=""/>
    <s v=""/>
    <m/>
  </r>
  <r>
    <s v="110007"/>
    <x v="108"/>
    <x v="2"/>
    <x v="137"/>
    <x v="1"/>
    <s v="Less than 100 Claims - lower validity"/>
    <x v="1"/>
    <s v="417 Third Avenue"/>
    <n v="31703"/>
    <s v="Phoebe Putney Health_x000a_System"/>
    <s v="N"/>
    <n v="2"/>
    <n v="26"/>
    <n v="0"/>
    <n v="0"/>
    <n v="3.44"/>
    <n v="236.32"/>
    <s v=""/>
    <s v=""/>
    <s v=""/>
    <m/>
    <s v=""/>
    <s v=""/>
    <s v=""/>
    <m/>
  </r>
  <r>
    <s v="110008"/>
    <x v="109"/>
    <x v="2"/>
    <x v="138"/>
    <x v="1"/>
    <s v="Less than 100 Claims - lower validity"/>
    <x v="0"/>
    <s v="450 Northside_x000a_Cherokee Boulevard"/>
    <n v="30115"/>
    <s v="Northside Healthcare_x000a_System"/>
    <s v="N"/>
    <n v="2"/>
    <n v="251"/>
    <n v="0.3"/>
    <n v="0.1"/>
    <n v="3.19"/>
    <n v="174.99"/>
    <s v=""/>
    <s v=""/>
    <s v=""/>
    <m/>
    <s v=""/>
    <s v=""/>
    <s v=""/>
    <m/>
  </r>
  <r>
    <s v="110010"/>
    <x v="110"/>
    <x v="2"/>
    <x v="139"/>
    <x v="1"/>
    <s v="Less than 100 Claims - lower validity"/>
    <x v="0"/>
    <s v="1364 Clifton Road,_x000a_Ne"/>
    <n v="30322"/>
    <s v="Emory Healthcare"/>
    <s v="N"/>
    <n v="4"/>
    <n v="141"/>
    <n v="0.2"/>
    <n v="0.1"/>
    <n v="2.58"/>
    <n v="181.23"/>
    <n v="15"/>
    <n v="0.7"/>
    <n v="0.4"/>
    <n v="1.62"/>
    <n v="13832"/>
    <n v="0.9"/>
    <n v="0.5"/>
    <n v="1.79"/>
  </r>
  <r>
    <s v="110011"/>
    <x v="111"/>
    <x v="2"/>
    <x v="140"/>
    <x v="1"/>
    <s v="Less than 100 Claims - lower validity"/>
    <x v="1"/>
    <s v="705 Dixie Street"/>
    <n v="30117"/>
    <s v="Tanner Health System"/>
    <s v="N"/>
    <n v="2"/>
    <n v="76"/>
    <n v="0.1"/>
    <n v="0"/>
    <n v="4.13"/>
    <n v="300.14999999999998"/>
    <s v=""/>
    <s v=""/>
    <s v=""/>
    <m/>
    <s v=""/>
    <s v=""/>
    <s v=""/>
    <m/>
  </r>
  <r>
    <s v="110016"/>
    <x v="112"/>
    <x v="2"/>
    <x v="141"/>
    <x v="1"/>
    <s v="Less than 100 Claims - lower validity"/>
    <x v="1"/>
    <s v="1514 Vernon Road"/>
    <n v="30240"/>
    <s v="WellStar Health_x000a_System"/>
    <s v="N"/>
    <n v="4"/>
    <n v="33"/>
    <n v="0"/>
    <n v="0"/>
    <n v="5.17"/>
    <n v="362.25"/>
    <s v=""/>
    <s v=""/>
    <s v=""/>
    <m/>
    <s v=""/>
    <s v=""/>
    <s v=""/>
    <m/>
  </r>
  <r>
    <s v="110018"/>
    <x v="113"/>
    <x v="2"/>
    <x v="142"/>
    <x v="1"/>
    <s v="Less than 100 Claims - lower validity"/>
    <x v="1"/>
    <s v="5126 Hospital Drive_x000a_Ne"/>
    <n v="30014"/>
    <s v="Piedmont Healthcare"/>
    <s v="N"/>
    <n v="2"/>
    <n v="42"/>
    <n v="0"/>
    <n v="0"/>
    <n v="0.59"/>
    <n v="37.51"/>
    <s v=""/>
    <s v=""/>
    <s v=""/>
    <m/>
    <s v=""/>
    <s v=""/>
    <s v=""/>
    <m/>
  </r>
  <r>
    <s v="110024"/>
    <x v="114"/>
    <x v="2"/>
    <x v="143"/>
    <x v="1"/>
    <s v="Less than 100 Claims - lower validity"/>
    <x v="1"/>
    <s v="5353 Reynolds_x000a_Street"/>
    <n v="31412"/>
    <s v="Independent (IPPS)"/>
    <s v="N"/>
    <n v="2"/>
    <n v="12"/>
    <n v="0"/>
    <n v="0"/>
    <n v="1.47"/>
    <n v="94.92"/>
    <s v=""/>
    <s v=""/>
    <s v=""/>
    <m/>
    <s v=""/>
    <s v=""/>
    <s v=""/>
    <m/>
  </r>
  <r>
    <s v="110025"/>
    <x v="115"/>
    <x v="2"/>
    <x v="144"/>
    <x v="1"/>
    <s v="Less than 100 Claims - lower validity"/>
    <x v="0"/>
    <s v="2415 Parkwood Drive"/>
    <n v="31520"/>
    <s v="Southeast Georgia_x000a_Health System"/>
    <s v="N"/>
    <n v="2"/>
    <n v="100"/>
    <n v="0.1"/>
    <n v="0"/>
    <n v="2.2799999999999998"/>
    <n v="160.38"/>
    <s v=""/>
    <s v=""/>
    <s v=""/>
    <m/>
    <s v=""/>
    <s v=""/>
    <s v=""/>
    <m/>
  </r>
  <r>
    <s v="110029"/>
    <x v="80"/>
    <x v="2"/>
    <x v="145"/>
    <x v="1"/>
    <s v="Less than 100 Claims - lower validity"/>
    <x v="0"/>
    <s v="743 Spring Street"/>
    <n v="30501"/>
    <s v="Northeast Georgia_x000a_Health System"/>
    <s v="N"/>
    <n v="3"/>
    <n v="270"/>
    <n v="0.5"/>
    <n v="0.1"/>
    <n v="3.75"/>
    <n v="262.83"/>
    <s v=""/>
    <s v=""/>
    <s v=""/>
    <m/>
    <s v=""/>
    <s v=""/>
    <s v=""/>
    <m/>
  </r>
  <r>
    <s v="110032"/>
    <x v="116"/>
    <x v="2"/>
    <x v="146"/>
    <x v="1"/>
    <s v="Less than 100 Claims - lower validity"/>
    <x v="1"/>
    <s v="163 Hospital Drive"/>
    <n v="30577"/>
    <s v="Independent (IPPS)"/>
    <s v="N"/>
    <n v="4"/>
    <n v="28"/>
    <n v="0.1"/>
    <n v="0"/>
    <n v="4.34"/>
    <n v="292.36"/>
    <s v=""/>
    <s v=""/>
    <s v=""/>
    <m/>
    <s v=""/>
    <s v=""/>
    <s v=""/>
    <m/>
  </r>
  <r>
    <s v="110034"/>
    <x v="117"/>
    <x v="2"/>
    <x v="147"/>
    <x v="1"/>
    <s v="Less than 100 Claims - lower validity"/>
    <x v="1"/>
    <s v="1120 15th Street"/>
    <n v="30912"/>
    <s v="Independent (IPPS)"/>
    <s v="N"/>
    <n v="1"/>
    <n v="13"/>
    <n v="0"/>
    <n v="0"/>
    <n v="2.79"/>
    <n v="192.46"/>
    <s v=""/>
    <s v=""/>
    <s v=""/>
    <m/>
    <s v=""/>
    <s v=""/>
    <s v=""/>
    <m/>
  </r>
  <r>
    <s v="110035"/>
    <x v="118"/>
    <x v="2"/>
    <x v="148"/>
    <x v="1"/>
    <s v="Less than 100 Claims - lower validity"/>
    <x v="0"/>
    <s v="677 Church Street"/>
    <n v="30060"/>
    <s v="WellStar Health_x000a_System"/>
    <s v="N"/>
    <n v="3"/>
    <n v="483"/>
    <n v="0.5"/>
    <n v="0.2"/>
    <n v="2.56"/>
    <n v="176.97"/>
    <n v="30"/>
    <n v="0.9"/>
    <n v="0.5"/>
    <n v="1.91"/>
    <n v="11299"/>
    <n v="1.4"/>
    <n v="0.7"/>
    <n v="2.09"/>
  </r>
  <r>
    <s v="110036"/>
    <x v="114"/>
    <x v="2"/>
    <x v="149"/>
    <x v="1"/>
    <s v="Less than 100 Claims - lower validity"/>
    <x v="1"/>
    <s v="4700 Waters Avenue"/>
    <n v="31403"/>
    <s v="Independent (IPPS)"/>
    <s v="N"/>
    <n v="1"/>
    <n v="30"/>
    <n v="0"/>
    <n v="0"/>
    <n v="1.59"/>
    <n v="99.16"/>
    <s v=""/>
    <s v=""/>
    <s v=""/>
    <m/>
    <s v=""/>
    <s v=""/>
    <s v=""/>
    <m/>
  </r>
  <r>
    <s v="110038"/>
    <x v="119"/>
    <x v="2"/>
    <x v="150"/>
    <x v="1"/>
    <s v="Less than 100 Claims - lower validity"/>
    <x v="1"/>
    <s v="915 Gordon Avenue_x000a_&amp; Mimosa Drive"/>
    <n v="31792"/>
    <s v="Archbold Medical_x000a_Center"/>
    <s v="N"/>
    <n v="4"/>
    <n v="64"/>
    <n v="0.1"/>
    <n v="0"/>
    <n v="3.67"/>
    <n v="239.95"/>
    <s v=""/>
    <s v=""/>
    <s v=""/>
    <m/>
    <s v=""/>
    <s v=""/>
    <s v=""/>
    <m/>
  </r>
  <r>
    <s v="110042"/>
    <x v="120"/>
    <x v="2"/>
    <x v="151"/>
    <x v="1"/>
    <s v="Less than 100 Claims - lower validity"/>
    <x v="1"/>
    <s v="2518 Jimmy Lee_x000a_Smith Parkway"/>
    <n v="30141"/>
    <s v="WellStar Health_x000a_System"/>
    <s v="N"/>
    <n v="4"/>
    <n v="48"/>
    <n v="0.1"/>
    <n v="0"/>
    <n v="3.1"/>
    <n v="188.16"/>
    <s v=""/>
    <s v=""/>
    <s v=""/>
    <m/>
    <s v=""/>
    <s v=""/>
    <s v=""/>
    <m/>
  </r>
  <r>
    <s v="110043"/>
    <x v="114"/>
    <x v="2"/>
    <x v="152"/>
    <x v="1"/>
    <s v="Less than 100 Claims - lower validity"/>
    <x v="1"/>
    <s v="11705 Mercy_x000a_Boulevard"/>
    <n v="31419"/>
    <s v="Independent (IPPS)"/>
    <s v="N"/>
    <n v="2"/>
    <n v="29"/>
    <n v="0"/>
    <n v="0"/>
    <n v="5.37"/>
    <n v="360.33"/>
    <s v=""/>
    <s v=""/>
    <s v=""/>
    <m/>
    <s v=""/>
    <s v=""/>
    <s v=""/>
    <m/>
  </r>
  <r>
    <s v="110054"/>
    <x v="121"/>
    <x v="2"/>
    <x v="153"/>
    <x v="1"/>
    <s v="Less than 100 Claims - lower validity"/>
    <x v="1"/>
    <s v="304 Turner Mccall_x000a_Blvd P O Box 233"/>
    <n v="30162"/>
    <s v="Independent (IPPS)"/>
    <s v="N"/>
    <n v="4"/>
    <n v="11"/>
    <n v="0"/>
    <n v="0"/>
    <n v="2.6"/>
    <n v="182.32"/>
    <s v=""/>
    <s v=""/>
    <s v=""/>
    <m/>
    <s v=""/>
    <s v=""/>
    <s v=""/>
    <m/>
  </r>
  <r>
    <s v="110073"/>
    <x v="122"/>
    <x v="2"/>
    <x v="154"/>
    <x v="1"/>
    <s v="Less than 100 Claims - lower validity"/>
    <x v="1"/>
    <s v="200 Perry House_x000a_Road, Box 1447"/>
    <n v="31750"/>
    <s v="Independent (IPPS)"/>
    <s v="N"/>
    <n v="3"/>
    <n v="18"/>
    <n v="0"/>
    <n v="0"/>
    <n v="2.02"/>
    <n v="128.66999999999999"/>
    <s v=""/>
    <s v=""/>
    <s v=""/>
    <m/>
    <s v=""/>
    <s v=""/>
    <s v=""/>
    <m/>
  </r>
  <r>
    <s v="110074"/>
    <x v="107"/>
    <x v="2"/>
    <x v="155"/>
    <x v="1"/>
    <s v="Less than 100 Claims - lower validity"/>
    <x v="1"/>
    <s v="1199 Prince Avenue"/>
    <n v="30606"/>
    <s v="Piedmont Healthcare"/>
    <s v="N"/>
    <n v="4"/>
    <n v="46"/>
    <n v="0.1"/>
    <n v="0"/>
    <n v="3.95"/>
    <n v="257.76"/>
    <s v=""/>
    <s v=""/>
    <s v=""/>
    <m/>
    <s v=""/>
    <s v=""/>
    <s v=""/>
    <m/>
  </r>
  <r>
    <s v="110075"/>
    <x v="123"/>
    <x v="2"/>
    <x v="156"/>
    <x v="1"/>
    <s v="Less than 100 Claims - lower validity"/>
    <x v="1"/>
    <s v="1499 Fair Road"/>
    <n v="30458"/>
    <s v="Community Health_x000a_Systems_x000a_(CHS)/Lutheran"/>
    <s v="N"/>
    <n v="2"/>
    <n v="18"/>
    <n v="0.1"/>
    <n v="0"/>
    <n v="3.15"/>
    <n v="214.52"/>
    <s v=""/>
    <s v=""/>
    <s v=""/>
    <m/>
    <s v=""/>
    <s v=""/>
    <s v=""/>
    <m/>
  </r>
  <r>
    <s v="110076"/>
    <x v="124"/>
    <x v="2"/>
    <x v="157"/>
    <x v="1"/>
    <s v="Less than 100 Claims - lower validity"/>
    <x v="1"/>
    <s v="2701 N Decatur_x000a_Road"/>
    <n v="30033"/>
    <s v="DeKalb Regional_x000a_Health System"/>
    <s v="N"/>
    <n v="1"/>
    <n v="11"/>
    <n v="0"/>
    <n v="0"/>
    <n v="1.04"/>
    <n v="73.77"/>
    <s v=""/>
    <s v=""/>
    <s v=""/>
    <m/>
    <s v=""/>
    <s v=""/>
    <s v=""/>
    <m/>
  </r>
  <r>
    <s v="110078"/>
    <x v="110"/>
    <x v="2"/>
    <x v="158"/>
    <x v="1"/>
    <s v="Less than 100 Claims - lower validity"/>
    <x v="0"/>
    <s v="550 Peachtree_x000a_Street,  Ne"/>
    <n v="30308"/>
    <s v="Emory Healthcare"/>
    <s v="N"/>
    <n v="2"/>
    <n v="352"/>
    <n v="0.4"/>
    <n v="0.1"/>
    <n v="4.09"/>
    <n v="288.12"/>
    <n v="13"/>
    <n v="0.4"/>
    <n v="0.2"/>
    <n v="2.2200000000000002"/>
    <n v="14856"/>
    <n v="0.8"/>
    <n v="0.3"/>
    <n v="2.82"/>
  </r>
  <r>
    <s v="110079"/>
    <x v="110"/>
    <x v="2"/>
    <x v="159"/>
    <x v="1"/>
    <s v="Less than 100 Claims - lower validity"/>
    <x v="1"/>
    <s v="80 Jesse Hill, Jr_x000a_Drive Se"/>
    <n v="30303"/>
    <s v="Independent (IPPS)"/>
    <s v="N"/>
    <n v="1"/>
    <n v="39"/>
    <n v="0"/>
    <n v="0"/>
    <n v="2.89"/>
    <n v="204.39"/>
    <s v=""/>
    <s v=""/>
    <s v=""/>
    <m/>
    <s v=""/>
    <s v=""/>
    <s v=""/>
    <m/>
  </r>
  <r>
    <s v="110082"/>
    <x v="110"/>
    <x v="2"/>
    <x v="160"/>
    <x v="1"/>
    <s v="Less than 100 Claims - lower validity"/>
    <x v="0"/>
    <s v="5665 Peachtree_x000a_Dunwoody Road"/>
    <n v="30342"/>
    <s v="Emory Healthcare"/>
    <s v="N"/>
    <n v="5"/>
    <n v="156"/>
    <n v="0.1"/>
    <n v="0.1"/>
    <n v="1.56"/>
    <n v="109.75"/>
    <n v="12"/>
    <n v="0.3"/>
    <n v="0.2"/>
    <n v="1.82"/>
    <n v="10524"/>
    <n v="0.4"/>
    <n v="0.3"/>
    <n v="1.74"/>
  </r>
  <r>
    <s v="110083"/>
    <x v="110"/>
    <x v="2"/>
    <x v="161"/>
    <x v="1"/>
    <s v="Less than 100 Claims - lower validity"/>
    <x v="0"/>
    <s v="1968 Peachtree Rd_x000a_Nw"/>
    <n v="30309"/>
    <s v="Piedmont Healthcare"/>
    <s v="N"/>
    <n v="2"/>
    <n v="382"/>
    <n v="0.7"/>
    <n v="0.2"/>
    <n v="3.29"/>
    <n v="229.57"/>
    <n v="22"/>
    <n v="0.7"/>
    <n v="0.3"/>
    <n v="2.42"/>
    <n v="15630"/>
    <n v="1.4"/>
    <n v="0.5"/>
    <n v="2.81"/>
  </r>
  <r>
    <s v="110087"/>
    <x v="125"/>
    <x v="2"/>
    <x v="162"/>
    <x v="1"/>
    <s v="Less than 100 Claims - lower validity"/>
    <x v="0"/>
    <s v="1000 Medical Center_x000a_Boulevard"/>
    <n v="30045"/>
    <s v="Independent (IPPS)"/>
    <s v="N"/>
    <n v="4"/>
    <n v="564"/>
    <n v="0.7"/>
    <n v="0.3"/>
    <n v="2.5499999999999998"/>
    <n v="173.07"/>
    <n v="19"/>
    <n v="0.3"/>
    <n v="0.2"/>
    <n v="1.66"/>
    <n v="10532"/>
    <n v="1"/>
    <n v="0.4"/>
    <n v="2.21"/>
  </r>
  <r>
    <s v="110089"/>
    <x v="126"/>
    <x v="2"/>
    <x v="163"/>
    <x v="1"/>
    <s v="Less than 100 Claims - lower validity"/>
    <x v="1"/>
    <s v="1101 Ocilla Road"/>
    <n v="31533"/>
    <s v="Independent (IPPS)"/>
    <s v="N"/>
    <n v="3"/>
    <n v="29"/>
    <n v="0"/>
    <n v="0"/>
    <n v="3.99"/>
    <n v="266.64999999999998"/>
    <s v=""/>
    <s v=""/>
    <s v=""/>
    <m/>
    <s v=""/>
    <s v=""/>
    <s v=""/>
    <m/>
  </r>
  <r>
    <s v="110091"/>
    <x v="127"/>
    <x v="2"/>
    <x v="164"/>
    <x v="1"/>
    <s v="Less than 100 Claims - lower validity"/>
    <x v="1"/>
    <s v="1412 Milstead_x000a_Avenue, Ne"/>
    <n v="30012"/>
    <s v="LifePoint Health"/>
    <s v="N"/>
    <n v="2"/>
    <n v="26"/>
    <n v="0"/>
    <n v="0"/>
    <n v="1.36"/>
    <n v="96.08"/>
    <s v=""/>
    <s v=""/>
    <s v=""/>
    <m/>
    <s v=""/>
    <s v=""/>
    <s v=""/>
    <m/>
  </r>
  <r>
    <s v="110095"/>
    <x v="128"/>
    <x v="2"/>
    <x v="165"/>
    <x v="1"/>
    <s v="Less than 100 Claims - lower validity"/>
    <x v="1"/>
    <s v="901 E 18th Street"/>
    <n v="31793"/>
    <s v="Tift Regional Health_x000a_System"/>
    <s v="N"/>
    <n v="2"/>
    <n v="45"/>
    <n v="0.1"/>
    <n v="0"/>
    <n v="4.82"/>
    <n v="311"/>
    <s v=""/>
    <s v=""/>
    <s v=""/>
    <m/>
    <s v=""/>
    <s v=""/>
    <s v=""/>
    <m/>
  </r>
  <r>
    <s v="110115"/>
    <x v="110"/>
    <x v="2"/>
    <x v="166"/>
    <x v="1"/>
    <s v="Less than 100 Claims - lower validity"/>
    <x v="1"/>
    <s v="303 Parkway Drive,_x000a_Ne"/>
    <n v="30312"/>
    <s v="WellStar Health_x000a_System"/>
    <s v="N"/>
    <n v="2"/>
    <n v="18"/>
    <n v="0"/>
    <n v="0"/>
    <n v="3.25"/>
    <n v="228.68"/>
    <s v=""/>
    <s v=""/>
    <s v=""/>
    <m/>
    <s v=""/>
    <s v=""/>
    <s v=""/>
    <m/>
  </r>
  <r>
    <s v="110122"/>
    <x v="129"/>
    <x v="2"/>
    <x v="167"/>
    <x v="1"/>
    <s v="Less than 100 Claims - lower validity"/>
    <x v="1"/>
    <s v="2501 North Patterson_x000a_Street, Po Box 1727"/>
    <n v="31603"/>
    <s v="Independent (IPPS)"/>
    <s v="N"/>
    <n v="3"/>
    <n v="34"/>
    <n v="0"/>
    <n v="0"/>
    <n v="3.57"/>
    <n v="224.78"/>
    <s v=""/>
    <s v=""/>
    <s v=""/>
    <m/>
    <s v=""/>
    <s v=""/>
    <s v=""/>
    <m/>
  </r>
  <r>
    <s v="110124"/>
    <x v="130"/>
    <x v="2"/>
    <x v="168"/>
    <x v="1"/>
    <s v="Less than 100 Claims - lower validity"/>
    <x v="1"/>
    <s v="865 South First_x000a_Street"/>
    <n v="31545"/>
    <s v="Independent (IPPS)"/>
    <s v="N"/>
    <n v="3"/>
    <n v="16"/>
    <n v="0"/>
    <n v="0"/>
    <n v="2.9"/>
    <n v="192.48"/>
    <s v=""/>
    <s v=""/>
    <s v=""/>
    <m/>
    <s v=""/>
    <s v=""/>
    <s v=""/>
    <m/>
  </r>
  <r>
    <s v="110129"/>
    <x v="131"/>
    <x v="2"/>
    <x v="169"/>
    <x v="1"/>
    <s v="Less than 100 Claims - lower validity"/>
    <x v="1"/>
    <s v="2122 Manchester_x000a_Expressway"/>
    <n v="31995"/>
    <s v="LifePoint Health"/>
    <s v="N"/>
    <n v="5"/>
    <n v="50"/>
    <n v="0.1"/>
    <n v="0"/>
    <n v="1.67"/>
    <n v="111.03"/>
    <s v=""/>
    <s v=""/>
    <s v=""/>
    <m/>
    <s v=""/>
    <s v=""/>
    <s v=""/>
    <m/>
  </r>
  <r>
    <s v="110143"/>
    <x v="132"/>
    <x v="2"/>
    <x v="170"/>
    <x v="1"/>
    <s v="Less than 100 Claims - lower validity"/>
    <x v="0"/>
    <s v="3950 Austell Rd"/>
    <n v="30106"/>
    <s v="WellStar Health_x000a_System"/>
    <s v="N"/>
    <n v="3"/>
    <n v="153"/>
    <n v="0.1"/>
    <n v="0"/>
    <n v="3"/>
    <n v="211.07"/>
    <s v=""/>
    <s v=""/>
    <s v=""/>
    <m/>
    <s v=""/>
    <s v=""/>
    <s v=""/>
    <m/>
  </r>
  <r>
    <s v="110161"/>
    <x v="110"/>
    <x v="2"/>
    <x v="171"/>
    <x v="1"/>
    <s v="Less than 100 Claims - lower validity"/>
    <x v="0"/>
    <s v="1000 Johnson Ferry_x000a_Road, Ne"/>
    <n v="30342"/>
    <s v="Northside Healthcare_x000a_System"/>
    <s v="N"/>
    <n v="3"/>
    <n v="1788"/>
    <n v="2.8"/>
    <n v="0.6"/>
    <n v="4.57"/>
    <n v="299.56"/>
    <n v="87"/>
    <n v="1.4"/>
    <n v="0.8"/>
    <n v="1.78"/>
    <n v="11211"/>
    <n v="4.0999999999999996"/>
    <n v="1.4"/>
    <n v="3.02"/>
  </r>
  <r>
    <s v="110184"/>
    <x v="133"/>
    <x v="2"/>
    <x v="172"/>
    <x v="1"/>
    <s v="Less than 100 Claims - lower validity"/>
    <x v="1"/>
    <s v="8954 Hospital Drive"/>
    <n v="30134"/>
    <s v="WellStar Health_x000a_System"/>
    <s v="N"/>
    <n v="4"/>
    <n v="31"/>
    <n v="0"/>
    <n v="0"/>
    <n v="4.74"/>
    <n v="333.76"/>
    <s v=""/>
    <s v=""/>
    <s v=""/>
    <m/>
    <s v=""/>
    <s v=""/>
    <s v=""/>
    <m/>
  </r>
  <r>
    <s v="110191"/>
    <x v="134"/>
    <x v="2"/>
    <x v="173"/>
    <x v="1"/>
    <s v="Less than 100 Claims - lower validity"/>
    <x v="1"/>
    <s v="1133 Eagle's_x000a_Landing Parkway"/>
    <n v="30281"/>
    <s v="Piedmont Healthcare"/>
    <s v="N"/>
    <n v="1"/>
    <n v="60"/>
    <n v="0"/>
    <n v="0"/>
    <n v="1.53"/>
    <n v="85.01"/>
    <s v=""/>
    <s v=""/>
    <s v=""/>
    <m/>
    <s v=""/>
    <s v=""/>
    <s v=""/>
    <m/>
  </r>
  <r>
    <s v="110192"/>
    <x v="135"/>
    <x v="2"/>
    <x v="174"/>
    <x v="1"/>
    <s v="Less than 100 Claims - lower validity"/>
    <x v="1"/>
    <s v="1700 Medical Way"/>
    <n v="30078"/>
    <s v="HCA Healthcare"/>
    <s v="N"/>
    <n v="2"/>
    <n v="95"/>
    <n v="0.1"/>
    <n v="0"/>
    <n v="2.04"/>
    <n v="143.41"/>
    <s v=""/>
    <s v=""/>
    <s v=""/>
    <m/>
    <s v=""/>
    <s v=""/>
    <s v=""/>
    <m/>
  </r>
  <r>
    <s v="110198"/>
    <x v="136"/>
    <x v="2"/>
    <x v="175"/>
    <x v="1"/>
    <s v="Less than 100 Claims - lower validity"/>
    <x v="0"/>
    <s v="3000 Hospital_x000a_Boulevard"/>
    <n v="30076"/>
    <s v="WellStar Health_x000a_System"/>
    <s v="N"/>
    <n v="2"/>
    <n v="443"/>
    <n v="0.3"/>
    <n v="0.2"/>
    <n v="1.91"/>
    <n v="119.36"/>
    <n v="21"/>
    <n v="0.4"/>
    <n v="0.2"/>
    <n v="2.2599999999999998"/>
    <n v="13610"/>
    <n v="0.7"/>
    <n v="0.3"/>
    <n v="2.08"/>
  </r>
  <r>
    <s v="110215"/>
    <x v="137"/>
    <x v="2"/>
    <x v="176"/>
    <x v="1"/>
    <s v="Less than 100 Claims - lower validity"/>
    <x v="1"/>
    <s v="1255 Highway 54_x000a_West"/>
    <n v="30214"/>
    <s v="Piedmont Healthcare"/>
    <s v="N"/>
    <n v="2"/>
    <n v="83"/>
    <n v="0.1"/>
    <n v="0"/>
    <n v="3.59"/>
    <n v="247.42"/>
    <s v=""/>
    <s v=""/>
    <s v=""/>
    <m/>
    <s v=""/>
    <s v=""/>
    <s v=""/>
    <m/>
  </r>
  <r>
    <s v="110219"/>
    <x v="138"/>
    <x v="2"/>
    <x v="177"/>
    <x v="1"/>
    <s v="Less than 100 Claims - lower validity"/>
    <x v="1"/>
    <s v="1170 Cleveland_x000a_Avenue"/>
    <n v="30344"/>
    <s v="Independent (IPPS)"/>
    <s v="N"/>
    <s v="NA"/>
    <n v="26"/>
    <n v="0"/>
    <n v="0"/>
    <n v="2.5099999999999998"/>
    <n v="175.74"/>
    <s v=""/>
    <s v=""/>
    <s v=""/>
    <m/>
    <s v=""/>
    <s v=""/>
    <s v=""/>
    <m/>
  </r>
  <r>
    <s v="110225"/>
    <x v="139"/>
    <x v="2"/>
    <x v="178"/>
    <x v="1"/>
    <s v="Less than 100 Claims - lower validity"/>
    <x v="1"/>
    <s v="1266 Highway 515_x000a_South"/>
    <n v="30143"/>
    <s v="Piedmont Healthcare"/>
    <s v="N"/>
    <n v="3"/>
    <n v="19"/>
    <n v="0"/>
    <n v="0"/>
    <n v="2.72"/>
    <n v="191.34"/>
    <s v=""/>
    <s v=""/>
    <s v=""/>
    <m/>
    <s v=""/>
    <s v=""/>
    <s v=""/>
    <m/>
  </r>
  <r>
    <s v="110226"/>
    <x v="140"/>
    <x v="2"/>
    <x v="179"/>
    <x v="1"/>
    <s v="Less than 100 Claims - lower validity"/>
    <x v="0"/>
    <s v="2801 Dekalb Medical_x000a_Parkway"/>
    <n v="30058"/>
    <s v="DeKalb Regional_x000a_Health System"/>
    <s v="N"/>
    <n v="2"/>
    <n v="117"/>
    <n v="0.1"/>
    <n v="0.1"/>
    <n v="1.95"/>
    <n v="136.22999999999999"/>
    <s v=""/>
    <s v=""/>
    <s v=""/>
    <m/>
    <s v=""/>
    <s v=""/>
    <s v=""/>
    <m/>
  </r>
  <r>
    <s v="110230"/>
    <x v="141"/>
    <x v="2"/>
    <x v="180"/>
    <x v="1"/>
    <s v="Less than 100 Claims - lower validity"/>
    <x v="0"/>
    <s v="6325 Hospital_x000a_Parkway"/>
    <n v="30097"/>
    <s v="Emory Healthcare"/>
    <s v="N"/>
    <n v="5"/>
    <n v="455"/>
    <n v="0.4"/>
    <n v="0.2"/>
    <n v="2.4900000000000002"/>
    <n v="173.77"/>
    <n v="30"/>
    <n v="0.3"/>
    <n v="0.2"/>
    <n v="1.92"/>
    <n v="11084"/>
    <n v="0.7"/>
    <n v="0.3"/>
    <n v="2.21"/>
  </r>
  <r>
    <s v="110233"/>
    <x v="142"/>
    <x v="2"/>
    <x v="181"/>
    <x v="1"/>
    <s v="Less than 100 Claims - lower validity"/>
    <x v="1"/>
    <s v="600 Celebrate Life_x000a_Parkway"/>
    <n v="30265"/>
    <s v="Cancer Treatment_x000a_Centers of America"/>
    <s v="N"/>
    <n v="3"/>
    <n v="69"/>
    <n v="0.2"/>
    <n v="0.1"/>
    <n v="4.32"/>
    <n v="298.14"/>
    <s v=""/>
    <s v=""/>
    <s v=""/>
    <m/>
    <s v=""/>
    <s v=""/>
    <s v=""/>
    <m/>
  </r>
  <r>
    <s v="140002"/>
    <x v="143"/>
    <x v="3"/>
    <x v="182"/>
    <x v="1"/>
    <s v="Less than 100 Claims - lower validity"/>
    <x v="0"/>
    <s v="One Memorial Drive"/>
    <n v="62002"/>
    <s v="BJC HealthCare"/>
    <s v="N"/>
    <n v="2"/>
    <n v="220"/>
    <n v="0.2"/>
    <n v="0.1"/>
    <n v="2.85"/>
    <n v="195.6"/>
    <s v=""/>
    <s v=""/>
    <s v=""/>
    <m/>
    <s v=""/>
    <s v=""/>
    <s v=""/>
    <m/>
  </r>
  <r>
    <s v="140007"/>
    <x v="144"/>
    <x v="3"/>
    <x v="183"/>
    <x v="1"/>
    <s v="Less than 100 Claims - lower validity"/>
    <x v="0"/>
    <s v="333 N Madison"/>
    <n v="60435"/>
    <s v="Presence Health"/>
    <s v="N"/>
    <n v="1"/>
    <n v="304"/>
    <n v="0.6"/>
    <n v="0.2"/>
    <n v="3.3"/>
    <n v="242.47"/>
    <n v="24"/>
    <n v="0.3"/>
    <n v="0.2"/>
    <n v="1.78"/>
    <n v="11308"/>
    <n v="0.9"/>
    <n v="0.4"/>
    <n v="2.5099999999999998"/>
  </r>
  <r>
    <s v="140008"/>
    <x v="145"/>
    <x v="3"/>
    <x v="184"/>
    <x v="1"/>
    <s v="Less than 100 Claims - lower validity"/>
    <x v="1"/>
    <s v="701 West North Ave"/>
    <n v="60160"/>
    <s v="Trinity Health"/>
    <s v="N"/>
    <n v="3"/>
    <n v="46"/>
    <n v="0.1"/>
    <n v="0"/>
    <n v="2.08"/>
    <n v="157.13"/>
    <s v=""/>
    <s v=""/>
    <s v=""/>
    <m/>
    <s v=""/>
    <s v=""/>
    <s v=""/>
    <m/>
  </r>
  <r>
    <s v="140010"/>
    <x v="146"/>
    <x v="3"/>
    <x v="185"/>
    <x v="1"/>
    <s v="Less than 100 Claims - lower validity"/>
    <x v="0"/>
    <s v="2650 Ridge Ave"/>
    <n v="60201"/>
    <s v="Independent (IPPS)"/>
    <s v="N"/>
    <n v="5"/>
    <n v="642"/>
    <n v="0.8"/>
    <n v="0.3"/>
    <n v="3.08"/>
    <n v="224.99"/>
    <n v="21"/>
    <n v="0.2"/>
    <n v="0.2"/>
    <n v="1.35"/>
    <n v="9853"/>
    <n v="1"/>
    <n v="0.4"/>
    <n v="2.41"/>
  </r>
  <r>
    <s v="140011"/>
    <x v="147"/>
    <x v="3"/>
    <x v="186"/>
    <x v="1"/>
    <s v="Less than 100 Claims - lower validity"/>
    <x v="1"/>
    <s v="201 S 14th St"/>
    <n v="62948"/>
    <s v="Southern Illinois_x000a_Healthcare"/>
    <s v="N"/>
    <n v="3"/>
    <n v="58"/>
    <n v="0.1"/>
    <n v="0"/>
    <n v="3.17"/>
    <n v="225.89"/>
    <s v=""/>
    <s v=""/>
    <s v=""/>
    <m/>
    <s v=""/>
    <s v=""/>
    <s v=""/>
    <m/>
  </r>
  <r>
    <s v="140012"/>
    <x v="148"/>
    <x v="3"/>
    <x v="187"/>
    <x v="1"/>
    <s v="Less than 100 Claims - lower validity"/>
    <x v="0"/>
    <s v="403 E 1st St"/>
    <n v="61021"/>
    <s v="Independent (IPPS)"/>
    <s v="N"/>
    <n v="4"/>
    <n v="169"/>
    <n v="0.1"/>
    <n v="0"/>
    <n v="2.85"/>
    <n v="209.69"/>
    <s v=""/>
    <s v=""/>
    <s v=""/>
    <m/>
    <s v=""/>
    <s v=""/>
    <s v=""/>
    <m/>
  </r>
  <r>
    <s v="140015"/>
    <x v="149"/>
    <x v="3"/>
    <x v="188"/>
    <x v="1"/>
    <s v="Less than 100 Claims - lower validity"/>
    <x v="1"/>
    <s v="Broadway At 11th_x000a_Street"/>
    <n v="62301"/>
    <s v="Independent (IPPS)"/>
    <s v="N"/>
    <n v="3"/>
    <n v="60"/>
    <n v="0.1"/>
    <n v="0"/>
    <n v="2.85"/>
    <n v="211.96"/>
    <s v=""/>
    <s v=""/>
    <s v=""/>
    <m/>
    <s v=""/>
    <s v=""/>
    <s v=""/>
    <m/>
  </r>
  <r>
    <s v="140029"/>
    <x v="14"/>
    <x v="3"/>
    <x v="189"/>
    <x v="1"/>
    <s v="Less than 100 Claims - lower validity"/>
    <x v="0"/>
    <s v="2000 Ogden Avenue"/>
    <n v="60504"/>
    <s v="Rush University_x000a_Medical Center"/>
    <s v="N"/>
    <n v="5"/>
    <n v="802"/>
    <n v="1"/>
    <n v="0.3"/>
    <n v="3.91"/>
    <n v="284.58999999999997"/>
    <n v="18"/>
    <n v="0.3"/>
    <n v="0.2"/>
    <n v="1.86"/>
    <n v="12838"/>
    <n v="1.3"/>
    <n v="0.4"/>
    <n v="3.05"/>
  </r>
  <r>
    <s v="140030"/>
    <x v="150"/>
    <x v="3"/>
    <x v="190"/>
    <x v="1"/>
    <s v="Less than 100 Claims - lower validity"/>
    <x v="0"/>
    <s v="1425 North Randall_x000a_Road"/>
    <n v="60123"/>
    <s v="Advocate Health Care"/>
    <s v="N"/>
    <n v="5"/>
    <n v="557"/>
    <n v="0.5"/>
    <n v="0.2"/>
    <n v="2.46"/>
    <n v="184.14"/>
    <n v="33"/>
    <n v="0.4"/>
    <n v="0.4"/>
    <n v="1.1499999999999999"/>
    <n v="7417"/>
    <n v="0.9"/>
    <n v="0.6"/>
    <n v="1.59"/>
  </r>
  <r>
    <s v="140034"/>
    <x v="151"/>
    <x v="3"/>
    <x v="191"/>
    <x v="1"/>
    <s v="Less than 100 Claims - lower validity"/>
    <x v="1"/>
    <s v="400 North Pleasant_x000a_Avenue"/>
    <n v="62801"/>
    <s v="SSM Health"/>
    <s v="N"/>
    <n v="5"/>
    <n v="19"/>
    <n v="0"/>
    <n v="0"/>
    <n v="5.12"/>
    <n v="382.85"/>
    <s v=""/>
    <s v=""/>
    <s v=""/>
    <m/>
    <s v=""/>
    <s v=""/>
    <s v=""/>
    <m/>
  </r>
  <r>
    <s v="140043"/>
    <x v="25"/>
    <x v="3"/>
    <x v="192"/>
    <x v="1"/>
    <s v="Less than 100 Claims - lower validity"/>
    <x v="1"/>
    <s v="100 East Lefevre_x000a_Road"/>
    <n v="61081"/>
    <s v="Independent (IPPS)"/>
    <s v="N"/>
    <n v="4"/>
    <n v="64"/>
    <n v="0.1"/>
    <n v="0"/>
    <n v="3.1"/>
    <n v="221.09"/>
    <s v=""/>
    <s v=""/>
    <s v=""/>
    <m/>
    <s v=""/>
    <s v=""/>
    <s v=""/>
    <m/>
  </r>
  <r>
    <s v="140046"/>
    <x v="152"/>
    <x v="3"/>
    <x v="193"/>
    <x v="1"/>
    <s v="Less than 100 Claims - lower validity"/>
    <x v="1"/>
    <s v="1 Good Samaritan_x000a_Way"/>
    <n v="62864"/>
    <s v="SSM Health"/>
    <s v="N"/>
    <n v="3"/>
    <n v="56"/>
    <n v="0.1"/>
    <n v="0"/>
    <n v="5.05"/>
    <n v="347.36"/>
    <s v=""/>
    <s v=""/>
    <s v=""/>
    <m/>
    <s v=""/>
    <s v=""/>
    <s v=""/>
    <m/>
  </r>
  <r>
    <s v="140049"/>
    <x v="153"/>
    <x v="3"/>
    <x v="194"/>
    <x v="1"/>
    <s v="Less than 100 Claims - lower validity"/>
    <x v="0"/>
    <s v="3 Erie Court"/>
    <n v="60302"/>
    <s v="TENET Healthcare_x000a_Corporation"/>
    <s v="N"/>
    <n v="1"/>
    <n v="104"/>
    <n v="0.1"/>
    <n v="0"/>
    <n v="2.68"/>
    <n v="198.96"/>
    <s v=""/>
    <s v=""/>
    <s v=""/>
    <m/>
    <s v=""/>
    <s v=""/>
    <s v=""/>
    <m/>
  </r>
  <r>
    <s v="140052"/>
    <x v="143"/>
    <x v="3"/>
    <x v="195"/>
    <x v="1"/>
    <s v="Less than 100 Claims - lower validity"/>
    <x v="1"/>
    <s v="St Anthony's Way"/>
    <n v="62002"/>
    <s v="OSF Healthcare_x000a_System"/>
    <s v="N"/>
    <n v="3"/>
    <n v="98"/>
    <n v="0.2"/>
    <n v="0"/>
    <n v="4.66"/>
    <n v="321"/>
    <s v=""/>
    <s v=""/>
    <s v=""/>
    <m/>
    <s v=""/>
    <s v=""/>
    <s v=""/>
    <m/>
  </r>
  <r>
    <s v="140058"/>
    <x v="64"/>
    <x v="3"/>
    <x v="196"/>
    <x v="1"/>
    <s v="Less than 100 Claims - lower validity"/>
    <x v="1"/>
    <s v="1600 W Walnut St"/>
    <n v="62650"/>
    <s v="Memorial Health_x000a_System"/>
    <s v="N"/>
    <n v="3"/>
    <n v="33"/>
    <n v="0"/>
    <n v="0"/>
    <n v="2.62"/>
    <n v="187.23"/>
    <s v=""/>
    <s v=""/>
    <s v=""/>
    <m/>
    <s v=""/>
    <s v=""/>
    <s v=""/>
    <m/>
  </r>
  <r>
    <s v="140059"/>
    <x v="154"/>
    <x v="3"/>
    <x v="197"/>
    <x v="1"/>
    <s v="Less than 100 Claims - lower validity"/>
    <x v="1"/>
    <s v="400 Maple Summit_x000a_Road"/>
    <n v="62052"/>
    <s v="Independent (IPPS)"/>
    <s v="N"/>
    <n v="4"/>
    <n v="40"/>
    <n v="0"/>
    <n v="0"/>
    <n v="2.3199999999999998"/>
    <n v="166.2"/>
    <s v=""/>
    <s v=""/>
    <s v=""/>
    <m/>
    <s v=""/>
    <s v=""/>
    <s v=""/>
    <m/>
  </r>
  <r>
    <s v="140062"/>
    <x v="155"/>
    <x v="3"/>
    <x v="198"/>
    <x v="1"/>
    <s v="Less than 100 Claims - lower validity"/>
    <x v="0"/>
    <s v="12251 South 80th_x000a_Avenue"/>
    <n v="60463"/>
    <s v="Independent (IPPS)"/>
    <s v="N"/>
    <n v="5"/>
    <n v="341"/>
    <n v="0.4"/>
    <n v="0.2"/>
    <n v="2.59"/>
    <n v="184.33"/>
    <n v="30"/>
    <n v="0.2"/>
    <n v="0.2"/>
    <n v="1.07"/>
    <n v="6640"/>
    <n v="0.6"/>
    <n v="0.4"/>
    <n v="1.73"/>
  </r>
  <r>
    <s v="140063"/>
    <x v="153"/>
    <x v="3"/>
    <x v="199"/>
    <x v="1"/>
    <s v="Less than 100 Claims - lower validity"/>
    <x v="0"/>
    <s v="520 S Maple Ave"/>
    <n v="60304"/>
    <s v="Rush University_x000a_Medical Center"/>
    <s v="N"/>
    <n v="4"/>
    <n v="196"/>
    <n v="0.3"/>
    <n v="0.1"/>
    <n v="2.34"/>
    <n v="165.6"/>
    <s v=""/>
    <s v=""/>
    <s v=""/>
    <m/>
    <s v=""/>
    <s v=""/>
    <s v=""/>
    <m/>
  </r>
  <r>
    <s v="140064"/>
    <x v="156"/>
    <x v="3"/>
    <x v="200"/>
    <x v="1"/>
    <s v="Less than 100 Claims - lower validity"/>
    <x v="1"/>
    <s v="3333 North Seminary"/>
    <n v="61401"/>
    <s v="OSF Healthcare_x000a_System"/>
    <s v="N"/>
    <n v="3"/>
    <n v="64"/>
    <n v="0.1"/>
    <n v="0"/>
    <n v="2.48"/>
    <n v="187.29"/>
    <s v=""/>
    <s v=""/>
    <s v=""/>
    <m/>
    <s v=""/>
    <s v=""/>
    <s v=""/>
    <m/>
  </r>
  <r>
    <s v="140065"/>
    <x v="157"/>
    <x v="3"/>
    <x v="201"/>
    <x v="1"/>
    <s v="Less than 100 Claims - lower validity"/>
    <x v="0"/>
    <s v="5101 S Willow_x000a_Springs Rd"/>
    <n v="60525"/>
    <s v="Adventist Health_x000a_System Sunbelt Health_x000a_Care Corporation"/>
    <s v="N"/>
    <n v="5"/>
    <n v="164"/>
    <n v="0.2"/>
    <n v="0.1"/>
    <n v="2.96"/>
    <n v="222.46"/>
    <s v=""/>
    <s v=""/>
    <s v=""/>
    <m/>
    <s v=""/>
    <s v=""/>
    <s v=""/>
    <m/>
  </r>
  <r>
    <s v="140067"/>
    <x v="158"/>
    <x v="3"/>
    <x v="202"/>
    <x v="1"/>
    <s v="Less than 100 Claims - lower validity"/>
    <x v="0"/>
    <s v="530 Ne Glen Oak_x000a_Ave"/>
    <n v="61637"/>
    <s v="OSF Healthcare_x000a_System"/>
    <s v="N"/>
    <n v="2"/>
    <n v="149"/>
    <n v="0.2"/>
    <n v="0.1"/>
    <n v="3.48"/>
    <n v="241.52"/>
    <n v="20"/>
    <n v="0.3"/>
    <n v="0.1"/>
    <n v="2.14"/>
    <n v="14487"/>
    <n v="0.5"/>
    <n v="0.2"/>
    <n v="2.56"/>
  </r>
  <r>
    <s v="140068"/>
    <x v="159"/>
    <x v="3"/>
    <x v="203"/>
    <x v="1"/>
    <s v="Less than 100 Claims - lower validity"/>
    <x v="0"/>
    <s v="45 W 111th Street"/>
    <n v="60628"/>
    <s v="Independent (IPPS)"/>
    <s v="N"/>
    <n v="1"/>
    <n v="150"/>
    <n v="0"/>
    <n v="0"/>
    <n v="1.17"/>
    <n v="85.52"/>
    <s v=""/>
    <s v=""/>
    <s v=""/>
    <m/>
    <s v=""/>
    <s v=""/>
    <s v=""/>
    <m/>
  </r>
  <r>
    <s v="140077"/>
    <x v="160"/>
    <x v="3"/>
    <x v="204"/>
    <x v="1"/>
    <s v="Less than 100 Claims - lower validity"/>
    <x v="1"/>
    <s v="5900 Bond Avenue"/>
    <n v="62207"/>
    <s v="Independent (IPPS)"/>
    <s v="N"/>
    <n v="2"/>
    <n v="18"/>
    <n v="0"/>
    <n v="0"/>
    <n v="1.53"/>
    <n v="106.72"/>
    <s v=""/>
    <s v=""/>
    <s v=""/>
    <m/>
    <s v=""/>
    <s v=""/>
    <s v=""/>
    <m/>
  </r>
  <r>
    <s v="140080"/>
    <x v="146"/>
    <x v="3"/>
    <x v="205"/>
    <x v="1"/>
    <s v="Less than 100 Claims - lower validity"/>
    <x v="1"/>
    <s v="355 Ridge Ave"/>
    <n v="60202"/>
    <s v="Presence Health"/>
    <s v="N"/>
    <n v="1"/>
    <n v="47"/>
    <n v="0.1"/>
    <n v="0"/>
    <n v="3.04"/>
    <n v="230.16"/>
    <s v=""/>
    <s v=""/>
    <s v=""/>
    <m/>
    <s v=""/>
    <s v=""/>
    <s v=""/>
    <m/>
  </r>
  <r>
    <s v="140082"/>
    <x v="159"/>
    <x v="3"/>
    <x v="206"/>
    <x v="1"/>
    <s v="Less than 100 Claims - lower validity"/>
    <x v="0"/>
    <s v="4646 N Marine Drive"/>
    <n v="60640"/>
    <s v="TENET Healthcare_x000a_Corporation"/>
    <s v="N"/>
    <n v="1"/>
    <n v="135"/>
    <n v="0.2"/>
    <n v="0"/>
    <n v="4.26"/>
    <n v="312.49"/>
    <s v=""/>
    <s v=""/>
    <s v=""/>
    <m/>
    <s v=""/>
    <s v=""/>
    <s v=""/>
    <m/>
  </r>
  <r>
    <s v="140088"/>
    <x v="159"/>
    <x v="3"/>
    <x v="207"/>
    <x v="0"/>
    <s v="More than 100 Claims  - higher validity"/>
    <x v="0"/>
    <s v="5841 South Maryland"/>
    <n v="60637"/>
    <s v="University of Chicago_x000a_Medicine"/>
    <s v="N"/>
    <n v="3"/>
    <n v="3363"/>
    <n v="5.7"/>
    <n v="1.3"/>
    <n v="4.55"/>
    <n v="341.39"/>
    <n v="232"/>
    <n v="7.5"/>
    <n v="4.5"/>
    <n v="1.67"/>
    <n v="16738"/>
    <n v="13.2"/>
    <n v="5.8"/>
    <n v="2.2999999999999998"/>
  </r>
  <r>
    <s v="140091"/>
    <x v="161"/>
    <x v="3"/>
    <x v="208"/>
    <x v="1"/>
    <s v="Less than 100 Claims - lower validity"/>
    <x v="0"/>
    <s v="611 West Park Street"/>
    <n v="61801"/>
    <s v="Carle Foundation"/>
    <s v="N"/>
    <n v="3"/>
    <n v="371"/>
    <n v="0.3"/>
    <n v="0.1"/>
    <n v="3.39"/>
    <n v="234.82"/>
    <n v="12"/>
    <n v="0.1"/>
    <n v="0.1"/>
    <n v="1.1299999999999999"/>
    <n v="7385"/>
    <n v="0.4"/>
    <n v="0.1"/>
    <n v="2.35"/>
  </r>
  <r>
    <s v="140093"/>
    <x v="162"/>
    <x v="3"/>
    <x v="209"/>
    <x v="1"/>
    <s v="Less than 100 Claims - lower validity"/>
    <x v="1"/>
    <s v="812 N Logan"/>
    <n v="61832"/>
    <s v="Presence Health"/>
    <s v="N"/>
    <n v="4"/>
    <n v="49"/>
    <n v="0.1"/>
    <n v="0"/>
    <n v="4.32"/>
    <n v="310.91000000000003"/>
    <s v=""/>
    <s v=""/>
    <s v=""/>
    <m/>
    <s v=""/>
    <s v=""/>
    <s v=""/>
    <m/>
  </r>
  <r>
    <s v="140095"/>
    <x v="159"/>
    <x v="3"/>
    <x v="210"/>
    <x v="1"/>
    <s v="Less than 100 Claims - lower validity"/>
    <x v="1"/>
    <s v="2875 West 19th_x000a_Street"/>
    <n v="60623"/>
    <s v="Independent (IPPS)"/>
    <s v="N"/>
    <n v="2"/>
    <n v="12"/>
    <n v="0"/>
    <n v="0"/>
    <n v="2.09"/>
    <n v="147.91999999999999"/>
    <s v=""/>
    <s v=""/>
    <s v=""/>
    <m/>
    <s v=""/>
    <s v=""/>
    <s v=""/>
    <m/>
  </r>
  <r>
    <s v="140100"/>
    <x v="163"/>
    <x v="3"/>
    <x v="211"/>
    <x v="1"/>
    <s v="Less than 100 Claims - lower validity"/>
    <x v="0"/>
    <s v="2520 Elisha Avenue"/>
    <n v="60099"/>
    <s v="Cancer Treatment_x000a_Centers of America"/>
    <s v="N"/>
    <n v="5"/>
    <n v="3973"/>
    <n v="7.5"/>
    <n v="1.1000000000000001"/>
    <n v="7.08"/>
    <n v="524.29"/>
    <n v="49"/>
    <n v="2.1"/>
    <n v="0.6"/>
    <n v="3.69"/>
    <n v="23264"/>
    <n v="9.6"/>
    <n v="1.6"/>
    <n v="5.89"/>
  </r>
  <r>
    <s v="140101"/>
    <x v="164"/>
    <x v="3"/>
    <x v="212"/>
    <x v="1"/>
    <s v="Less than 100 Claims - lower validity"/>
    <x v="0"/>
    <s v="150 W High St"/>
    <n v="60450"/>
    <s v="Independent (IPPS)"/>
    <s v="N"/>
    <n v="3"/>
    <n v="146"/>
    <n v="0.2"/>
    <n v="0.1"/>
    <n v="3.44"/>
    <n v="249.4"/>
    <s v=""/>
    <s v=""/>
    <s v=""/>
    <m/>
    <s v=""/>
    <s v=""/>
    <s v=""/>
    <m/>
  </r>
  <r>
    <s v="140103"/>
    <x v="159"/>
    <x v="3"/>
    <x v="213"/>
    <x v="1"/>
    <s v="Less than 100 Claims - lower validity"/>
    <x v="1"/>
    <s v="326 W 64th St"/>
    <n v="60621"/>
    <s v="Independent (IPPS)"/>
    <s v="N"/>
    <n v="1"/>
    <n v="65"/>
    <n v="0"/>
    <n v="0"/>
    <n v="1.03"/>
    <n v="76.58"/>
    <s v=""/>
    <s v=""/>
    <s v=""/>
    <m/>
    <s v=""/>
    <s v=""/>
    <s v=""/>
    <m/>
  </r>
  <r>
    <s v="140110"/>
    <x v="165"/>
    <x v="3"/>
    <x v="214"/>
    <x v="1"/>
    <s v="Less than 100 Claims - lower validity"/>
    <x v="0"/>
    <s v="1100 East Norris_x000a_Drive"/>
    <n v="61350"/>
    <s v="OSF Healthcare_x000a_System"/>
    <s v="N"/>
    <n v="2"/>
    <n v="191"/>
    <n v="0.2"/>
    <n v="0.1"/>
    <n v="3.93"/>
    <n v="290.86"/>
    <s v=""/>
    <s v=""/>
    <s v=""/>
    <m/>
    <s v=""/>
    <s v=""/>
    <s v=""/>
    <m/>
  </r>
  <r>
    <s v="140113"/>
    <x v="161"/>
    <x v="3"/>
    <x v="215"/>
    <x v="1"/>
    <s v="Less than 100 Claims - lower validity"/>
    <x v="1"/>
    <s v="1400 West Park_x000a_Avenue"/>
    <n v="61801"/>
    <s v="Presence Health"/>
    <s v="N"/>
    <n v="3"/>
    <n v="20"/>
    <n v="0"/>
    <n v="0"/>
    <n v="4.6500000000000004"/>
    <n v="329.59"/>
    <s v=""/>
    <s v=""/>
    <s v=""/>
    <m/>
    <s v=""/>
    <s v=""/>
    <s v=""/>
    <m/>
  </r>
  <r>
    <s v="140114"/>
    <x v="159"/>
    <x v="3"/>
    <x v="216"/>
    <x v="1"/>
    <s v="Less than 100 Claims - lower validity"/>
    <x v="1"/>
    <s v="5145 N California_x000a_Ave"/>
    <n v="60625"/>
    <s v="Independent (IPPS)"/>
    <s v="N"/>
    <n v="3"/>
    <n v="60"/>
    <n v="0.1"/>
    <n v="0"/>
    <n v="3.95"/>
    <n v="291.27"/>
    <s v=""/>
    <s v=""/>
    <s v=""/>
    <m/>
    <s v=""/>
    <s v=""/>
    <s v=""/>
    <m/>
  </r>
  <r>
    <s v="140115"/>
    <x v="159"/>
    <x v="3"/>
    <x v="217"/>
    <x v="1"/>
    <s v="Less than 100 Claims - lower validity"/>
    <x v="1"/>
    <s v="850 W Irving Park Rd"/>
    <n v="60613"/>
    <s v="Independent (IPPS)"/>
    <s v="N"/>
    <n v="2"/>
    <n v="16"/>
    <n v="0"/>
    <n v="0"/>
    <n v="1.41"/>
    <n v="105.67"/>
    <s v=""/>
    <s v=""/>
    <s v=""/>
    <m/>
    <s v=""/>
    <s v=""/>
    <s v=""/>
    <m/>
  </r>
  <r>
    <s v="140116"/>
    <x v="166"/>
    <x v="3"/>
    <x v="218"/>
    <x v="1"/>
    <s v="Less than 100 Claims - lower validity"/>
    <x v="0"/>
    <s v="4201 Medical Center_x000a_Drive"/>
    <n v="60050"/>
    <s v="Centegra Health_x000a_System"/>
    <s v="N"/>
    <n v="5"/>
    <n v="419"/>
    <n v="0.5"/>
    <n v="0.2"/>
    <n v="3.04"/>
    <n v="229.03"/>
    <n v="29"/>
    <n v="0.3"/>
    <n v="0.2"/>
    <n v="1.1000000000000001"/>
    <n v="7166"/>
    <n v="0.8"/>
    <n v="0.4"/>
    <n v="1.9"/>
  </r>
  <r>
    <s v="140117"/>
    <x v="159"/>
    <x v="3"/>
    <x v="219"/>
    <x v="1"/>
    <s v="Less than 100 Claims - lower validity"/>
    <x v="1"/>
    <s v="7435 W Talcott_x000a_Avenue"/>
    <n v="60631"/>
    <s v="Presence Health"/>
    <s v="N"/>
    <n v="4"/>
    <n v="37"/>
    <n v="0"/>
    <n v="0"/>
    <n v="2.5"/>
    <n v="187.89"/>
    <s v=""/>
    <s v=""/>
    <s v=""/>
    <m/>
    <s v=""/>
    <s v=""/>
    <s v=""/>
    <m/>
  </r>
  <r>
    <s v="140118"/>
    <x v="167"/>
    <x v="3"/>
    <x v="220"/>
    <x v="1"/>
    <s v="Less than 100 Claims - lower validity"/>
    <x v="0"/>
    <s v="12935 S Gregory"/>
    <n v="60406"/>
    <s v="Quorum Health"/>
    <s v="N"/>
    <n v="2"/>
    <n v="657"/>
    <n v="0.6"/>
    <n v="0.2"/>
    <n v="3.21"/>
    <n v="238.88"/>
    <n v="38"/>
    <n v="0.5"/>
    <n v="0.3"/>
    <n v="2"/>
    <n v="13402"/>
    <n v="1.1000000000000001"/>
    <n v="0.4"/>
    <n v="2.48"/>
  </r>
  <r>
    <s v="140119"/>
    <x v="159"/>
    <x v="3"/>
    <x v="221"/>
    <x v="0"/>
    <s v="More than 100 Claims  - higher validity"/>
    <x v="0"/>
    <s v="1653 West Congress_x000a_Parkway"/>
    <n v="60612"/>
    <s v="Rush University_x000a_Medical Center"/>
    <s v="N"/>
    <n v="5"/>
    <n v="1591"/>
    <n v="1.8"/>
    <n v="0.6"/>
    <n v="3.14"/>
    <n v="232.58"/>
    <n v="145"/>
    <n v="3.7"/>
    <n v="2.6"/>
    <n v="1.41"/>
    <n v="13964"/>
    <n v="5.5"/>
    <n v="3.2"/>
    <n v="1.72"/>
  </r>
  <r>
    <s v="140120"/>
    <x v="168"/>
    <x v="3"/>
    <x v="222"/>
    <x v="1"/>
    <s v="Less than 100 Claims - lower validity"/>
    <x v="1"/>
    <s v="600 South 13th_x000a_Street"/>
    <n v="61554"/>
    <s v="UnityPoint Health"/>
    <s v="N"/>
    <n v="2"/>
    <n v="21"/>
    <n v="0"/>
    <n v="0"/>
    <n v="1.83"/>
    <n v="123.91"/>
    <s v=""/>
    <s v=""/>
    <s v=""/>
    <m/>
    <s v=""/>
    <s v=""/>
    <s v=""/>
    <m/>
  </r>
  <r>
    <s v="140122"/>
    <x v="169"/>
    <x v="3"/>
    <x v="223"/>
    <x v="1"/>
    <s v="Less than 100 Claims - lower validity"/>
    <x v="0"/>
    <s v="120 North Oak St"/>
    <n v="60521"/>
    <s v="Adventist Health_x000a_System Sunbelt Health_x000a_Care Corporation"/>
    <s v="N"/>
    <n v="5"/>
    <n v="449"/>
    <n v="0.5"/>
    <n v="0.2"/>
    <n v="2.44"/>
    <n v="181.18"/>
    <n v="26"/>
    <n v="0.4"/>
    <n v="0.3"/>
    <n v="1.56"/>
    <n v="10616"/>
    <n v="1"/>
    <n v="0.5"/>
    <n v="1.96"/>
  </r>
  <r>
    <s v="140124"/>
    <x v="159"/>
    <x v="3"/>
    <x v="224"/>
    <x v="1"/>
    <s v="Less than 100 Claims - lower validity"/>
    <x v="1"/>
    <s v="1901 W Harrison St"/>
    <n v="60612"/>
    <s v="Cook County Health_x000a_and Hospitals System"/>
    <s v="N"/>
    <n v="1"/>
    <n v="78"/>
    <n v="0"/>
    <n v="0"/>
    <n v="1.5"/>
    <n v="113.87"/>
    <s v=""/>
    <s v=""/>
    <s v=""/>
    <m/>
    <s v=""/>
    <s v=""/>
    <s v=""/>
    <m/>
  </r>
  <r>
    <s v="140125"/>
    <x v="170"/>
    <x v="3"/>
    <x v="225"/>
    <x v="1"/>
    <s v="Less than 100 Claims - lower validity"/>
    <x v="0"/>
    <s v="2100 Madison_x000a_Avenue"/>
    <n v="62040"/>
    <s v="Quorum Health"/>
    <s v="N"/>
    <n v="2"/>
    <n v="266"/>
    <n v="0.2"/>
    <n v="0"/>
    <n v="4.8899999999999997"/>
    <n v="340.73"/>
    <s v=""/>
    <s v=""/>
    <s v=""/>
    <m/>
    <s v=""/>
    <s v=""/>
    <s v=""/>
    <m/>
  </r>
  <r>
    <s v="140127"/>
    <x v="171"/>
    <x v="3"/>
    <x v="226"/>
    <x v="1"/>
    <s v="Less than 100 Claims - lower validity"/>
    <x v="0"/>
    <s v="1304 Franklin_x000a_Avenue"/>
    <n v="61761"/>
    <s v="Advocate Health Care"/>
    <s v="N"/>
    <n v="4"/>
    <n v="117"/>
    <n v="0.1"/>
    <n v="0"/>
    <n v="2.11"/>
    <n v="151.72999999999999"/>
    <s v=""/>
    <s v=""/>
    <s v=""/>
    <m/>
    <s v=""/>
    <s v=""/>
    <s v=""/>
    <m/>
  </r>
  <r>
    <s v="140130"/>
    <x v="172"/>
    <x v="3"/>
    <x v="227"/>
    <x v="1"/>
    <s v="Less than 100 Claims - lower validity"/>
    <x v="0"/>
    <s v="660 N Westmoreland_x000a_Road"/>
    <n v="60045"/>
    <s v="Northwestern Memorial_x000a_HealthCare"/>
    <s v="N"/>
    <n v="4"/>
    <n v="189"/>
    <n v="0.2"/>
    <n v="0.1"/>
    <n v="2.63"/>
    <n v="194.58"/>
    <s v=""/>
    <s v=""/>
    <s v=""/>
    <m/>
    <s v=""/>
    <s v=""/>
    <s v=""/>
    <m/>
  </r>
  <r>
    <s v="140133"/>
    <x v="159"/>
    <x v="3"/>
    <x v="95"/>
    <x v="1"/>
    <s v="Less than 100 Claims - lower validity"/>
    <x v="0"/>
    <s v="2701 W 68th Street"/>
    <n v="60629"/>
    <s v="Sinai Health System"/>
    <s v="N"/>
    <n v="2"/>
    <n v="112"/>
    <n v="0.1"/>
    <n v="0"/>
    <n v="2.61"/>
    <n v="196.66"/>
    <s v=""/>
    <s v=""/>
    <s v=""/>
    <m/>
    <s v=""/>
    <s v=""/>
    <s v=""/>
    <m/>
  </r>
  <r>
    <s v="140135"/>
    <x v="124"/>
    <x v="3"/>
    <x v="228"/>
    <x v="1"/>
    <s v="Less than 100 Claims - lower validity"/>
    <x v="1"/>
    <s v="2300 North Edward_x000a_Street"/>
    <n v="62526"/>
    <s v="Independent (IPPS)"/>
    <s v="N"/>
    <n v="5"/>
    <n v="53"/>
    <n v="0.1"/>
    <n v="0"/>
    <n v="2.89"/>
    <n v="200.23"/>
    <s v=""/>
    <s v=""/>
    <s v=""/>
    <m/>
    <s v=""/>
    <s v=""/>
    <s v=""/>
    <m/>
  </r>
  <r>
    <s v="140137"/>
    <x v="173"/>
    <x v="3"/>
    <x v="229"/>
    <x v="1"/>
    <s v="Less than 100 Claims - lower validity"/>
    <x v="1"/>
    <s v="200 Healthcare Dr"/>
    <n v="62246"/>
    <s v="HSHS Hospital Sisters_x000a_Health System"/>
    <s v="N"/>
    <n v="3"/>
    <n v="16"/>
    <n v="0"/>
    <n v="0"/>
    <n v="2.04"/>
    <n v="142"/>
    <s v=""/>
    <s v=""/>
    <s v=""/>
    <m/>
    <s v=""/>
    <s v=""/>
    <s v=""/>
    <m/>
  </r>
  <r>
    <s v="140147"/>
    <x v="174"/>
    <x v="3"/>
    <x v="230"/>
    <x v="1"/>
    <s v="Less than 100 Claims - lower validity"/>
    <x v="1"/>
    <s v="800 East Locust"/>
    <n v="62450"/>
    <s v="Carle Foundation"/>
    <s v="N"/>
    <n v="3"/>
    <n v="41"/>
    <n v="0"/>
    <n v="0"/>
    <n v="2.85"/>
    <n v="203.05"/>
    <s v=""/>
    <s v=""/>
    <s v=""/>
    <m/>
    <s v=""/>
    <s v=""/>
    <s v=""/>
    <m/>
  </r>
  <r>
    <s v="140148"/>
    <x v="46"/>
    <x v="3"/>
    <x v="231"/>
    <x v="1"/>
    <s v="Less than 100 Claims - lower validity"/>
    <x v="0"/>
    <s v="701 N First St"/>
    <n v="62781"/>
    <s v="Memorial Health_x000a_System"/>
    <s v="N"/>
    <n v="2"/>
    <n v="115"/>
    <n v="0.1"/>
    <n v="0"/>
    <n v="2.99"/>
    <n v="207.93"/>
    <s v=""/>
    <s v=""/>
    <s v=""/>
    <m/>
    <s v=""/>
    <s v=""/>
    <s v=""/>
    <m/>
  </r>
  <r>
    <s v="140150"/>
    <x v="159"/>
    <x v="3"/>
    <x v="232"/>
    <x v="1"/>
    <s v="Less than 100 Claims - lower validity"/>
    <x v="0"/>
    <s v="1740 West Taylor St_x000a_Suite 1400"/>
    <n v="60612"/>
    <s v="Independent (IPPS)"/>
    <s v="N"/>
    <n v="1"/>
    <n v="439"/>
    <n v="0.4"/>
    <n v="0.2"/>
    <n v="2.2999999999999998"/>
    <n v="169.7"/>
    <n v="23"/>
    <n v="0.3"/>
    <n v="0.5"/>
    <n v="0.73"/>
    <n v="7759"/>
    <n v="0.7"/>
    <n v="0.6"/>
    <n v="1.1399999999999999"/>
  </r>
  <r>
    <s v="140155"/>
    <x v="175"/>
    <x v="3"/>
    <x v="233"/>
    <x v="1"/>
    <s v="Less than 100 Claims - lower validity"/>
    <x v="0"/>
    <s v="500 W Court St"/>
    <n v="60901"/>
    <s v="Presence Health"/>
    <s v="N"/>
    <n v="3"/>
    <n v="189"/>
    <n v="0.2"/>
    <n v="0.1"/>
    <n v="3.07"/>
    <n v="231.26"/>
    <s v=""/>
    <s v=""/>
    <s v=""/>
    <m/>
    <s v=""/>
    <s v=""/>
    <s v=""/>
    <m/>
  </r>
  <r>
    <s v="140158"/>
    <x v="159"/>
    <x v="3"/>
    <x v="234"/>
    <x v="1"/>
    <s v="Less than 100 Claims - lower validity"/>
    <x v="0"/>
    <s v="2525 S Michigan Ave"/>
    <n v="60616"/>
    <s v="Trinity Health"/>
    <s v="N"/>
    <n v="1"/>
    <n v="341"/>
    <n v="0.2"/>
    <n v="0.1"/>
    <n v="1.4"/>
    <n v="105.58"/>
    <n v="13"/>
    <n v="0.1"/>
    <n v="0.1"/>
    <n v="0.76"/>
    <n v="6524"/>
    <n v="0.3"/>
    <n v="0.2"/>
    <n v="1.1200000000000001"/>
  </r>
  <r>
    <s v="140160"/>
    <x v="176"/>
    <x v="3"/>
    <x v="235"/>
    <x v="1"/>
    <s v="Less than 100 Claims - lower validity"/>
    <x v="0"/>
    <s v="1045 West_x000a_Stephenson Street"/>
    <n v="61032"/>
    <s v="Independent (IPPS)"/>
    <s v="N"/>
    <n v="3"/>
    <n v="731"/>
    <n v="0.7"/>
    <n v="0.3"/>
    <n v="2.83"/>
    <n v="214.32"/>
    <n v="16"/>
    <n v="0.2"/>
    <n v="0.1"/>
    <n v="1.54"/>
    <n v="9835"/>
    <n v="0.9"/>
    <n v="0.4"/>
    <n v="2.4300000000000002"/>
  </r>
  <r>
    <s v="140162"/>
    <x v="177"/>
    <x v="3"/>
    <x v="236"/>
    <x v="1"/>
    <s v="Less than 100 Claims - lower validity"/>
    <x v="1"/>
    <s v="2200 E Washington"/>
    <n v="61701"/>
    <s v="OSF Healthcare_x000a_System"/>
    <s v="N"/>
    <n v="5"/>
    <n v="25"/>
    <n v="0"/>
    <n v="0"/>
    <n v="3.39"/>
    <n v="235.69"/>
    <s v=""/>
    <s v=""/>
    <s v=""/>
    <m/>
    <s v=""/>
    <s v=""/>
    <s v=""/>
    <m/>
  </r>
  <r>
    <s v="140172"/>
    <x v="178"/>
    <x v="3"/>
    <x v="237"/>
    <x v="1"/>
    <s v="Less than 100 Claims - lower validity"/>
    <x v="0"/>
    <s v="20201 S Crawford_x000a_Avenue"/>
    <n v="60461"/>
    <s v="Franciscan Alliance"/>
    <s v="N"/>
    <n v="1"/>
    <n v="2350"/>
    <n v="1.9"/>
    <n v="0.8"/>
    <n v="2.41"/>
    <n v="180.65"/>
    <n v="79"/>
    <n v="0.8"/>
    <n v="0.8"/>
    <n v="1.03"/>
    <n v="7790"/>
    <n v="2.8"/>
    <n v="1.6"/>
    <n v="1.71"/>
  </r>
  <r>
    <s v="140174"/>
    <x v="14"/>
    <x v="3"/>
    <x v="238"/>
    <x v="1"/>
    <s v="Less than 100 Claims - lower validity"/>
    <x v="1"/>
    <s v="1325 N Highland_x000a_Avenue"/>
    <n v="60506"/>
    <s v="Presence Health"/>
    <s v="N"/>
    <n v="4"/>
    <n v="39"/>
    <n v="0.1"/>
    <n v="0"/>
    <n v="3.46"/>
    <n v="231.63"/>
    <s v=""/>
    <s v=""/>
    <s v=""/>
    <m/>
    <s v=""/>
    <s v=""/>
    <s v=""/>
    <m/>
  </r>
  <r>
    <s v="140176"/>
    <x v="179"/>
    <x v="3"/>
    <x v="239"/>
    <x v="1"/>
    <s v="Less than 100 Claims - lower validity"/>
    <x v="0"/>
    <s v="3701 Doty Road"/>
    <n v="60098"/>
    <s v="Centegra Health_x000a_System"/>
    <s v="N"/>
    <n v="4"/>
    <n v="188"/>
    <n v="0.2"/>
    <n v="0.1"/>
    <n v="3.58"/>
    <n v="258.18"/>
    <n v="14"/>
    <n v="0.2"/>
    <n v="0.1"/>
    <n v="1.39"/>
    <n v="8982"/>
    <n v="0.4"/>
    <n v="0.2"/>
    <n v="2.13"/>
  </r>
  <r>
    <s v="140177"/>
    <x v="159"/>
    <x v="3"/>
    <x v="240"/>
    <x v="1"/>
    <s v="Less than 100 Claims - lower validity"/>
    <x v="1"/>
    <s v="7531 S Stony Island_x000a_Ave"/>
    <n v="60649"/>
    <s v="Independent (IPPS)"/>
    <s v="N"/>
    <n v="1"/>
    <n v="66"/>
    <n v="0"/>
    <n v="0"/>
    <n v="2.58"/>
    <n v="194.96"/>
    <n v="12"/>
    <n v="0"/>
    <n v="0.1"/>
    <n v="0.34"/>
    <n v="2506"/>
    <n v="0.1"/>
    <n v="0.1"/>
    <n v="0.74"/>
  </r>
  <r>
    <s v="140179"/>
    <x v="180"/>
    <x v="3"/>
    <x v="241"/>
    <x v="1"/>
    <s v="Less than 100 Claims - lower validity"/>
    <x v="0"/>
    <s v="2800 W 95th St"/>
    <n v="60805"/>
    <s v="American Province of_x000a_Little Company of Mary_x000a_Sisters"/>
    <s v="N"/>
    <n v="2"/>
    <n v="620"/>
    <n v="0.6"/>
    <n v="0.2"/>
    <n v="3.43"/>
    <n v="255.2"/>
    <n v="34"/>
    <n v="0.4"/>
    <n v="0.2"/>
    <n v="1.78"/>
    <n v="11561"/>
    <n v="1"/>
    <n v="0.4"/>
    <n v="2.4900000000000002"/>
  </r>
  <r>
    <s v="140180"/>
    <x v="159"/>
    <x v="3"/>
    <x v="242"/>
    <x v="1"/>
    <s v="Less than 100 Claims - lower validity"/>
    <x v="0"/>
    <s v="2233 W Division St"/>
    <n v="60622"/>
    <s v="Presence Health"/>
    <s v="N"/>
    <n v="3"/>
    <n v="102"/>
    <n v="0.1"/>
    <n v="0"/>
    <n v="2.36"/>
    <n v="178.38"/>
    <s v=""/>
    <s v=""/>
    <s v=""/>
    <m/>
    <s v=""/>
    <s v=""/>
    <s v=""/>
    <m/>
  </r>
  <r>
    <s v="140181"/>
    <x v="159"/>
    <x v="3"/>
    <x v="243"/>
    <x v="1"/>
    <s v="Less than 100 Claims - lower validity"/>
    <x v="1"/>
    <s v="8012 South Crandon_x000a_Avenue"/>
    <n v="60617"/>
    <s v="Independent (IPPS)"/>
    <s v="N"/>
    <n v="2"/>
    <n v="25"/>
    <n v="0"/>
    <n v="0"/>
    <n v="4.57"/>
    <n v="344.68"/>
    <s v=""/>
    <s v=""/>
    <s v=""/>
    <m/>
    <s v=""/>
    <s v=""/>
    <s v=""/>
    <m/>
  </r>
  <r>
    <s v="140182"/>
    <x v="159"/>
    <x v="3"/>
    <x v="244"/>
    <x v="1"/>
    <s v="Less than 100 Claims - lower validity"/>
    <x v="0"/>
    <s v="836 West Wellington_x000a_Avenue"/>
    <n v="60657"/>
    <s v="Advocate Health Care"/>
    <s v="N"/>
    <n v="3"/>
    <n v="249"/>
    <n v="0.4"/>
    <n v="0.1"/>
    <n v="2.89"/>
    <n v="217.62"/>
    <n v="16"/>
    <n v="0.6"/>
    <n v="0.3"/>
    <n v="1.89"/>
    <n v="16766"/>
    <n v="1"/>
    <n v="0.5"/>
    <n v="2.21"/>
  </r>
  <r>
    <s v="140184"/>
    <x v="181"/>
    <x v="3"/>
    <x v="245"/>
    <x v="1"/>
    <s v="Less than 100 Claims - lower validity"/>
    <x v="0"/>
    <s v="3333 W De Young"/>
    <n v="62959"/>
    <s v="Quorum Health"/>
    <s v="N"/>
    <n v="2"/>
    <n v="412"/>
    <n v="0.7"/>
    <n v="0.2"/>
    <n v="3.7"/>
    <n v="238.6"/>
    <n v="29"/>
    <n v="0.6"/>
    <n v="0.2"/>
    <n v="2.73"/>
    <n v="15734"/>
    <n v="1.4"/>
    <n v="0.4"/>
    <n v="3.16"/>
  </r>
  <r>
    <s v="140185"/>
    <x v="182"/>
    <x v="3"/>
    <x v="246"/>
    <x v="1"/>
    <s v="Less than 100 Claims - lower validity"/>
    <x v="0"/>
    <s v="4500 Memorial Drive"/>
    <n v="62226"/>
    <s v="BJC HealthCare"/>
    <s v="N"/>
    <n v="3"/>
    <n v="620"/>
    <n v="0.5"/>
    <n v="0.2"/>
    <n v="2.93"/>
    <n v="200.51"/>
    <n v="32"/>
    <n v="0.3"/>
    <n v="0.3"/>
    <n v="1.1399999999999999"/>
    <n v="6873"/>
    <n v="0.8"/>
    <n v="0.4"/>
    <n v="1.86"/>
  </r>
  <r>
    <s v="140186"/>
    <x v="175"/>
    <x v="3"/>
    <x v="247"/>
    <x v="1"/>
    <s v="Less than 100 Claims - lower validity"/>
    <x v="0"/>
    <s v="350 N Wall St"/>
    <n v="60901"/>
    <s v="Independent (IPPS)"/>
    <s v="N"/>
    <n v="4"/>
    <n v="785"/>
    <n v="0.8"/>
    <n v="0.2"/>
    <n v="3.48"/>
    <n v="260.05"/>
    <n v="33"/>
    <n v="0.4"/>
    <n v="0.3"/>
    <n v="1.33"/>
    <n v="9192"/>
    <n v="1.2"/>
    <n v="0.5"/>
    <n v="2.25"/>
  </r>
  <r>
    <s v="140189"/>
    <x v="183"/>
    <x v="3"/>
    <x v="248"/>
    <x v="1"/>
    <s v="Less than 100 Claims - lower validity"/>
    <x v="0"/>
    <s v="1000 Health Center_x000a_Drive P O Box 372"/>
    <n v="61938"/>
    <s v="Independent (IPPS)"/>
    <s v="N"/>
    <n v="4"/>
    <n v="110"/>
    <n v="0.1"/>
    <n v="0"/>
    <n v="4.91"/>
    <n v="338.45"/>
    <s v=""/>
    <s v=""/>
    <s v=""/>
    <m/>
    <s v=""/>
    <s v=""/>
    <s v=""/>
    <m/>
  </r>
  <r>
    <s v="140191"/>
    <x v="184"/>
    <x v="3"/>
    <x v="249"/>
    <x v="0"/>
    <s v="More than 100 Claims  - higher validity"/>
    <x v="0"/>
    <s v="One Ingalls Drive"/>
    <n v="60426"/>
    <s v="University of Chicago_x000a_Medicine"/>
    <s v="N"/>
    <n v="4"/>
    <n v="6279"/>
    <n v="4.0999999999999996"/>
    <n v="1.5"/>
    <n v="2.67"/>
    <n v="197.68"/>
    <n v="142"/>
    <n v="1"/>
    <n v="1"/>
    <n v="0.98"/>
    <n v="6526"/>
    <n v="5.0999999999999996"/>
    <n v="2.5"/>
    <n v="2.0099999999999998"/>
  </r>
  <r>
    <s v="140200"/>
    <x v="185"/>
    <x v="3"/>
    <x v="250"/>
    <x v="1"/>
    <s v="Less than 100 Claims - lower validity"/>
    <x v="0"/>
    <s v="155 East Brush Hill_x000a_Road"/>
    <n v="60126"/>
    <s v="Edward-Elmhurst_x000a_Healthcare"/>
    <s v="N"/>
    <n v="4"/>
    <n v="421"/>
    <n v="0.4"/>
    <n v="0.1"/>
    <n v="3.01"/>
    <n v="211.65"/>
    <n v="45"/>
    <n v="1"/>
    <n v="0.5"/>
    <n v="2.08"/>
    <n v="13032"/>
    <n v="1.4"/>
    <n v="0.6"/>
    <n v="2.2999999999999998"/>
  </r>
  <r>
    <s v="140202"/>
    <x v="186"/>
    <x v="3"/>
    <x v="251"/>
    <x v="1"/>
    <s v="Less than 100 Claims - lower validity"/>
    <x v="0"/>
    <s v="801 S Milwaukee_x000a_Ave"/>
    <n v="60048"/>
    <s v="Advocate Health Care"/>
    <s v="N"/>
    <n v="5"/>
    <n v="115"/>
    <n v="0.1"/>
    <n v="0"/>
    <n v="2.94"/>
    <n v="205.24"/>
    <s v=""/>
    <s v=""/>
    <s v=""/>
    <m/>
    <s v=""/>
    <s v=""/>
    <s v=""/>
    <m/>
  </r>
  <r>
    <s v="140206"/>
    <x v="159"/>
    <x v="3"/>
    <x v="252"/>
    <x v="1"/>
    <s v="Less than 100 Claims - lower validity"/>
    <x v="1"/>
    <s v="1044 N Francisco_x000a_Ave"/>
    <n v="60622"/>
    <s v="Independent (IPPS)"/>
    <s v="N"/>
    <n v="1"/>
    <n v="13"/>
    <n v="0"/>
    <n v="0"/>
    <n v="1.85"/>
    <n v="140.55000000000001"/>
    <s v=""/>
    <s v=""/>
    <s v=""/>
    <m/>
    <s v=""/>
    <s v=""/>
    <s v=""/>
    <m/>
  </r>
  <r>
    <s v="140208"/>
    <x v="187"/>
    <x v="3"/>
    <x v="253"/>
    <x v="0"/>
    <s v="More than 100 Claims  - higher validity"/>
    <x v="0"/>
    <s v="4440 W 95th Street"/>
    <n v="60453"/>
    <s v="Advocate Health Care"/>
    <s v="N"/>
    <n v="3"/>
    <n v="2692"/>
    <n v="2.5"/>
    <n v="1"/>
    <n v="2.38"/>
    <n v="179.4"/>
    <n v="268"/>
    <n v="4.4000000000000004"/>
    <n v="3.2"/>
    <n v="1.39"/>
    <n v="11246"/>
    <n v="6.9"/>
    <n v="4.2"/>
    <n v="1.64"/>
  </r>
  <r>
    <s v="140211"/>
    <x v="188"/>
    <x v="3"/>
    <x v="254"/>
    <x v="1"/>
    <s v="Less than 100 Claims - lower validity"/>
    <x v="0"/>
    <s v="300 Randall Rd"/>
    <n v="60134"/>
    <s v="Northwestern Memorial_x000a_HealthCare"/>
    <s v="N"/>
    <n v="5"/>
    <n v="782"/>
    <n v="1.1000000000000001"/>
    <n v="0.3"/>
    <n v="3.74"/>
    <n v="277.32"/>
    <n v="22"/>
    <n v="0.4"/>
    <n v="0.2"/>
    <n v="2.29"/>
    <n v="14267"/>
    <n v="1.5"/>
    <n v="0.5"/>
    <n v="3.17"/>
  </r>
  <r>
    <s v="140213"/>
    <x v="189"/>
    <x v="3"/>
    <x v="255"/>
    <x v="1"/>
    <s v="Less than 100 Claims - lower validity"/>
    <x v="0"/>
    <s v="1900 Silver Cross_x000a_Blvd"/>
    <n v="60451"/>
    <s v="Independent (IPPS)"/>
    <s v="N"/>
    <n v="5"/>
    <n v="799"/>
    <n v="0.8"/>
    <n v="0.3"/>
    <n v="2.67"/>
    <n v="198.52"/>
    <n v="51"/>
    <n v="0.5"/>
    <n v="0.4"/>
    <n v="1.41"/>
    <n v="9019"/>
    <n v="1.3"/>
    <n v="0.7"/>
    <n v="2"/>
  </r>
  <r>
    <s v="140217"/>
    <x v="150"/>
    <x v="3"/>
    <x v="256"/>
    <x v="1"/>
    <s v="Less than 100 Claims - lower validity"/>
    <x v="0"/>
    <s v="77 N Airlite Street"/>
    <n v="60123"/>
    <s v="Presence Health"/>
    <s v="N"/>
    <n v="3"/>
    <n v="127"/>
    <n v="0.2"/>
    <n v="0.1"/>
    <n v="3.49"/>
    <n v="257.33999999999997"/>
    <n v="16"/>
    <n v="0.3"/>
    <n v="0.2"/>
    <n v="1.7"/>
    <n v="11016"/>
    <n v="0.6"/>
    <n v="0.3"/>
    <n v="2.15"/>
  </r>
  <r>
    <s v="140223"/>
    <x v="190"/>
    <x v="3"/>
    <x v="257"/>
    <x v="1"/>
    <s v="Less than 100 Claims - lower validity"/>
    <x v="0"/>
    <s v="1775 Dempster St"/>
    <n v="60068"/>
    <s v="Advocate Health Care"/>
    <s v="N"/>
    <n v="4"/>
    <n v="196"/>
    <n v="0.3"/>
    <n v="0.1"/>
    <n v="2.69"/>
    <n v="202.17"/>
    <s v=""/>
    <s v=""/>
    <s v=""/>
    <m/>
    <s v=""/>
    <s v=""/>
    <s v=""/>
    <m/>
  </r>
  <r>
    <s v="140224"/>
    <x v="159"/>
    <x v="3"/>
    <x v="258"/>
    <x v="1"/>
    <s v="Less than 100 Claims - lower validity"/>
    <x v="0"/>
    <s v="2900 North Lake_x000a_Shore Drive"/>
    <n v="60657"/>
    <s v="Presence Health"/>
    <s v="N"/>
    <n v="4"/>
    <n v="196"/>
    <n v="0.2"/>
    <n v="0.1"/>
    <n v="2.37"/>
    <n v="169.94"/>
    <n v="36"/>
    <n v="0.5"/>
    <n v="0.3"/>
    <n v="1.44"/>
    <n v="13772"/>
    <n v="0.7"/>
    <n v="0.4"/>
    <n v="1.67"/>
  </r>
  <r>
    <s v="140228"/>
    <x v="191"/>
    <x v="3"/>
    <x v="259"/>
    <x v="0"/>
    <s v="More than 100 Claims  - higher validity"/>
    <x v="0"/>
    <s v="1401 East State_x000a_Street"/>
    <n v="61104"/>
    <s v="Independent (IPPS)"/>
    <s v="N"/>
    <n v="3"/>
    <n v="11473"/>
    <n v="12.7"/>
    <n v="3.5"/>
    <n v="3.65"/>
    <n v="266.22000000000003"/>
    <n v="539"/>
    <n v="7"/>
    <n v="4"/>
    <n v="1.74"/>
    <n v="11370"/>
    <n v="19.600000000000001"/>
    <n v="7.5"/>
    <n v="2.62"/>
  </r>
  <r>
    <s v="140231"/>
    <x v="192"/>
    <x v="3"/>
    <x v="260"/>
    <x v="0"/>
    <s v="More than 100 Claims  - higher validity"/>
    <x v="0"/>
    <s v="801 South_x000a_Washington"/>
    <n v="60540"/>
    <s v="Edward-Elmhurst_x000a_Healthcare"/>
    <s v="N"/>
    <n v="4"/>
    <n v="2317"/>
    <n v="3"/>
    <n v="0.9"/>
    <n v="3.27"/>
    <n v="244.8"/>
    <n v="123"/>
    <n v="1.5"/>
    <n v="0.9"/>
    <n v="1.61"/>
    <n v="9951"/>
    <n v="4.5"/>
    <n v="1.9"/>
    <n v="2.4300000000000002"/>
  </r>
  <r>
    <s v="140233"/>
    <x v="191"/>
    <x v="3"/>
    <x v="261"/>
    <x v="0"/>
    <s v="More than 100 Claims  - higher validity"/>
    <x v="0"/>
    <s v="5666 East State_x000a_Street"/>
    <n v="61108"/>
    <s v="OSF Healthcare_x000a_System"/>
    <s v="N"/>
    <n v="2"/>
    <n v="8888"/>
    <n v="9.3000000000000007"/>
    <n v="3.1"/>
    <n v="3.05"/>
    <n v="221.24"/>
    <n v="400"/>
    <n v="8.1"/>
    <n v="3.6"/>
    <n v="2.25"/>
    <n v="13522"/>
    <n v="17.399999999999999"/>
    <n v="6.6"/>
    <n v="2.62"/>
  </r>
  <r>
    <s v="140234"/>
    <x v="193"/>
    <x v="3"/>
    <x v="262"/>
    <x v="1"/>
    <s v="Less than 100 Claims - lower validity"/>
    <x v="1"/>
    <s v="925 West St"/>
    <n v="61354"/>
    <s v="Independent (IPPS)"/>
    <s v="N"/>
    <n v="4"/>
    <n v="43"/>
    <n v="0"/>
    <n v="0"/>
    <n v="2.25"/>
    <n v="163.29"/>
    <s v=""/>
    <s v=""/>
    <s v=""/>
    <m/>
    <s v=""/>
    <s v=""/>
    <s v=""/>
    <m/>
  </r>
  <r>
    <s v="140239"/>
    <x v="191"/>
    <x v="3"/>
    <x v="263"/>
    <x v="1"/>
    <s v="Less than 100 Claims - lower validity"/>
    <x v="1"/>
    <s v="2400 North Rockton_x000a_Avenue"/>
    <n v="61103"/>
    <s v="Mercy Health System"/>
    <s v="N"/>
    <n v="2"/>
    <n v="36"/>
    <n v="0"/>
    <n v="0"/>
    <n v="3.4"/>
    <n v="247.79"/>
    <n v="15"/>
    <n v="0.1"/>
    <n v="0.1"/>
    <n v="1.53"/>
    <n v="10015"/>
    <n v="0.2"/>
    <n v="0.1"/>
    <n v="1.69"/>
  </r>
  <r>
    <s v="140242"/>
    <x v="194"/>
    <x v="3"/>
    <x v="264"/>
    <x v="1"/>
    <s v="Less than 100 Claims - lower validity"/>
    <x v="0"/>
    <s v="25 North Winfield_x000a_Road"/>
    <n v="60190"/>
    <s v="Northwestern Memorial_x000a_HealthCare"/>
    <s v="N"/>
    <n v="4"/>
    <n v="985"/>
    <n v="1.9"/>
    <n v="0.5"/>
    <n v="3.94"/>
    <n v="289.02999999999997"/>
    <n v="90"/>
    <n v="2.1"/>
    <n v="0.9"/>
    <n v="2.38"/>
    <n v="15196"/>
    <n v="4"/>
    <n v="1.4"/>
    <n v="2.93"/>
  </r>
  <r>
    <s v="140250"/>
    <x v="195"/>
    <x v="3"/>
    <x v="265"/>
    <x v="1"/>
    <s v="Less than 100 Claims - lower validity"/>
    <x v="0"/>
    <s v="17800 S Kedzie Ave"/>
    <n v="60429"/>
    <s v="Advocate Health Care"/>
    <s v="N"/>
    <n v="3"/>
    <n v="1795"/>
    <n v="1.6"/>
    <n v="0.5"/>
    <n v="2.89"/>
    <n v="217.31"/>
    <n v="98"/>
    <n v="0.9"/>
    <n v="0.6"/>
    <n v="1.56"/>
    <n v="10264"/>
    <n v="2.5"/>
    <n v="1.1000000000000001"/>
    <n v="2.19"/>
  </r>
  <r>
    <s v="140251"/>
    <x v="159"/>
    <x v="3"/>
    <x v="266"/>
    <x v="1"/>
    <s v="Less than 100 Claims - lower validity"/>
    <x v="1"/>
    <s v="5645 W Addison_x000a_Street"/>
    <n v="60634"/>
    <s v="Independent (IPPS)"/>
    <s v="N"/>
    <n v="2"/>
    <n v="43"/>
    <n v="0"/>
    <n v="0"/>
    <n v="2.23"/>
    <n v="165.51"/>
    <s v=""/>
    <s v=""/>
    <s v=""/>
    <m/>
    <s v=""/>
    <s v=""/>
    <s v=""/>
    <m/>
  </r>
  <r>
    <s v="140252"/>
    <x v="196"/>
    <x v="3"/>
    <x v="267"/>
    <x v="1"/>
    <s v="Less than 100 Claims - lower validity"/>
    <x v="0"/>
    <s v="800 W Central Road"/>
    <n v="60005"/>
    <s v="Independent (IPPS)"/>
    <s v="N"/>
    <n v="4"/>
    <n v="536"/>
    <n v="0.5"/>
    <n v="0.2"/>
    <n v="2.75"/>
    <n v="199.97"/>
    <n v="21"/>
    <n v="0.2"/>
    <n v="0.2"/>
    <n v="1.27"/>
    <n v="7901"/>
    <n v="0.7"/>
    <n v="0.3"/>
    <n v="2.02"/>
  </r>
  <r>
    <s v="140258"/>
    <x v="197"/>
    <x v="3"/>
    <x v="268"/>
    <x v="1"/>
    <s v="Less than 100 Claims - lower validity"/>
    <x v="0"/>
    <s v="800 W Biesterfield_x000a_Rd"/>
    <n v="60007"/>
    <s v="Ascension Health"/>
    <s v="N"/>
    <n v="5"/>
    <n v="181"/>
    <n v="0.2"/>
    <n v="0.1"/>
    <n v="2.14"/>
    <n v="159.91"/>
    <s v=""/>
    <s v=""/>
    <s v=""/>
    <m/>
    <s v=""/>
    <s v=""/>
    <s v=""/>
    <m/>
  </r>
  <r>
    <s v="140276"/>
    <x v="198"/>
    <x v="3"/>
    <x v="269"/>
    <x v="1"/>
    <s v="Less than 100 Claims - lower validity"/>
    <x v="0"/>
    <s v="2160 S 1st Avenue"/>
    <n v="60153"/>
    <s v="Trinity Health"/>
    <s v="N"/>
    <n v="3"/>
    <n v="1048"/>
    <n v="1"/>
    <n v="0.4"/>
    <n v="2.23"/>
    <n v="160.06"/>
    <n v="49"/>
    <n v="1.2"/>
    <n v="0.9"/>
    <n v="1.34"/>
    <n v="12306"/>
    <n v="2.2000000000000002"/>
    <n v="1.3"/>
    <n v="1.63"/>
  </r>
  <r>
    <s v="140281"/>
    <x v="159"/>
    <x v="3"/>
    <x v="270"/>
    <x v="0"/>
    <s v="More than 100 Claims  - higher validity"/>
    <x v="0"/>
    <s v="251 E Huron St"/>
    <n v="60611"/>
    <s v="Northwestern Memorial_x000a_HealthCare"/>
    <s v="N"/>
    <n v="4"/>
    <n v="2224"/>
    <n v="4.7"/>
    <n v="1.4"/>
    <n v="3.41"/>
    <n v="252.1"/>
    <n v="228"/>
    <n v="4.4000000000000004"/>
    <n v="3.1"/>
    <n v="1.42"/>
    <n v="12190"/>
    <n v="9"/>
    <n v="4.4000000000000004"/>
    <n v="2.0299999999999998"/>
  </r>
  <r>
    <s v="140286"/>
    <x v="199"/>
    <x v="3"/>
    <x v="271"/>
    <x v="1"/>
    <s v="Less than 100 Claims - lower validity"/>
    <x v="0"/>
    <s v="One Kish Hospital_x000a_Drive"/>
    <n v="60115"/>
    <s v="Northwestern Memorial_x000a_HealthCare"/>
    <s v="N"/>
    <n v="3"/>
    <n v="560"/>
    <n v="1.1000000000000001"/>
    <n v="0.2"/>
    <n v="5.75"/>
    <n v="405.53"/>
    <n v="19"/>
    <n v="0.3"/>
    <n v="0.1"/>
    <n v="2.82"/>
    <n v="17590"/>
    <n v="1.4"/>
    <n v="0.3"/>
    <n v="4.76"/>
  </r>
  <r>
    <s v="140288"/>
    <x v="200"/>
    <x v="3"/>
    <x v="272"/>
    <x v="1"/>
    <s v="Less than 100 Claims - lower validity"/>
    <x v="0"/>
    <s v="3815 Highland_x000a_Avenue"/>
    <n v="60515"/>
    <s v="Advocate Health Care"/>
    <s v="N"/>
    <n v="4"/>
    <n v="148"/>
    <n v="0.2"/>
    <n v="0.1"/>
    <n v="2.5299999999999998"/>
    <n v="187.63"/>
    <n v="15"/>
    <n v="0.2"/>
    <n v="0.1"/>
    <n v="1.96"/>
    <n v="12446"/>
    <n v="0.4"/>
    <n v="0.2"/>
    <n v="2.19"/>
  </r>
  <r>
    <s v="140289"/>
    <x v="201"/>
    <x v="3"/>
    <x v="273"/>
    <x v="1"/>
    <s v="Less than 100 Claims - lower validity"/>
    <x v="0"/>
    <s v="6800 State Route_x000a_162"/>
    <n v="62062"/>
    <s v="Independent (IPPS)"/>
    <s v="N"/>
    <n v="3"/>
    <n v="128"/>
    <n v="0.1"/>
    <n v="0"/>
    <n v="2.99"/>
    <n v="210.07"/>
    <n v="14"/>
    <n v="0.2"/>
    <n v="0.1"/>
    <n v="1.38"/>
    <n v="8117"/>
    <n v="0.3"/>
    <n v="0.2"/>
    <n v="1.72"/>
  </r>
  <r>
    <s v="140290"/>
    <x v="202"/>
    <x v="3"/>
    <x v="274"/>
    <x v="1"/>
    <s v="Less than 100 Claims - lower validity"/>
    <x v="0"/>
    <s v="1555 N Barrington_x000a_Rd"/>
    <n v="60194"/>
    <s v="Ascension Health"/>
    <s v="N"/>
    <n v="5"/>
    <n v="192"/>
    <n v="0.2"/>
    <n v="0.1"/>
    <n v="2.0499999999999998"/>
    <n v="155.04"/>
    <n v="36"/>
    <n v="0.4"/>
    <n v="0.3"/>
    <n v="1.1100000000000001"/>
    <n v="7315"/>
    <n v="0.5"/>
    <n v="0.4"/>
    <n v="1.32"/>
  </r>
  <r>
    <s v="140291"/>
    <x v="203"/>
    <x v="3"/>
    <x v="275"/>
    <x v="1"/>
    <s v="Less than 100 Claims - lower validity"/>
    <x v="0"/>
    <s v="450 West Highway_x000a_22"/>
    <n v="60010"/>
    <s v="Advocate Health Care"/>
    <s v="N"/>
    <n v="4"/>
    <n v="113"/>
    <n v="0.1"/>
    <n v="0"/>
    <n v="2.48"/>
    <n v="178.99"/>
    <s v=""/>
    <s v=""/>
    <s v=""/>
    <m/>
    <s v=""/>
    <s v=""/>
    <s v=""/>
    <m/>
  </r>
  <r>
    <s v="140300"/>
    <x v="159"/>
    <x v="3"/>
    <x v="276"/>
    <x v="1"/>
    <s v="Less than 100 Claims - lower validity"/>
    <x v="1"/>
    <s v="500 E 51st St"/>
    <n v="60615"/>
    <s v="Cook County Health_x000a_and Hospitals System"/>
    <s v="N"/>
    <s v="NA"/>
    <n v="97"/>
    <n v="0"/>
    <n v="0"/>
    <n v="0.93"/>
    <n v="69.58"/>
    <s v=""/>
    <s v=""/>
    <s v=""/>
    <m/>
    <s v=""/>
    <s v=""/>
    <s v=""/>
    <m/>
  </r>
  <r>
    <s v="140304"/>
    <x v="204"/>
    <x v="3"/>
    <x v="277"/>
    <x v="1"/>
    <s v="Less than 100 Claims - lower validity"/>
    <x v="0"/>
    <s v="500 Remington_x000a_Boulevard"/>
    <n v="60440"/>
    <s v="Adventist Health_x000a_System Sunbelt Health_x000a_Care Corporation"/>
    <s v="N"/>
    <n v="3"/>
    <n v="338"/>
    <n v="0.3"/>
    <n v="0.1"/>
    <n v="2.84"/>
    <n v="212.33"/>
    <n v="19"/>
    <n v="0.1"/>
    <n v="0.1"/>
    <n v="1.06"/>
    <n v="7024"/>
    <n v="0.5"/>
    <n v="0.2"/>
    <n v="1.96"/>
  </r>
  <r>
    <s v="141301"/>
    <x v="205"/>
    <x v="3"/>
    <x v="278"/>
    <x v="1"/>
    <s v="Less than 100 Claims - lower validity"/>
    <x v="1"/>
    <s v="1000 Medical Center_x000a_Drive"/>
    <n v="61856"/>
    <s v="Independent (CAH)"/>
    <s v="Y"/>
    <s v="NA"/>
    <n v="31"/>
    <n v="0"/>
    <n v="0"/>
    <n v="1.59"/>
    <n v="682.15"/>
    <s v=""/>
    <s v=""/>
    <s v=""/>
    <m/>
    <s v=""/>
    <s v=""/>
    <s v=""/>
    <m/>
  </r>
  <r>
    <s v="141312"/>
    <x v="206"/>
    <x v="3"/>
    <x v="279"/>
    <x v="1"/>
    <s v="Less than 100 Claims - lower validity"/>
    <x v="0"/>
    <s v="900 N 2nd St"/>
    <n v="61068"/>
    <s v="Independent (CAH)"/>
    <s v="Y"/>
    <n v="4"/>
    <n v="287"/>
    <n v="0.3"/>
    <n v="0.2"/>
    <n v="1.41"/>
    <n v="402.63"/>
    <s v=""/>
    <s v=""/>
    <s v=""/>
    <m/>
    <s v=""/>
    <s v=""/>
    <s v=""/>
    <m/>
  </r>
  <r>
    <s v="141320"/>
    <x v="207"/>
    <x v="3"/>
    <x v="280"/>
    <x v="1"/>
    <s v="Less than 100 Claims - lower validity"/>
    <x v="1"/>
    <s v="721 E Court Street"/>
    <n v="61944"/>
    <s v="Alliant Management_x000a_Services"/>
    <s v="Y"/>
    <n v="4"/>
    <n v="18"/>
    <n v="0"/>
    <n v="0"/>
    <n v="1.57"/>
    <n v="200.95"/>
    <s v=""/>
    <s v=""/>
    <s v=""/>
    <m/>
    <s v=""/>
    <s v=""/>
    <s v=""/>
    <m/>
  </r>
  <r>
    <s v="141322"/>
    <x v="208"/>
    <x v="3"/>
    <x v="281"/>
    <x v="1"/>
    <s v="Less than 100 Claims - lower validity"/>
    <x v="1"/>
    <s v="200 Stahlhut Drive"/>
    <n v="62656"/>
    <s v="Memorial Health_x000a_System"/>
    <s v="Y"/>
    <n v="4"/>
    <n v="15"/>
    <n v="0"/>
    <n v="0"/>
    <n v="1.84"/>
    <n v="121.79"/>
    <s v=""/>
    <s v=""/>
    <s v=""/>
    <m/>
    <s v=""/>
    <s v=""/>
    <s v=""/>
    <m/>
  </r>
  <r>
    <s v="141327"/>
    <x v="209"/>
    <x v="3"/>
    <x v="282"/>
    <x v="1"/>
    <s v="Less than 100 Claims - lower validity"/>
    <x v="1"/>
    <s v="1418 College Drive"/>
    <n v="62863"/>
    <s v="Alliant Management_x000a_Services"/>
    <s v="Y"/>
    <n v="4"/>
    <n v="25"/>
    <n v="0"/>
    <n v="0"/>
    <n v="1.49"/>
    <n v="250.58"/>
    <s v=""/>
    <s v=""/>
    <s v=""/>
    <m/>
    <s v=""/>
    <s v=""/>
    <s v=""/>
    <m/>
  </r>
  <r>
    <s v="141334"/>
    <x v="210"/>
    <x v="3"/>
    <x v="283"/>
    <x v="1"/>
    <s v="Less than 100 Claims - lower validity"/>
    <x v="0"/>
    <s v="2 South Hospital_x000a_Drive"/>
    <n v="62966"/>
    <s v="Southern Illinois_x000a_Healthcare"/>
    <s v="Y"/>
    <n v="3"/>
    <n v="591"/>
    <n v="0.8"/>
    <n v="0.4"/>
    <n v="2.08"/>
    <n v="252.73"/>
    <n v="20"/>
    <n v="0.3"/>
    <n v="0.3"/>
    <n v="1.05"/>
    <n v="10860"/>
    <n v="1.1000000000000001"/>
    <n v="0.7"/>
    <n v="1.63"/>
  </r>
  <r>
    <s v="141337"/>
    <x v="211"/>
    <x v="3"/>
    <x v="284"/>
    <x v="1"/>
    <s v="Less than 100 Claims - lower validity"/>
    <x v="1"/>
    <s v="530 Park Avenue_x000a_East"/>
    <n v="61356"/>
    <s v="Independent (CAH)"/>
    <s v="Y"/>
    <n v="3"/>
    <n v="29"/>
    <n v="0"/>
    <n v="0"/>
    <n v="1.5"/>
    <n v="160.6"/>
    <s v=""/>
    <s v=""/>
    <s v=""/>
    <m/>
    <s v=""/>
    <s v=""/>
    <s v=""/>
    <m/>
  </r>
  <r>
    <s v="141343"/>
    <x v="212"/>
    <x v="3"/>
    <x v="285"/>
    <x v="1"/>
    <s v="Less than 100 Claims - lower validity"/>
    <x v="1"/>
    <s v="1000 North Allen_x000a_Street"/>
    <n v="62454"/>
    <s v="QHR"/>
    <s v="Y"/>
    <n v="5"/>
    <n v="35"/>
    <n v="0.1"/>
    <n v="0"/>
    <n v="1.52"/>
    <n v="443.73"/>
    <s v=""/>
    <s v=""/>
    <s v=""/>
    <m/>
    <s v=""/>
    <s v=""/>
    <s v=""/>
    <m/>
  </r>
  <r>
    <s v="141345"/>
    <x v="213"/>
    <x v="3"/>
    <x v="286"/>
    <x v="1"/>
    <s v="Less than 100 Claims - lower validity"/>
    <x v="1"/>
    <s v="1201 Ricker Drive"/>
    <n v="62881"/>
    <s v="Independent (CAH)"/>
    <s v="Y"/>
    <n v="3"/>
    <n v="69"/>
    <n v="0.1"/>
    <n v="0"/>
    <n v="1.39"/>
    <n v="469.39"/>
    <s v=""/>
    <s v=""/>
    <s v=""/>
    <m/>
    <s v=""/>
    <s v=""/>
    <s v=""/>
    <m/>
  </r>
  <r>
    <s v="141346"/>
    <x v="214"/>
    <x v="3"/>
    <x v="287"/>
    <x v="1"/>
    <s v="Less than 100 Claims - lower validity"/>
    <x v="1"/>
    <s v="7th And Taylor"/>
    <n v="62471"/>
    <s v="Alliant Management_x000a_Services"/>
    <s v="Y"/>
    <s v="NA"/>
    <n v="16"/>
    <n v="0"/>
    <n v="0"/>
    <n v="1.95"/>
    <n v="196.19"/>
    <s v=""/>
    <s v=""/>
    <s v=""/>
    <m/>
    <s v=""/>
    <s v=""/>
    <s v=""/>
    <m/>
  </r>
  <r>
    <s v="141347"/>
    <x v="215"/>
    <x v="3"/>
    <x v="288"/>
    <x v="1"/>
    <s v="Less than 100 Claims - lower validity"/>
    <x v="1"/>
    <s v="20733 N Broad_x000a_Street"/>
    <n v="62626"/>
    <s v="HealthTech_x000a_Management Services"/>
    <s v="Y"/>
    <n v="4"/>
    <n v="31"/>
    <n v="0"/>
    <n v="0"/>
    <n v="1.23"/>
    <n v="264.89999999999998"/>
    <s v=""/>
    <s v=""/>
    <s v=""/>
    <m/>
    <s v=""/>
    <s v=""/>
    <s v=""/>
    <m/>
  </r>
  <r>
    <s v="141348"/>
    <x v="216"/>
    <x v="3"/>
    <x v="289"/>
    <x v="1"/>
    <s v="Less than 100 Claims - lower validity"/>
    <x v="1"/>
    <s v="325 Spring Street"/>
    <n v="62278"/>
    <s v="Quorum Health"/>
    <s v="Y"/>
    <n v="3"/>
    <n v="49"/>
    <n v="0.1"/>
    <n v="0"/>
    <n v="4.37"/>
    <n v="501.67"/>
    <s v=""/>
    <s v=""/>
    <s v=""/>
    <m/>
    <s v=""/>
    <s v=""/>
    <s v=""/>
    <m/>
  </r>
  <r>
    <s v="150001"/>
    <x v="217"/>
    <x v="4"/>
    <x v="290"/>
    <x v="0"/>
    <s v="More than 100 Claims  - higher validity"/>
    <x v="0"/>
    <s v="1125 W Jefferson St"/>
    <n v="46131"/>
    <s v="Independent (IPPS)"/>
    <s v="N"/>
    <n v="4"/>
    <n v="4366"/>
    <n v="1.1000000000000001"/>
    <n v="0.3"/>
    <n v="3.23"/>
    <n v="235.44"/>
    <n v="179"/>
    <n v="0.2"/>
    <n v="0.1"/>
    <n v="1.48"/>
    <n v="9138"/>
    <n v="1.3"/>
    <n v="0.5"/>
    <n v="2.69"/>
  </r>
  <r>
    <s v="150002"/>
    <x v="218"/>
    <x v="4"/>
    <x v="291"/>
    <x v="0"/>
    <s v="More than 100 Claims  - higher validity"/>
    <x v="0"/>
    <s v="600 Grant St"/>
    <n v="46402"/>
    <s v="Independent (IPPS)"/>
    <s v="N"/>
    <n v="3"/>
    <n v="9126"/>
    <n v="2.6"/>
    <n v="0.9"/>
    <n v="2.99"/>
    <n v="220.66"/>
    <n v="670"/>
    <n v="2.2000000000000002"/>
    <n v="1.2"/>
    <n v="1.87"/>
    <n v="12070"/>
    <n v="4.9000000000000004"/>
    <n v="2.1"/>
    <n v="2.34"/>
  </r>
  <r>
    <s v="150004"/>
    <x v="219"/>
    <x v="4"/>
    <x v="292"/>
    <x v="0"/>
    <s v="More than 100 Claims  - higher validity"/>
    <x v="0"/>
    <s v="5454 Hohman Ave"/>
    <n v="46320"/>
    <s v="Franciscan Alliance"/>
    <s v="N"/>
    <n v="3"/>
    <n v="3473"/>
    <n v="2"/>
    <n v="0.6"/>
    <n v="3.3"/>
    <n v="246.35"/>
    <n v="422"/>
    <n v="1.6"/>
    <n v="1.1000000000000001"/>
    <n v="1.44"/>
    <n v="9828"/>
    <n v="3.6"/>
    <n v="1.7"/>
    <n v="2.11"/>
  </r>
  <r>
    <s v="150005"/>
    <x v="162"/>
    <x v="4"/>
    <x v="293"/>
    <x v="0"/>
    <s v="More than 100 Claims  - higher validity"/>
    <x v="0"/>
    <s v="1000 E Main St"/>
    <n v="46122"/>
    <s v="Independent (IPPS)"/>
    <s v="N"/>
    <n v="5"/>
    <n v="19729"/>
    <n v="4.8"/>
    <n v="1"/>
    <n v="4.57"/>
    <n v="341.37"/>
    <n v="1178"/>
    <n v="1.9"/>
    <n v="1.2"/>
    <n v="1.59"/>
    <n v="9672"/>
    <n v="6.7"/>
    <n v="2.2000000000000002"/>
    <n v="2.98"/>
  </r>
  <r>
    <s v="150006"/>
    <x v="220"/>
    <x v="4"/>
    <x v="294"/>
    <x v="0"/>
    <s v="More than 100 Claims  - higher validity"/>
    <x v="0"/>
    <s v="1007 Lincolnway"/>
    <n v="46350"/>
    <s v="Community Health_x000a_Systems_x000a_(CHS)/Lutheran"/>
    <s v="N"/>
    <n v="3"/>
    <n v="5820"/>
    <n v="1.7"/>
    <n v="0.3"/>
    <n v="4.93"/>
    <n v="345.27"/>
    <n v="280"/>
    <n v="0.9"/>
    <n v="0.3"/>
    <n v="3.02"/>
    <n v="18175"/>
    <n v="2.6"/>
    <n v="0.6"/>
    <n v="4.0599999999999996"/>
  </r>
  <r>
    <s v="150007"/>
    <x v="221"/>
    <x v="4"/>
    <x v="295"/>
    <x v="0"/>
    <s v="More than 100 Claims  - higher validity"/>
    <x v="0"/>
    <s v="3500 S Lafountain St"/>
    <n v="46902"/>
    <s v="Community Health_x000a_Network"/>
    <s v="N"/>
    <n v="3"/>
    <n v="17849"/>
    <n v="28"/>
    <n v="5.3"/>
    <n v="5.25"/>
    <n v="362.87"/>
    <n v="857"/>
    <n v="12.5"/>
    <n v="5.2"/>
    <n v="2.42"/>
    <n v="14403"/>
    <n v="40.5"/>
    <n v="10.5"/>
    <n v="3.86"/>
  </r>
  <r>
    <s v="150008"/>
    <x v="222"/>
    <x v="4"/>
    <x v="296"/>
    <x v="0"/>
    <s v="More than 100 Claims  - higher validity"/>
    <x v="0"/>
    <s v="4321 Fir St"/>
    <n v="46312"/>
    <s v="Community Foundation_x000a_of NW Indiana"/>
    <s v="N"/>
    <n v="4"/>
    <n v="3359"/>
    <n v="1.4"/>
    <n v="0.4"/>
    <n v="3.18"/>
    <n v="230.4"/>
    <n v="252"/>
    <n v="1"/>
    <n v="0.6"/>
    <n v="1.77"/>
    <n v="11817"/>
    <n v="2.4"/>
    <n v="1"/>
    <n v="2.39"/>
  </r>
  <r>
    <s v="150009"/>
    <x v="223"/>
    <x v="4"/>
    <x v="297"/>
    <x v="0"/>
    <s v="More than 100 Claims  - higher validity"/>
    <x v="0"/>
    <s v="1220 Missouri Ave"/>
    <n v="47130"/>
    <s v="LifePoint Health"/>
    <s v="N"/>
    <n v="3"/>
    <n v="13603"/>
    <n v="4"/>
    <n v="1.9"/>
    <n v="2.13"/>
    <n v="143.71"/>
    <n v="958"/>
    <n v="1.4"/>
    <n v="1.6"/>
    <n v="0.85"/>
    <n v="4964"/>
    <n v="5.3"/>
    <n v="3.5"/>
    <n v="1.54"/>
  </r>
  <r>
    <s v="150010"/>
    <x v="221"/>
    <x v="4"/>
    <x v="298"/>
    <x v="0"/>
    <s v="More than 100 Claims  - higher validity"/>
    <x v="0"/>
    <s v="1907 W Sycamore St"/>
    <n v="46904"/>
    <s v="Ascension Health"/>
    <s v="N"/>
    <n v="4"/>
    <n v="6042"/>
    <n v="5.4"/>
    <n v="1.2"/>
    <n v="4.4400000000000004"/>
    <n v="311.25"/>
    <n v="549"/>
    <n v="3.7"/>
    <n v="1.8"/>
    <n v="2.11"/>
    <n v="12769"/>
    <n v="9.1999999999999993"/>
    <n v="3"/>
    <n v="3.06"/>
  </r>
  <r>
    <s v="150011"/>
    <x v="181"/>
    <x v="4"/>
    <x v="299"/>
    <x v="0"/>
    <s v="More than 100 Claims  - higher validity"/>
    <x v="0"/>
    <s v="441 N Wabash Ave"/>
    <n v="46952"/>
    <s v="Independent (IPPS)"/>
    <s v="N"/>
    <n v="3"/>
    <n v="11434"/>
    <n v="11.1"/>
    <n v="2.5"/>
    <n v="4.41"/>
    <n v="332.25"/>
    <n v="381"/>
    <n v="2.2999999999999998"/>
    <n v="1.3"/>
    <n v="1.74"/>
    <n v="11111"/>
    <n v="13.3"/>
    <n v="3.8"/>
    <n v="3.5"/>
  </r>
  <r>
    <s v="150012"/>
    <x v="224"/>
    <x v="4"/>
    <x v="300"/>
    <x v="0"/>
    <s v="More than 100 Claims  - higher validity"/>
    <x v="0"/>
    <s v="5215 Holy Cross_x000a_Pkwy"/>
    <n v="46545"/>
    <s v="Trinity Health"/>
    <s v="N"/>
    <n v="3"/>
    <n v="9439"/>
    <n v="2.4"/>
    <n v="0.7"/>
    <n v="3.64"/>
    <n v="253.3"/>
    <n v="1018"/>
    <n v="2.2999999999999998"/>
    <n v="1.2"/>
    <n v="1.91"/>
    <n v="11923"/>
    <n v="4.7"/>
    <n v="1.9"/>
    <n v="2.52"/>
  </r>
  <r>
    <s v="150015"/>
    <x v="225"/>
    <x v="4"/>
    <x v="301"/>
    <x v="0"/>
    <s v="More than 100 Claims  - higher validity"/>
    <x v="0"/>
    <s v="301 W Homer St"/>
    <n v="46360"/>
    <s v="Franciscan Alliance"/>
    <s v="N"/>
    <n v="3"/>
    <n v="7645"/>
    <n v="2.4"/>
    <n v="0.5"/>
    <n v="4.37"/>
    <n v="304.36"/>
    <n v="360"/>
    <n v="0.9"/>
    <n v="0.4"/>
    <n v="1.96"/>
    <n v="11817"/>
    <n v="3.2"/>
    <n v="1"/>
    <n v="3.28"/>
  </r>
  <r>
    <s v="150017"/>
    <x v="226"/>
    <x v="4"/>
    <x v="302"/>
    <x v="0"/>
    <s v="More than 100 Claims  - higher validity"/>
    <x v="0"/>
    <s v="7950 W Jefferson_x000a_Blvd"/>
    <n v="46804"/>
    <s v="Community Health_x000a_Systems_x000a_(CHS)/Lutheran"/>
    <s v="N"/>
    <n v="2"/>
    <n v="22963"/>
    <n v="21.4"/>
    <n v="5.0999999999999996"/>
    <n v="4.2300000000000004"/>
    <n v="293.45"/>
    <n v="1622"/>
    <n v="18.5"/>
    <n v="7.5"/>
    <n v="2.4500000000000002"/>
    <n v="15015"/>
    <n v="39.9"/>
    <n v="12.6"/>
    <n v="3.17"/>
  </r>
  <r>
    <s v="150018"/>
    <x v="227"/>
    <x v="4"/>
    <x v="303"/>
    <x v="0"/>
    <s v="More than 100 Claims  - higher validity"/>
    <x v="0"/>
    <s v="600 E Blvd"/>
    <n v="46514"/>
    <s v="Beacon Health System"/>
    <s v="N"/>
    <n v="3"/>
    <n v="9518"/>
    <n v="2"/>
    <n v="0.5"/>
    <n v="3.79"/>
    <n v="275.33"/>
    <n v="764"/>
    <n v="1.7"/>
    <n v="0.7"/>
    <n v="2.41"/>
    <n v="14171"/>
    <n v="3.7"/>
    <n v="1.2"/>
    <n v="3"/>
  </r>
  <r>
    <s v="150021"/>
    <x v="226"/>
    <x v="4"/>
    <x v="304"/>
    <x v="0"/>
    <s v="More than 100 Claims  - higher validity"/>
    <x v="0"/>
    <s v="11109 Parkview_x000a_Plaza Drive"/>
    <n v="46845"/>
    <s v="Parkview Health"/>
    <s v="N"/>
    <n v="3"/>
    <n v="34863"/>
    <n v="30.1"/>
    <n v="5.8"/>
    <n v="5.15"/>
    <n v="353.93"/>
    <n v="2401"/>
    <n v="18.100000000000001"/>
    <n v="6.5"/>
    <n v="2.8"/>
    <n v="17359"/>
    <n v="48.2"/>
    <n v="12.3"/>
    <n v="3.92"/>
  </r>
  <r>
    <s v="150022"/>
    <x v="228"/>
    <x v="4"/>
    <x v="305"/>
    <x v="1"/>
    <s v="Less than 100 Claims - lower validity"/>
    <x v="0"/>
    <s v="1710 Lafayette Rd"/>
    <n v="47933"/>
    <s v="Franciscan Alliance"/>
    <s v="N"/>
    <n v="4"/>
    <n v="4872"/>
    <n v="0.9"/>
    <n v="0.2"/>
    <n v="5.97"/>
    <n v="446.66"/>
    <n v="54"/>
    <n v="0.2"/>
    <n v="0"/>
    <n v="3.63"/>
    <n v="20207"/>
    <n v="1.1000000000000001"/>
    <n v="0.2"/>
    <n v="5.43"/>
  </r>
  <r>
    <s v="150023"/>
    <x v="229"/>
    <x v="4"/>
    <x v="306"/>
    <x v="0"/>
    <s v="More than 100 Claims  - higher validity"/>
    <x v="0"/>
    <s v="1606 N Seventh St"/>
    <n v="47804"/>
    <s v="Union"/>
    <s v="N"/>
    <n v="2"/>
    <n v="6752"/>
    <n v="2.2999999999999998"/>
    <n v="0.6"/>
    <n v="4.04"/>
    <n v="286"/>
    <n v="606"/>
    <n v="1.3"/>
    <n v="0.7"/>
    <n v="1.86"/>
    <n v="11795"/>
    <n v="3.6"/>
    <n v="1.3"/>
    <n v="2.83"/>
  </r>
  <r>
    <s v="150024"/>
    <x v="230"/>
    <x v="4"/>
    <x v="307"/>
    <x v="0"/>
    <s v="More than 100 Claims  - higher validity"/>
    <x v="0"/>
    <s v="720 Eskenazi_x000a_Avenue"/>
    <n v="46202"/>
    <s v="Independent (IPPS)"/>
    <s v="N"/>
    <n v="4"/>
    <n v="5494"/>
    <n v="1"/>
    <n v="0.3"/>
    <n v="3.32"/>
    <n v="249.98"/>
    <n v="375"/>
    <n v="2.1"/>
    <n v="1.3"/>
    <n v="1.57"/>
    <n v="14679"/>
    <n v="3.1"/>
    <n v="1.6"/>
    <n v="1.89"/>
  </r>
  <r>
    <s v="150026"/>
    <x v="231"/>
    <x v="4"/>
    <x v="308"/>
    <x v="0"/>
    <s v="More than 100 Claims  - higher validity"/>
    <x v="0"/>
    <s v="200 High Park Ave"/>
    <n v="46526"/>
    <s v="Independent (IPPS)"/>
    <s v="N"/>
    <n v="3"/>
    <n v="6510"/>
    <n v="1.6"/>
    <n v="0.3"/>
    <n v="5.13"/>
    <n v="403.42"/>
    <n v="390"/>
    <n v="1"/>
    <n v="0.4"/>
    <n v="2.71"/>
    <n v="15696"/>
    <n v="2.7"/>
    <n v="0.7"/>
    <n v="3.83"/>
  </r>
  <r>
    <s v="150030"/>
    <x v="232"/>
    <x v="4"/>
    <x v="309"/>
    <x v="0"/>
    <s v="More than 100 Claims  - higher validity"/>
    <x v="0"/>
    <s v="1000 N 16th St"/>
    <n v="47362"/>
    <s v="Independent (IPPS)"/>
    <s v="N"/>
    <n v="5"/>
    <n v="5449"/>
    <n v="1.7"/>
    <n v="0.6"/>
    <n v="2.72"/>
    <n v="206.14"/>
    <n v="209"/>
    <n v="0.7"/>
    <n v="0.4"/>
    <n v="1.65"/>
    <n v="11599"/>
    <n v="2.2999999999999998"/>
    <n v="1"/>
    <n v="2.2799999999999998"/>
  </r>
  <r>
    <s v="150034"/>
    <x v="233"/>
    <x v="4"/>
    <x v="310"/>
    <x v="0"/>
    <s v="More than 100 Claims  - higher validity"/>
    <x v="0"/>
    <s v="1500 S Lake Park_x000a_Ave"/>
    <n v="46342"/>
    <s v="Community Foundation_x000a_of NW Indiana"/>
    <s v="N"/>
    <n v="3"/>
    <n v="15108"/>
    <n v="4.8"/>
    <n v="1.5"/>
    <n v="3.15"/>
    <n v="231.82"/>
    <n v="881"/>
    <n v="2.9"/>
    <n v="1.7"/>
    <n v="1.74"/>
    <n v="10820"/>
    <n v="7.7"/>
    <n v="3.2"/>
    <n v="2.41"/>
  </r>
  <r>
    <s v="150035"/>
    <x v="234"/>
    <x v="4"/>
    <x v="311"/>
    <x v="0"/>
    <s v="More than 100 Claims  - higher validity"/>
    <x v="0"/>
    <s v="85 East Us Hwy 6"/>
    <n v="46383"/>
    <s v="Community Health_x000a_Systems_x000a_(CHS)/Lutheran"/>
    <s v="N"/>
    <n v="4"/>
    <n v="24161"/>
    <n v="5"/>
    <n v="2"/>
    <n v="2.5499999999999998"/>
    <n v="178.65"/>
    <n v="1463"/>
    <n v="3.6"/>
    <n v="2.2999999999999998"/>
    <n v="1.56"/>
    <n v="9339"/>
    <n v="8.6999999999999993"/>
    <n v="4.3"/>
    <n v="2.0099999999999998"/>
  </r>
  <r>
    <s v="150037"/>
    <x v="235"/>
    <x v="4"/>
    <x v="312"/>
    <x v="0"/>
    <s v="More than 100 Claims  - higher validity"/>
    <x v="0"/>
    <s v="801 N State St"/>
    <n v="46140"/>
    <s v="Independent (IPPS)"/>
    <s v="N"/>
    <n v="3"/>
    <n v="8600"/>
    <n v="2.2000000000000002"/>
    <n v="0.5"/>
    <n v="4.6500000000000004"/>
    <n v="344.25"/>
    <n v="286"/>
    <n v="0.7"/>
    <n v="0.4"/>
    <n v="2.0099999999999998"/>
    <n v="12227"/>
    <n v="2.9"/>
    <n v="0.8"/>
    <n v="3.48"/>
  </r>
  <r>
    <s v="150038"/>
    <x v="236"/>
    <x v="4"/>
    <x v="313"/>
    <x v="0"/>
    <s v="More than 100 Claims  - higher validity"/>
    <x v="0"/>
    <s v="2209 John R_x000a_Wooden Dr"/>
    <n v="46151"/>
    <s v="Indiana University_x000a_Health"/>
    <s v="N"/>
    <s v="NA"/>
    <n v="3057"/>
    <n v="8.6999999999999993"/>
    <n v="1.5"/>
    <n v="5.9"/>
    <n v="432.91"/>
    <n v="237"/>
    <n v="14.9"/>
    <n v="3.8"/>
    <n v="3.89"/>
    <n v="24582"/>
    <n v="23.6"/>
    <n v="5.3"/>
    <n v="4.45"/>
  </r>
  <r>
    <s v="150042"/>
    <x v="237"/>
    <x v="4"/>
    <x v="314"/>
    <x v="0"/>
    <s v="More than 100 Claims  - higher validity"/>
    <x v="0"/>
    <s v="520 S 7th St"/>
    <n v="47591"/>
    <s v="Independent (IPPS)"/>
    <s v="N"/>
    <n v="4"/>
    <n v="4534"/>
    <n v="0.9"/>
    <n v="0.3"/>
    <n v="3.56"/>
    <n v="246.11"/>
    <n v="172"/>
    <n v="0.5"/>
    <n v="0.2"/>
    <n v="2.2000000000000002"/>
    <n v="12398"/>
    <n v="1.3"/>
    <n v="0.5"/>
    <n v="2.95"/>
  </r>
  <r>
    <s v="150044"/>
    <x v="238"/>
    <x v="4"/>
    <x v="315"/>
    <x v="0"/>
    <s v="More than 100 Claims  - higher validity"/>
    <x v="0"/>
    <s v="1850 State St"/>
    <n v="47150"/>
    <s v="Baptist Health"/>
    <s v="N"/>
    <n v="3"/>
    <n v="13800"/>
    <n v="1.8"/>
    <n v="0.7"/>
    <n v="2.5099999999999998"/>
    <n v="169.33"/>
    <n v="1180"/>
    <n v="1.4"/>
    <n v="1.1000000000000001"/>
    <n v="1.36"/>
    <n v="7511"/>
    <n v="3.2"/>
    <n v="1.8"/>
    <n v="1.82"/>
  </r>
  <r>
    <s v="150045"/>
    <x v="239"/>
    <x v="4"/>
    <x v="316"/>
    <x v="0"/>
    <s v="More than 100 Claims  - higher validity"/>
    <x v="0"/>
    <s v="1316 E Seventh St"/>
    <n v="46706"/>
    <s v="Independent (IPPS)"/>
    <s v="N"/>
    <n v="3"/>
    <n v="4744"/>
    <n v="0.8"/>
    <n v="0.2"/>
    <n v="4.07"/>
    <n v="257.14999999999998"/>
    <n v="253"/>
    <n v="0.4"/>
    <n v="0.2"/>
    <n v="2.38"/>
    <n v="13208"/>
    <n v="1.2"/>
    <n v="0.4"/>
    <n v="3.31"/>
  </r>
  <r>
    <s v="150046"/>
    <x v="229"/>
    <x v="4"/>
    <x v="317"/>
    <x v="0"/>
    <s v="More than 100 Claims  - higher validity"/>
    <x v="0"/>
    <s v="3901 S Seventh St"/>
    <n v="47802"/>
    <s v="HCA Healthcare"/>
    <s v="N"/>
    <n v="2"/>
    <n v="2166"/>
    <n v="0.6"/>
    <n v="0.1"/>
    <n v="4.22"/>
    <n v="283.63"/>
    <n v="182"/>
    <n v="0.4"/>
    <n v="0.2"/>
    <n v="2.33"/>
    <n v="13367"/>
    <n v="1"/>
    <n v="0.3"/>
    <n v="3.22"/>
  </r>
  <r>
    <s v="150047"/>
    <x v="226"/>
    <x v="4"/>
    <x v="318"/>
    <x v="0"/>
    <s v="More than 100 Claims  - higher validity"/>
    <x v="0"/>
    <s v="700 Broadway"/>
    <n v="46802"/>
    <s v="Community Health_x000a_Systems_x000a_(CHS)/Lutheran"/>
    <s v="N"/>
    <n v="2"/>
    <n v="1939"/>
    <n v="0.6"/>
    <n v="0.2"/>
    <n v="4.1399999999999997"/>
    <n v="281.64999999999998"/>
    <n v="147"/>
    <n v="0.4"/>
    <n v="0.3"/>
    <n v="1.49"/>
    <n v="9117"/>
    <n v="1"/>
    <n v="0.4"/>
    <n v="2.4500000000000002"/>
  </r>
  <r>
    <s v="150048"/>
    <x v="240"/>
    <x v="4"/>
    <x v="319"/>
    <x v="0"/>
    <s v="More than 100 Claims  - higher validity"/>
    <x v="0"/>
    <s v="1100 Reid Pkwy"/>
    <n v="47374"/>
    <s v="Independent (IPPS)"/>
    <s v="N"/>
    <n v="4"/>
    <n v="12935"/>
    <n v="4.7"/>
    <n v="1"/>
    <n v="4.9000000000000004"/>
    <n v="359.84"/>
    <n v="644"/>
    <n v="2.4"/>
    <n v="1.2"/>
    <n v="2"/>
    <n v="13783"/>
    <n v="7.1"/>
    <n v="2.2000000000000002"/>
    <n v="3.27"/>
  </r>
  <r>
    <s v="150051"/>
    <x v="177"/>
    <x v="4"/>
    <x v="320"/>
    <x v="0"/>
    <s v="More than 100 Claims  - higher validity"/>
    <x v="0"/>
    <s v="601 W Second St"/>
    <n v="47403"/>
    <s v="Indiana University_x000a_Health"/>
    <s v="N"/>
    <n v="5"/>
    <n v="18149"/>
    <n v="20"/>
    <n v="4.5"/>
    <n v="4.45"/>
    <n v="319.3"/>
    <n v="1747"/>
    <n v="14"/>
    <n v="5.8"/>
    <n v="2.4300000000000002"/>
    <n v="16046"/>
    <n v="34"/>
    <n v="10.3"/>
    <n v="3.32"/>
  </r>
  <r>
    <s v="150056"/>
    <x v="230"/>
    <x v="4"/>
    <x v="321"/>
    <x v="0"/>
    <s v="More than 100 Claims  - higher validity"/>
    <x v="0"/>
    <s v="1701 N Senate Blvd"/>
    <n v="46202"/>
    <s v="Indiana University_x000a_Health"/>
    <s v="N"/>
    <n v="3"/>
    <n v="61214"/>
    <n v="33.5"/>
    <n v="7"/>
    <n v="4.75"/>
    <n v="359.29"/>
    <n v="4431"/>
    <n v="52.8"/>
    <n v="21.1"/>
    <n v="2.4900000000000002"/>
    <n v="24954"/>
    <n v="86.2"/>
    <n v="28.2"/>
    <n v="3.06"/>
  </r>
  <r>
    <s v="150057"/>
    <x v="241"/>
    <x v="4"/>
    <x v="322"/>
    <x v="0"/>
    <s v="More than 100 Claims  - higher validity"/>
    <x v="0"/>
    <s v="1201 Hadley Rd"/>
    <n v="46158"/>
    <s v="Franciscan Alliance"/>
    <s v="N"/>
    <n v="5"/>
    <n v="11908"/>
    <n v="3"/>
    <n v="0.6"/>
    <n v="4.91"/>
    <n v="356.72"/>
    <n v="365"/>
    <n v="2"/>
    <n v="0.8"/>
    <n v="2.61"/>
    <n v="15615"/>
    <n v="5"/>
    <n v="1.4"/>
    <n v="3.61"/>
  </r>
  <r>
    <s v="150058"/>
    <x v="242"/>
    <x v="4"/>
    <x v="323"/>
    <x v="0"/>
    <s v="More than 100 Claims  - higher validity"/>
    <x v="0"/>
    <s v="615 N Michigan St"/>
    <n v="46601"/>
    <s v="Beacon Health System"/>
    <s v="N"/>
    <n v="5"/>
    <n v="8529"/>
    <n v="2.2999999999999998"/>
    <n v="0.7"/>
    <n v="3.43"/>
    <n v="246.41"/>
    <n v="1190"/>
    <n v="4.4000000000000004"/>
    <n v="1.6"/>
    <n v="2.7"/>
    <n v="17532"/>
    <n v="6.7"/>
    <n v="2.2999999999999998"/>
    <n v="2.91"/>
  </r>
  <r>
    <s v="150059"/>
    <x v="243"/>
    <x v="4"/>
    <x v="324"/>
    <x v="0"/>
    <s v="More than 100 Claims  - higher validity"/>
    <x v="0"/>
    <s v="395 Westfield Rd"/>
    <n v="46060"/>
    <s v="Independent (IPPS)"/>
    <s v="N"/>
    <n v="4"/>
    <n v="12407"/>
    <n v="5.5"/>
    <n v="1.8"/>
    <n v="3.02"/>
    <n v="215.67"/>
    <n v="592"/>
    <n v="3.7"/>
    <n v="1.9"/>
    <n v="1.93"/>
    <n v="11941"/>
    <n v="9.1999999999999993"/>
    <n v="3.7"/>
    <n v="2.46"/>
  </r>
  <r>
    <s v="150061"/>
    <x v="244"/>
    <x v="4"/>
    <x v="325"/>
    <x v="1"/>
    <s v="Less than 100 Claims - lower validity"/>
    <x v="0"/>
    <s v="1314 E Walnut St"/>
    <n v="47501"/>
    <s v="Ascension Health"/>
    <s v="N"/>
    <n v="4"/>
    <n v="1514"/>
    <n v="0.3"/>
    <n v="0.1"/>
    <n v="4.66"/>
    <n v="301.08999999999997"/>
    <n v="76"/>
    <n v="0.1"/>
    <n v="0"/>
    <n v="1.84"/>
    <n v="10261"/>
    <n v="0.3"/>
    <n v="0.1"/>
    <n v="3.47"/>
  </r>
  <r>
    <s v="150064"/>
    <x v="245"/>
    <x v="4"/>
    <x v="326"/>
    <x v="1"/>
    <s v="Less than 100 Claims - lower validity"/>
    <x v="0"/>
    <s v="1941 Virginia Ave"/>
    <n v="47331"/>
    <s v="Independent (IPPS)"/>
    <s v="N"/>
    <n v="3"/>
    <n v="1723"/>
    <n v="0.3"/>
    <n v="0.1"/>
    <n v="5.67"/>
    <n v="419.98"/>
    <n v="72"/>
    <n v="0.1"/>
    <n v="0.1"/>
    <n v="1.56"/>
    <n v="8623"/>
    <n v="0.4"/>
    <n v="0.1"/>
    <n v="3.59"/>
  </r>
  <r>
    <s v="150065"/>
    <x v="246"/>
    <x v="4"/>
    <x v="327"/>
    <x v="0"/>
    <s v="More than 100 Claims  - higher validity"/>
    <x v="0"/>
    <s v="411 W Tipton St"/>
    <n v="47274"/>
    <s v="Independent (IPPS)"/>
    <s v="N"/>
    <n v="5"/>
    <n v="8412"/>
    <n v="1.9"/>
    <n v="0.5"/>
    <n v="4.1500000000000004"/>
    <n v="274.7"/>
    <n v="259"/>
    <n v="0.5"/>
    <n v="0.3"/>
    <n v="1.77"/>
    <n v="10265"/>
    <n v="2.4"/>
    <n v="0.7"/>
    <n v="3.24"/>
  </r>
  <r>
    <s v="150069"/>
    <x v="247"/>
    <x v="4"/>
    <x v="328"/>
    <x v="0"/>
    <s v="More than 100 Claims  - higher validity"/>
    <x v="0"/>
    <s v="1373 East Sr 62"/>
    <n v="47250"/>
    <s v="Independent (IPPS)"/>
    <s v="N"/>
    <n v="4"/>
    <n v="2844"/>
    <n v="1"/>
    <n v="0.2"/>
    <n v="4.22"/>
    <n v="318.56"/>
    <n v="159"/>
    <n v="0.4"/>
    <n v="0.2"/>
    <n v="2.31"/>
    <n v="14107"/>
    <n v="1.4"/>
    <n v="0.4"/>
    <n v="3.42"/>
  </r>
  <r>
    <s v="150072"/>
    <x v="248"/>
    <x v="4"/>
    <x v="246"/>
    <x v="0"/>
    <s v="More than 100 Claims  - higher validity"/>
    <x v="0"/>
    <s v="1101 Michigan Ave"/>
    <n v="46947"/>
    <s v="Independent (IPPS)"/>
    <s v="N"/>
    <n v="4"/>
    <n v="4368"/>
    <n v="2.7"/>
    <n v="0.9"/>
    <n v="3.18"/>
    <n v="226"/>
    <n v="135"/>
    <n v="0.5"/>
    <n v="0.5"/>
    <n v="1.05"/>
    <n v="7981"/>
    <n v="3.2"/>
    <n v="1.3"/>
    <n v="2.42"/>
  </r>
  <r>
    <s v="150074"/>
    <x v="230"/>
    <x v="4"/>
    <x v="329"/>
    <x v="0"/>
    <s v="More than 100 Claims  - higher validity"/>
    <x v="0"/>
    <s v="1500 N Ritter Ave"/>
    <n v="46219"/>
    <s v="Community Health_x000a_Network"/>
    <s v="N"/>
    <n v="4"/>
    <n v="25021"/>
    <n v="10.1"/>
    <n v="2.1"/>
    <n v="4.8"/>
    <n v="432.75"/>
    <n v="1023"/>
    <n v="7.4"/>
    <n v="3.2"/>
    <n v="2.36"/>
    <n v="17041"/>
    <n v="17.600000000000001"/>
    <n v="5.3"/>
    <n v="3.34"/>
  </r>
  <r>
    <s v="150075"/>
    <x v="249"/>
    <x v="4"/>
    <x v="330"/>
    <x v="1"/>
    <s v="Less than 100 Claims - lower validity"/>
    <x v="0"/>
    <s v="303 S Main St"/>
    <n v="46714"/>
    <s v="Community Health_x000a_Systems_x000a_(CHS)/Lutheran"/>
    <s v="N"/>
    <n v="4"/>
    <n v="2072"/>
    <n v="1.2"/>
    <n v="0.3"/>
    <n v="4.47"/>
    <n v="304.14"/>
    <n v="74"/>
    <n v="0.4"/>
    <n v="0.2"/>
    <n v="2.12"/>
    <n v="12224"/>
    <n v="1.5"/>
    <n v="0.4"/>
    <n v="3.55"/>
  </r>
  <r>
    <s v="150076"/>
    <x v="250"/>
    <x v="4"/>
    <x v="331"/>
    <x v="0"/>
    <s v="More than 100 Claims  - higher validity"/>
    <x v="0"/>
    <s v="1915 Lake Ave"/>
    <n v="46563"/>
    <s v="Trinity Health"/>
    <s v="N"/>
    <n v="4"/>
    <n v="3283"/>
    <n v="0.5"/>
    <n v="0.1"/>
    <n v="4.3600000000000003"/>
    <n v="299.60000000000002"/>
    <n v="138"/>
    <n v="0.2"/>
    <n v="0.1"/>
    <n v="1.8"/>
    <n v="10126"/>
    <n v="0.6"/>
    <n v="0.2"/>
    <n v="3.18"/>
  </r>
  <r>
    <s v="150082"/>
    <x v="251"/>
    <x v="4"/>
    <x v="332"/>
    <x v="0"/>
    <s v="More than 100 Claims  - higher validity"/>
    <x v="0"/>
    <s v="600 Mary St"/>
    <n v="47747"/>
    <s v="Deaconess Health_x000a_System"/>
    <s v="N"/>
    <n v="2"/>
    <n v="21109"/>
    <n v="3.7"/>
    <n v="1"/>
    <n v="3.65"/>
    <n v="247.27"/>
    <n v="866"/>
    <n v="2.2000000000000002"/>
    <n v="1"/>
    <n v="2.13"/>
    <n v="12175"/>
    <n v="5.9"/>
    <n v="2"/>
    <n v="2.88"/>
  </r>
  <r>
    <s v="150084"/>
    <x v="230"/>
    <x v="4"/>
    <x v="333"/>
    <x v="0"/>
    <s v="More than 100 Claims  - higher validity"/>
    <x v="0"/>
    <s v="2001 W 86th St"/>
    <n v="46260"/>
    <s v="Ascension Health"/>
    <s v="N"/>
    <n v="4"/>
    <n v="50501"/>
    <n v="45"/>
    <n v="11"/>
    <n v="4.1100000000000003"/>
    <n v="302.77"/>
    <n v="5026"/>
    <n v="38.4"/>
    <n v="16.899999999999999"/>
    <n v="2.2799999999999998"/>
    <n v="16852"/>
    <n v="83.4"/>
    <n v="27.8"/>
    <n v="3"/>
  </r>
  <r>
    <s v="150086"/>
    <x v="252"/>
    <x v="4"/>
    <x v="334"/>
    <x v="0"/>
    <s v="More than 100 Claims  - higher validity"/>
    <x v="0"/>
    <s v="600 Wilson Creek Rd"/>
    <n v="47025"/>
    <s v="Independent (IPPS)"/>
    <s v="N"/>
    <n v="3"/>
    <n v="6788"/>
    <n v="1.1000000000000001"/>
    <n v="0.2"/>
    <n v="4.67"/>
    <n v="315.77"/>
    <n v="283"/>
    <n v="0.1"/>
    <n v="0.2"/>
    <n v="0.68"/>
    <n v="3885"/>
    <n v="1.2"/>
    <n v="0.4"/>
    <n v="2.82"/>
  </r>
  <r>
    <s v="150088"/>
    <x v="253"/>
    <x v="4"/>
    <x v="335"/>
    <x v="0"/>
    <s v="More than 100 Claims  - higher validity"/>
    <x v="0"/>
    <s v="2015 Jackson St"/>
    <n v="46016"/>
    <s v="Ascension Health"/>
    <s v="N"/>
    <n v="3"/>
    <n v="8375"/>
    <n v="8.1"/>
    <n v="1.8"/>
    <n v="4.46"/>
    <n v="335.91"/>
    <n v="415"/>
    <n v="2"/>
    <n v="1"/>
    <n v="2.0499999999999998"/>
    <n v="12827"/>
    <n v="10.1"/>
    <n v="2.8"/>
    <n v="3.62"/>
  </r>
  <r>
    <s v="150089"/>
    <x v="254"/>
    <x v="4"/>
    <x v="336"/>
    <x v="0"/>
    <s v="More than 100 Claims  - higher validity"/>
    <x v="0"/>
    <s v="2401 University Ave"/>
    <n v="47303"/>
    <s v="Indiana University_x000a_Health"/>
    <s v="N"/>
    <n v="4"/>
    <n v="7971"/>
    <n v="4.7"/>
    <n v="1.2"/>
    <n v="3.91"/>
    <n v="286.51"/>
    <n v="838"/>
    <n v="5.4"/>
    <n v="2.2000000000000002"/>
    <n v="2.48"/>
    <n v="17386"/>
    <n v="10.1"/>
    <n v="3.4"/>
    <n v="2.99"/>
  </r>
  <r>
    <s v="150090"/>
    <x v="255"/>
    <x v="4"/>
    <x v="337"/>
    <x v="0"/>
    <s v="More than 100 Claims  - higher validity"/>
    <x v="0"/>
    <s v="24 Joliet St"/>
    <n v="46311"/>
    <s v="Franciscan Alliance"/>
    <s v="N"/>
    <n v="3"/>
    <n v="5212"/>
    <n v="2.7"/>
    <n v="0.8"/>
    <n v="3.37"/>
    <n v="250.57"/>
    <n v="371"/>
    <n v="1.7"/>
    <n v="1.1000000000000001"/>
    <n v="1.54"/>
    <n v="10009"/>
    <n v="4.5"/>
    <n v="1.9"/>
    <n v="2.31"/>
  </r>
  <r>
    <s v="150091"/>
    <x v="256"/>
    <x v="4"/>
    <x v="338"/>
    <x v="0"/>
    <s v="More than 100 Claims  - higher validity"/>
    <x v="0"/>
    <s v="2001 Stults Rd"/>
    <n v="46750"/>
    <s v="Parkview Health"/>
    <s v="N"/>
    <n v="4"/>
    <n v="4198"/>
    <n v="3.7"/>
    <n v="0.6"/>
    <n v="5.77"/>
    <n v="400.21"/>
    <n v="135"/>
    <n v="0.7"/>
    <n v="0.3"/>
    <n v="2.84"/>
    <n v="17682"/>
    <n v="4.5"/>
    <n v="0.9"/>
    <n v="4.95"/>
  </r>
  <r>
    <s v="150097"/>
    <x v="257"/>
    <x v="4"/>
    <x v="339"/>
    <x v="0"/>
    <s v="More than 100 Claims  - higher validity"/>
    <x v="0"/>
    <s v="2451 Intelliplex Dr"/>
    <n v="46176"/>
    <s v="Independent (IPPS)"/>
    <s v="N"/>
    <n v="4"/>
    <n v="6283"/>
    <n v="1.3"/>
    <n v="0.3"/>
    <n v="4.82"/>
    <n v="351.09"/>
    <n v="217"/>
    <n v="0.4"/>
    <n v="0.2"/>
    <n v="2.08"/>
    <n v="12715"/>
    <n v="1.8"/>
    <n v="0.5"/>
    <n v="3.63"/>
  </r>
  <r>
    <s v="150100"/>
    <x v="251"/>
    <x v="4"/>
    <x v="340"/>
    <x v="0"/>
    <s v="More than 100 Claims  - higher validity"/>
    <x v="0"/>
    <s v="3700 Washington_x000a_Ave"/>
    <n v="47750"/>
    <s v="Ascension Health"/>
    <s v="N"/>
    <n v="3"/>
    <n v="10923"/>
    <n v="3"/>
    <n v="0.6"/>
    <n v="5.0199999999999996"/>
    <n v="335.22"/>
    <n v="972"/>
    <n v="2"/>
    <n v="0.9"/>
    <n v="2.25"/>
    <n v="12719"/>
    <n v="4.9000000000000004"/>
    <n v="1.5"/>
    <n v="3.37"/>
  </r>
  <r>
    <s v="150101"/>
    <x v="258"/>
    <x v="4"/>
    <x v="341"/>
    <x v="1"/>
    <s v="Less than 100 Claims - lower validity"/>
    <x v="0"/>
    <s v="1260 E Sr 205"/>
    <n v="46725"/>
    <s v="Parkview Health"/>
    <s v="N"/>
    <n v="4"/>
    <n v="3288"/>
    <n v="2"/>
    <n v="0.3"/>
    <n v="5.86"/>
    <n v="404.14"/>
    <n v="44"/>
    <n v="0.3"/>
    <n v="0.1"/>
    <n v="2.5499999999999998"/>
    <n v="15450"/>
    <n v="2.2999999999999998"/>
    <n v="0.4"/>
    <n v="5.05"/>
  </r>
  <r>
    <s v="150102"/>
    <x v="259"/>
    <x v="4"/>
    <x v="342"/>
    <x v="1"/>
    <s v="Less than 100 Claims - lower validity"/>
    <x v="0"/>
    <s v="102 E Culver Rd"/>
    <n v="46534"/>
    <s v="Community Health_x000a_Systems_x000a_(CHS)/Lutheran"/>
    <s v="N"/>
    <n v="4"/>
    <n v="977"/>
    <n v="0.2"/>
    <n v="0.1"/>
    <n v="4.46"/>
    <n v="333.27"/>
    <s v=""/>
    <s v=""/>
    <s v=""/>
    <m/>
    <s v=""/>
    <s v=""/>
    <s v=""/>
    <m/>
  </r>
  <r>
    <s v="150104"/>
    <x v="260"/>
    <x v="4"/>
    <x v="343"/>
    <x v="1"/>
    <s v="Less than 100 Claims - lower validity"/>
    <x v="0"/>
    <s v="2605 N Lebanon St"/>
    <n v="46052"/>
    <s v="Independent (IPPS)"/>
    <s v="N"/>
    <n v="4"/>
    <n v="616"/>
    <n v="0.9"/>
    <n v="0.2"/>
    <n v="4.46"/>
    <n v="324.14999999999998"/>
    <s v=""/>
    <s v=""/>
    <s v=""/>
    <m/>
    <s v=""/>
    <s v=""/>
    <s v=""/>
    <m/>
  </r>
  <r>
    <s v="150109"/>
    <x v="32"/>
    <x v="4"/>
    <x v="344"/>
    <x v="0"/>
    <s v="More than 100 Claims  - higher validity"/>
    <x v="0"/>
    <s v="1701 S Creasy Ln"/>
    <n v="47905"/>
    <s v="Franciscan Alliance"/>
    <s v="N"/>
    <n v="5"/>
    <n v="10740"/>
    <n v="3.4"/>
    <n v="0.9"/>
    <n v="3.8"/>
    <n v="267.68"/>
    <n v="1260"/>
    <n v="3.7"/>
    <n v="1.5"/>
    <n v="2.48"/>
    <n v="15411"/>
    <n v="7.2"/>
    <n v="2.4"/>
    <n v="2.97"/>
  </r>
  <r>
    <s v="150112"/>
    <x v="131"/>
    <x v="4"/>
    <x v="345"/>
    <x v="0"/>
    <s v="More than 100 Claims  - higher validity"/>
    <x v="0"/>
    <s v="2400 E 17th St"/>
    <n v="47201"/>
    <s v="Independent (IPPS)"/>
    <s v="N"/>
    <n v="4"/>
    <n v="10662"/>
    <n v="5.4"/>
    <n v="1.4"/>
    <n v="3.9"/>
    <n v="288.51"/>
    <n v="646"/>
    <n v="2.8"/>
    <n v="1.5"/>
    <n v="1.85"/>
    <n v="11873"/>
    <n v="8.1999999999999993"/>
    <n v="2.9"/>
    <n v="2.84"/>
  </r>
  <r>
    <s v="150113"/>
    <x v="253"/>
    <x v="4"/>
    <x v="346"/>
    <x v="0"/>
    <s v="More than 100 Claims  - higher validity"/>
    <x v="0"/>
    <s v="1515 N Madison Ave"/>
    <n v="46011"/>
    <s v="Community Health_x000a_Network"/>
    <s v="N"/>
    <n v="3"/>
    <n v="9949"/>
    <n v="7.6"/>
    <n v="2.1"/>
    <n v="3.72"/>
    <n v="275.72000000000003"/>
    <n v="587"/>
    <n v="5.5"/>
    <n v="2.2000000000000002"/>
    <n v="2.52"/>
    <n v="16193"/>
    <n v="13.2"/>
    <n v="4.3"/>
    <n v="3.1"/>
  </r>
  <r>
    <s v="150115"/>
    <x v="139"/>
    <x v="4"/>
    <x v="347"/>
    <x v="0"/>
    <s v="More than 100 Claims  - higher validity"/>
    <x v="0"/>
    <s v="800 W 9th St"/>
    <n v="47546"/>
    <s v="American Province of_x000a_Little Company of Mary_x000a_Sisters"/>
    <s v="N"/>
    <n v="5"/>
    <n v="7082"/>
    <n v="1.2"/>
    <n v="0.3"/>
    <n v="3.68"/>
    <n v="242.52"/>
    <n v="351"/>
    <n v="0.5"/>
    <n v="0.3"/>
    <n v="1.82"/>
    <n v="10309"/>
    <n v="1.7"/>
    <n v="0.6"/>
    <n v="2.87"/>
  </r>
  <r>
    <s v="150125"/>
    <x v="261"/>
    <x v="4"/>
    <x v="27"/>
    <x v="0"/>
    <s v="More than 100 Claims  - higher validity"/>
    <x v="0"/>
    <s v="901 Macarthur Blvd"/>
    <n v="46321"/>
    <s v="Community Foundation_x000a_of NW Indiana"/>
    <s v="N"/>
    <n v="4"/>
    <n v="27716"/>
    <n v="11"/>
    <n v="3.4"/>
    <n v="3.2"/>
    <n v="236.49"/>
    <n v="1942"/>
    <n v="6.7"/>
    <n v="3.5"/>
    <n v="1.94"/>
    <n v="12362"/>
    <n v="17.7"/>
    <n v="6.9"/>
    <n v="2.57"/>
  </r>
  <r>
    <s v="150126"/>
    <x v="262"/>
    <x v="4"/>
    <x v="348"/>
    <x v="0"/>
    <s v="More than 100 Claims  - higher validity"/>
    <x v="0"/>
    <s v="1201 S Main St"/>
    <n v="46307"/>
    <s v="Franciscan Alliance"/>
    <s v="N"/>
    <n v="4"/>
    <n v="18150"/>
    <n v="6.1"/>
    <n v="1.9"/>
    <n v="3.27"/>
    <n v="242.7"/>
    <n v="1474"/>
    <n v="4.5"/>
    <n v="2.4"/>
    <n v="1.83"/>
    <n v="11255"/>
    <n v="10.6"/>
    <n v="4.3"/>
    <n v="2.46"/>
  </r>
  <r>
    <s v="150128"/>
    <x v="230"/>
    <x v="4"/>
    <x v="349"/>
    <x v="0"/>
    <s v="More than 100 Claims  - higher validity"/>
    <x v="0"/>
    <s v="1402 E County Line_x000a_Rd S"/>
    <n v="46227"/>
    <s v="Community Health_x000a_Network"/>
    <s v="N"/>
    <n v="3"/>
    <n v="14878"/>
    <n v="9"/>
    <n v="1.6"/>
    <n v="5.51"/>
    <n v="403.7"/>
    <n v="1467"/>
    <n v="10.3"/>
    <n v="3.2"/>
    <n v="3.24"/>
    <n v="19688"/>
    <n v="19.399999999999999"/>
    <n v="4.8"/>
    <n v="4.01"/>
  </r>
  <r>
    <s v="150129"/>
    <x v="230"/>
    <x v="4"/>
    <x v="350"/>
    <x v="1"/>
    <s v="Less than 100 Claims - lower validity"/>
    <x v="0"/>
    <s v="3630 Guion Rd"/>
    <n v="46222"/>
    <s v="Community Health_x000a_Network"/>
    <s v="N"/>
    <s v="NA"/>
    <n v="440"/>
    <n v="0.1"/>
    <n v="0"/>
    <n v="3.26"/>
    <n v="235.23"/>
    <s v=""/>
    <s v=""/>
    <s v=""/>
    <m/>
    <s v=""/>
    <s v=""/>
    <s v=""/>
    <m/>
  </r>
  <r>
    <s v="150133"/>
    <x v="263"/>
    <x v="4"/>
    <x v="351"/>
    <x v="0"/>
    <s v="More than 100 Claims  - higher validity"/>
    <x v="0"/>
    <s v="2101 E Dubois Dr"/>
    <n v="46580"/>
    <s v="Community Health_x000a_Systems_x000a_(CHS)/Lutheran"/>
    <s v="N"/>
    <n v="3"/>
    <n v="4433"/>
    <n v="1.3"/>
    <n v="0.2"/>
    <n v="6.14"/>
    <n v="419.82"/>
    <n v="231"/>
    <n v="0.7"/>
    <n v="0.2"/>
    <n v="3.64"/>
    <n v="20581"/>
    <n v="2"/>
    <n v="0.4"/>
    <n v="4.99"/>
  </r>
  <r>
    <s v="150146"/>
    <x v="264"/>
    <x v="4"/>
    <x v="352"/>
    <x v="1"/>
    <s v="Less than 100 Claims - lower validity"/>
    <x v="0"/>
    <s v="401 Sawyer Rd"/>
    <n v="46755"/>
    <s v="Parkview Health"/>
    <s v="N"/>
    <n v="4"/>
    <n v="273"/>
    <n v="0.4"/>
    <n v="0.1"/>
    <n v="6.02"/>
    <n v="416.38"/>
    <s v=""/>
    <s v=""/>
    <s v=""/>
    <m/>
    <s v=""/>
    <s v=""/>
    <s v=""/>
    <m/>
  </r>
  <r>
    <s v="150149"/>
    <x v="265"/>
    <x v="4"/>
    <x v="353"/>
    <x v="0"/>
    <s v="More than 100 Claims  - higher validity"/>
    <x v="0"/>
    <s v="4199 Gateway Blvd"/>
    <n v="47630"/>
    <s v="Deaconess Health_x000a_System"/>
    <s v="N"/>
    <n v="4"/>
    <n v="2332"/>
    <n v="0.3"/>
    <n v="0.1"/>
    <n v="2.86"/>
    <n v="194.37"/>
    <n v="925"/>
    <n v="0.8"/>
    <n v="0.5"/>
    <n v="1.6"/>
    <n v="9989"/>
    <n v="1.1000000000000001"/>
    <n v="0.6"/>
    <n v="1.81"/>
  </r>
  <r>
    <s v="150150"/>
    <x v="226"/>
    <x v="4"/>
    <x v="354"/>
    <x v="0"/>
    <s v="More than 100 Claims  - higher validity"/>
    <x v="0"/>
    <s v="2520 E Dupont Rd"/>
    <n v="46825"/>
    <s v="Community Health_x000a_Systems_x000a_(CHS)/Lutheran"/>
    <s v="N"/>
    <n v="4"/>
    <n v="8208"/>
    <n v="7.8"/>
    <n v="2"/>
    <n v="3.86"/>
    <n v="263.55"/>
    <n v="1248"/>
    <n v="4.2"/>
    <n v="2.4"/>
    <n v="1.79"/>
    <n v="11538"/>
    <n v="12"/>
    <n v="4.4000000000000004"/>
    <n v="2.74"/>
  </r>
  <r>
    <s v="150153"/>
    <x v="230"/>
    <x v="4"/>
    <x v="355"/>
    <x v="0"/>
    <s v="More than 100 Claims  - higher validity"/>
    <x v="0"/>
    <s v="10580 N Meridian St"/>
    <n v="46290"/>
    <s v="Ascension Health"/>
    <s v="N"/>
    <n v="5"/>
    <n v="1414"/>
    <n v="1.5"/>
    <n v="0.4"/>
    <n v="3.46"/>
    <n v="255.44"/>
    <n v="392"/>
    <n v="4.0999999999999996"/>
    <n v="1.4"/>
    <n v="2.94"/>
    <n v="17688"/>
    <n v="5.6"/>
    <n v="1.8"/>
    <n v="3.07"/>
  </r>
  <r>
    <s v="150157"/>
    <x v="266"/>
    <x v="4"/>
    <x v="356"/>
    <x v="0"/>
    <s v="More than 100 Claims  - higher validity"/>
    <x v="0"/>
    <s v="13500 N Meridian St"/>
    <n v="46032"/>
    <s v="Ascension Health"/>
    <s v="N"/>
    <n v="4"/>
    <n v="9567"/>
    <n v="3.6"/>
    <n v="0.7"/>
    <n v="4.82"/>
    <n v="348.04"/>
    <n v="1691"/>
    <n v="5.4"/>
    <n v="2.1"/>
    <n v="2.5499999999999998"/>
    <n v="15408"/>
    <n v="9"/>
    <n v="2.9"/>
    <n v="3.14"/>
  </r>
  <r>
    <s v="150158"/>
    <x v="267"/>
    <x v="4"/>
    <x v="357"/>
    <x v="1"/>
    <s v="Less than 100 Claims - lower validity"/>
    <x v="0"/>
    <s v="1111 N Ronald_x000a_Reagan Pkwy"/>
    <n v="46123"/>
    <s v="Indiana University_x000a_Health"/>
    <s v="N"/>
    <n v="5"/>
    <n v="1986"/>
    <n v="2.7"/>
    <n v="0.7"/>
    <n v="3.72"/>
    <n v="271.79000000000002"/>
    <n v="85"/>
    <n v="1.1000000000000001"/>
    <n v="0.5"/>
    <n v="2.39"/>
    <n v="14574"/>
    <n v="3.8"/>
    <n v="1.2"/>
    <n v="3.2"/>
  </r>
  <r>
    <s v="150160"/>
    <x v="230"/>
    <x v="4"/>
    <x v="358"/>
    <x v="0"/>
    <s v="More than 100 Claims  - higher validity"/>
    <x v="0"/>
    <s v="8400 Northwest Blvd"/>
    <n v="46278"/>
    <s v="Independent (IPPS)"/>
    <s v="N"/>
    <s v="NA"/>
    <n v="5856"/>
    <n v="5.4"/>
    <n v="2.2999999999999998"/>
    <n v="2.34"/>
    <n v="166.48"/>
    <n v="532"/>
    <n v="3.5"/>
    <n v="2"/>
    <n v="1.76"/>
    <n v="10626"/>
    <n v="9"/>
    <n v="4.3"/>
    <n v="2.0699999999999998"/>
  </r>
  <r>
    <s v="150161"/>
    <x v="266"/>
    <x v="4"/>
    <x v="359"/>
    <x v="0"/>
    <s v="More than 100 Claims  - higher validity"/>
    <x v="0"/>
    <s v="11700 N Meridian St"/>
    <n v="46032"/>
    <s v="Indiana University_x000a_Health"/>
    <s v="N"/>
    <n v="5"/>
    <n v="2614"/>
    <n v="3.7"/>
    <n v="1.1000000000000001"/>
    <n v="3.34"/>
    <n v="245.85"/>
    <n v="380"/>
    <n v="5.3"/>
    <n v="2.2000000000000002"/>
    <n v="2.39"/>
    <n v="15757"/>
    <n v="9"/>
    <n v="3.3"/>
    <n v="2.71"/>
  </r>
  <r>
    <s v="150162"/>
    <x v="230"/>
    <x v="4"/>
    <x v="360"/>
    <x v="0"/>
    <s v="More than 100 Claims  - higher validity"/>
    <x v="0"/>
    <s v="8111 S Emerson Ave"/>
    <n v="46237"/>
    <s v="Franciscan Alliance"/>
    <s v="N"/>
    <n v="3"/>
    <n v="33433"/>
    <n v="12.9"/>
    <n v="3.4"/>
    <n v="3.82"/>
    <n v="281.32"/>
    <n v="2206"/>
    <n v="9.5"/>
    <n v="3.9"/>
    <n v="2.4500000000000002"/>
    <n v="15895"/>
    <n v="22.4"/>
    <n v="7.3"/>
    <n v="3.09"/>
  </r>
  <r>
    <s v="150165"/>
    <x v="261"/>
    <x v="4"/>
    <x v="361"/>
    <x v="0"/>
    <s v="More than 100 Claims  - higher validity"/>
    <x v="0"/>
    <s v="701 Superior Ave"/>
    <n v="46321"/>
    <s v="Franciscan Alliance"/>
    <s v="N"/>
    <n v="4"/>
    <n v="6567"/>
    <n v="2.7"/>
    <n v="0.9"/>
    <n v="3.17"/>
    <n v="229.81"/>
    <n v="104"/>
    <n v="0.5"/>
    <n v="0.2"/>
    <n v="1.89"/>
    <n v="11539"/>
    <n v="3.2"/>
    <n v="1.1000000000000001"/>
    <n v="2.89"/>
  </r>
  <r>
    <s v="150166"/>
    <x v="262"/>
    <x v="4"/>
    <x v="362"/>
    <x v="0"/>
    <s v="More than 100 Claims  - higher validity"/>
    <x v="0"/>
    <s v="9301 Connecticut Dr"/>
    <n v="46307"/>
    <s v="Independent (IPPS)"/>
    <s v="N"/>
    <n v="4"/>
    <n v="1362"/>
    <n v="0.6"/>
    <n v="0.4"/>
    <n v="1.66"/>
    <n v="121.85"/>
    <n v="173"/>
    <n v="4.3"/>
    <n v="1.1000000000000001"/>
    <n v="3.97"/>
    <n v="31811"/>
    <n v="5"/>
    <n v="1.5"/>
    <n v="3.38"/>
  </r>
  <r>
    <s v="150167"/>
    <x v="226"/>
    <x v="4"/>
    <x v="363"/>
    <x v="0"/>
    <s v="More than 100 Claims  - higher validity"/>
    <x v="0"/>
    <s v="11130 Parkview_x000a_Circle Dr"/>
    <n v="46845"/>
    <s v="Parkview Health"/>
    <s v="N"/>
    <s v="NA"/>
    <n v="2615"/>
    <n v="6.1"/>
    <n v="1.4"/>
    <n v="4.33"/>
    <n v="282.33999999999997"/>
    <n v="281"/>
    <n v="7"/>
    <n v="1.9"/>
    <n v="3.73"/>
    <n v="21153"/>
    <n v="13"/>
    <n v="3.3"/>
    <n v="3.99"/>
  </r>
  <r>
    <s v="150168"/>
    <x v="226"/>
    <x v="4"/>
    <x v="364"/>
    <x v="0"/>
    <s v="More than 100 Claims  - higher validity"/>
    <x v="0"/>
    <s v="7952 W Jefferson_x000a_Blvd"/>
    <n v="46804"/>
    <s v="Community Health_x000a_Systems_x000a_(CHS)/Lutheran"/>
    <s v="N"/>
    <s v="NA"/>
    <n v="2148"/>
    <n v="6"/>
    <n v="2"/>
    <n v="2.97"/>
    <n v="198.28"/>
    <n v="278"/>
    <n v="3.2"/>
    <n v="1.5"/>
    <n v="2.11"/>
    <n v="11987"/>
    <n v="9.1999999999999993"/>
    <n v="3.5"/>
    <n v="2.6"/>
  </r>
  <r>
    <s v="150169"/>
    <x v="230"/>
    <x v="4"/>
    <x v="365"/>
    <x v="0"/>
    <s v="More than 100 Claims  - higher validity"/>
    <x v="0"/>
    <s v="7150 Clearvista Dr"/>
    <n v="46256"/>
    <s v="Community Health_x000a_Network"/>
    <s v="N"/>
    <n v="3"/>
    <n v="25372"/>
    <n v="3.5"/>
    <n v="0.8"/>
    <n v="4.46"/>
    <n v="326.82"/>
    <n v="2986"/>
    <n v="5.4"/>
    <n v="2.2000000000000002"/>
    <n v="2.41"/>
    <n v="16011"/>
    <n v="9"/>
    <n v="3"/>
    <n v="2.95"/>
  </r>
  <r>
    <s v="150172"/>
    <x v="238"/>
    <x v="4"/>
    <x v="366"/>
    <x v="1"/>
    <s v="Less than 100 Claims - lower validity"/>
    <x v="0"/>
    <s v="4023 Reas Ln"/>
    <n v="47150"/>
    <s v="Independent (IPPS)"/>
    <s v="N"/>
    <n v="4"/>
    <n v="2207"/>
    <n v="1.4"/>
    <n v="1.3"/>
    <n v="1.08"/>
    <n v="71.540000000000006"/>
    <n v="49"/>
    <n v="0.4"/>
    <n v="0.3"/>
    <n v="1.25"/>
    <n v="6961"/>
    <n v="1.8"/>
    <n v="1.6"/>
    <n v="1.1100000000000001"/>
  </r>
  <r>
    <s v="150173"/>
    <x v="32"/>
    <x v="4"/>
    <x v="367"/>
    <x v="0"/>
    <s v="More than 100 Claims  - higher validity"/>
    <x v="0"/>
    <s v="5165 Mccarty Ln"/>
    <n v="47905"/>
    <s v="Indiana University_x000a_Health"/>
    <s v="N"/>
    <n v="3"/>
    <n v="14442"/>
    <n v="7.2"/>
    <n v="1.8"/>
    <n v="4.08"/>
    <n v="289.99"/>
    <n v="1253"/>
    <n v="7.5"/>
    <n v="2.9"/>
    <n v="2.61"/>
    <n v="17726"/>
    <n v="14.7"/>
    <n v="4.5999999999999996"/>
    <n v="3.17"/>
  </r>
  <r>
    <s v="150175"/>
    <x v="265"/>
    <x v="4"/>
    <x v="368"/>
    <x v="1"/>
    <s v="Less than 100 Claims - lower validity"/>
    <x v="0"/>
    <s v="4007 Gateway Blvd"/>
    <n v="47630"/>
    <s v="Deaconess Health_x000a_System"/>
    <s v="N"/>
    <n v="5"/>
    <n v="432"/>
    <n v="0.2"/>
    <n v="0.1"/>
    <n v="2.27"/>
    <n v="155.22999999999999"/>
    <n v="75"/>
    <n v="0.3"/>
    <n v="0.1"/>
    <n v="2.29"/>
    <n v="12436"/>
    <n v="0.4"/>
    <n v="0.2"/>
    <n v="2.2799999999999998"/>
  </r>
  <r>
    <s v="150176"/>
    <x v="268"/>
    <x v="4"/>
    <x v="369"/>
    <x v="1"/>
    <s v="Less than 100 Claims - lower validity"/>
    <x v="0"/>
    <s v="4601 Medical Plaza_x000a_Way"/>
    <n v="47129"/>
    <s v="Independent (IPPS)"/>
    <s v="N"/>
    <n v="1"/>
    <n v="949"/>
    <n v="0.3"/>
    <n v="0.1"/>
    <n v="1.74"/>
    <n v="117.26"/>
    <n v="54"/>
    <n v="0.2"/>
    <n v="0.1"/>
    <n v="1.36"/>
    <n v="7699"/>
    <n v="0.4"/>
    <n v="0.3"/>
    <n v="1.56"/>
  </r>
  <r>
    <s v="150177"/>
    <x v="224"/>
    <x v="4"/>
    <x v="370"/>
    <x v="1"/>
    <s v="Less than 100 Claims - lower validity"/>
    <x v="1"/>
    <s v="4455 Edison Lakes_x000a_Pkwy"/>
    <n v="46545"/>
    <s v="Independent (IPPS)"/>
    <s v="N"/>
    <s v="NA"/>
    <n v="19"/>
    <n v="0"/>
    <n v="0"/>
    <n v="1.66"/>
    <n v="106.37"/>
    <s v=""/>
    <s v=""/>
    <s v=""/>
    <m/>
    <s v=""/>
    <s v=""/>
    <s v=""/>
    <m/>
  </r>
  <r>
    <s v="150179"/>
    <x v="230"/>
    <x v="4"/>
    <x v="371"/>
    <x v="1"/>
    <s v="More than 100 Claims  - higher validity"/>
    <x v="1"/>
    <s v="8102 Clearvista_x000a_Parkway"/>
    <n v="46256"/>
    <s v="Independent (IPPS)"/>
    <s v="N"/>
    <s v="NA"/>
    <n v="40"/>
    <n v="0.1"/>
    <n v="0"/>
    <n v="5.72"/>
    <n v="1306.3"/>
    <n v="147"/>
    <n v="1"/>
    <n v="0.6"/>
    <n v="1.71"/>
    <n v="10435"/>
    <n v="1.2"/>
    <n v="0.6"/>
    <n v="1.85"/>
  </r>
  <r>
    <s v="150181"/>
    <x v="269"/>
    <x v="4"/>
    <x v="372"/>
    <x v="0"/>
    <s v="More than 100 Claims  - higher validity"/>
    <x v="0"/>
    <s v="13861 Olio Road"/>
    <n v="46037"/>
    <s v="Ascension Health"/>
    <s v="N"/>
    <n v="4"/>
    <n v="7982"/>
    <n v="2.2999999999999998"/>
    <n v="0.5"/>
    <n v="4.79"/>
    <n v="355.41"/>
    <n v="503"/>
    <n v="0.9"/>
    <n v="0.5"/>
    <n v="1.97"/>
    <n v="11605"/>
    <n v="3.2"/>
    <n v="1"/>
    <n v="3.41"/>
  </r>
  <r>
    <s v="150182"/>
    <x v="266"/>
    <x v="4"/>
    <x v="373"/>
    <x v="1"/>
    <s v="Less than 100 Claims - lower validity"/>
    <x v="0"/>
    <s v="12188 B North_x000a_Meridian Street"/>
    <n v="46032"/>
    <s v="Franciscan Alliance"/>
    <s v="N"/>
    <n v="5"/>
    <n v="831"/>
    <n v="1.2"/>
    <n v="0.5"/>
    <n v="2.42"/>
    <n v="176.68"/>
    <n v="49"/>
    <n v="1.2"/>
    <n v="0.4"/>
    <n v="2.78"/>
    <n v="17256"/>
    <n v="2.2999999999999998"/>
    <n v="0.9"/>
    <n v="2.59"/>
  </r>
  <r>
    <s v="151300"/>
    <x v="270"/>
    <x v="4"/>
    <x v="374"/>
    <x v="1"/>
    <s v="Less than 100 Claims - lower validity"/>
    <x v="0"/>
    <s v="1020 High Rd"/>
    <n v="46506"/>
    <s v="Independent (CAH)"/>
    <s v="Y"/>
    <n v="5"/>
    <n v="949"/>
    <n v="0.1"/>
    <n v="0.1"/>
    <n v="1.81"/>
    <n v="349.2"/>
    <n v="43"/>
    <n v="0"/>
    <n v="0"/>
    <n v="1.21"/>
    <n v="13772"/>
    <n v="0.1"/>
    <n v="0.1"/>
    <n v="1.57"/>
  </r>
  <r>
    <s v="151301"/>
    <x v="271"/>
    <x v="4"/>
    <x v="375"/>
    <x v="1"/>
    <s v="Less than 100 Claims - lower validity"/>
    <x v="0"/>
    <s v="473 E Greenville Ave"/>
    <n v="47394"/>
    <s v="Ascension Health"/>
    <s v="Y"/>
    <n v="4"/>
    <n v="1684"/>
    <n v="0.5"/>
    <n v="0.2"/>
    <n v="2.74"/>
    <n v="378.31"/>
    <n v="50"/>
    <n v="0.2"/>
    <n v="0.1"/>
    <n v="1.3"/>
    <n v="12904"/>
    <n v="0.7"/>
    <n v="0.3"/>
    <n v="2.19"/>
  </r>
  <r>
    <s v="151302"/>
    <x v="272"/>
    <x v="4"/>
    <x v="376"/>
    <x v="1"/>
    <s v="Less than 100 Claims - lower validity"/>
    <x v="0"/>
    <s v="410 Pilgrim Blvd"/>
    <n v="47348"/>
    <s v="Indiana University_x000a_Health"/>
    <s v="Y"/>
    <n v="4"/>
    <n v="139"/>
    <n v="0.1"/>
    <n v="0"/>
    <n v="1.83"/>
    <n v="215.45"/>
    <s v=""/>
    <s v=""/>
    <s v=""/>
    <m/>
    <s v=""/>
    <s v=""/>
    <s v=""/>
    <m/>
  </r>
  <r>
    <s v="151303"/>
    <x v="273"/>
    <x v="4"/>
    <x v="377"/>
    <x v="1"/>
    <s v="Less than 100 Claims - lower validity"/>
    <x v="1"/>
    <s v="301 Henry St"/>
    <n v="47265"/>
    <s v="Ascension Health"/>
    <s v="Y"/>
    <n v="3"/>
    <n v="77"/>
    <n v="0.1"/>
    <n v="0"/>
    <n v="2.96"/>
    <n v="373.17"/>
    <s v=""/>
    <s v=""/>
    <s v=""/>
    <m/>
    <s v=""/>
    <s v=""/>
    <s v=""/>
    <m/>
  </r>
  <r>
    <s v="151304"/>
    <x v="274"/>
    <x v="4"/>
    <x v="378"/>
    <x v="1"/>
    <s v="Less than 100 Claims - lower validity"/>
    <x v="0"/>
    <s v="1300 N Main St"/>
    <n v="46173"/>
    <s v="Independent (CAH)"/>
    <s v="Y"/>
    <n v="4"/>
    <n v="904"/>
    <n v="0.1"/>
    <n v="0.1"/>
    <n v="2.09"/>
    <n v="410.95"/>
    <n v="12"/>
    <n v="0"/>
    <n v="0"/>
    <n v="1.75"/>
    <n v="10310"/>
    <n v="0.2"/>
    <n v="0.1"/>
    <n v="2.06"/>
  </r>
  <r>
    <s v="151305"/>
    <x v="275"/>
    <x v="4"/>
    <x v="379"/>
    <x v="1"/>
    <s v="Less than 100 Claims - lower validity"/>
    <x v="0"/>
    <s v="616 E 13th St"/>
    <n v="46996"/>
    <s v="Independent (CAH)"/>
    <s v="Y"/>
    <n v="4"/>
    <n v="720"/>
    <n v="0.1"/>
    <n v="0.1"/>
    <n v="2.1"/>
    <n v="248.2"/>
    <n v="18"/>
    <n v="0"/>
    <n v="0"/>
    <n v="1.5"/>
    <n v="11082"/>
    <n v="0.2"/>
    <n v="0.1"/>
    <n v="2.0299999999999998"/>
  </r>
  <r>
    <s v="151307"/>
    <x v="276"/>
    <x v="4"/>
    <x v="380"/>
    <x v="1"/>
    <s v="Less than 100 Claims - lower validity"/>
    <x v="1"/>
    <s v="412 N Monroe St"/>
    <n v="47993"/>
    <s v="Ascension Health"/>
    <s v="Y"/>
    <n v="3"/>
    <n v="22"/>
    <n v="0"/>
    <n v="0"/>
    <n v="2.7"/>
    <n v="494.81"/>
    <s v=""/>
    <s v=""/>
    <s v=""/>
    <m/>
    <s v=""/>
    <s v=""/>
    <s v=""/>
    <m/>
  </r>
  <r>
    <s v="151308"/>
    <x v="277"/>
    <x v="4"/>
    <x v="381"/>
    <x v="1"/>
    <s v="Less than 100 Claims - lower validity"/>
    <x v="0"/>
    <s v="1331 S A St"/>
    <n v="46036"/>
    <s v="Ascension Health"/>
    <s v="Y"/>
    <s v="NA"/>
    <n v="2921"/>
    <n v="4.2"/>
    <n v="2.2000000000000002"/>
    <n v="1.94"/>
    <n v="486.65"/>
    <n v="13"/>
    <n v="0.2"/>
    <n v="0.2"/>
    <n v="0.93"/>
    <n v="19298"/>
    <n v="4.4000000000000004"/>
    <n v="2.4"/>
    <n v="1.84"/>
  </r>
  <r>
    <s v="151309"/>
    <x v="278"/>
    <x v="4"/>
    <x v="382"/>
    <x v="1"/>
    <s v="Less than 100 Claims - lower validity"/>
    <x v="0"/>
    <s v="1206 E National Ave"/>
    <n v="47834"/>
    <s v="Ascension Health"/>
    <s v="Y"/>
    <n v="3"/>
    <n v="1122"/>
    <n v="0.2"/>
    <n v="0.1"/>
    <n v="3.25"/>
    <n v="470.13"/>
    <n v="14"/>
    <n v="0"/>
    <n v="0"/>
    <n v="1.69"/>
    <n v="14111"/>
    <n v="0.2"/>
    <n v="0.1"/>
    <n v="2.98"/>
  </r>
  <r>
    <s v="151310"/>
    <x v="279"/>
    <x v="4"/>
    <x v="383"/>
    <x v="0"/>
    <s v="More than 100 Claims  - higher validity"/>
    <x v="0"/>
    <s v="710 N East St"/>
    <n v="46992"/>
    <s v="Parkview Health"/>
    <s v="Y"/>
    <n v="4"/>
    <n v="4489"/>
    <n v="0.7"/>
    <n v="0.3"/>
    <n v="2.21"/>
    <n v="335.99"/>
    <n v="134"/>
    <n v="0.2"/>
    <n v="0.2"/>
    <n v="1.2"/>
    <n v="15443"/>
    <n v="0.9"/>
    <n v="0.5"/>
    <n v="1.88"/>
  </r>
  <r>
    <s v="151311"/>
    <x v="280"/>
    <x v="4"/>
    <x v="384"/>
    <x v="1"/>
    <s v="Less than 100 Claims - lower validity"/>
    <x v="0"/>
    <s v="1000 S Main St"/>
    <n v="46072"/>
    <s v="Indiana University_x000a_Health"/>
    <s v="Y"/>
    <n v="5"/>
    <n v="259"/>
    <n v="0.5"/>
    <n v="0.2"/>
    <n v="2.94"/>
    <n v="376.66"/>
    <n v="64"/>
    <n v="0.9"/>
    <n v="0.8"/>
    <n v="1.17"/>
    <n v="12802"/>
    <n v="1.4"/>
    <n v="1"/>
    <n v="1.5"/>
  </r>
  <r>
    <s v="151312"/>
    <x v="205"/>
    <x v="4"/>
    <x v="385"/>
    <x v="1"/>
    <s v="Less than 100 Claims - lower validity"/>
    <x v="1"/>
    <s v="720 South Sixth St"/>
    <n v="47960"/>
    <s v="Indiana University_x000a_Health"/>
    <s v="Y"/>
    <n v="3"/>
    <s v=""/>
    <s v=""/>
    <s v=""/>
    <m/>
    <s v=""/>
    <n v="15"/>
    <n v="0"/>
    <n v="0"/>
    <n v="1.01"/>
    <n v="8616"/>
    <s v=""/>
    <s v=""/>
    <m/>
  </r>
  <r>
    <s v="151313"/>
    <x v="281"/>
    <x v="4"/>
    <x v="386"/>
    <x v="1"/>
    <s v="Less than 100 Claims - lower validity"/>
    <x v="0"/>
    <s v="1400 E 9th St"/>
    <n v="46975"/>
    <s v="Independent (CAH)"/>
    <s v="Y"/>
    <n v="4"/>
    <n v="2254"/>
    <n v="0.7"/>
    <n v="0.3"/>
    <n v="2.15"/>
    <n v="283.70999999999998"/>
    <n v="76"/>
    <n v="0.2"/>
    <n v="0.1"/>
    <n v="1.25"/>
    <n v="13234"/>
    <n v="0.9"/>
    <n v="0.5"/>
    <n v="1.9"/>
  </r>
  <r>
    <s v="151314"/>
    <x v="213"/>
    <x v="4"/>
    <x v="387"/>
    <x v="1"/>
    <s v="Less than 100 Claims - lower validity"/>
    <x v="0"/>
    <s v="911 N Shelby St"/>
    <n v="47167"/>
    <s v="Ascension Health"/>
    <s v="Y"/>
    <n v="3"/>
    <n v="219"/>
    <n v="0.3"/>
    <n v="0.1"/>
    <n v="1.86"/>
    <n v="339.75"/>
    <s v=""/>
    <s v=""/>
    <s v=""/>
    <m/>
    <s v=""/>
    <s v=""/>
    <s v=""/>
    <m/>
  </r>
  <r>
    <s v="151315"/>
    <x v="282"/>
    <x v="4"/>
    <x v="388"/>
    <x v="1"/>
    <s v="Less than 100 Claims - lower validity"/>
    <x v="0"/>
    <s v="416 E Maumee St"/>
    <n v="46703"/>
    <s v="Independent (CAH)"/>
    <s v="Y"/>
    <n v="3"/>
    <n v="2204"/>
    <n v="0.5"/>
    <n v="0.3"/>
    <n v="1.76"/>
    <n v="243.49"/>
    <n v="62"/>
    <n v="0.1"/>
    <n v="0.1"/>
    <n v="1.0900000000000001"/>
    <n v="10040"/>
    <n v="0.5"/>
    <n v="0.3"/>
    <n v="1.66"/>
  </r>
  <r>
    <s v="151316"/>
    <x v="283"/>
    <x v="4"/>
    <x v="389"/>
    <x v="1"/>
    <s v="Less than 100 Claims - lower validity"/>
    <x v="1"/>
    <s v="1300 S Jackson St"/>
    <n v="46041"/>
    <s v="Ascension Health"/>
    <s v="Y"/>
    <n v="4"/>
    <n v="13"/>
    <n v="0"/>
    <n v="0"/>
    <n v="2.25"/>
    <n v="307.79000000000002"/>
    <s v=""/>
    <s v=""/>
    <s v=""/>
    <m/>
    <s v=""/>
    <s v=""/>
    <s v=""/>
    <m/>
  </r>
  <r>
    <s v="151317"/>
    <x v="284"/>
    <x v="4"/>
    <x v="390"/>
    <x v="1"/>
    <s v="Less than 100 Claims - lower validity"/>
    <x v="0"/>
    <s v="1185 N 1000 W"/>
    <n v="47441"/>
    <s v="Independent (CAH)"/>
    <s v="Y"/>
    <n v="3"/>
    <n v="1017"/>
    <n v="0.2"/>
    <n v="0.1"/>
    <n v="2.57"/>
    <n v="330.99"/>
    <n v="19"/>
    <n v="0"/>
    <n v="0"/>
    <n v="0.95"/>
    <n v="14428"/>
    <n v="0.2"/>
    <n v="0.1"/>
    <n v="2.04"/>
  </r>
  <r>
    <s v="151318"/>
    <x v="193"/>
    <x v="4"/>
    <x v="391"/>
    <x v="1"/>
    <s v="Less than 100 Claims - lower validity"/>
    <x v="0"/>
    <s v="275 W 12th St"/>
    <n v="46970"/>
    <s v="Community Health_x000a_Systems_x000a_(CHS)/Lutheran"/>
    <s v="Y"/>
    <n v="2"/>
    <n v="2268"/>
    <n v="2.9"/>
    <n v="0.8"/>
    <n v="3.7"/>
    <n v="280.58999999999997"/>
    <n v="61"/>
    <n v="0.6"/>
    <n v="0.3"/>
    <n v="2.0299999999999998"/>
    <n v="11973"/>
    <n v="3.6"/>
    <n v="1.1000000000000001"/>
    <n v="3.22"/>
  </r>
  <r>
    <s v="151319"/>
    <x v="211"/>
    <x v="4"/>
    <x v="392"/>
    <x v="1"/>
    <s v="Less than 100 Claims - lower validity"/>
    <x v="0"/>
    <s v="1808 Sherman Dr"/>
    <n v="47670"/>
    <s v="Deaconess Health_x000a_System"/>
    <s v="Y"/>
    <n v="3"/>
    <n v="1002"/>
    <n v="0.1"/>
    <n v="0"/>
    <n v="2.48"/>
    <n v="329.68"/>
    <s v=""/>
    <s v=""/>
    <s v=""/>
    <m/>
    <s v=""/>
    <s v=""/>
    <s v=""/>
    <m/>
  </r>
  <r>
    <s v="151320"/>
    <x v="285"/>
    <x v="4"/>
    <x v="393"/>
    <x v="1"/>
    <s v="Less than 100 Claims - lower validity"/>
    <x v="0"/>
    <s v="500 W Votaw St"/>
    <n v="47371"/>
    <s v="Indiana University_x000a_Health"/>
    <s v="Y"/>
    <n v="4"/>
    <n v="2884"/>
    <n v="1"/>
    <n v="0.4"/>
    <n v="2.27"/>
    <n v="269.35000000000002"/>
    <n v="48"/>
    <n v="0.2"/>
    <n v="0.2"/>
    <n v="1.0900000000000001"/>
    <n v="9946"/>
    <n v="1.2"/>
    <n v="0.6"/>
    <n v="1.96"/>
  </r>
  <r>
    <s v="151322"/>
    <x v="286"/>
    <x v="4"/>
    <x v="394"/>
    <x v="0"/>
    <s v="More than 100 Claims  - higher validity"/>
    <x v="0"/>
    <s v="8885 Sr 237"/>
    <n v="47586"/>
    <s v="Alliant Management_x000a_Services"/>
    <s v="Y"/>
    <n v="4"/>
    <n v="3781"/>
    <n v="0.5"/>
    <n v="0.2"/>
    <n v="2.13"/>
    <n v="388.54"/>
    <n v="108"/>
    <n v="0.1"/>
    <n v="0.1"/>
    <n v="1.25"/>
    <n v="15107"/>
    <n v="0.6"/>
    <n v="0.3"/>
    <n v="1.87"/>
  </r>
  <r>
    <s v="151323"/>
    <x v="112"/>
    <x v="4"/>
    <x v="395"/>
    <x v="1"/>
    <s v="Less than 100 Claims - lower validity"/>
    <x v="0"/>
    <s v="207 N Townline Rd"/>
    <n v="46761"/>
    <s v="Parkview Health"/>
    <s v="Y"/>
    <n v="4"/>
    <n v="933"/>
    <n v="0.2"/>
    <n v="0.1"/>
    <n v="2.37"/>
    <n v="380.38"/>
    <n v="25"/>
    <n v="0"/>
    <n v="0"/>
    <n v="1.36"/>
    <n v="10398"/>
    <n v="0.2"/>
    <n v="0.1"/>
    <n v="2.0699999999999998"/>
  </r>
  <r>
    <s v="151324"/>
    <x v="287"/>
    <x v="4"/>
    <x v="396"/>
    <x v="1"/>
    <s v="Less than 100 Claims - lower validity"/>
    <x v="0"/>
    <s v="1104 E Grace St"/>
    <n v="47978"/>
    <s v="Franciscan Alliance"/>
    <s v="Y"/>
    <n v="3"/>
    <n v="2457"/>
    <n v="0.2"/>
    <n v="0.2"/>
    <n v="1.4"/>
    <n v="233.63"/>
    <n v="20"/>
    <n v="0"/>
    <n v="0"/>
    <n v="0.73"/>
    <n v="8487"/>
    <n v="0.3"/>
    <n v="0.2"/>
    <n v="1.26"/>
  </r>
  <r>
    <s v="151326"/>
    <x v="288"/>
    <x v="4"/>
    <x v="397"/>
    <x v="1"/>
    <s v="Less than 100 Claims - lower validity"/>
    <x v="0"/>
    <s v="801 S Main St"/>
    <n v="47842"/>
    <s v="Union"/>
    <s v="Y"/>
    <n v="3"/>
    <n v="804"/>
    <n v="0.1"/>
    <n v="0.1"/>
    <n v="2.61"/>
    <n v="467.34"/>
    <n v="23"/>
    <n v="0"/>
    <n v="0"/>
    <n v="0.98"/>
    <n v="11496"/>
    <n v="0.2"/>
    <n v="0.1"/>
    <n v="1.98"/>
  </r>
  <r>
    <s v="151327"/>
    <x v="289"/>
    <x v="4"/>
    <x v="398"/>
    <x v="1"/>
    <s v="Less than 100 Claims - lower validity"/>
    <x v="0"/>
    <s v="2200 N Section St"/>
    <n v="47882"/>
    <s v="QHR"/>
    <s v="Y"/>
    <n v="3"/>
    <n v="822"/>
    <n v="0.1"/>
    <n v="0"/>
    <n v="2.88"/>
    <n v="380.91"/>
    <n v="20"/>
    <n v="0"/>
    <n v="0"/>
    <n v="1.64"/>
    <n v="13315"/>
    <n v="0.2"/>
    <n v="0.1"/>
    <n v="2.54"/>
  </r>
  <r>
    <s v="151328"/>
    <x v="290"/>
    <x v="4"/>
    <x v="399"/>
    <x v="1"/>
    <s v="Less than 100 Claims - lower validity"/>
    <x v="0"/>
    <s v="2900 W 16th St"/>
    <n v="47421"/>
    <s v="Indiana University_x000a_Health"/>
    <s v="Y"/>
    <n v="4"/>
    <n v="964"/>
    <n v="0.7"/>
    <n v="0.3"/>
    <n v="2.69"/>
    <n v="297.92"/>
    <n v="54"/>
    <n v="0.5"/>
    <n v="0.4"/>
    <n v="1.21"/>
    <n v="18436"/>
    <n v="1.2"/>
    <n v="0.6"/>
    <n v="1.83"/>
  </r>
  <r>
    <s v="151329"/>
    <x v="291"/>
    <x v="4"/>
    <x v="400"/>
    <x v="0"/>
    <s v="More than 100 Claims  - higher validity"/>
    <x v="0"/>
    <s v="321 Mitchell Ave"/>
    <n v="47006"/>
    <s v="Independent (CAH)"/>
    <s v="Y"/>
    <n v="4"/>
    <n v="4854"/>
    <n v="0.5"/>
    <n v="0.2"/>
    <n v="2.87"/>
    <n v="295.93"/>
    <n v="228"/>
    <n v="0.2"/>
    <n v="0.2"/>
    <n v="1.56"/>
    <n v="11530"/>
    <n v="0.8"/>
    <n v="0.3"/>
    <n v="2.27"/>
  </r>
  <r>
    <s v="151330"/>
    <x v="124"/>
    <x v="4"/>
    <x v="401"/>
    <x v="1"/>
    <s v="Less than 100 Claims - lower validity"/>
    <x v="0"/>
    <s v="1100 Mercer Ave"/>
    <n v="46733"/>
    <s v="Independent (CAH)"/>
    <s v="Y"/>
    <n v="4"/>
    <n v="2402"/>
    <n v="0.5"/>
    <n v="0.3"/>
    <n v="1.52"/>
    <n v="177.23"/>
    <n v="71"/>
    <n v="0.2"/>
    <n v="0.2"/>
    <n v="1.05"/>
    <n v="9347"/>
    <n v="0.7"/>
    <n v="0.5"/>
    <n v="1.32"/>
  </r>
  <r>
    <s v="151331"/>
    <x v="292"/>
    <x v="4"/>
    <x v="402"/>
    <x v="0"/>
    <s v="More than 100 Claims  - higher validity"/>
    <x v="0"/>
    <s v="1141 Hospital Dr Nw"/>
    <n v="47112"/>
    <s v="Independent (CAH)"/>
    <s v="Y"/>
    <n v="4"/>
    <n v="3987"/>
    <n v="1.4"/>
    <n v="0.6"/>
    <n v="2.2999999999999998"/>
    <n v="255.23"/>
    <n v="179"/>
    <n v="0.4"/>
    <n v="0.3"/>
    <n v="1.1599999999999999"/>
    <n v="8544"/>
    <n v="1.7"/>
    <n v="0.9"/>
    <n v="1.9"/>
  </r>
  <r>
    <s v="151332"/>
    <x v="293"/>
    <x v="4"/>
    <x v="403"/>
    <x v="1"/>
    <s v="Less than 100 Claims - lower validity"/>
    <x v="0"/>
    <s v="720 N Lincoln St"/>
    <n v="47240"/>
    <s v="Independent (CAH)"/>
    <s v="Y"/>
    <n v="3"/>
    <n v="2333"/>
    <n v="0.4"/>
    <n v="0.1"/>
    <n v="2.79"/>
    <n v="337"/>
    <n v="73"/>
    <n v="0.1"/>
    <n v="0.1"/>
    <n v="1.46"/>
    <n v="11778"/>
    <n v="0.5"/>
    <n v="0.2"/>
    <n v="2.34"/>
  </r>
  <r>
    <s v="151333"/>
    <x v="294"/>
    <x v="4"/>
    <x v="404"/>
    <x v="1"/>
    <s v="Less than 100 Claims - lower validity"/>
    <x v="0"/>
    <s v="1542 S Bloomington_x000a_St"/>
    <n v="46135"/>
    <s v="Independent (CAH)"/>
    <s v="Y"/>
    <n v="4"/>
    <n v="1785"/>
    <n v="0.2"/>
    <n v="0.1"/>
    <n v="2.25"/>
    <n v="249.94"/>
    <n v="15"/>
    <n v="0.1"/>
    <n v="0"/>
    <n v="1.04"/>
    <n v="6916"/>
    <n v="0.3"/>
    <n v="0.2"/>
    <n v="1.87"/>
  </r>
  <r>
    <s v="151334"/>
    <x v="295"/>
    <x v="4"/>
    <x v="405"/>
    <x v="1"/>
    <s v="Less than 100 Claims - lower validity"/>
    <x v="0"/>
    <s v="1451 N Gardner St"/>
    <n v="47170"/>
    <s v="LifePoint Health"/>
    <s v="Y"/>
    <n v="4"/>
    <n v="2895"/>
    <n v="0.2"/>
    <n v="0.1"/>
    <n v="2.57"/>
    <n v="206.68"/>
    <n v="76"/>
    <n v="0.1"/>
    <n v="0"/>
    <n v="1.1499999999999999"/>
    <n v="6662"/>
    <n v="0.3"/>
    <n v="0.1"/>
    <n v="2.08"/>
  </r>
  <r>
    <s v="151335"/>
    <x v="290"/>
    <x v="4"/>
    <x v="406"/>
    <x v="1"/>
    <s v="Less than 100 Claims - lower validity"/>
    <x v="0"/>
    <s v="1600 23rd St"/>
    <n v="47421"/>
    <s v="Ascension Health"/>
    <s v="Y"/>
    <n v="3"/>
    <n v="1916"/>
    <n v="1.3"/>
    <n v="0.7"/>
    <n v="1.79"/>
    <n v="340.67"/>
    <n v="96"/>
    <n v="0.2"/>
    <n v="0.3"/>
    <n v="0.82"/>
    <n v="10479"/>
    <n v="1.5"/>
    <n v="1"/>
    <n v="1.51"/>
  </r>
  <r>
    <s v="170006"/>
    <x v="296"/>
    <x v="5"/>
    <x v="407"/>
    <x v="1"/>
    <s v="Less than 100 Claims - lower validity"/>
    <x v="1"/>
    <s v="1 Mt Carmel Way"/>
    <n v="66762"/>
    <s v="Ascension Health"/>
    <s v="N"/>
    <n v="2"/>
    <n v="26"/>
    <n v="0"/>
    <n v="0"/>
    <n v="2.95"/>
    <n v="205.04"/>
    <s v=""/>
    <s v=""/>
    <s v=""/>
    <m/>
    <s v=""/>
    <s v=""/>
    <s v=""/>
    <m/>
  </r>
  <r>
    <s v="170009"/>
    <x v="297"/>
    <x v="5"/>
    <x v="408"/>
    <x v="1"/>
    <s v="Less than 100 Claims - lower validity"/>
    <x v="0"/>
    <s v="3500 South 4th_x000a_Street"/>
    <n v="66048"/>
    <s v="Prime Healthcare_x000a_Services"/>
    <s v="N"/>
    <n v="5"/>
    <n v="105"/>
    <n v="0.1"/>
    <n v="0"/>
    <n v="3.53"/>
    <n v="248.83"/>
    <s v=""/>
    <s v=""/>
    <s v=""/>
    <m/>
    <s v=""/>
    <s v=""/>
    <s v=""/>
    <m/>
  </r>
  <r>
    <s v="170014"/>
    <x v="165"/>
    <x v="5"/>
    <x v="409"/>
    <x v="1"/>
    <s v="Less than 100 Claims - lower validity"/>
    <x v="1"/>
    <s v="1301 S Main Street"/>
    <n v="66067"/>
    <s v="Independent (IPPS)"/>
    <s v="N"/>
    <n v="4"/>
    <n v="50"/>
    <n v="0"/>
    <n v="0"/>
    <n v="1.8"/>
    <n v="131.80000000000001"/>
    <s v=""/>
    <s v=""/>
    <s v=""/>
    <m/>
    <s v=""/>
    <s v=""/>
    <s v=""/>
    <m/>
  </r>
  <r>
    <s v="170016"/>
    <x v="298"/>
    <x v="5"/>
    <x v="410"/>
    <x v="1"/>
    <s v="Less than 100 Claims - lower validity"/>
    <x v="1"/>
    <s v="1700 Sw 7th Street"/>
    <n v="66606"/>
    <s v="SCL Health"/>
    <s v="N"/>
    <n v="2"/>
    <n v="40"/>
    <n v="0"/>
    <n v="0"/>
    <n v="2.5"/>
    <n v="166.67"/>
    <s v=""/>
    <s v=""/>
    <s v=""/>
    <m/>
    <s v=""/>
    <s v=""/>
    <s v=""/>
    <m/>
  </r>
  <r>
    <s v="170017"/>
    <x v="299"/>
    <x v="5"/>
    <x v="411"/>
    <x v="1"/>
    <s v="Less than 100 Claims - lower validity"/>
    <x v="1"/>
    <s v="720 W Central St"/>
    <n v="67042"/>
    <s v="Independent (IPPS)"/>
    <s v="N"/>
    <n v="3"/>
    <n v="27"/>
    <n v="0"/>
    <n v="0"/>
    <n v="1.55"/>
    <n v="103.86"/>
    <s v=""/>
    <s v=""/>
    <s v=""/>
    <m/>
    <s v=""/>
    <s v=""/>
    <s v=""/>
    <m/>
  </r>
  <r>
    <s v="170023"/>
    <x v="300"/>
    <x v="5"/>
    <x v="412"/>
    <x v="1"/>
    <s v="Less than 100 Claims - lower validity"/>
    <x v="1"/>
    <s v="401 East Spruce"/>
    <n v="67846"/>
    <s v="Catholic Health_x000a_Initiatives"/>
    <s v="N"/>
    <n v="2"/>
    <n v="79"/>
    <n v="0.1"/>
    <n v="0"/>
    <n v="2.12"/>
    <n v="143.66999999999999"/>
    <s v=""/>
    <s v=""/>
    <s v=""/>
    <m/>
    <s v=""/>
    <s v=""/>
    <s v=""/>
    <m/>
  </r>
  <r>
    <s v="170027"/>
    <x v="301"/>
    <x v="5"/>
    <x v="413"/>
    <x v="1"/>
    <s v="Less than 100 Claims - lower validity"/>
    <x v="1"/>
    <s v="200 Commodore St"/>
    <n v="67124"/>
    <s v="Independent (IPPS)"/>
    <s v="N"/>
    <n v="4"/>
    <n v="18"/>
    <n v="0"/>
    <n v="0"/>
    <n v="1.1299999999999999"/>
    <n v="76.39"/>
    <s v=""/>
    <s v=""/>
    <s v=""/>
    <m/>
    <s v=""/>
    <s v=""/>
    <s v=""/>
    <m/>
  </r>
  <r>
    <s v="170040"/>
    <x v="302"/>
    <x v="5"/>
    <x v="414"/>
    <x v="1"/>
    <s v="Less than 100 Claims - lower validity"/>
    <x v="0"/>
    <s v="4000 Cambridge_x000a_Street"/>
    <n v="66160"/>
    <s v="Independent (IPPS)"/>
    <s v="N"/>
    <n v="4"/>
    <n v="3635"/>
    <n v="3.9"/>
    <n v="1.4"/>
    <n v="2.85"/>
    <n v="193.77"/>
    <n v="91"/>
    <n v="2.2000000000000002"/>
    <n v="1.1000000000000001"/>
    <n v="1.98"/>
    <n v="13731"/>
    <n v="6.2"/>
    <n v="2.5"/>
    <n v="2.4700000000000002"/>
  </r>
  <r>
    <s v="170049"/>
    <x v="303"/>
    <x v="5"/>
    <x v="415"/>
    <x v="1"/>
    <s v="Less than 100 Claims - lower validity"/>
    <x v="0"/>
    <s v="20333 West 151st_x000a_Street"/>
    <n v="66061"/>
    <s v="Independent (IPPS)"/>
    <s v="N"/>
    <n v="3"/>
    <n v="784"/>
    <n v="0.8"/>
    <n v="0.3"/>
    <n v="2.99"/>
    <n v="207.14"/>
    <n v="44"/>
    <n v="0.4"/>
    <n v="0.3"/>
    <n v="1.29"/>
    <n v="7555"/>
    <n v="1.2"/>
    <n v="0.6"/>
    <n v="2.02"/>
  </r>
  <r>
    <s v="170058"/>
    <x v="304"/>
    <x v="5"/>
    <x v="416"/>
    <x v="1"/>
    <s v="Less than 100 Claims - lower validity"/>
    <x v="1"/>
    <s v="401 Woodland Hills_x000a_Blvd"/>
    <n v="66701"/>
    <s v="Mercy"/>
    <s v="N"/>
    <n v="3"/>
    <n v="11"/>
    <n v="0"/>
    <n v="0"/>
    <n v="4.43"/>
    <n v="309.87"/>
    <s v=""/>
    <s v=""/>
    <s v=""/>
    <m/>
    <s v=""/>
    <s v=""/>
    <s v=""/>
    <m/>
  </r>
  <r>
    <s v="170068"/>
    <x v="305"/>
    <x v="5"/>
    <x v="417"/>
    <x v="1"/>
    <s v="Less than 100 Claims - lower validity"/>
    <x v="1"/>
    <s v="315 West 15th Street"/>
    <n v="67901"/>
    <s v="Independent (IPPS)"/>
    <s v="N"/>
    <n v="4"/>
    <n v="49"/>
    <n v="0"/>
    <n v="0"/>
    <n v="2.76"/>
    <n v="186.56"/>
    <s v=""/>
    <s v=""/>
    <s v=""/>
    <m/>
    <s v=""/>
    <s v=""/>
    <s v=""/>
    <m/>
  </r>
  <r>
    <s v="170074"/>
    <x v="306"/>
    <x v="5"/>
    <x v="418"/>
    <x v="1"/>
    <s v="Less than 100 Claims - lower validity"/>
    <x v="1"/>
    <s v="1102 St Mary's Road"/>
    <n v="66441"/>
    <s v="Independent (IPPS)"/>
    <s v="N"/>
    <n v="3"/>
    <n v="19"/>
    <n v="0"/>
    <n v="0"/>
    <n v="5.87"/>
    <n v="396.66"/>
    <s v=""/>
    <s v=""/>
    <s v=""/>
    <m/>
    <s v=""/>
    <s v=""/>
    <s v=""/>
    <m/>
  </r>
  <r>
    <s v="170086"/>
    <x v="298"/>
    <x v="5"/>
    <x v="419"/>
    <x v="1"/>
    <s v="Less than 100 Claims - lower validity"/>
    <x v="1"/>
    <s v="1500 Sw 10th_x000a_Avenue"/>
    <n v="66604"/>
    <s v="Independent (IPPS)"/>
    <s v="N"/>
    <n v="3"/>
    <n v="71"/>
    <n v="0.1"/>
    <n v="0"/>
    <n v="4.9400000000000004"/>
    <n v="330.61"/>
    <s v=""/>
    <s v=""/>
    <s v=""/>
    <m/>
    <s v=""/>
    <s v=""/>
    <s v=""/>
    <m/>
  </r>
  <r>
    <s v="170103"/>
    <x v="307"/>
    <x v="5"/>
    <x v="420"/>
    <x v="1"/>
    <s v="Less than 100 Claims - lower validity"/>
    <x v="1"/>
    <s v="600 Medical Center_x000a_Drive"/>
    <n v="67114"/>
    <s v="Independent (IPPS)"/>
    <s v="N"/>
    <n v="4"/>
    <n v="40"/>
    <n v="0.1"/>
    <n v="0"/>
    <n v="1.46"/>
    <n v="94.45"/>
    <s v=""/>
    <s v=""/>
    <s v=""/>
    <m/>
    <s v=""/>
    <s v=""/>
    <s v=""/>
    <m/>
  </r>
  <r>
    <s v="170104"/>
    <x v="308"/>
    <x v="5"/>
    <x v="421"/>
    <x v="0"/>
    <s v="More than 100 Claims  - higher validity"/>
    <x v="0"/>
    <s v="9100 W 74th Street"/>
    <n v="66204"/>
    <s v="Adventist Health_x000a_System Sunbelt Health_x000a_Care Corporation"/>
    <s v="N"/>
    <n v="4"/>
    <n v="1842"/>
    <n v="1.6"/>
    <n v="0.6"/>
    <n v="2.65"/>
    <n v="184.91"/>
    <n v="124"/>
    <n v="1.3"/>
    <n v="0.8"/>
    <n v="1.63"/>
    <n v="9714"/>
    <n v="2.9"/>
    <n v="1.4"/>
    <n v="2.06"/>
  </r>
  <r>
    <s v="170105"/>
    <x v="309"/>
    <x v="5"/>
    <x v="422"/>
    <x v="1"/>
    <s v="Less than 100 Claims - lower validity"/>
    <x v="1"/>
    <s v="1000 Hospital Drive"/>
    <n v="67460"/>
    <s v="Independent (IPPS)"/>
    <s v="N"/>
    <n v="4"/>
    <n v="47"/>
    <n v="0"/>
    <n v="0"/>
    <n v="2.6"/>
    <n v="175.7"/>
    <s v=""/>
    <s v=""/>
    <s v=""/>
    <m/>
    <s v=""/>
    <s v=""/>
    <s v=""/>
    <m/>
  </r>
  <r>
    <s v="170109"/>
    <x v="310"/>
    <x v="5"/>
    <x v="423"/>
    <x v="1"/>
    <s v="Less than 100 Claims - lower validity"/>
    <x v="0"/>
    <s v="2100 Baptiste Drive"/>
    <n v="66071"/>
    <s v="Independent (IPPS)"/>
    <s v="N"/>
    <n v="4"/>
    <n v="163"/>
    <n v="0.1"/>
    <n v="0"/>
    <n v="3.07"/>
    <n v="211.02"/>
    <s v=""/>
    <s v=""/>
    <s v=""/>
    <m/>
    <s v=""/>
    <s v=""/>
    <s v=""/>
    <m/>
  </r>
  <r>
    <s v="170122"/>
    <x v="311"/>
    <x v="5"/>
    <x v="424"/>
    <x v="1"/>
    <s v="Less than 100 Claims - lower validity"/>
    <x v="1"/>
    <s v="929 North St Francis_x000a_Street"/>
    <n v="67214"/>
    <s v="Ascension Health"/>
    <s v="N"/>
    <n v="4"/>
    <n v="40"/>
    <n v="0"/>
    <n v="0"/>
    <n v="5.01"/>
    <n v="330.18"/>
    <s v=""/>
    <s v=""/>
    <s v=""/>
    <m/>
    <s v=""/>
    <s v=""/>
    <s v=""/>
    <m/>
  </r>
  <r>
    <s v="170123"/>
    <x v="311"/>
    <x v="5"/>
    <x v="425"/>
    <x v="1"/>
    <s v="Less than 100 Claims - lower validity"/>
    <x v="0"/>
    <s v="550 N Hillside Street"/>
    <n v="67214"/>
    <s v="HCA Healthcare"/>
    <s v="N"/>
    <n v="3"/>
    <n v="141"/>
    <n v="0.2"/>
    <n v="0.1"/>
    <n v="2.5"/>
    <n v="160.94999999999999"/>
    <n v="22"/>
    <n v="0.3"/>
    <n v="0.2"/>
    <n v="1.53"/>
    <n v="9785"/>
    <n v="0.5"/>
    <n v="0.3"/>
    <n v="1.81"/>
  </r>
  <r>
    <s v="170133"/>
    <x v="297"/>
    <x v="5"/>
    <x v="426"/>
    <x v="1"/>
    <s v="Less than 100 Claims - lower validity"/>
    <x v="1"/>
    <s v="711 Marshall Street"/>
    <n v="66048"/>
    <s v="Saint Luke's Health_x000a_System"/>
    <s v="N"/>
    <n v="3"/>
    <n v="85"/>
    <n v="0.1"/>
    <n v="0"/>
    <n v="2.89"/>
    <n v="201.96"/>
    <s v=""/>
    <s v=""/>
    <s v=""/>
    <m/>
    <s v=""/>
    <s v=""/>
    <s v=""/>
    <m/>
  </r>
  <r>
    <s v="170137"/>
    <x v="312"/>
    <x v="5"/>
    <x v="427"/>
    <x v="1"/>
    <s v="Less than 100 Claims - lower validity"/>
    <x v="0"/>
    <s v="325 Maine Street"/>
    <n v="66044"/>
    <s v="Independent (IPPS)"/>
    <s v="N"/>
    <n v="3"/>
    <n v="430"/>
    <n v="0.7"/>
    <n v="0.1"/>
    <n v="5.29"/>
    <n v="370.42"/>
    <s v=""/>
    <s v=""/>
    <s v=""/>
    <m/>
    <s v=""/>
    <s v=""/>
    <s v=""/>
    <m/>
  </r>
  <r>
    <s v="170142"/>
    <x v="313"/>
    <x v="5"/>
    <x v="428"/>
    <x v="1"/>
    <s v="Less than 100 Claims - lower validity"/>
    <x v="0"/>
    <s v="1823 College Ave"/>
    <n v="66502"/>
    <s v="Ascension Health"/>
    <s v="N"/>
    <n v="3"/>
    <n v="208"/>
    <n v="0.2"/>
    <n v="0"/>
    <n v="4.45"/>
    <n v="302.52"/>
    <n v="11"/>
    <n v="0.1"/>
    <n v="0.1"/>
    <n v="1.54"/>
    <n v="8960"/>
    <n v="0.3"/>
    <n v="0.1"/>
    <n v="2.76"/>
  </r>
  <r>
    <s v="170146"/>
    <x v="302"/>
    <x v="5"/>
    <x v="429"/>
    <x v="1"/>
    <s v="Less than 100 Claims - lower validity"/>
    <x v="0"/>
    <s v="8929 Parallel_x000a_Parkway"/>
    <n v="66112"/>
    <s v="Prime Healthcare_x000a_Services"/>
    <s v="N"/>
    <n v="5"/>
    <n v="920"/>
    <n v="1"/>
    <n v="0.3"/>
    <n v="3.09"/>
    <n v="212.1"/>
    <n v="27"/>
    <n v="0.5"/>
    <n v="0.3"/>
    <n v="2.1"/>
    <n v="12542"/>
    <n v="1.5"/>
    <n v="0.6"/>
    <n v="2.65"/>
  </r>
  <r>
    <s v="170175"/>
    <x v="314"/>
    <x v="5"/>
    <x v="430"/>
    <x v="1"/>
    <s v="Less than 100 Claims - lower validity"/>
    <x v="1"/>
    <s v="3001 Avenue A"/>
    <n v="67801"/>
    <s v="LifePoint Health"/>
    <s v="N"/>
    <n v="4"/>
    <n v="27"/>
    <n v="0"/>
    <n v="0"/>
    <n v="3.44"/>
    <n v="242.98"/>
    <s v=""/>
    <s v=""/>
    <s v=""/>
    <m/>
    <s v=""/>
    <s v=""/>
    <s v=""/>
    <m/>
  </r>
  <r>
    <s v="170176"/>
    <x v="315"/>
    <x v="5"/>
    <x v="431"/>
    <x v="1"/>
    <s v="Less than 100 Claims - lower validity"/>
    <x v="0"/>
    <s v="10500 Quivira Road"/>
    <n v="66215"/>
    <s v="HCA Healthcare"/>
    <s v="N"/>
    <n v="3"/>
    <n v="740"/>
    <n v="1"/>
    <n v="0.3"/>
    <n v="3.62"/>
    <n v="253.27"/>
    <n v="96"/>
    <n v="1.8"/>
    <n v="0.9"/>
    <n v="2.0499999999999998"/>
    <n v="12955"/>
    <n v="2.8"/>
    <n v="1.2"/>
    <n v="2.44"/>
  </r>
  <r>
    <s v="170182"/>
    <x v="315"/>
    <x v="5"/>
    <x v="432"/>
    <x v="1"/>
    <s v="Less than 100 Claims - lower validity"/>
    <x v="0"/>
    <s v="5721 West 119th_x000a_Street"/>
    <n v="66209"/>
    <s v="HCA Healthcare"/>
    <s v="N"/>
    <n v="3"/>
    <n v="410"/>
    <n v="0.4"/>
    <n v="0.2"/>
    <n v="2.2200000000000002"/>
    <n v="154.63999999999999"/>
    <n v="32"/>
    <n v="0.6"/>
    <n v="0.3"/>
    <n v="2.21"/>
    <n v="12676"/>
    <n v="1"/>
    <n v="0.5"/>
    <n v="2.21"/>
  </r>
  <r>
    <s v="170185"/>
    <x v="315"/>
    <x v="5"/>
    <x v="433"/>
    <x v="1"/>
    <s v="Less than 100 Claims - lower validity"/>
    <x v="0"/>
    <s v="12300 Metcalf_x000a_Avenue"/>
    <n v="66213"/>
    <s v="Saint Luke's Health_x000a_System"/>
    <s v="N"/>
    <n v="5"/>
    <n v="370"/>
    <n v="0.4"/>
    <n v="0.1"/>
    <n v="2.71"/>
    <n v="186.7"/>
    <n v="25"/>
    <n v="0.3"/>
    <n v="0.2"/>
    <n v="1.59"/>
    <n v="9152"/>
    <n v="0.7"/>
    <n v="0.3"/>
    <n v="2.12"/>
  </r>
  <r>
    <s v="170188"/>
    <x v="316"/>
    <x v="5"/>
    <x v="434"/>
    <x v="1"/>
    <s v="Less than 100 Claims - lower validity"/>
    <x v="1"/>
    <s v="3651 College Blvd"/>
    <n v="66211"/>
    <s v="Independent (IPPS)"/>
    <s v="N"/>
    <s v="NA"/>
    <n v="35"/>
    <n v="0.2"/>
    <n v="0.1"/>
    <n v="3.07"/>
    <n v="207.48"/>
    <s v=""/>
    <s v=""/>
    <s v=""/>
    <m/>
    <s v=""/>
    <s v=""/>
    <s v=""/>
    <m/>
  </r>
  <r>
    <s v="170197"/>
    <x v="317"/>
    <x v="5"/>
    <x v="435"/>
    <x v="1"/>
    <s v="Less than 100 Claims - lower validity"/>
    <x v="1"/>
    <s v="1124 West 21st_x000a_Street"/>
    <n v="67002"/>
    <s v="Independent (IPPS)"/>
    <s v="N"/>
    <n v="5"/>
    <n v="16"/>
    <n v="0"/>
    <n v="0"/>
    <n v="1.26"/>
    <n v="84.93"/>
    <s v=""/>
    <s v=""/>
    <s v=""/>
    <m/>
    <s v=""/>
    <s v=""/>
    <s v=""/>
    <m/>
  </r>
  <r>
    <s v="170201"/>
    <x v="315"/>
    <x v="5"/>
    <x v="436"/>
    <x v="1"/>
    <s v="Less than 100 Claims - lower validity"/>
    <x v="1"/>
    <s v="12850 Metcalf_x000a_Avenue"/>
    <n v="66213"/>
    <s v="Independent (IPPS)"/>
    <s v="N"/>
    <s v="NA"/>
    <n v="12"/>
    <n v="0.1"/>
    <n v="0"/>
    <n v="29.58"/>
    <n v="2165.61"/>
    <s v=""/>
    <s v=""/>
    <s v=""/>
    <m/>
    <s v=""/>
    <s v=""/>
    <s v=""/>
    <m/>
  </r>
  <r>
    <s v="171312"/>
    <x v="318"/>
    <x v="5"/>
    <x v="437"/>
    <x v="1"/>
    <s v="Less than 100 Claims - lower validity"/>
    <x v="1"/>
    <s v="2nd &amp; Frisco Street"/>
    <n v="67029"/>
    <s v="Great Plains Health_x000a_Alliance, Inc."/>
    <s v="Y"/>
    <s v="NA"/>
    <n v="14"/>
    <n v="0"/>
    <n v="0.1"/>
    <n v="0.5"/>
    <n v="119.63"/>
    <s v=""/>
    <s v=""/>
    <s v=""/>
    <m/>
    <s v=""/>
    <s v=""/>
    <s v=""/>
    <m/>
  </r>
  <r>
    <s v="171313"/>
    <x v="319"/>
    <x v="5"/>
    <x v="438"/>
    <x v="1"/>
    <s v="Less than 100 Claims - lower validity"/>
    <x v="1"/>
    <s v="500 Thorpe Street"/>
    <n v="67860"/>
    <s v="Independent (CAH)"/>
    <s v="Y"/>
    <s v="NA"/>
    <n v="21"/>
    <n v="0"/>
    <n v="0"/>
    <n v="2.3199999999999998"/>
    <n v="246.67"/>
    <s v=""/>
    <s v=""/>
    <s v=""/>
    <m/>
    <s v=""/>
    <s v=""/>
    <s v=""/>
    <m/>
  </r>
  <r>
    <s v="171343"/>
    <x v="320"/>
    <x v="5"/>
    <x v="439"/>
    <x v="1"/>
    <s v="Less than 100 Claims - lower validity"/>
    <x v="1"/>
    <s v="404 N Chestnut"/>
    <n v="67855"/>
    <s v="Independent (CAH)"/>
    <s v="Y"/>
    <s v="NA"/>
    <n v="50"/>
    <n v="0"/>
    <n v="0"/>
    <n v="1.0900000000000001"/>
    <n v="305.11"/>
    <s v=""/>
    <s v=""/>
    <s v=""/>
    <m/>
    <s v=""/>
    <s v=""/>
    <s v=""/>
    <m/>
  </r>
  <r>
    <s v="171358"/>
    <x v="321"/>
    <x v="5"/>
    <x v="440"/>
    <x v="1"/>
    <s v="Less than 100 Claims - lower validity"/>
    <x v="1"/>
    <s v="605 W Lincoln Street"/>
    <n v="67456"/>
    <s v="Salina Regional Health_x000a_Center"/>
    <s v="Y"/>
    <s v="NA"/>
    <n v="22"/>
    <n v="0"/>
    <n v="0"/>
    <n v="1.91"/>
    <n v="256.52"/>
    <s v=""/>
    <s v=""/>
    <s v=""/>
    <m/>
    <s v=""/>
    <s v=""/>
    <s v=""/>
    <m/>
  </r>
  <r>
    <s v="171359"/>
    <x v="322"/>
    <x v="5"/>
    <x v="441"/>
    <x v="1"/>
    <s v="Less than 100 Claims - lower validity"/>
    <x v="1"/>
    <s v="506 3rd Street"/>
    <n v="67879"/>
    <s v="QHR"/>
    <s v="Y"/>
    <s v="NA"/>
    <n v="23"/>
    <n v="0"/>
    <n v="0"/>
    <n v="2.27"/>
    <n v="371.68"/>
    <s v=""/>
    <s v=""/>
    <s v=""/>
    <m/>
    <s v=""/>
    <s v=""/>
    <s v=""/>
    <m/>
  </r>
  <r>
    <s v="171360"/>
    <x v="208"/>
    <x v="5"/>
    <x v="442"/>
    <x v="1"/>
    <s v="Less than 100 Claims - lower validity"/>
    <x v="0"/>
    <s v="624 N Second"/>
    <n v="67455"/>
    <s v="Independent (CAH)"/>
    <s v="Y"/>
    <s v="NA"/>
    <n v="222"/>
    <n v="0.1"/>
    <n v="0.1"/>
    <n v="0.91"/>
    <n v="175.72"/>
    <s v=""/>
    <s v=""/>
    <s v=""/>
    <m/>
    <s v=""/>
    <s v=""/>
    <s v=""/>
    <m/>
  </r>
  <r>
    <s v="171370"/>
    <x v="323"/>
    <x v="5"/>
    <x v="443"/>
    <x v="1"/>
    <s v="Less than 100 Claims - lower validity"/>
    <x v="0"/>
    <s v="220 West Second_x000a_Street"/>
    <n v="67735"/>
    <s v="Independent (CAH)"/>
    <s v="Y"/>
    <s v="NA"/>
    <n v="111"/>
    <n v="0.1"/>
    <n v="0"/>
    <n v="1.62"/>
    <n v="250.1"/>
    <s v=""/>
    <s v=""/>
    <s v=""/>
    <m/>
    <s v=""/>
    <s v=""/>
    <s v=""/>
    <m/>
  </r>
  <r>
    <s v="171371"/>
    <x v="324"/>
    <x v="5"/>
    <x v="444"/>
    <x v="1"/>
    <s v="Less than 100 Claims - lower validity"/>
    <x v="1"/>
    <s v="617 Liberty"/>
    <n v="67432"/>
    <s v="Independent (CAH)"/>
    <s v="Y"/>
    <n v="3"/>
    <n v="52"/>
    <n v="0"/>
    <n v="0"/>
    <n v="1.25"/>
    <n v="194.33"/>
    <s v=""/>
    <s v=""/>
    <s v=""/>
    <m/>
    <s v=""/>
    <s v=""/>
    <s v=""/>
    <m/>
  </r>
  <r>
    <s v="171373"/>
    <x v="325"/>
    <x v="5"/>
    <x v="445"/>
    <x v="1"/>
    <s v="Less than 100 Claims - lower validity"/>
    <x v="1"/>
    <s v="3066 North Kentucky_x000a_Street"/>
    <n v="66749"/>
    <s v="Independent (CAH)"/>
    <s v="Y"/>
    <n v="2"/>
    <n v="23"/>
    <n v="0"/>
    <n v="0"/>
    <n v="2.75"/>
    <n v="281.68"/>
    <s v=""/>
    <s v=""/>
    <s v=""/>
    <m/>
    <s v=""/>
    <s v=""/>
    <s v=""/>
    <m/>
  </r>
  <r>
    <s v="171380"/>
    <x v="326"/>
    <x v="5"/>
    <x v="446"/>
    <x v="1"/>
    <s v="Less than 100 Claims - lower validity"/>
    <x v="1"/>
    <s v="629 South Plummer"/>
    <n v="66720"/>
    <s v="QHR"/>
    <s v="Y"/>
    <n v="3"/>
    <n v="32"/>
    <n v="0"/>
    <n v="0"/>
    <n v="2.02"/>
    <n v="217.79"/>
    <s v=""/>
    <s v=""/>
    <s v=""/>
    <m/>
    <s v=""/>
    <s v=""/>
    <s v=""/>
    <m/>
  </r>
  <r>
    <s v="180001"/>
    <x v="327"/>
    <x v="6"/>
    <x v="447"/>
    <x v="1"/>
    <s v="Less than 100 Claims - lower validity"/>
    <x v="0"/>
    <s v="85 North Grand_x000a_Avenue"/>
    <n v="41075"/>
    <s v="St. Elizabeth_x000a_Healthcare"/>
    <s v="N"/>
    <n v="3"/>
    <n v="650"/>
    <n v="0.9"/>
    <n v="0.3"/>
    <n v="3.28"/>
    <n v="227.55"/>
    <n v="52"/>
    <n v="1"/>
    <n v="0.4"/>
    <n v="2.61"/>
    <n v="15994"/>
    <n v="1.9"/>
    <n v="0.7"/>
    <n v="2.89"/>
  </r>
  <r>
    <s v="180009"/>
    <x v="328"/>
    <x v="6"/>
    <x v="448"/>
    <x v="1"/>
    <s v="Less than 100 Claims - lower validity"/>
    <x v="1"/>
    <s v="2201 Lexington_x000a_Avenue"/>
    <n v="41101"/>
    <s v="Independent (IPPS)"/>
    <s v="N"/>
    <n v="2"/>
    <n v="93"/>
    <n v="0.1"/>
    <n v="0"/>
    <n v="3.98"/>
    <n v="268.42"/>
    <s v=""/>
    <s v=""/>
    <s v=""/>
    <m/>
    <s v=""/>
    <s v=""/>
    <s v=""/>
    <m/>
  </r>
  <r>
    <s v="180012"/>
    <x v="329"/>
    <x v="6"/>
    <x v="449"/>
    <x v="1"/>
    <s v="Less than 100 Claims - lower validity"/>
    <x v="0"/>
    <s v="913 North Dixie_x000a_Avenue"/>
    <n v="42701"/>
    <s v="Baptist Health"/>
    <s v="N"/>
    <n v="3"/>
    <n v="1172"/>
    <n v="0.9"/>
    <n v="0.4"/>
    <n v="2.06"/>
    <n v="135.49"/>
    <n v="30"/>
    <n v="0.3"/>
    <n v="0.2"/>
    <n v="1.1499999999999999"/>
    <n v="6790"/>
    <n v="1.2"/>
    <n v="0.7"/>
    <n v="1.74"/>
  </r>
  <r>
    <s v="180013"/>
    <x v="330"/>
    <x v="6"/>
    <x v="450"/>
    <x v="1"/>
    <s v="Less than 100 Claims - lower validity"/>
    <x v="1"/>
    <s v="250 Park Street"/>
    <n v="42101"/>
    <s v="Commonwealth Health_x000a_Corporation"/>
    <s v="N"/>
    <n v="1"/>
    <n v="88"/>
    <n v="0.1"/>
    <n v="0"/>
    <n v="2.79"/>
    <n v="191.49"/>
    <s v=""/>
    <s v=""/>
    <s v=""/>
    <m/>
    <s v=""/>
    <s v=""/>
    <s v=""/>
    <m/>
  </r>
  <r>
    <s v="180016"/>
    <x v="257"/>
    <x v="6"/>
    <x v="451"/>
    <x v="1"/>
    <s v="Less than 100 Claims - lower validity"/>
    <x v="0"/>
    <s v="727 Hospital Drive"/>
    <n v="40065"/>
    <s v="Catholic Health_x000a_Initiatives"/>
    <s v="N"/>
    <n v="3"/>
    <n v="915"/>
    <n v="0.9"/>
    <n v="0.3"/>
    <n v="3.05"/>
    <n v="205.6"/>
    <s v=""/>
    <s v=""/>
    <s v=""/>
    <m/>
    <s v=""/>
    <s v=""/>
    <s v=""/>
    <m/>
  </r>
  <r>
    <s v="180017"/>
    <x v="331"/>
    <x v="6"/>
    <x v="452"/>
    <x v="1"/>
    <s v="Less than 100 Claims - lower validity"/>
    <x v="0"/>
    <s v="1301 North Race_x000a_Street"/>
    <n v="42141"/>
    <s v="Independent (IPPS)"/>
    <s v="N"/>
    <n v="2"/>
    <n v="123"/>
    <n v="0.3"/>
    <n v="0"/>
    <n v="5.26"/>
    <n v="345.79"/>
    <s v=""/>
    <s v=""/>
    <s v=""/>
    <m/>
    <s v=""/>
    <s v=""/>
    <s v=""/>
    <m/>
  </r>
  <r>
    <s v="180018"/>
    <x v="332"/>
    <x v="6"/>
    <x v="453"/>
    <x v="1"/>
    <s v="Less than 100 Claims - lower validity"/>
    <x v="1"/>
    <s v="222 Medical Circle"/>
    <n v="40351"/>
    <s v="Independent (IPPS)"/>
    <s v="N"/>
    <n v="3"/>
    <n v="23"/>
    <n v="0"/>
    <n v="0"/>
    <n v="2.0099999999999998"/>
    <n v="137.19"/>
    <s v=""/>
    <s v=""/>
    <s v=""/>
    <m/>
    <s v=""/>
    <s v=""/>
    <s v=""/>
    <m/>
  </r>
  <r>
    <s v="180024"/>
    <x v="260"/>
    <x v="6"/>
    <x v="454"/>
    <x v="1"/>
    <s v="Less than 100 Claims - lower validity"/>
    <x v="0"/>
    <s v="320 Loretto Road"/>
    <n v="40033"/>
    <s v="LifePoint Health"/>
    <s v="N"/>
    <n v="3"/>
    <n v="279"/>
    <n v="0.2"/>
    <n v="0.1"/>
    <n v="2.42"/>
    <n v="154.66"/>
    <s v=""/>
    <s v=""/>
    <s v=""/>
    <m/>
    <s v=""/>
    <s v=""/>
    <s v=""/>
    <m/>
  </r>
  <r>
    <s v="180025"/>
    <x v="333"/>
    <x v="6"/>
    <x v="455"/>
    <x v="1"/>
    <s v="Less than 100 Claims - lower validity"/>
    <x v="0"/>
    <s v="4305 New_x000a_Shepherdsville Road"/>
    <n v="40004"/>
    <s v="Catholic Health_x000a_Initiatives"/>
    <s v="N"/>
    <n v="3"/>
    <n v="1973"/>
    <n v="2.5"/>
    <n v="0.5"/>
    <n v="4.7300000000000004"/>
    <n v="315.11"/>
    <n v="38"/>
    <n v="0.4"/>
    <n v="0.3"/>
    <n v="1.49"/>
    <n v="8755"/>
    <n v="2.9"/>
    <n v="0.8"/>
    <n v="3.62"/>
  </r>
  <r>
    <s v="180027"/>
    <x v="334"/>
    <x v="6"/>
    <x v="456"/>
    <x v="1"/>
    <s v="Less than 100 Claims - lower validity"/>
    <x v="1"/>
    <s v="803 Poplar Street"/>
    <n v="42071"/>
    <s v="Independent (IPPS)"/>
    <s v="N"/>
    <n v="3"/>
    <n v="45"/>
    <n v="0.1"/>
    <n v="0"/>
    <n v="3.86"/>
    <n v="248.02"/>
    <s v=""/>
    <s v=""/>
    <s v=""/>
    <m/>
    <s v=""/>
    <s v=""/>
    <s v=""/>
    <m/>
  </r>
  <r>
    <s v="180036"/>
    <x v="328"/>
    <x v="6"/>
    <x v="457"/>
    <x v="1"/>
    <s v="Less than 100 Claims - lower validity"/>
    <x v="1"/>
    <s v="1000 Saint_x000a_Christopher Drive"/>
    <n v="41101"/>
    <s v="Bon Secours Health_x000a_System, Inc."/>
    <s v="N"/>
    <n v="2"/>
    <n v="19"/>
    <n v="0"/>
    <n v="0"/>
    <n v="3.72"/>
    <n v="251.01"/>
    <s v=""/>
    <s v=""/>
    <s v=""/>
    <m/>
    <s v=""/>
    <s v=""/>
    <s v=""/>
    <m/>
  </r>
  <r>
    <s v="180038"/>
    <x v="335"/>
    <x v="6"/>
    <x v="458"/>
    <x v="1"/>
    <s v="Less than 100 Claims - lower validity"/>
    <x v="0"/>
    <s v="1201 Pleasant Valley_x000a_Road"/>
    <n v="42303"/>
    <s v="Owensboro Health"/>
    <s v="N"/>
    <n v="4"/>
    <n v="118"/>
    <n v="0.2"/>
    <n v="0.1"/>
    <n v="2.75"/>
    <n v="188.97"/>
    <s v=""/>
    <s v=""/>
    <s v=""/>
    <m/>
    <s v=""/>
    <s v=""/>
    <s v=""/>
    <m/>
  </r>
  <r>
    <s v="180040"/>
    <x v="27"/>
    <x v="6"/>
    <x v="459"/>
    <x v="0"/>
    <s v="More than 100 Claims  - higher validity"/>
    <x v="0"/>
    <s v="200 Abraham_x000a_Flexner Way"/>
    <n v="40202"/>
    <s v="Catholic Health_x000a_Initiatives"/>
    <s v="N"/>
    <n v="1"/>
    <n v="12898"/>
    <n v="13.5"/>
    <n v="5.7"/>
    <n v="2.39"/>
    <n v="160.1"/>
    <n v="393"/>
    <n v="7.5"/>
    <n v="4.9000000000000004"/>
    <n v="1.51"/>
    <n v="9838"/>
    <n v="21"/>
    <n v="10.6"/>
    <n v="1.98"/>
  </r>
  <r>
    <s v="180044"/>
    <x v="336"/>
    <x v="6"/>
    <x v="460"/>
    <x v="1"/>
    <s v="Less than 100 Claims - lower validity"/>
    <x v="1"/>
    <s v="911 Bypass Road"/>
    <n v="41501"/>
    <s v="Independent (IPPS)"/>
    <s v="N"/>
    <n v="1"/>
    <n v="39"/>
    <n v="0"/>
    <n v="0"/>
    <n v="3.19"/>
    <n v="226.58"/>
    <s v=""/>
    <s v=""/>
    <s v=""/>
    <m/>
    <s v=""/>
    <s v=""/>
    <s v=""/>
    <m/>
  </r>
  <r>
    <s v="180048"/>
    <x v="162"/>
    <x v="6"/>
    <x v="461"/>
    <x v="1"/>
    <s v="Less than 100 Claims - lower validity"/>
    <x v="0"/>
    <s v="217 South Third_x000a_Street"/>
    <n v="40422"/>
    <s v="Ephraim McDowell_x000a_Health"/>
    <s v="N"/>
    <n v="3"/>
    <n v="134"/>
    <n v="0.2"/>
    <n v="0"/>
    <n v="3.87"/>
    <n v="259.94"/>
    <n v="12"/>
    <n v="0.3"/>
    <n v="0.2"/>
    <n v="1.86"/>
    <n v="10979"/>
    <n v="0.5"/>
    <n v="0.2"/>
    <n v="2.25"/>
  </r>
  <r>
    <s v="180049"/>
    <x v="240"/>
    <x v="6"/>
    <x v="462"/>
    <x v="1"/>
    <s v="Less than 100 Claims - lower validity"/>
    <x v="1"/>
    <s v="801 Eastern Bypass"/>
    <n v="40475"/>
    <s v="Baptist Health"/>
    <s v="N"/>
    <n v="3"/>
    <n v="74"/>
    <n v="0.1"/>
    <n v="0"/>
    <n v="2.83"/>
    <n v="192.19"/>
    <s v=""/>
    <s v=""/>
    <s v=""/>
    <m/>
    <s v=""/>
    <s v=""/>
    <s v=""/>
    <m/>
  </r>
  <r>
    <s v="180056"/>
    <x v="337"/>
    <x v="6"/>
    <x v="463"/>
    <x v="1"/>
    <s v="Less than 100 Claims - lower validity"/>
    <x v="1"/>
    <s v="1305 N Elm St"/>
    <n v="42420"/>
    <s v="Independent (IPPS)"/>
    <s v="N"/>
    <n v="3"/>
    <n v="16"/>
    <n v="0"/>
    <n v="0"/>
    <n v="3.43"/>
    <n v="237.81"/>
    <s v=""/>
    <s v=""/>
    <s v=""/>
    <m/>
    <s v=""/>
    <s v=""/>
    <s v=""/>
    <m/>
  </r>
  <r>
    <s v="180066"/>
    <x v="338"/>
    <x v="6"/>
    <x v="464"/>
    <x v="1"/>
    <s v="Less than 100 Claims - lower validity"/>
    <x v="1"/>
    <s v="1625 Nashville Street"/>
    <n v="42276"/>
    <s v="LifePoint Health"/>
    <s v="N"/>
    <n v="4"/>
    <n v="15"/>
    <n v="0"/>
    <n v="0"/>
    <n v="4.38"/>
    <n v="310.17"/>
    <s v=""/>
    <s v=""/>
    <s v=""/>
    <m/>
    <s v=""/>
    <s v=""/>
    <s v=""/>
    <m/>
  </r>
  <r>
    <s v="180067"/>
    <x v="339"/>
    <x v="6"/>
    <x v="465"/>
    <x v="1"/>
    <s v="Less than 100 Claims - lower validity"/>
    <x v="0"/>
    <s v="800 Rose Street"/>
    <n v="40536"/>
    <s v="Independent (IPPS)"/>
    <s v="N"/>
    <n v="3"/>
    <n v="646"/>
    <n v="0.7"/>
    <n v="0.3"/>
    <n v="2.9"/>
    <n v="197.8"/>
    <n v="66"/>
    <n v="10.1"/>
    <n v="1.7"/>
    <n v="5.81"/>
    <n v="48588"/>
    <n v="10.9"/>
    <n v="2"/>
    <n v="5.43"/>
  </r>
  <r>
    <s v="180070"/>
    <x v="340"/>
    <x v="6"/>
    <x v="466"/>
    <x v="1"/>
    <s v="Less than 100 Claims - lower validity"/>
    <x v="0"/>
    <s v="910 Wallace Avenue"/>
    <n v="42754"/>
    <s v="Alliant Management_x000a_Services"/>
    <s v="N"/>
    <n v="4"/>
    <n v="148"/>
    <n v="0.1"/>
    <n v="0"/>
    <n v="3.47"/>
    <n v="226.14"/>
    <s v=""/>
    <s v=""/>
    <s v=""/>
    <m/>
    <s v=""/>
    <s v=""/>
    <s v=""/>
    <m/>
  </r>
  <r>
    <s v="180080"/>
    <x v="341"/>
    <x v="6"/>
    <x v="467"/>
    <x v="1"/>
    <s v="Less than 100 Claims - lower validity"/>
    <x v="1"/>
    <s v="One Trillium Way"/>
    <n v="40701"/>
    <s v="Baptist Health"/>
    <s v="N"/>
    <n v="2"/>
    <n v="14"/>
    <n v="0"/>
    <n v="0"/>
    <n v="3.45"/>
    <n v="206.06"/>
    <s v=""/>
    <s v=""/>
    <s v=""/>
    <m/>
    <s v=""/>
    <s v=""/>
    <s v=""/>
    <m/>
  </r>
  <r>
    <s v="180087"/>
    <x v="342"/>
    <x v="6"/>
    <x v="468"/>
    <x v="1"/>
    <s v="Less than 100 Claims - lower validity"/>
    <x v="0"/>
    <s v="1700 Old Lebanon_x000a_Road"/>
    <n v="42718"/>
    <s v="Catholic Health_x000a_Initiatives"/>
    <s v="N"/>
    <n v="2"/>
    <n v="290"/>
    <n v="0.3"/>
    <n v="0.1"/>
    <n v="2.41"/>
    <n v="166.47"/>
    <s v=""/>
    <s v=""/>
    <s v=""/>
    <m/>
    <s v=""/>
    <s v=""/>
    <s v=""/>
    <m/>
  </r>
  <r>
    <s v="180088"/>
    <x v="27"/>
    <x v="6"/>
    <x v="469"/>
    <x v="0"/>
    <s v="More than 100 Claims  - higher validity"/>
    <x v="0"/>
    <s v="200 East Chestnut_x000a_Street"/>
    <n v="40202"/>
    <s v="Norton Healthcare"/>
    <s v="N"/>
    <n v="2"/>
    <n v="24492"/>
    <n v="30.4"/>
    <n v="11.6"/>
    <n v="2.62"/>
    <n v="176.27"/>
    <n v="1770"/>
    <n v="22.2"/>
    <n v="15.4"/>
    <n v="1.44"/>
    <n v="9510"/>
    <n v="52.5"/>
    <n v="27"/>
    <n v="1.95"/>
  </r>
  <r>
    <s v="180102"/>
    <x v="343"/>
    <x v="6"/>
    <x v="470"/>
    <x v="1"/>
    <s v="Less than 100 Claims - lower validity"/>
    <x v="1"/>
    <s v="1530 Lone Oak Road"/>
    <n v="42003"/>
    <s v="Mercy Health"/>
    <s v="N"/>
    <n v="3"/>
    <n v="50"/>
    <n v="0.1"/>
    <n v="0"/>
    <n v="3.12"/>
    <n v="224.72"/>
    <s v=""/>
    <s v=""/>
    <s v=""/>
    <m/>
    <s v=""/>
    <s v=""/>
    <s v=""/>
    <m/>
  </r>
  <r>
    <s v="180103"/>
    <x v="339"/>
    <x v="6"/>
    <x v="471"/>
    <x v="1"/>
    <s v="Less than 100 Claims - lower validity"/>
    <x v="0"/>
    <s v="1740 Nicholasville_x000a_Road"/>
    <n v="40503"/>
    <s v="Baptist Health"/>
    <s v="N"/>
    <n v="5"/>
    <n v="172"/>
    <n v="0.2"/>
    <n v="0.1"/>
    <n v="3.11"/>
    <n v="215.01"/>
    <n v="28"/>
    <n v="0.4"/>
    <n v="0.2"/>
    <n v="1.7"/>
    <n v="10344"/>
    <n v="0.6"/>
    <n v="0.3"/>
    <n v="2.0099999999999998"/>
  </r>
  <r>
    <s v="180104"/>
    <x v="343"/>
    <x v="6"/>
    <x v="472"/>
    <x v="1"/>
    <s v="Less than 100 Claims - lower validity"/>
    <x v="1"/>
    <s v="2501 Kentucky_x000a_Avenue"/>
    <n v="42003"/>
    <s v="Baptist Health"/>
    <s v="N"/>
    <n v="2"/>
    <n v="71"/>
    <n v="0.1"/>
    <n v="0"/>
    <n v="3.99"/>
    <n v="256.32"/>
    <s v=""/>
    <s v=""/>
    <s v=""/>
    <m/>
    <s v=""/>
    <s v=""/>
    <s v=""/>
    <m/>
  </r>
  <r>
    <s v="180124"/>
    <x v="330"/>
    <x v="6"/>
    <x v="473"/>
    <x v="1"/>
    <s v="Less than 100 Claims - lower validity"/>
    <x v="0"/>
    <s v="1801 Ashley Circle"/>
    <n v="42104"/>
    <s v="HCA Healthcare"/>
    <s v="N"/>
    <n v="2"/>
    <n v="1477"/>
    <n v="2.2000000000000002"/>
    <n v="0.8"/>
    <n v="2.73"/>
    <n v="185.72"/>
    <n v="29"/>
    <n v="0.5"/>
    <n v="0.2"/>
    <n v="1.99"/>
    <n v="11311"/>
    <n v="2.7"/>
    <n v="1"/>
    <n v="2.5499999999999998"/>
  </r>
  <r>
    <s v="180130"/>
    <x v="27"/>
    <x v="6"/>
    <x v="474"/>
    <x v="0"/>
    <s v="More than 100 Claims  - higher validity"/>
    <x v="0"/>
    <s v="4000 Kresge Way"/>
    <n v="40207"/>
    <s v="Baptist Health"/>
    <s v="N"/>
    <n v="3"/>
    <n v="9056"/>
    <n v="8.1999999999999993"/>
    <n v="4.5999999999999996"/>
    <n v="1.78"/>
    <n v="118.93"/>
    <n v="855"/>
    <n v="9.6"/>
    <n v="6.1"/>
    <n v="1.57"/>
    <n v="8913"/>
    <n v="17.8"/>
    <n v="10.7"/>
    <n v="1.66"/>
  </r>
  <r>
    <s v="180132"/>
    <x v="344"/>
    <x v="6"/>
    <x v="475"/>
    <x v="1"/>
    <s v="Less than 100 Claims - lower validity"/>
    <x v="1"/>
    <s v="305 Langdon Street"/>
    <n v="42503"/>
    <s v="LifePoint Health"/>
    <s v="N"/>
    <n v="2"/>
    <n v="39"/>
    <n v="0.1"/>
    <n v="0"/>
    <n v="3.16"/>
    <n v="230.11"/>
    <s v=""/>
    <s v=""/>
    <s v=""/>
    <m/>
    <s v=""/>
    <s v=""/>
    <s v=""/>
    <m/>
  </r>
  <r>
    <s v="180138"/>
    <x v="157"/>
    <x v="6"/>
    <x v="476"/>
    <x v="1"/>
    <s v="Less than 100 Claims - lower validity"/>
    <x v="0"/>
    <s v="1025 New Moody_x000a_Lane"/>
    <n v="40031"/>
    <s v="Baptist Health"/>
    <s v="N"/>
    <n v="4"/>
    <n v="3069"/>
    <n v="3.6"/>
    <n v="0.9"/>
    <n v="4.17"/>
    <n v="278.19"/>
    <n v="59"/>
    <n v="0.5"/>
    <n v="0.4"/>
    <n v="1.18"/>
    <n v="7129"/>
    <n v="4.0999999999999996"/>
    <n v="1.3"/>
    <n v="3.21"/>
  </r>
  <r>
    <s v="180141"/>
    <x v="27"/>
    <x v="6"/>
    <x v="477"/>
    <x v="0"/>
    <s v="More than 100 Claims  - higher validity"/>
    <x v="0"/>
    <s v="530 South Jackson_x000a_Street"/>
    <n v="40202"/>
    <s v="Catholic Health_x000a_Initiatives"/>
    <s v="N"/>
    <n v="1"/>
    <n v="3082"/>
    <n v="4.5999999999999996"/>
    <n v="1.3"/>
    <n v="3.5"/>
    <n v="232.35"/>
    <n v="188"/>
    <n v="4.8"/>
    <n v="3.7"/>
    <n v="1.29"/>
    <n v="10496"/>
    <n v="9.5"/>
    <n v="5.0999999999999996"/>
    <n v="1.87"/>
  </r>
  <r>
    <s v="180143"/>
    <x v="339"/>
    <x v="6"/>
    <x v="478"/>
    <x v="1"/>
    <s v="Less than 100 Claims - lower validity"/>
    <x v="1"/>
    <s v="150 North Eagle_x000a_Creek Drive"/>
    <n v="40509"/>
    <s v="Catholic Health_x000a_Initiatives"/>
    <s v="N"/>
    <n v="3"/>
    <n v="41"/>
    <n v="0"/>
    <n v="0"/>
    <n v="1.89"/>
    <n v="130.69999999999999"/>
    <s v=""/>
    <s v=""/>
    <s v=""/>
    <m/>
    <s v=""/>
    <s v=""/>
    <s v=""/>
    <m/>
  </r>
  <r>
    <s v="181310"/>
    <x v="111"/>
    <x v="6"/>
    <x v="479"/>
    <x v="1"/>
    <s v="Less than 100 Claims - lower validity"/>
    <x v="1"/>
    <s v="309 Eleventh Street"/>
    <n v="41008"/>
    <s v="Alliant Management_x000a_Services"/>
    <s v="Y"/>
    <n v="3"/>
    <n v="38"/>
    <n v="0"/>
    <n v="0"/>
    <n v="2.13"/>
    <n v="144.41999999999999"/>
    <s v=""/>
    <s v=""/>
    <s v=""/>
    <m/>
    <s v=""/>
    <s v=""/>
    <s v=""/>
    <m/>
  </r>
  <r>
    <s v="181319"/>
    <x v="345"/>
    <x v="6"/>
    <x v="480"/>
    <x v="1"/>
    <s v="Less than 100 Claims - lower validity"/>
    <x v="0"/>
    <s v="1011 Old Highway 60"/>
    <n v="40143"/>
    <s v="Alliant Management_x000a_Services"/>
    <s v="Y"/>
    <n v="3"/>
    <n v="105"/>
    <n v="0.1"/>
    <n v="0"/>
    <n v="1.39"/>
    <n v="180.54"/>
    <s v=""/>
    <s v=""/>
    <s v=""/>
    <m/>
    <s v=""/>
    <s v=""/>
    <s v=""/>
    <m/>
  </r>
  <r>
    <s v="181325"/>
    <x v="293"/>
    <x v="6"/>
    <x v="481"/>
    <x v="1"/>
    <s v="Less than 100 Claims - lower validity"/>
    <x v="1"/>
    <s v="202-206 Milby Street"/>
    <n v="42743"/>
    <s v="Independent (CAH)"/>
    <s v="Y"/>
    <n v="1"/>
    <n v="38"/>
    <n v="0"/>
    <n v="0"/>
    <n v="0.85"/>
    <n v="178.41"/>
    <s v=""/>
    <s v=""/>
    <s v=""/>
    <m/>
    <s v=""/>
    <s v=""/>
    <s v=""/>
    <m/>
  </r>
  <r>
    <s v="181327"/>
    <x v="346"/>
    <x v="6"/>
    <x v="482"/>
    <x v="1"/>
    <s v="Less than 100 Claims - lower validity"/>
    <x v="1"/>
    <s v="615 Old Symsonia_x000a_Road"/>
    <n v="42025"/>
    <s v="Independent (CAH)"/>
    <s v="Y"/>
    <n v="4"/>
    <n v="36"/>
    <n v="0"/>
    <n v="0"/>
    <n v="1"/>
    <n v="184.99"/>
    <s v=""/>
    <s v=""/>
    <s v=""/>
    <m/>
    <s v=""/>
    <s v=""/>
    <s v=""/>
    <m/>
  </r>
  <r>
    <s v="190002"/>
    <x v="32"/>
    <x v="7"/>
    <x v="483"/>
    <x v="1"/>
    <s v="Less than 100 Claims - lower validity"/>
    <x v="0"/>
    <s v="1214 Coolidge_x000a_Avenue"/>
    <n v="70503"/>
    <s v="Lafayette General_x000a_Health"/>
    <s v="N"/>
    <n v="3"/>
    <n v="556"/>
    <n v="0.8"/>
    <n v="0.2"/>
    <n v="3.74"/>
    <n v="238.74"/>
    <n v="44"/>
    <n v="0.5"/>
    <n v="0.3"/>
    <n v="1.6"/>
    <n v="9142"/>
    <n v="1.4"/>
    <n v="0.6"/>
    <n v="2.46"/>
  </r>
  <r>
    <s v="190004"/>
    <x v="347"/>
    <x v="7"/>
    <x v="484"/>
    <x v="1"/>
    <s v="Less than 100 Claims - lower validity"/>
    <x v="0"/>
    <s v="602 N Acadia Road"/>
    <n v="70301"/>
    <s v="Independent (IPPS)"/>
    <s v="N"/>
    <n v="3"/>
    <n v="1013"/>
    <n v="0.7"/>
    <n v="0.3"/>
    <n v="2.2799999999999998"/>
    <n v="140.34"/>
    <n v="45"/>
    <n v="0.5"/>
    <n v="0.2"/>
    <n v="2.14"/>
    <n v="11329"/>
    <n v="1.1000000000000001"/>
    <n v="0.5"/>
    <n v="2.2200000000000002"/>
  </r>
  <r>
    <s v="190005"/>
    <x v="348"/>
    <x v="7"/>
    <x v="485"/>
    <x v="1"/>
    <s v="Less than 100 Claims - lower validity"/>
    <x v="1"/>
    <s v="2000 Canal Street"/>
    <n v="70112"/>
    <s v="LCMC Health"/>
    <s v="N"/>
    <n v="2"/>
    <n v="45"/>
    <n v="0"/>
    <n v="0"/>
    <n v="1.78"/>
    <n v="118.97"/>
    <s v=""/>
    <s v=""/>
    <s v=""/>
    <m/>
    <s v=""/>
    <s v=""/>
    <s v=""/>
    <m/>
  </r>
  <r>
    <s v="190006"/>
    <x v="32"/>
    <x v="7"/>
    <x v="486"/>
    <x v="1"/>
    <s v="Less than 100 Claims - lower validity"/>
    <x v="1"/>
    <s v="2390 West Congress"/>
    <n v="70506"/>
    <s v="Lafayette General_x000a_Health"/>
    <s v="N"/>
    <n v="3"/>
    <n v="37"/>
    <n v="0"/>
    <n v="0"/>
    <n v="1.79"/>
    <n v="115.19"/>
    <s v=""/>
    <s v=""/>
    <s v=""/>
    <m/>
    <s v=""/>
    <s v=""/>
    <s v=""/>
    <m/>
  </r>
  <r>
    <s v="190007"/>
    <x v="349"/>
    <x v="7"/>
    <x v="487"/>
    <x v="1"/>
    <s v="Less than 100 Claims - lower validity"/>
    <x v="1"/>
    <s v="501 Keyser Ave"/>
    <n v="71457"/>
    <s v="CHRISTUS Health"/>
    <s v="N"/>
    <n v="4"/>
    <n v="95"/>
    <n v="0.1"/>
    <n v="0"/>
    <n v="2.2599999999999998"/>
    <n v="147.83000000000001"/>
    <s v=""/>
    <s v=""/>
    <s v=""/>
    <m/>
    <s v=""/>
    <s v=""/>
    <s v=""/>
    <m/>
  </r>
  <r>
    <s v="190008"/>
    <x v="350"/>
    <x v="7"/>
    <x v="488"/>
    <x v="1"/>
    <s v="Less than 100 Claims - lower validity"/>
    <x v="0"/>
    <s v="8166 Main Street"/>
    <n v="70360"/>
    <s v="Independent (IPPS)"/>
    <s v="N"/>
    <n v="4"/>
    <n v="202"/>
    <n v="0.2"/>
    <n v="0.1"/>
    <n v="3.01"/>
    <n v="197.04"/>
    <n v="14"/>
    <n v="0.1"/>
    <n v="0.1"/>
    <n v="1.1499999999999999"/>
    <n v="7066"/>
    <n v="0.2"/>
    <n v="0.1"/>
    <n v="2.0099999999999998"/>
  </r>
  <r>
    <s v="190013"/>
    <x v="351"/>
    <x v="7"/>
    <x v="489"/>
    <x v="1"/>
    <s v="Less than 100 Claims - lower validity"/>
    <x v="0"/>
    <s v="701 East Cypress_x000a_Street"/>
    <n v="70663"/>
    <s v="Independent (IPPS)"/>
    <s v="N"/>
    <n v="4"/>
    <n v="2082"/>
    <n v="1"/>
    <n v="0.5"/>
    <n v="2.1800000000000002"/>
    <n v="136.72"/>
    <n v="47"/>
    <n v="0.4"/>
    <n v="0.3"/>
    <n v="1.61"/>
    <n v="8733"/>
    <n v="1.4"/>
    <n v="0.7"/>
    <n v="1.98"/>
  </r>
  <r>
    <s v="190014"/>
    <x v="352"/>
    <x v="7"/>
    <x v="490"/>
    <x v="1"/>
    <s v="Less than 100 Claims - lower validity"/>
    <x v="0"/>
    <s v="1125 Marguerite_x000a_Street"/>
    <n v="70380"/>
    <s v="LifePoint Health"/>
    <s v="N"/>
    <n v="2"/>
    <n v="197"/>
    <n v="0.1"/>
    <n v="0.1"/>
    <n v="2.1800000000000002"/>
    <n v="147.26"/>
    <s v=""/>
    <s v=""/>
    <s v=""/>
    <m/>
    <s v=""/>
    <s v=""/>
    <s v=""/>
    <m/>
  </r>
  <r>
    <s v="190015"/>
    <x v="219"/>
    <x v="7"/>
    <x v="491"/>
    <x v="1"/>
    <s v="Less than 100 Claims - lower validity"/>
    <x v="0"/>
    <s v="15790 Paul Vega Md_x000a_Drive"/>
    <n v="70403"/>
    <s v="North Oaks Health_x000a_System"/>
    <s v="N"/>
    <n v="3"/>
    <n v="1777"/>
    <n v="2.2999999999999998"/>
    <n v="0.8"/>
    <n v="3.04"/>
    <n v="199.22"/>
    <n v="75"/>
    <n v="1.1000000000000001"/>
    <n v="0.5"/>
    <n v="2.36"/>
    <n v="14417"/>
    <n v="3.4"/>
    <n v="1.2"/>
    <n v="2.78"/>
  </r>
  <r>
    <s v="190017"/>
    <x v="353"/>
    <x v="7"/>
    <x v="492"/>
    <x v="1"/>
    <s v="Less than 100 Claims - lower validity"/>
    <x v="0"/>
    <s v="539 East_x000a_Prudhomme Street"/>
    <n v="70570"/>
    <s v="Independent (IPPS)"/>
    <s v="N"/>
    <n v="3"/>
    <n v="588"/>
    <n v="0.3"/>
    <n v="0.2"/>
    <n v="2.21"/>
    <n v="139.86000000000001"/>
    <n v="39"/>
    <n v="0.3"/>
    <n v="0.2"/>
    <n v="1.47"/>
    <n v="8839"/>
    <n v="0.6"/>
    <n v="0.4"/>
    <n v="1.79"/>
  </r>
  <r>
    <s v="190019"/>
    <x v="354"/>
    <x v="7"/>
    <x v="493"/>
    <x v="1"/>
    <s v="Less than 100 Claims - lower validity"/>
    <x v="0"/>
    <s v="3330 Masonic Drive"/>
    <n v="71301"/>
    <s v="CHRISTUS Health"/>
    <s v="N"/>
    <n v="3"/>
    <n v="203"/>
    <n v="0.2"/>
    <n v="0.1"/>
    <n v="1.9"/>
    <n v="122.96"/>
    <n v="23"/>
    <n v="0.3"/>
    <n v="0.1"/>
    <n v="1.95"/>
    <n v="10887"/>
    <n v="0.4"/>
    <n v="0.2"/>
    <n v="1.93"/>
  </r>
  <r>
    <s v="190020"/>
    <x v="355"/>
    <x v="7"/>
    <x v="494"/>
    <x v="1"/>
    <s v="Less than 100 Claims - lower validity"/>
    <x v="0"/>
    <s v="6300 Main Street"/>
    <n v="70791"/>
    <s v="Independent (IPPS)"/>
    <s v="N"/>
    <n v="1"/>
    <n v="1370"/>
    <n v="0.8"/>
    <n v="0.4"/>
    <n v="2.04"/>
    <n v="131.63999999999999"/>
    <n v="49"/>
    <n v="0.5"/>
    <n v="0.3"/>
    <n v="1.89"/>
    <n v="10486"/>
    <n v="1.3"/>
    <n v="0.7"/>
    <n v="1.99"/>
  </r>
  <r>
    <s v="190025"/>
    <x v="356"/>
    <x v="7"/>
    <x v="495"/>
    <x v="1"/>
    <s v="Less than 100 Claims - lower validity"/>
    <x v="1"/>
    <s v="801 Poinciana_x000a_Avenue"/>
    <n v="70554"/>
    <s v="CHRISTUS Health"/>
    <s v="N"/>
    <n v="4"/>
    <n v="99"/>
    <n v="0.1"/>
    <n v="0"/>
    <n v="3.49"/>
    <n v="214.52"/>
    <s v=""/>
    <s v=""/>
    <s v=""/>
    <m/>
    <s v=""/>
    <s v=""/>
    <s v=""/>
    <m/>
  </r>
  <r>
    <s v="190026"/>
    <x v="354"/>
    <x v="7"/>
    <x v="496"/>
    <x v="1"/>
    <s v="Less than 100 Claims - lower validity"/>
    <x v="0"/>
    <s v="211 4th Street"/>
    <n v="71301"/>
    <s v="HCA Healthcare"/>
    <s v="N"/>
    <n v="2"/>
    <n v="147"/>
    <n v="0.2"/>
    <n v="0.1"/>
    <n v="2.52"/>
    <n v="158.97999999999999"/>
    <n v="21"/>
    <n v="0.6"/>
    <n v="0.2"/>
    <n v="2.65"/>
    <n v="15433"/>
    <n v="0.8"/>
    <n v="0.3"/>
    <n v="2.62"/>
  </r>
  <r>
    <s v="190027"/>
    <x v="357"/>
    <x v="7"/>
    <x v="497"/>
    <x v="1"/>
    <s v="Less than 100 Claims - lower validity"/>
    <x v="0"/>
    <s v="524 Dr Michael_x000a_Debakey Street"/>
    <n v="70601"/>
    <s v="CHRISTUS Health"/>
    <s v="N"/>
    <n v="3"/>
    <n v="962"/>
    <n v="1.1000000000000001"/>
    <n v="0.5"/>
    <n v="2.31"/>
    <n v="154.15"/>
    <n v="75"/>
    <n v="1.6"/>
    <n v="0.8"/>
    <n v="2.04"/>
    <n v="13868"/>
    <n v="2.7"/>
    <n v="1.3"/>
    <n v="2.14"/>
  </r>
  <r>
    <s v="190034"/>
    <x v="358"/>
    <x v="7"/>
    <x v="498"/>
    <x v="1"/>
    <s v="Less than 100 Claims - lower validity"/>
    <x v="1"/>
    <s v="118 N Hospital Dr"/>
    <n v="70510"/>
    <s v="Independent (IPPS)"/>
    <s v="N"/>
    <n v="3"/>
    <n v="24"/>
    <n v="0"/>
    <n v="0"/>
    <n v="1.88"/>
    <n v="124.8"/>
    <s v=""/>
    <s v=""/>
    <s v=""/>
    <m/>
    <s v=""/>
    <s v=""/>
    <s v=""/>
    <m/>
  </r>
  <r>
    <s v="190036"/>
    <x v="348"/>
    <x v="7"/>
    <x v="499"/>
    <x v="1"/>
    <s v="Less than 100 Claims - lower validity"/>
    <x v="0"/>
    <s v="1516 Jefferson Hwy"/>
    <n v="70121"/>
    <s v="Ochsner Health_x000a_System"/>
    <s v="N"/>
    <n v="3"/>
    <n v="1359"/>
    <n v="1.9"/>
    <n v="0.6"/>
    <n v="2.98"/>
    <n v="196.02"/>
    <n v="97"/>
    <n v="2.9"/>
    <n v="1.6"/>
    <n v="1.83"/>
    <n v="17788"/>
    <n v="4.7"/>
    <n v="2.2000000000000002"/>
    <n v="2.16"/>
  </r>
  <r>
    <s v="190039"/>
    <x v="359"/>
    <x v="7"/>
    <x v="500"/>
    <x v="1"/>
    <s v="Less than 100 Claims - lower validity"/>
    <x v="0"/>
    <s v="1101 Medical Center_x000a_Blvd"/>
    <n v="70072"/>
    <s v="LCMC Health"/>
    <s v="N"/>
    <n v="3"/>
    <n v="423"/>
    <n v="0.4"/>
    <n v="0.2"/>
    <n v="2.34"/>
    <n v="157.22"/>
    <n v="20"/>
    <n v="0.3"/>
    <n v="0.2"/>
    <n v="1.42"/>
    <n v="8859"/>
    <n v="0.7"/>
    <n v="0.4"/>
    <n v="1.86"/>
  </r>
  <r>
    <s v="190040"/>
    <x v="360"/>
    <x v="7"/>
    <x v="501"/>
    <x v="1"/>
    <s v="Less than 100 Claims - lower validity"/>
    <x v="1"/>
    <s v="1001 Gause Blvd"/>
    <n v="70458"/>
    <s v="Ochsner Health_x000a_System"/>
    <s v="N"/>
    <n v="3"/>
    <n v="49"/>
    <n v="0"/>
    <n v="0"/>
    <n v="1.46"/>
    <n v="97.82"/>
    <s v=""/>
    <s v=""/>
    <s v=""/>
    <m/>
    <s v=""/>
    <s v=""/>
    <s v=""/>
    <m/>
  </r>
  <r>
    <s v="190041"/>
    <x v="361"/>
    <x v="7"/>
    <x v="502"/>
    <x v="1"/>
    <s v="Less than 100 Claims - lower validity"/>
    <x v="1"/>
    <s v="1453 E Bert Kouns_x000a_Industrial Drive"/>
    <n v="71105"/>
    <s v="CHRISTUS Health"/>
    <s v="N"/>
    <n v="4"/>
    <n v="37"/>
    <n v="0.1"/>
    <n v="0"/>
    <n v="2.82"/>
    <n v="192.51"/>
    <s v=""/>
    <s v=""/>
    <s v=""/>
    <m/>
    <s v=""/>
    <s v=""/>
    <s v=""/>
    <m/>
  </r>
  <r>
    <s v="190044"/>
    <x v="362"/>
    <x v="7"/>
    <x v="503"/>
    <x v="1"/>
    <s v="Less than 100 Claims - lower validity"/>
    <x v="0"/>
    <s v="1305 Crowley Rayne_x000a_Highway"/>
    <n v="70526"/>
    <s v="Lafayette General_x000a_Health"/>
    <s v="N"/>
    <n v="2"/>
    <n v="139"/>
    <n v="0.1"/>
    <n v="0"/>
    <n v="1.55"/>
    <n v="99.38"/>
    <s v=""/>
    <s v=""/>
    <s v=""/>
    <m/>
    <s v=""/>
    <s v=""/>
    <s v=""/>
    <m/>
  </r>
  <r>
    <s v="190045"/>
    <x v="113"/>
    <x v="7"/>
    <x v="504"/>
    <x v="1"/>
    <s v="Less than 100 Claims - lower validity"/>
    <x v="0"/>
    <s v="1202 S Tyler Street"/>
    <n v="70433"/>
    <s v="Independent (IPPS)"/>
    <s v="N"/>
    <n v="4"/>
    <n v="500"/>
    <n v="0.6"/>
    <n v="0.2"/>
    <n v="2.94"/>
    <n v="197.53"/>
    <n v="41"/>
    <n v="0.6"/>
    <n v="0.2"/>
    <n v="2.82"/>
    <n v="16497"/>
    <n v="1.2"/>
    <n v="0.4"/>
    <n v="2.88"/>
  </r>
  <r>
    <s v="190046"/>
    <x v="348"/>
    <x v="7"/>
    <x v="505"/>
    <x v="1"/>
    <s v="Less than 100 Claims - lower validity"/>
    <x v="1"/>
    <s v="1401 Foucher Street"/>
    <n v="70115"/>
    <s v="LCMC Health"/>
    <s v="N"/>
    <n v="4"/>
    <n v="47"/>
    <n v="0"/>
    <n v="0"/>
    <n v="1.92"/>
    <n v="128.76"/>
    <s v=""/>
    <s v=""/>
    <s v=""/>
    <m/>
    <s v=""/>
    <s v=""/>
    <s v=""/>
    <m/>
  </r>
  <r>
    <s v="190050"/>
    <x v="363"/>
    <x v="7"/>
    <x v="506"/>
    <x v="1"/>
    <s v="Less than 100 Claims - lower validity"/>
    <x v="0"/>
    <s v="600 S Pine Street"/>
    <n v="70634"/>
    <s v="Independent (IPPS)"/>
    <s v="N"/>
    <n v="4"/>
    <n v="374"/>
    <n v="0.2"/>
    <n v="0.1"/>
    <n v="2.2400000000000002"/>
    <n v="135.72999999999999"/>
    <n v="12"/>
    <n v="0.1"/>
    <n v="0.1"/>
    <n v="1.33"/>
    <n v="7243"/>
    <n v="0.3"/>
    <n v="0.2"/>
    <n v="1.92"/>
  </r>
  <r>
    <s v="190053"/>
    <x v="364"/>
    <x v="7"/>
    <x v="507"/>
    <x v="1"/>
    <s v="Less than 100 Claims - lower validity"/>
    <x v="0"/>
    <s v="1634 Elton Road"/>
    <n v="70546"/>
    <s v="Independent (IPPS)"/>
    <s v="N"/>
    <n v="3"/>
    <n v="515"/>
    <n v="0.4"/>
    <n v="0.2"/>
    <n v="2.19"/>
    <n v="138.19999999999999"/>
    <n v="26"/>
    <n v="0.1"/>
    <n v="0.1"/>
    <n v="1.3"/>
    <n v="7122"/>
    <n v="0.5"/>
    <n v="0.3"/>
    <n v="1.85"/>
  </r>
  <r>
    <s v="190054"/>
    <x v="365"/>
    <x v="7"/>
    <x v="508"/>
    <x v="1"/>
    <s v="Less than 100 Claims - lower validity"/>
    <x v="1"/>
    <s v="2315 E Main Street"/>
    <n v="70562"/>
    <s v="HealthTech_x000a_Management Services"/>
    <s v="N"/>
    <n v="2"/>
    <n v="85"/>
    <n v="0"/>
    <n v="0"/>
    <n v="1.4"/>
    <n v="88.62"/>
    <s v=""/>
    <s v=""/>
    <s v=""/>
    <m/>
    <s v=""/>
    <s v=""/>
    <s v=""/>
    <m/>
  </r>
  <r>
    <s v="190060"/>
    <x v="357"/>
    <x v="7"/>
    <x v="509"/>
    <x v="0"/>
    <s v="More than 100 Claims  - higher validity"/>
    <x v="0"/>
    <s v="1701 Oak Park Blvd"/>
    <n v="70601"/>
    <s v="Independent (IPPS)"/>
    <s v="N"/>
    <n v="3"/>
    <n v="2453"/>
    <n v="2.2000000000000002"/>
    <n v="0.9"/>
    <n v="2.58"/>
    <n v="158.4"/>
    <n v="122"/>
    <n v="1.4"/>
    <n v="0.8"/>
    <n v="1.72"/>
    <n v="10311"/>
    <n v="3.6"/>
    <n v="1.7"/>
    <n v="2.16"/>
  </r>
  <r>
    <s v="190064"/>
    <x v="366"/>
    <x v="7"/>
    <x v="510"/>
    <x v="0"/>
    <s v="More than 100 Claims  - higher validity"/>
    <x v="0"/>
    <s v="5000 Hennessy Blvd"/>
    <n v="70808"/>
    <s v="Franciscan_x000a_Missionaries of Our_x000a_Lady Health System,_x000a_Inc."/>
    <s v="N"/>
    <n v="2"/>
    <n v="4941"/>
    <n v="5.2"/>
    <n v="1.5"/>
    <n v="3.53"/>
    <n v="226.43"/>
    <n v="282"/>
    <n v="8.3000000000000007"/>
    <n v="2.7"/>
    <n v="3.05"/>
    <n v="19973"/>
    <n v="13.5"/>
    <n v="4.2"/>
    <n v="3.22"/>
  </r>
  <r>
    <s v="190065"/>
    <x v="366"/>
    <x v="7"/>
    <x v="511"/>
    <x v="0"/>
    <s v="More than 100 Claims  - higher validity"/>
    <x v="0"/>
    <s v="3600 Florida Blvd"/>
    <n v="70806"/>
    <s v="Independent (IPPS)"/>
    <s v="N"/>
    <n v="2"/>
    <n v="2438"/>
    <n v="2.7"/>
    <n v="0.9"/>
    <n v="3.16"/>
    <n v="200.92"/>
    <n v="125"/>
    <n v="2.2999999999999998"/>
    <n v="1.2"/>
    <n v="1.96"/>
    <n v="13191"/>
    <n v="5"/>
    <n v="2"/>
    <n v="2.4700000000000002"/>
  </r>
  <r>
    <s v="190079"/>
    <x v="367"/>
    <x v="7"/>
    <x v="512"/>
    <x v="1"/>
    <s v="Less than 100 Claims - lower validity"/>
    <x v="0"/>
    <s v="1057 Paul Maillard_x000a_Road"/>
    <n v="70070"/>
    <s v="Ochsner Health_x000a_System"/>
    <s v="N"/>
    <n v="4"/>
    <n v="153"/>
    <n v="0.1"/>
    <n v="0"/>
    <n v="1.72"/>
    <n v="111.12"/>
    <s v=""/>
    <s v=""/>
    <s v=""/>
    <m/>
    <s v=""/>
    <s v=""/>
    <s v=""/>
    <m/>
  </r>
  <r>
    <s v="190086"/>
    <x v="368"/>
    <x v="7"/>
    <x v="513"/>
    <x v="1"/>
    <s v="Less than 100 Claims - lower validity"/>
    <x v="1"/>
    <s v="401 East Vaughn_x000a_Avenue"/>
    <n v="71270"/>
    <s v="Community Health_x000a_Systems_x000a_(CHS)/Lutheran"/>
    <s v="N"/>
    <n v="1"/>
    <n v="34"/>
    <n v="0.1"/>
    <n v="0"/>
    <n v="4.4000000000000004"/>
    <n v="278.47000000000003"/>
    <s v=""/>
    <s v=""/>
    <s v=""/>
    <m/>
    <s v=""/>
    <s v=""/>
    <s v=""/>
    <m/>
  </r>
  <r>
    <s v="190090"/>
    <x v="369"/>
    <x v="7"/>
    <x v="514"/>
    <x v="1"/>
    <s v="Less than 100 Claims - lower validity"/>
    <x v="1"/>
    <s v="301 W Boundary Ave"/>
    <n v="71483"/>
    <s v="Independent (IPPS)"/>
    <s v="N"/>
    <n v="3"/>
    <n v="68"/>
    <n v="0"/>
    <n v="0"/>
    <n v="1.6"/>
    <n v="105.51"/>
    <s v=""/>
    <s v=""/>
    <s v=""/>
    <m/>
    <s v=""/>
    <s v=""/>
    <s v=""/>
    <m/>
  </r>
  <r>
    <s v="190098"/>
    <x v="361"/>
    <x v="7"/>
    <x v="515"/>
    <x v="1"/>
    <s v="Less than 100 Claims - lower validity"/>
    <x v="0"/>
    <s v="1541 Kings Highway"/>
    <n v="71103"/>
    <s v="University Health_x000a_System"/>
    <s v="N"/>
    <n v="1"/>
    <n v="198"/>
    <n v="0.2"/>
    <n v="0.1"/>
    <n v="2.4900000000000002"/>
    <n v="173.5"/>
    <n v="17"/>
    <n v="0.3"/>
    <n v="0.3"/>
    <n v="1.0900000000000001"/>
    <n v="8423"/>
    <n v="0.5"/>
    <n v="0.4"/>
    <n v="1.35"/>
  </r>
  <r>
    <s v="190099"/>
    <x v="370"/>
    <x v="7"/>
    <x v="516"/>
    <x v="1"/>
    <s v="Less than 100 Claims - lower validity"/>
    <x v="1"/>
    <s v="4231 Highway 1192"/>
    <n v="71351"/>
    <s v="Independent (IPPS)"/>
    <s v="N"/>
    <n v="3"/>
    <n v="95"/>
    <n v="0"/>
    <n v="0"/>
    <n v="1.73"/>
    <n v="115.6"/>
    <s v=""/>
    <s v=""/>
    <s v=""/>
    <m/>
    <s v=""/>
    <s v=""/>
    <s v=""/>
    <m/>
  </r>
  <r>
    <s v="190102"/>
    <x v="32"/>
    <x v="7"/>
    <x v="517"/>
    <x v="1"/>
    <s v="Less than 100 Claims - lower validity"/>
    <x v="0"/>
    <s v="4801 Ambassador_x000a_Caffery Parkway"/>
    <n v="70508"/>
    <s v="Franciscan_x000a_Missionaries of Our_x000a_Lady Health System,_x000a_Inc."/>
    <s v="N"/>
    <n v="4"/>
    <n v="443"/>
    <n v="0.5"/>
    <n v="0.1"/>
    <n v="4.78"/>
    <n v="305.24"/>
    <n v="16"/>
    <n v="0.4"/>
    <n v="0.1"/>
    <n v="2.62"/>
    <n v="14213"/>
    <n v="0.9"/>
    <n v="0.3"/>
    <n v="3.56"/>
  </r>
  <r>
    <s v="190106"/>
    <x v="371"/>
    <x v="7"/>
    <x v="518"/>
    <x v="1"/>
    <s v="Less than 100 Claims - lower validity"/>
    <x v="0"/>
    <s v="130 N Hospital Dr"/>
    <n v="71463"/>
    <s v="Independent (IPPS)"/>
    <s v="N"/>
    <n v="3"/>
    <n v="106"/>
    <n v="0"/>
    <n v="0"/>
    <n v="1.84"/>
    <n v="114.79"/>
    <s v=""/>
    <s v=""/>
    <s v=""/>
    <m/>
    <s v=""/>
    <s v=""/>
    <s v=""/>
    <m/>
  </r>
  <r>
    <s v="190111"/>
    <x v="361"/>
    <x v="7"/>
    <x v="519"/>
    <x v="1"/>
    <s v="Less than 100 Claims - lower validity"/>
    <x v="0"/>
    <s v="2600 Greenwood_x000a_Road"/>
    <n v="71103"/>
    <s v="Willis-Knighton Health_x000a_System"/>
    <s v="N"/>
    <n v="5"/>
    <n v="120"/>
    <n v="0.2"/>
    <n v="0.1"/>
    <n v="3.34"/>
    <n v="219.22"/>
    <s v=""/>
    <s v=""/>
    <s v=""/>
    <m/>
    <s v=""/>
    <s v=""/>
    <s v=""/>
    <m/>
  </r>
  <r>
    <s v="190116"/>
    <x v="372"/>
    <x v="7"/>
    <x v="520"/>
    <x v="1"/>
    <s v="Less than 100 Claims - lower validity"/>
    <x v="1"/>
    <s v="323 W Walnut"/>
    <n v="71220"/>
    <s v="Community Hospital_x000a_Corporation"/>
    <s v="N"/>
    <n v="3"/>
    <n v="20"/>
    <n v="0"/>
    <n v="0"/>
    <n v="1.93"/>
    <n v="119.96"/>
    <s v=""/>
    <s v=""/>
    <s v=""/>
    <m/>
    <s v=""/>
    <s v=""/>
    <s v=""/>
    <m/>
  </r>
  <r>
    <s v="190118"/>
    <x v="373"/>
    <x v="7"/>
    <x v="521"/>
    <x v="1"/>
    <s v="Less than 100 Claims - lower validity"/>
    <x v="1"/>
    <s v="207 Jefferson Street"/>
    <n v="71052"/>
    <s v="Willis-Knighton Health_x000a_System"/>
    <s v="N"/>
    <n v="3"/>
    <n v="13"/>
    <n v="0"/>
    <n v="0"/>
    <n v="2.42"/>
    <n v="175.48"/>
    <s v=""/>
    <s v=""/>
    <s v=""/>
    <m/>
    <s v=""/>
    <s v=""/>
    <s v=""/>
    <m/>
  </r>
  <r>
    <s v="190125"/>
    <x v="374"/>
    <x v="7"/>
    <x v="522"/>
    <x v="1"/>
    <s v="Less than 100 Claims - lower validity"/>
    <x v="1"/>
    <s v="309 Jackson Street"/>
    <n v="71201"/>
    <s v="Franciscan_x000a_Missionaries of Our_x000a_Lady Health System,_x000a_Inc."/>
    <s v="N"/>
    <n v="4"/>
    <n v="60"/>
    <n v="0"/>
    <n v="0"/>
    <n v="2.98"/>
    <n v="188.87"/>
    <s v=""/>
    <s v=""/>
    <s v=""/>
    <m/>
    <s v=""/>
    <s v=""/>
    <s v=""/>
    <m/>
  </r>
  <r>
    <s v="190128"/>
    <x v="366"/>
    <x v="7"/>
    <x v="523"/>
    <x v="0"/>
    <s v="More than 100 Claims  - higher validity"/>
    <x v="0"/>
    <s v="100 Woman's Way"/>
    <n v="70817"/>
    <s v="Independent (IPPS)"/>
    <s v="N"/>
    <n v="2"/>
    <n v="1351"/>
    <n v="1.9"/>
    <n v="0.6"/>
    <n v="3.15"/>
    <n v="200.56"/>
    <n v="253"/>
    <n v="4.4000000000000004"/>
    <n v="1.3"/>
    <n v="3.37"/>
    <n v="20117"/>
    <n v="6.4"/>
    <n v="1.9"/>
    <n v="3.3"/>
  </r>
  <r>
    <s v="190133"/>
    <x v="375"/>
    <x v="7"/>
    <x v="524"/>
    <x v="1"/>
    <s v="Less than 100 Claims - lower validity"/>
    <x v="1"/>
    <s v="108 6th Avenue"/>
    <n v="70648"/>
    <s v="Independent (IPPS)"/>
    <s v="N"/>
    <s v="NA"/>
    <n v="58"/>
    <n v="0"/>
    <n v="0"/>
    <n v="1.41"/>
    <n v="93.21"/>
    <s v=""/>
    <s v=""/>
    <s v=""/>
    <m/>
    <s v=""/>
    <s v=""/>
    <s v=""/>
    <m/>
  </r>
  <r>
    <s v="190140"/>
    <x v="376"/>
    <x v="7"/>
    <x v="525"/>
    <x v="1"/>
    <s v="Less than 100 Claims - lower validity"/>
    <x v="1"/>
    <s v="2106 Loop Road"/>
    <n v="71295"/>
    <s v="Independent (IPPS)"/>
    <s v="N"/>
    <n v="3"/>
    <n v="30"/>
    <n v="0"/>
    <n v="0"/>
    <n v="2.73"/>
    <n v="180.82"/>
    <s v=""/>
    <s v=""/>
    <s v=""/>
    <m/>
    <s v=""/>
    <s v=""/>
    <s v=""/>
    <m/>
  </r>
  <r>
    <s v="190144"/>
    <x v="377"/>
    <x v="7"/>
    <x v="526"/>
    <x v="1"/>
    <s v="Less than 100 Claims - lower validity"/>
    <x v="1"/>
    <s v="No 1 Medical Plaza"/>
    <n v="71055"/>
    <s v="LifePoint Health"/>
    <s v="N"/>
    <n v="3"/>
    <n v="29"/>
    <n v="0"/>
    <n v="0"/>
    <n v="1.47"/>
    <n v="103.43"/>
    <s v=""/>
    <s v=""/>
    <s v=""/>
    <m/>
    <s v=""/>
    <s v=""/>
    <s v=""/>
    <m/>
  </r>
  <r>
    <s v="190145"/>
    <x v="378"/>
    <x v="7"/>
    <x v="527"/>
    <x v="1"/>
    <s v="Less than 100 Claims - lower validity"/>
    <x v="1"/>
    <s v="187 Ninth St/Hwy 84_x000a_West"/>
    <n v="71342"/>
    <s v="Independent (IPPS)"/>
    <s v="N"/>
    <n v="4"/>
    <n v="18"/>
    <n v="0"/>
    <n v="0"/>
    <n v="1.83"/>
    <n v="121.25"/>
    <s v=""/>
    <s v=""/>
    <s v=""/>
    <m/>
    <s v=""/>
    <s v=""/>
    <s v=""/>
    <m/>
  </r>
  <r>
    <s v="190146"/>
    <x v="379"/>
    <x v="7"/>
    <x v="528"/>
    <x v="1"/>
    <s v="Less than 100 Claims - lower validity"/>
    <x v="0"/>
    <s v="4200 Houma Blvd"/>
    <n v="70006"/>
    <s v="Independent (IPPS)"/>
    <s v="N"/>
    <n v="4"/>
    <n v="320"/>
    <n v="0.3"/>
    <n v="0.1"/>
    <n v="2.31"/>
    <n v="153.38999999999999"/>
    <n v="17"/>
    <n v="0.5"/>
    <n v="0.2"/>
    <n v="3.37"/>
    <n v="21363"/>
    <n v="0.8"/>
    <n v="0.3"/>
    <n v="2.86"/>
  </r>
  <r>
    <s v="190160"/>
    <x v="380"/>
    <x v="7"/>
    <x v="529"/>
    <x v="1"/>
    <s v="Less than 100 Claims - lower validity"/>
    <x v="1"/>
    <s v="503 Mcmillan Road"/>
    <n v="71291"/>
    <s v="IASIS Healthcare"/>
    <s v="N"/>
    <n v="2"/>
    <n v="62"/>
    <n v="0.1"/>
    <n v="0"/>
    <n v="4.1900000000000004"/>
    <n v="265.29000000000002"/>
    <s v=""/>
    <s v=""/>
    <s v=""/>
    <m/>
    <s v=""/>
    <s v=""/>
    <s v=""/>
    <m/>
  </r>
  <r>
    <s v="190164"/>
    <x v="381"/>
    <x v="7"/>
    <x v="530"/>
    <x v="1"/>
    <s v="Less than 100 Claims - lower validity"/>
    <x v="1"/>
    <s v="1020 Fertitta Blvd"/>
    <n v="71446"/>
    <s v="Community Health_x000a_Systems_x000a_(CHS)/Lutheran"/>
    <s v="N"/>
    <n v="2"/>
    <n v="50"/>
    <n v="0"/>
    <n v="0"/>
    <n v="2.8"/>
    <n v="180.94"/>
    <s v=""/>
    <s v=""/>
    <s v=""/>
    <m/>
    <s v=""/>
    <s v=""/>
    <s v=""/>
    <m/>
  </r>
  <r>
    <s v="190167"/>
    <x v="382"/>
    <x v="7"/>
    <x v="9"/>
    <x v="1"/>
    <s v="Less than 100 Claims - lower validity"/>
    <x v="0"/>
    <s v="800 E Main"/>
    <n v="70586"/>
    <s v="LifePoint Health"/>
    <s v="N"/>
    <n v="5"/>
    <n v="271"/>
    <n v="0.3"/>
    <n v="0.1"/>
    <n v="2.76"/>
    <n v="190.58"/>
    <s v=""/>
    <s v=""/>
    <s v=""/>
    <m/>
    <s v=""/>
    <s v=""/>
    <s v=""/>
    <m/>
  </r>
  <r>
    <s v="190176"/>
    <x v="348"/>
    <x v="7"/>
    <x v="531"/>
    <x v="1"/>
    <s v="Less than 100 Claims - lower validity"/>
    <x v="0"/>
    <s v="1415 Tulane Ave"/>
    <n v="70112"/>
    <s v="HCA Healthcare"/>
    <s v="N"/>
    <n v="1"/>
    <n v="280"/>
    <n v="0.4"/>
    <n v="0.2"/>
    <n v="2.42"/>
    <n v="162.88999999999999"/>
    <n v="39"/>
    <n v="0.7"/>
    <n v="0.5"/>
    <n v="1.49"/>
    <n v="14212"/>
    <n v="1.1000000000000001"/>
    <n v="0.6"/>
    <n v="1.73"/>
  </r>
  <r>
    <s v="190177"/>
    <x v="113"/>
    <x v="7"/>
    <x v="532"/>
    <x v="1"/>
    <s v="Less than 100 Claims - lower validity"/>
    <x v="0"/>
    <s v="95 Judge Tanner_x000a_Boulevard"/>
    <n v="70433"/>
    <s v="HCA Healthcare"/>
    <s v="N"/>
    <s v="NA"/>
    <n v="128"/>
    <n v="0.1"/>
    <n v="0"/>
    <n v="1.99"/>
    <n v="130.18"/>
    <n v="12"/>
    <n v="0.2"/>
    <n v="0.1"/>
    <n v="2.78"/>
    <n v="16578"/>
    <n v="0.3"/>
    <n v="0.1"/>
    <n v="2.4900000000000002"/>
  </r>
  <r>
    <s v="190183"/>
    <x v="350"/>
    <x v="7"/>
    <x v="533"/>
    <x v="1"/>
    <s v="Less than 100 Claims - lower validity"/>
    <x v="1"/>
    <s v="1978 Industrial Blvd"/>
    <n v="70363"/>
    <s v="Ochsner Health_x000a_System"/>
    <s v="N"/>
    <n v="4"/>
    <n v="88"/>
    <n v="0"/>
    <n v="0"/>
    <n v="1.99"/>
    <n v="121.09"/>
    <s v=""/>
    <s v=""/>
    <s v=""/>
    <m/>
    <s v=""/>
    <s v=""/>
    <s v=""/>
    <m/>
  </r>
  <r>
    <s v="190201"/>
    <x v="357"/>
    <x v="7"/>
    <x v="534"/>
    <x v="1"/>
    <s v="Less than 100 Claims - lower validity"/>
    <x v="0"/>
    <s v="4200 Nelson Road"/>
    <n v="70605"/>
    <s v="Community Health_x000a_Systems_x000a_(CHS)/Lutheran"/>
    <s v="N"/>
    <n v="3"/>
    <n v="1096"/>
    <n v="0.8"/>
    <n v="0.4"/>
    <n v="1.99"/>
    <n v="123.39"/>
    <n v="55"/>
    <n v="0.5"/>
    <n v="0.3"/>
    <n v="1.81"/>
    <n v="11056"/>
    <n v="1.3"/>
    <n v="0.7"/>
    <n v="1.92"/>
  </r>
  <r>
    <s v="190202"/>
    <x v="366"/>
    <x v="7"/>
    <x v="535"/>
    <x v="1"/>
    <s v="Less than 100 Claims - lower validity"/>
    <x v="0"/>
    <s v="17000 Medical_x000a_Center Dr"/>
    <n v="70816"/>
    <s v="Ochsner Health_x000a_System"/>
    <s v="N"/>
    <n v="3"/>
    <n v="3240"/>
    <n v="1.9"/>
    <n v="0.7"/>
    <n v="2.62"/>
    <n v="167.42"/>
    <n v="68"/>
    <n v="1"/>
    <n v="0.5"/>
    <n v="2.19"/>
    <n v="12628"/>
    <n v="2.9"/>
    <n v="1.2"/>
    <n v="2.46"/>
  </r>
  <r>
    <s v="190204"/>
    <x v="360"/>
    <x v="7"/>
    <x v="536"/>
    <x v="1"/>
    <s v="Less than 100 Claims - lower validity"/>
    <x v="1"/>
    <s v="100 Medical Center_x000a_Drive"/>
    <n v="70461"/>
    <s v="Ochsner Health_x000a_System"/>
    <s v="N"/>
    <n v="3"/>
    <n v="47"/>
    <n v="0.1"/>
    <n v="0"/>
    <n v="2.6"/>
    <n v="173.24"/>
    <s v=""/>
    <s v=""/>
    <s v=""/>
    <m/>
    <s v=""/>
    <s v=""/>
    <s v=""/>
    <m/>
  </r>
  <r>
    <s v="190205"/>
    <x v="32"/>
    <x v="7"/>
    <x v="537"/>
    <x v="1"/>
    <s v="Less than 100 Claims - lower validity"/>
    <x v="0"/>
    <s v="4600 Ambassador_x000a_Caffery Parkway"/>
    <n v="70508"/>
    <s v="HCA Healthcare"/>
    <s v="N"/>
    <n v="3"/>
    <n v="214"/>
    <n v="0.3"/>
    <n v="0.1"/>
    <n v="3.51"/>
    <n v="224.63"/>
    <n v="22"/>
    <n v="0.3"/>
    <n v="0.1"/>
    <n v="1.95"/>
    <n v="11051"/>
    <n v="0.5"/>
    <n v="0.2"/>
    <n v="2.52"/>
  </r>
  <r>
    <s v="190236"/>
    <x v="383"/>
    <x v="7"/>
    <x v="538"/>
    <x v="1"/>
    <s v="Less than 100 Claims - lower validity"/>
    <x v="0"/>
    <s v="2400 Hospital Dr"/>
    <n v="71111"/>
    <s v="Willis-Knighton Health_x000a_System"/>
    <s v="N"/>
    <n v="4"/>
    <n v="101"/>
    <n v="0.1"/>
    <n v="0"/>
    <n v="2.8"/>
    <n v="191.76"/>
    <s v=""/>
    <s v=""/>
    <s v=""/>
    <m/>
    <s v=""/>
    <s v=""/>
    <s v=""/>
    <m/>
  </r>
  <r>
    <s v="190241"/>
    <x v="350"/>
    <x v="7"/>
    <x v="539"/>
    <x v="1"/>
    <s v="Less than 100 Claims - lower validity"/>
    <x v="1"/>
    <s v="218 Corporate Drive"/>
    <n v="70360"/>
    <s v="Independent (IPPS)"/>
    <s v="N"/>
    <s v="NA"/>
    <n v="29"/>
    <n v="0"/>
    <n v="0"/>
    <n v="1.1200000000000001"/>
    <n v="66.98"/>
    <s v=""/>
    <s v=""/>
    <s v=""/>
    <m/>
    <s v=""/>
    <s v=""/>
    <s v=""/>
    <m/>
  </r>
  <r>
    <s v="190242"/>
    <x v="384"/>
    <x v="7"/>
    <x v="540"/>
    <x v="1"/>
    <s v="Less than 100 Claims - lower validity"/>
    <x v="0"/>
    <s v="1125 West Highway_x000a_30"/>
    <n v="70737"/>
    <s v="Franciscan_x000a_Missionaries of Our_x000a_Lady Health System,_x000a_Inc."/>
    <s v="N"/>
    <n v="4"/>
    <n v="2307"/>
    <n v="1.7"/>
    <n v="0.5"/>
    <n v="3.23"/>
    <n v="208.89"/>
    <n v="32"/>
    <n v="0.5"/>
    <n v="0.2"/>
    <n v="2.81"/>
    <n v="15268"/>
    <n v="2.2999999999999998"/>
    <n v="0.7"/>
    <n v="3.12"/>
  </r>
  <r>
    <s v="190245"/>
    <x v="374"/>
    <x v="7"/>
    <x v="541"/>
    <x v="1"/>
    <s v="Less than 100 Claims - lower validity"/>
    <x v="1"/>
    <s v="2408 Broadmoor_x000a_Blvd"/>
    <n v="71201"/>
    <s v="Independent (IPPS)"/>
    <s v="N"/>
    <s v="NA"/>
    <n v="11"/>
    <n v="0"/>
    <n v="0"/>
    <n v="2.23"/>
    <n v="163.84"/>
    <s v=""/>
    <s v=""/>
    <s v=""/>
    <m/>
    <s v=""/>
    <s v=""/>
    <s v=""/>
    <m/>
  </r>
  <r>
    <s v="190250"/>
    <x v="385"/>
    <x v="7"/>
    <x v="542"/>
    <x v="1"/>
    <s v="Less than 100 Claims - lower validity"/>
    <x v="1"/>
    <s v="64030 Highway 434"/>
    <n v="70445"/>
    <s v="Independent (IPPS)"/>
    <s v="N"/>
    <s v="NA"/>
    <n v="31"/>
    <n v="0.1"/>
    <n v="0"/>
    <n v="1.69"/>
    <n v="112.14"/>
    <s v=""/>
    <s v=""/>
    <s v=""/>
    <m/>
    <s v=""/>
    <s v=""/>
    <s v=""/>
    <m/>
  </r>
  <r>
    <s v="190251"/>
    <x v="366"/>
    <x v="7"/>
    <x v="543"/>
    <x v="1"/>
    <s v="Less than 100 Claims - lower validity"/>
    <x v="0"/>
    <s v="8080 Bluebonnet_x000a_Blvd"/>
    <n v="70810"/>
    <s v="Independent (IPPS)"/>
    <s v="N"/>
    <s v="NA"/>
    <n v="563"/>
    <n v="1.3"/>
    <n v="1"/>
    <n v="1.39"/>
    <n v="86.73"/>
    <n v="13"/>
    <n v="0.2"/>
    <n v="0.1"/>
    <n v="1.71"/>
    <n v="9047"/>
    <n v="1.5"/>
    <n v="1.1000000000000001"/>
    <n v="1.42"/>
  </r>
  <r>
    <s v="190255"/>
    <x v="32"/>
    <x v="7"/>
    <x v="544"/>
    <x v="1"/>
    <s v="Less than 100 Claims - lower validity"/>
    <x v="1"/>
    <s v="4811 Ambassador_x000a_Caffery Parkway"/>
    <n v="70508"/>
    <s v="Independent (IPPS)"/>
    <s v="N"/>
    <n v="5"/>
    <n v="49"/>
    <n v="0.1"/>
    <n v="0.1"/>
    <n v="1.19"/>
    <n v="75.59"/>
    <s v=""/>
    <s v=""/>
    <s v=""/>
    <m/>
    <s v=""/>
    <s v=""/>
    <s v=""/>
    <m/>
  </r>
  <r>
    <s v="190259"/>
    <x v="32"/>
    <x v="7"/>
    <x v="545"/>
    <x v="1"/>
    <s v="Less than 100 Claims - lower validity"/>
    <x v="1"/>
    <s v="1101 Kaliste Saloom_x000a_Rd"/>
    <n v="70508"/>
    <s v="National Surgical_x000a_Healthcare"/>
    <s v="N"/>
    <s v="NA"/>
    <n v="76"/>
    <n v="0.1"/>
    <n v="0.1"/>
    <n v="1.27"/>
    <n v="84.41"/>
    <s v=""/>
    <s v=""/>
    <s v=""/>
    <m/>
    <s v=""/>
    <s v=""/>
    <s v=""/>
    <m/>
  </r>
  <r>
    <s v="190263"/>
    <x v="32"/>
    <x v="7"/>
    <x v="546"/>
    <x v="1"/>
    <s v="Less than 100 Claims - lower validity"/>
    <x v="1"/>
    <s v="1105 Kaliste Saloom_x000a_Road"/>
    <n v="70508"/>
    <s v="Independent (IPPS)"/>
    <s v="N"/>
    <n v="4"/>
    <n v="17"/>
    <n v="0"/>
    <n v="0"/>
    <n v="2.2999999999999998"/>
    <n v="147.19999999999999"/>
    <s v=""/>
    <s v=""/>
    <s v=""/>
    <m/>
    <s v=""/>
    <s v=""/>
    <s v=""/>
    <m/>
  </r>
  <r>
    <s v="190266"/>
    <x v="366"/>
    <x v="7"/>
    <x v="547"/>
    <x v="1"/>
    <s v="Less than 100 Claims - lower validity"/>
    <x v="0"/>
    <s v="10105 Park Row_x000a_Circle, Suite 250"/>
    <n v="70810"/>
    <s v="Independent (IPPS)"/>
    <s v="N"/>
    <s v="NA"/>
    <n v="161"/>
    <n v="0.2"/>
    <n v="0.2"/>
    <n v="1.49"/>
    <n v="99.01"/>
    <n v="28"/>
    <n v="0.6"/>
    <n v="0.3"/>
    <n v="1.84"/>
    <n v="9898"/>
    <n v="0.9"/>
    <n v="0.5"/>
    <n v="1.73"/>
  </r>
  <r>
    <s v="190267"/>
    <x v="113"/>
    <x v="7"/>
    <x v="548"/>
    <x v="1"/>
    <s v="Less than 100 Claims - lower validity"/>
    <x v="1"/>
    <s v="67252 Industry Lane"/>
    <n v="70433"/>
    <s v="Independent (IPPS)"/>
    <s v="N"/>
    <s v="NA"/>
    <n v="15"/>
    <n v="0"/>
    <n v="0"/>
    <n v="0.92"/>
    <n v="55.99"/>
    <s v=""/>
    <s v=""/>
    <s v=""/>
    <m/>
    <s v=""/>
    <s v=""/>
    <s v=""/>
    <m/>
  </r>
  <r>
    <s v="190268"/>
    <x v="32"/>
    <x v="7"/>
    <x v="549"/>
    <x v="1"/>
    <s v="Less than 100 Claims - lower validity"/>
    <x v="1"/>
    <s v="1000 W Pinhook Rd_x000a_Suite 100"/>
    <n v="70503"/>
    <s v="Lafayette General_x000a_Health"/>
    <s v="N"/>
    <s v="NA"/>
    <n v="33"/>
    <n v="0.1"/>
    <n v="0.1"/>
    <n v="2.0099999999999998"/>
    <n v="129.34"/>
    <s v=""/>
    <s v=""/>
    <s v=""/>
    <m/>
    <s v=""/>
    <s v=""/>
    <s v=""/>
    <m/>
  </r>
  <r>
    <s v="190274"/>
    <x v="386"/>
    <x v="7"/>
    <x v="550"/>
    <x v="1"/>
    <s v="Less than 100 Claims - lower validity"/>
    <x v="0"/>
    <s v="180 West Esplanade_x000a_Avenue"/>
    <n v="70065"/>
    <s v="Ochsner Health_x000a_System"/>
    <s v="N"/>
    <n v="2"/>
    <n v="670"/>
    <n v="0.5"/>
    <n v="0.2"/>
    <n v="2.59"/>
    <n v="172.03"/>
    <n v="18"/>
    <n v="0.3"/>
    <n v="0.2"/>
    <n v="1.67"/>
    <n v="12951"/>
    <n v="0.8"/>
    <n v="0.4"/>
    <n v="2.16"/>
  </r>
  <r>
    <s v="190297"/>
    <x v="381"/>
    <x v="7"/>
    <x v="551"/>
    <x v="1"/>
    <s v="Less than 100 Claims - lower validity"/>
    <x v="1"/>
    <s v="815 South 10th_x000a_Street"/>
    <n v="71446"/>
    <s v="Independent (IPPS)"/>
    <s v="N"/>
    <s v="NA"/>
    <n v="20"/>
    <n v="0"/>
    <n v="0"/>
    <n v="0.92"/>
    <n v="56.85"/>
    <s v=""/>
    <s v=""/>
    <s v=""/>
    <m/>
    <s v=""/>
    <s v=""/>
    <s v=""/>
    <m/>
  </r>
  <r>
    <s v="190298"/>
    <x v="354"/>
    <x v="7"/>
    <x v="552"/>
    <x v="1"/>
    <s v="Less than 100 Claims - lower validity"/>
    <x v="0"/>
    <s v="651 North Bolton Ave"/>
    <n v="71301"/>
    <s v="Independent (IPPS)"/>
    <s v="N"/>
    <n v="5"/>
    <n v="102"/>
    <n v="0.1"/>
    <n v="0.1"/>
    <n v="0.9"/>
    <n v="58.74"/>
    <s v=""/>
    <s v=""/>
    <s v=""/>
    <m/>
    <s v=""/>
    <s v=""/>
    <s v=""/>
    <m/>
  </r>
  <r>
    <s v="190303"/>
    <x v="219"/>
    <x v="7"/>
    <x v="553"/>
    <x v="1"/>
    <s v="Less than 100 Claims - lower validity"/>
    <x v="0"/>
    <s v="42570 South Airport_x000a_Rd"/>
    <n v="70403"/>
    <s v="Independent (IPPS)"/>
    <s v="N"/>
    <s v="NA"/>
    <n v="149"/>
    <n v="0.2"/>
    <n v="0.1"/>
    <n v="1.19"/>
    <n v="80.540000000000006"/>
    <s v=""/>
    <s v=""/>
    <s v=""/>
    <m/>
    <s v=""/>
    <s v=""/>
    <s v=""/>
    <m/>
  </r>
  <r>
    <s v="190308"/>
    <x v="387"/>
    <x v="7"/>
    <x v="554"/>
    <x v="1"/>
    <s v="Less than 100 Claims - lower validity"/>
    <x v="1"/>
    <s v="8000 West Judge_x000a_Perez Drive"/>
    <n v="70043"/>
    <s v="Independent (IPPS)"/>
    <s v="N"/>
    <n v="2"/>
    <n v="13"/>
    <n v="0"/>
    <n v="0"/>
    <n v="2.06"/>
    <n v="138.37"/>
    <s v=""/>
    <s v=""/>
    <s v=""/>
    <m/>
    <s v=""/>
    <s v=""/>
    <s v=""/>
    <m/>
  </r>
  <r>
    <s v="191300"/>
    <x v="293"/>
    <x v="7"/>
    <x v="555"/>
    <x v="1"/>
    <s v="Less than 100 Claims - lower validity"/>
    <x v="1"/>
    <s v="16874 Highway 43"/>
    <n v="70441"/>
    <s v="Independent (CAH)"/>
    <s v="Y"/>
    <s v="NA"/>
    <n v="86"/>
    <n v="0"/>
    <n v="0"/>
    <n v="0.57999999999999996"/>
    <n v="116.79"/>
    <s v=""/>
    <s v=""/>
    <s v=""/>
    <m/>
    <s v=""/>
    <s v=""/>
    <s v=""/>
    <m/>
  </r>
  <r>
    <s v="191302"/>
    <x v="388"/>
    <x v="7"/>
    <x v="556"/>
    <x v="1"/>
    <s v="Less than 100 Claims - lower validity"/>
    <x v="0"/>
    <s v="210 Champagne_x000a_Boulevard"/>
    <n v="70517"/>
    <s v="Lafayette General_x000a_Health"/>
    <s v="Y"/>
    <s v="NA"/>
    <n v="101"/>
    <n v="0.1"/>
    <n v="0"/>
    <n v="1.87"/>
    <n v="233.15"/>
    <s v=""/>
    <s v=""/>
    <s v=""/>
    <m/>
    <s v=""/>
    <s v=""/>
    <s v=""/>
    <m/>
  </r>
  <r>
    <s v="191303"/>
    <x v="389"/>
    <x v="7"/>
    <x v="557"/>
    <x v="1"/>
    <s v="Less than 100 Claims - lower validity"/>
    <x v="0"/>
    <s v="135 Highway 402"/>
    <n v="70390"/>
    <s v="Franciscan_x000a_Missionaries of Our_x000a_Lady Health System,_x000a_Inc."/>
    <s v="Y"/>
    <s v="NA"/>
    <n v="224"/>
    <n v="0.1"/>
    <n v="0.1"/>
    <n v="0.81"/>
    <n v="196.65"/>
    <s v=""/>
    <s v=""/>
    <s v=""/>
    <m/>
    <s v=""/>
    <s v=""/>
    <s v=""/>
    <m/>
  </r>
  <r>
    <s v="191305"/>
    <x v="390"/>
    <x v="7"/>
    <x v="558"/>
    <x v="1"/>
    <s v="Less than 100 Claims - lower validity"/>
    <x v="0"/>
    <s v="1645 Lutcher Avenue"/>
    <n v="70071"/>
    <s v="Independent (CAH)"/>
    <s v="Y"/>
    <n v="3"/>
    <n v="425"/>
    <n v="0.2"/>
    <n v="0.1"/>
    <n v="1.53"/>
    <n v="129.65"/>
    <s v=""/>
    <s v=""/>
    <s v=""/>
    <m/>
    <s v=""/>
    <s v=""/>
    <s v=""/>
    <m/>
  </r>
  <r>
    <s v="191306"/>
    <x v="391"/>
    <x v="7"/>
    <x v="559"/>
    <x v="1"/>
    <s v="Less than 100 Claims - lower validity"/>
    <x v="0"/>
    <s v="5266 Commerce_x000a_Street, Building B"/>
    <n v="70775"/>
    <s v="Independent (CAH)"/>
    <s v="Y"/>
    <s v="NA"/>
    <n v="223"/>
    <n v="0.2"/>
    <n v="0.3"/>
    <n v="0.72"/>
    <n v="374.33"/>
    <s v=""/>
    <s v=""/>
    <s v=""/>
    <m/>
    <s v=""/>
    <s v=""/>
    <s v=""/>
    <m/>
  </r>
  <r>
    <s v="191307"/>
    <x v="392"/>
    <x v="7"/>
    <x v="560"/>
    <x v="1"/>
    <s v="Less than 100 Claims - lower validity"/>
    <x v="0"/>
    <s v="110 West 4th Street"/>
    <n v="70633"/>
    <s v="Independent (CAH)"/>
    <s v="Y"/>
    <s v="NA"/>
    <n v="232"/>
    <n v="0.1"/>
    <n v="0.1"/>
    <n v="1.22"/>
    <n v="120.19"/>
    <s v=""/>
    <s v=""/>
    <s v=""/>
    <m/>
    <s v=""/>
    <s v=""/>
    <s v=""/>
    <m/>
  </r>
  <r>
    <s v="191308"/>
    <x v="393"/>
    <x v="7"/>
    <x v="561"/>
    <x v="1"/>
    <s v="Less than 100 Claims - lower validity"/>
    <x v="0"/>
    <s v="301 Memorial Dr"/>
    <n v="70346"/>
    <s v="Independent (CAH)"/>
    <s v="Y"/>
    <s v="NA"/>
    <n v="178"/>
    <n v="0"/>
    <n v="0"/>
    <n v="0.84"/>
    <n v="98.17"/>
    <s v=""/>
    <s v=""/>
    <s v=""/>
    <m/>
    <s v=""/>
    <s v=""/>
    <s v=""/>
    <m/>
  </r>
  <r>
    <s v="191309"/>
    <x v="394"/>
    <x v="7"/>
    <x v="562"/>
    <x v="1"/>
    <s v="Less than 100 Claims - lower validity"/>
    <x v="0"/>
    <s v="301 W Walnut Street"/>
    <n v="70422"/>
    <s v="Independent (CAH)"/>
    <s v="Y"/>
    <s v="NA"/>
    <n v="177"/>
    <n v="0"/>
    <n v="0"/>
    <n v="1.47"/>
    <n v="91.27"/>
    <s v=""/>
    <s v=""/>
    <s v=""/>
    <m/>
    <s v=""/>
    <s v=""/>
    <s v=""/>
    <m/>
  </r>
  <r>
    <s v="191310"/>
    <x v="217"/>
    <x v="7"/>
    <x v="563"/>
    <x v="1"/>
    <s v="Less than 100 Claims - lower validity"/>
    <x v="1"/>
    <s v="1097 Northwest Blvd"/>
    <n v="70538"/>
    <s v="QHR"/>
    <s v="Y"/>
    <s v="NA"/>
    <n v="29"/>
    <n v="0"/>
    <n v="0"/>
    <n v="1.24"/>
    <n v="139.41999999999999"/>
    <s v=""/>
    <s v=""/>
    <s v=""/>
    <m/>
    <s v=""/>
    <s v=""/>
    <s v=""/>
    <m/>
  </r>
  <r>
    <s v="191311"/>
    <x v="395"/>
    <x v="7"/>
    <x v="564"/>
    <x v="1"/>
    <s v="Less than 100 Claims - lower validity"/>
    <x v="1"/>
    <s v="427 Evergreen Street"/>
    <n v="71322"/>
    <s v="Independent (CAH)"/>
    <s v="Y"/>
    <s v="NA"/>
    <n v="15"/>
    <n v="0"/>
    <n v="0"/>
    <n v="1.44"/>
    <n v="100.12"/>
    <s v=""/>
    <s v=""/>
    <s v=""/>
    <m/>
    <s v=""/>
    <s v=""/>
    <s v=""/>
    <m/>
  </r>
  <r>
    <s v="191312"/>
    <x v="396"/>
    <x v="7"/>
    <x v="565"/>
    <x v="1"/>
    <s v="Less than 100 Claims - lower validity"/>
    <x v="1"/>
    <s v="1635 Marvel Street"/>
    <n v="71019"/>
    <s v="CHRISTUS Health"/>
    <s v="Y"/>
    <s v="NA"/>
    <n v="23"/>
    <n v="0"/>
    <n v="0"/>
    <n v="1.59"/>
    <n v="246.41"/>
    <s v=""/>
    <s v=""/>
    <s v=""/>
    <m/>
    <s v=""/>
    <s v=""/>
    <s v=""/>
    <m/>
  </r>
  <r>
    <s v="191313"/>
    <x v="397"/>
    <x v="7"/>
    <x v="247"/>
    <x v="1"/>
    <s v="Less than 100 Claims - lower validity"/>
    <x v="1"/>
    <s v="1900 South Main St"/>
    <n v="70438"/>
    <s v="Independent (CAH)"/>
    <s v="Y"/>
    <s v="NA"/>
    <n v="43"/>
    <n v="0"/>
    <n v="0"/>
    <n v="1.63"/>
    <n v="134.72"/>
    <s v=""/>
    <s v=""/>
    <s v=""/>
    <m/>
    <s v=""/>
    <s v=""/>
    <s v=""/>
    <m/>
  </r>
  <r>
    <s v="191316"/>
    <x v="398"/>
    <x v="7"/>
    <x v="566"/>
    <x v="1"/>
    <s v="Less than 100 Claims - lower validity"/>
    <x v="0"/>
    <s v="2202 False River_x000a_Drive"/>
    <n v="70760"/>
    <s v="Independent (CAH)"/>
    <s v="Y"/>
    <s v="NA"/>
    <n v="750"/>
    <n v="0.2"/>
    <n v="0.1"/>
    <n v="1.47"/>
    <n v="132.97999999999999"/>
    <s v=""/>
    <s v=""/>
    <s v=""/>
    <m/>
    <s v=""/>
    <s v=""/>
    <s v=""/>
    <m/>
  </r>
  <r>
    <s v="191317"/>
    <x v="399"/>
    <x v="7"/>
    <x v="567"/>
    <x v="1"/>
    <s v="Less than 100 Claims - lower validity"/>
    <x v="1"/>
    <s v="165 Beech Springs_x000a_Road"/>
    <n v="71251"/>
    <s v="Independent (CAH)"/>
    <s v="Y"/>
    <s v="NA"/>
    <n v="29"/>
    <n v="0"/>
    <n v="0"/>
    <n v="0.95"/>
    <n v="167.83"/>
    <s v=""/>
    <s v=""/>
    <s v=""/>
    <m/>
    <s v=""/>
    <s v=""/>
    <s v=""/>
    <m/>
  </r>
  <r>
    <s v="191321"/>
    <x v="400"/>
    <x v="7"/>
    <x v="568"/>
    <x v="1"/>
    <s v="Less than 100 Claims - lower validity"/>
    <x v="0"/>
    <s v="52579 Highway 51_x000a_South"/>
    <n v="70443"/>
    <s v="Independent (CAH)"/>
    <s v="Y"/>
    <s v="NA"/>
    <n v="151"/>
    <n v="0"/>
    <n v="0"/>
    <n v="1.01"/>
    <n v="108.36"/>
    <s v=""/>
    <s v=""/>
    <s v=""/>
    <m/>
    <s v=""/>
    <s v=""/>
    <s v=""/>
    <m/>
  </r>
  <r>
    <s v="191322"/>
    <x v="401"/>
    <x v="7"/>
    <x v="569"/>
    <x v="1"/>
    <s v="Less than 100 Claims - lower validity"/>
    <x v="1"/>
    <s v="1310 West Seventh_x000a_Street"/>
    <n v="70548"/>
    <s v="Lafayette General_x000a_Health"/>
    <s v="Y"/>
    <s v="NA"/>
    <n v="19"/>
    <n v="0"/>
    <n v="0"/>
    <n v="1.02"/>
    <n v="179.21"/>
    <s v=""/>
    <s v=""/>
    <s v=""/>
    <m/>
    <s v=""/>
    <s v=""/>
    <s v=""/>
    <m/>
  </r>
  <r>
    <s v="191324"/>
    <x v="402"/>
    <x v="7"/>
    <x v="570"/>
    <x v="1"/>
    <s v="Less than 100 Claims - lower validity"/>
    <x v="0"/>
    <s v="4608 Highway 1"/>
    <n v="70394"/>
    <s v="Ochsner Health_x000a_System"/>
    <s v="Y"/>
    <n v="5"/>
    <n v="143"/>
    <n v="0.1"/>
    <n v="0.1"/>
    <n v="1.34"/>
    <n v="175.58"/>
    <s v=""/>
    <s v=""/>
    <s v=""/>
    <m/>
    <s v=""/>
    <s v=""/>
    <s v=""/>
    <m/>
  </r>
  <r>
    <s v="191325"/>
    <x v="403"/>
    <x v="7"/>
    <x v="571"/>
    <x v="1"/>
    <s v="Less than 100 Claims - lower validity"/>
    <x v="1"/>
    <s v="200 West 134th_x000a_Place"/>
    <n v="70345"/>
    <s v="Independent (CAH)"/>
    <s v="Y"/>
    <n v="2"/>
    <n v="25"/>
    <n v="0"/>
    <n v="0"/>
    <n v="1.83"/>
    <n v="218.16"/>
    <s v=""/>
    <s v=""/>
    <s v=""/>
    <m/>
    <s v=""/>
    <s v=""/>
    <s v=""/>
    <m/>
  </r>
  <r>
    <s v="200001"/>
    <x v="404"/>
    <x v="8"/>
    <x v="318"/>
    <x v="1"/>
    <s v="Less than 100 Claims - lower validity"/>
    <x v="0"/>
    <s v="360 Broadway"/>
    <n v="4401"/>
    <s v="Covenant Health"/>
    <s v="N"/>
    <n v="3"/>
    <n v="975"/>
    <n v="1.1000000000000001"/>
    <n v="0.4"/>
    <n v="3"/>
    <n v="212.73"/>
    <n v="17"/>
    <n v="0.5"/>
    <n v="0.1"/>
    <n v="4.24"/>
    <n v="27239"/>
    <n v="1.6"/>
    <n v="0.5"/>
    <n v="3.28"/>
  </r>
  <r>
    <s v="200008"/>
    <x v="285"/>
    <x v="8"/>
    <x v="572"/>
    <x v="1"/>
    <s v="Less than 100 Claims - lower validity"/>
    <x v="0"/>
    <s v="144 State Street"/>
    <n v="4101"/>
    <s v="Eastern Maine_x000a_Healthcare Systems"/>
    <s v="N"/>
    <n v="5"/>
    <n v="1093"/>
    <n v="1.2"/>
    <n v="0.5"/>
    <n v="2.33"/>
    <n v="172.07"/>
    <n v="54"/>
    <n v="1.2"/>
    <n v="0.4"/>
    <n v="2.95"/>
    <n v="19803"/>
    <n v="2.4"/>
    <n v="0.9"/>
    <n v="2.6"/>
  </r>
  <r>
    <s v="200009"/>
    <x v="285"/>
    <x v="8"/>
    <x v="573"/>
    <x v="0"/>
    <s v="More than 100 Claims  - higher validity"/>
    <x v="0"/>
    <s v="22 Bramhall St"/>
    <n v="4102"/>
    <s v="MaineHealth"/>
    <s v="N"/>
    <n v="5"/>
    <n v="3313"/>
    <n v="6.4"/>
    <n v="2.1"/>
    <n v="3"/>
    <n v="224.54"/>
    <n v="238"/>
    <n v="6.6"/>
    <n v="2.6"/>
    <n v="2.5299999999999998"/>
    <n v="20747"/>
    <n v="13"/>
    <n v="4.8"/>
    <n v="2.74"/>
  </r>
  <r>
    <s v="200018"/>
    <x v="405"/>
    <x v="8"/>
    <x v="574"/>
    <x v="1"/>
    <s v="Less than 100 Claims - lower validity"/>
    <x v="0"/>
    <s v="Po Box 151"/>
    <n v="4769"/>
    <s v="Eastern Maine_x000a_Healthcare Systems"/>
    <s v="N"/>
    <n v="4"/>
    <n v="487"/>
    <n v="0.5"/>
    <n v="0.1"/>
    <n v="4.45"/>
    <n v="343.27"/>
    <s v=""/>
    <s v=""/>
    <s v=""/>
    <m/>
    <s v=""/>
    <s v=""/>
    <s v=""/>
    <m/>
  </r>
  <r>
    <s v="200019"/>
    <x v="406"/>
    <x v="8"/>
    <x v="575"/>
    <x v="0"/>
    <s v="More than 100 Claims  - higher validity"/>
    <x v="0"/>
    <s v="1 Medical Center_x000a_Drive"/>
    <n v="4005"/>
    <s v="Independent (IPPS)"/>
    <s v="N"/>
    <n v="2"/>
    <n v="8825"/>
    <n v="9.5"/>
    <n v="3.1"/>
    <n v="3.06"/>
    <n v="229.53"/>
    <n v="490"/>
    <n v="14.4"/>
    <n v="5.0999999999999996"/>
    <n v="2.84"/>
    <n v="23380"/>
    <n v="23.8"/>
    <n v="8.1999999999999993"/>
    <n v="2.92"/>
  </r>
  <r>
    <s v="200020"/>
    <x v="407"/>
    <x v="8"/>
    <x v="576"/>
    <x v="0"/>
    <s v="More than 100 Claims  - higher validity"/>
    <x v="0"/>
    <s v="15 Hospital Drive"/>
    <n v="3909"/>
    <s v="Independent (IPPS)"/>
    <s v="N"/>
    <n v="4"/>
    <n v="9847"/>
    <n v="10.3"/>
    <n v="3.7"/>
    <n v="2.79"/>
    <n v="221.91"/>
    <n v="192"/>
    <n v="2.5"/>
    <n v="1"/>
    <n v="2.57"/>
    <n v="15257"/>
    <n v="12.8"/>
    <n v="4.7"/>
    <n v="2.75"/>
  </r>
  <r>
    <s v="200021"/>
    <x v="115"/>
    <x v="8"/>
    <x v="577"/>
    <x v="1"/>
    <s v="Less than 100 Claims - lower validity"/>
    <x v="0"/>
    <s v="123 Medical Center_x000a_Drive"/>
    <n v="4011"/>
    <s v="Independent (IPPS)"/>
    <s v="N"/>
    <n v="3"/>
    <n v="578"/>
    <n v="0.4"/>
    <n v="0.2"/>
    <n v="2.54"/>
    <n v="185.29"/>
    <s v=""/>
    <s v=""/>
    <s v=""/>
    <m/>
    <s v=""/>
    <s v=""/>
    <s v=""/>
    <m/>
  </r>
  <r>
    <s v="200024"/>
    <x v="408"/>
    <x v="8"/>
    <x v="578"/>
    <x v="1"/>
    <s v="Less than 100 Claims - lower validity"/>
    <x v="0"/>
    <s v="300 Main Street"/>
    <n v="4240"/>
    <s v="Central Maine_x000a_Healthcare"/>
    <s v="N"/>
    <n v="2"/>
    <n v="669"/>
    <n v="0.7"/>
    <n v="0.2"/>
    <n v="2.92"/>
    <n v="203.41"/>
    <n v="26"/>
    <n v="1"/>
    <n v="0.3"/>
    <n v="3.03"/>
    <n v="33495"/>
    <n v="1.6"/>
    <n v="0.6"/>
    <n v="2.98"/>
  </r>
  <r>
    <s v="200025"/>
    <x v="115"/>
    <x v="8"/>
    <x v="579"/>
    <x v="1"/>
    <s v="Less than 100 Claims - lower validity"/>
    <x v="1"/>
    <s v="329 Main St"/>
    <n v="4011"/>
    <s v="Independent (IPPS)"/>
    <s v="N"/>
    <s v="NA"/>
    <n v="34"/>
    <n v="0"/>
    <n v="0"/>
    <n v="1.41"/>
    <n v="87.13"/>
    <s v=""/>
    <s v=""/>
    <s v=""/>
    <m/>
    <s v=""/>
    <s v=""/>
    <s v=""/>
    <m/>
  </r>
  <r>
    <s v="200031"/>
    <x v="409"/>
    <x v="8"/>
    <x v="580"/>
    <x v="1"/>
    <s v="Less than 100 Claims - lower validity"/>
    <x v="0"/>
    <s v="163 Van Buren Rd,_x000a_Suite 1"/>
    <n v="4736"/>
    <s v="QHR"/>
    <s v="N"/>
    <n v="3"/>
    <n v="126"/>
    <n v="0.2"/>
    <n v="0"/>
    <n v="3.85"/>
    <n v="291.17"/>
    <s v=""/>
    <s v=""/>
    <s v=""/>
    <m/>
    <s v=""/>
    <s v=""/>
    <s v=""/>
    <m/>
  </r>
  <r>
    <s v="200033"/>
    <x v="404"/>
    <x v="8"/>
    <x v="581"/>
    <x v="1"/>
    <s v="Less than 100 Claims - lower validity"/>
    <x v="0"/>
    <s v="Po Box 404"/>
    <n v="4401"/>
    <s v="Eastern Maine_x000a_Healthcare Systems"/>
    <s v="N"/>
    <n v="2"/>
    <n v="327"/>
    <n v="0.3"/>
    <n v="0.1"/>
    <n v="3.45"/>
    <n v="277.13"/>
    <s v=""/>
    <s v=""/>
    <s v=""/>
    <m/>
    <s v=""/>
    <s v=""/>
    <s v=""/>
    <m/>
  </r>
  <r>
    <s v="200034"/>
    <x v="408"/>
    <x v="8"/>
    <x v="582"/>
    <x v="1"/>
    <s v="Less than 100 Claims - lower validity"/>
    <x v="0"/>
    <s v="93 Campus Avenue -_x000a_Po Box 291"/>
    <n v="4243"/>
    <s v="Covenant Health"/>
    <s v="N"/>
    <n v="4"/>
    <n v="565"/>
    <n v="0.5"/>
    <n v="0.2"/>
    <n v="2.9"/>
    <n v="199.05"/>
    <n v="33"/>
    <n v="0.4"/>
    <n v="0.2"/>
    <n v="1.66"/>
    <n v="10275"/>
    <n v="0.9"/>
    <n v="0.4"/>
    <n v="2.2000000000000002"/>
  </r>
  <r>
    <s v="200037"/>
    <x v="410"/>
    <x v="8"/>
    <x v="583"/>
    <x v="1"/>
    <s v="Less than 100 Claims - lower validity"/>
    <x v="0"/>
    <s v="111 Franklin Health_x000a_Commons"/>
    <n v="4938"/>
    <s v="Independent (IPPS)"/>
    <s v="N"/>
    <n v="3"/>
    <n v="452"/>
    <n v="0.4"/>
    <n v="0.1"/>
    <n v="3.12"/>
    <n v="238.84"/>
    <s v=""/>
    <s v=""/>
    <s v=""/>
    <m/>
    <s v=""/>
    <s v=""/>
    <s v=""/>
    <m/>
  </r>
  <r>
    <s v="200039"/>
    <x v="117"/>
    <x v="8"/>
    <x v="584"/>
    <x v="1"/>
    <s v="Less than 100 Claims - lower validity"/>
    <x v="0"/>
    <s v="35 Medical Center_x000a_Parkway"/>
    <n v="4330"/>
    <s v="Independent (IPPS)"/>
    <s v="N"/>
    <n v="4"/>
    <n v="1135"/>
    <n v="0.9"/>
    <n v="0.3"/>
    <n v="3"/>
    <n v="219.38"/>
    <n v="26"/>
    <n v="0.3"/>
    <n v="0.2"/>
    <n v="2.17"/>
    <n v="14396"/>
    <n v="1.2"/>
    <n v="0.5"/>
    <n v="2.72"/>
  </r>
  <r>
    <s v="200050"/>
    <x v="411"/>
    <x v="8"/>
    <x v="585"/>
    <x v="1"/>
    <s v="Less than 100 Claims - lower validity"/>
    <x v="0"/>
    <s v="50 Union Street"/>
    <n v="4605"/>
    <s v="Eastern Maine_x000a_Healthcare Systems"/>
    <s v="N"/>
    <n v="5"/>
    <n v="143"/>
    <n v="0.1"/>
    <n v="0"/>
    <n v="3.22"/>
    <n v="229.09"/>
    <s v=""/>
    <s v=""/>
    <s v=""/>
    <m/>
    <s v=""/>
    <s v=""/>
    <s v=""/>
    <m/>
  </r>
  <r>
    <s v="200063"/>
    <x v="412"/>
    <x v="8"/>
    <x v="586"/>
    <x v="1"/>
    <s v="Less than 100 Claims - lower validity"/>
    <x v="0"/>
    <s v="6 Glen Cove Drive"/>
    <n v="4856"/>
    <s v="MaineHealth"/>
    <s v="N"/>
    <n v="3"/>
    <n v="508"/>
    <n v="0.4"/>
    <n v="0.1"/>
    <n v="2.5299999999999998"/>
    <n v="179.2"/>
    <s v=""/>
    <s v=""/>
    <s v=""/>
    <m/>
    <s v=""/>
    <s v=""/>
    <s v=""/>
    <m/>
  </r>
  <r>
    <s v="201304"/>
    <x v="413"/>
    <x v="8"/>
    <x v="587"/>
    <x v="1"/>
    <s v="Less than 100 Claims - lower validity"/>
    <x v="0"/>
    <s v="10 Wayman Lane,_x000a_Po Box 8"/>
    <n v="4609"/>
    <s v="Independent (CAH)"/>
    <s v="Y"/>
    <n v="4"/>
    <n v="151"/>
    <n v="0.1"/>
    <n v="0.1"/>
    <n v="1.28"/>
    <n v="207.8"/>
    <s v=""/>
    <s v=""/>
    <s v=""/>
    <m/>
    <s v=""/>
    <s v=""/>
    <s v=""/>
    <m/>
  </r>
  <r>
    <s v="201305"/>
    <x v="414"/>
    <x v="8"/>
    <x v="588"/>
    <x v="1"/>
    <s v="Less than 100 Claims - lower validity"/>
    <x v="0"/>
    <s v="24 Hospital Lane"/>
    <n v="4619"/>
    <s v="QHR"/>
    <s v="Y"/>
    <n v="4"/>
    <n v="160"/>
    <n v="0.1"/>
    <n v="0"/>
    <n v="2.39"/>
    <n v="196.32"/>
    <s v=""/>
    <s v=""/>
    <s v=""/>
    <m/>
    <s v=""/>
    <s v=""/>
    <s v=""/>
    <m/>
  </r>
  <r>
    <s v="201306"/>
    <x v="415"/>
    <x v="8"/>
    <x v="589"/>
    <x v="1"/>
    <s v="Less than 100 Claims - lower validity"/>
    <x v="0"/>
    <s v="420 Franklin Street"/>
    <n v="4276"/>
    <s v="Central Maine_x000a_Healthcare"/>
    <s v="Y"/>
    <n v="3"/>
    <n v="196"/>
    <n v="0.1"/>
    <n v="0.1"/>
    <n v="2.04"/>
    <n v="196.19"/>
    <s v=""/>
    <s v=""/>
    <s v=""/>
    <m/>
    <s v=""/>
    <s v=""/>
    <s v=""/>
    <m/>
  </r>
  <r>
    <s v="201307"/>
    <x v="416"/>
    <x v="8"/>
    <x v="590"/>
    <x v="1"/>
    <s v="Less than 100 Claims - lower validity"/>
    <x v="0"/>
    <s v="200 Somerset Street"/>
    <n v="4462"/>
    <s v="Independent (CAH)"/>
    <s v="Y"/>
    <n v="4"/>
    <n v="194"/>
    <n v="0.1"/>
    <n v="0.1"/>
    <n v="1.93"/>
    <n v="233.4"/>
    <s v=""/>
    <s v=""/>
    <s v=""/>
    <m/>
    <s v=""/>
    <s v=""/>
    <s v=""/>
    <m/>
  </r>
  <r>
    <s v="201310"/>
    <x v="417"/>
    <x v="8"/>
    <x v="591"/>
    <x v="1"/>
    <s v="Less than 100 Claims - lower validity"/>
    <x v="0"/>
    <s v="10 Hospital Drive"/>
    <n v="4009"/>
    <s v="Central Maine_x000a_Healthcare"/>
    <s v="Y"/>
    <n v="4"/>
    <n v="620"/>
    <n v="0.5"/>
    <n v="0.3"/>
    <n v="1.91"/>
    <n v="225.16"/>
    <s v=""/>
    <s v=""/>
    <s v=""/>
    <m/>
    <s v=""/>
    <s v=""/>
    <s v=""/>
    <m/>
  </r>
  <r>
    <s v="201311"/>
    <x v="418"/>
    <x v="8"/>
    <x v="592"/>
    <x v="1"/>
    <s v="Less than 100 Claims - lower validity"/>
    <x v="0"/>
    <s v="11 Hospital Drive"/>
    <n v="4654"/>
    <s v="Independent (CAH)"/>
    <s v="Y"/>
    <n v="4"/>
    <n v="117"/>
    <n v="0.1"/>
    <n v="0"/>
    <n v="2.2599999999999998"/>
    <n v="233.57"/>
    <s v=""/>
    <s v=""/>
    <s v=""/>
    <m/>
    <s v=""/>
    <s v=""/>
    <s v=""/>
    <m/>
  </r>
  <r>
    <s v="201312"/>
    <x v="419"/>
    <x v="8"/>
    <x v="593"/>
    <x v="1"/>
    <s v="Less than 100 Claims - lower validity"/>
    <x v="0"/>
    <s v="Po Box 287"/>
    <n v="4915"/>
    <s v="MaineHealth"/>
    <s v="Y"/>
    <n v="4"/>
    <n v="480"/>
    <n v="0.4"/>
    <n v="0.2"/>
    <n v="2.11"/>
    <n v="284.54000000000002"/>
    <s v=""/>
    <s v=""/>
    <s v=""/>
    <m/>
    <s v=""/>
    <s v=""/>
    <s v=""/>
    <m/>
  </r>
  <r>
    <s v="201315"/>
    <x v="420"/>
    <x v="8"/>
    <x v="594"/>
    <x v="1"/>
    <s v="Less than 100 Claims - lower validity"/>
    <x v="0"/>
    <s v="181 Main Street"/>
    <n v="4268"/>
    <s v="MaineHealth"/>
    <s v="Y"/>
    <n v="3"/>
    <n v="403"/>
    <n v="0.3"/>
    <n v="0.2"/>
    <n v="1.95"/>
    <n v="226.45"/>
    <s v=""/>
    <s v=""/>
    <s v=""/>
    <m/>
    <s v=""/>
    <s v=""/>
    <s v=""/>
    <m/>
  </r>
  <r>
    <s v="220002"/>
    <x v="421"/>
    <x v="9"/>
    <x v="595"/>
    <x v="1"/>
    <s v="Less than 100 Claims - lower validity"/>
    <x v="0"/>
    <s v="330 Mount Auburn_x000a_Street"/>
    <n v="2138"/>
    <s v="Independent (IPPS)"/>
    <s v="N"/>
    <n v="4"/>
    <n v="1020"/>
    <n v="1"/>
    <n v="0.7"/>
    <n v="1.39"/>
    <n v="114.49"/>
    <n v="38"/>
    <n v="0.6"/>
    <n v="0.4"/>
    <n v="1.53"/>
    <n v="13502"/>
    <n v="1.6"/>
    <n v="1.1000000000000001"/>
    <n v="1.44"/>
  </r>
  <r>
    <s v="220008"/>
    <x v="422"/>
    <x v="9"/>
    <x v="596"/>
    <x v="1"/>
    <s v="Less than 100 Claims - lower validity"/>
    <x v="0"/>
    <s v="211 Park Street"/>
    <n v="2703"/>
    <s v="Independent (IPPS)"/>
    <s v="N"/>
    <n v="2"/>
    <n v="347"/>
    <n v="0.3"/>
    <n v="0.1"/>
    <n v="1.97"/>
    <n v="174.94"/>
    <s v=""/>
    <s v=""/>
    <s v=""/>
    <m/>
    <s v=""/>
    <s v=""/>
    <s v=""/>
    <m/>
  </r>
  <r>
    <s v="220010"/>
    <x v="312"/>
    <x v="9"/>
    <x v="597"/>
    <x v="0"/>
    <s v="More than 100 Claims  - higher validity"/>
    <x v="0"/>
    <s v="One General Street"/>
    <n v="1842"/>
    <s v="Independent (IPPS)"/>
    <s v="N"/>
    <n v="3"/>
    <n v="4756"/>
    <n v="2.9"/>
    <n v="1.9"/>
    <n v="1.53"/>
    <n v="130.93"/>
    <n v="255"/>
    <n v="2.1"/>
    <n v="1.9"/>
    <n v="1.1200000000000001"/>
    <n v="9099"/>
    <n v="5"/>
    <n v="3.8"/>
    <n v="1.33"/>
  </r>
  <r>
    <s v="220011"/>
    <x v="421"/>
    <x v="9"/>
    <x v="598"/>
    <x v="1"/>
    <s v="Less than 100 Claims - lower validity"/>
    <x v="0"/>
    <s v="1493 Cambridge_x000a_Street"/>
    <n v="2138"/>
    <s v="Independent (IPPS)"/>
    <s v="N"/>
    <n v="3"/>
    <n v="583"/>
    <n v="0.3"/>
    <n v="0.2"/>
    <n v="1.69"/>
    <n v="143.63"/>
    <n v="20"/>
    <n v="0.2"/>
    <n v="0.2"/>
    <n v="0.88"/>
    <n v="8741"/>
    <n v="0.4"/>
    <n v="0.3"/>
    <n v="1.26"/>
  </r>
  <r>
    <s v="220012"/>
    <x v="423"/>
    <x v="9"/>
    <x v="599"/>
    <x v="1"/>
    <s v="Less than 100 Claims - lower validity"/>
    <x v="0"/>
    <s v="88 Lewis Bay Road"/>
    <n v="2601"/>
    <s v="Cape Cod Healthcare,_x000a_Inc."/>
    <s v="N"/>
    <n v="5"/>
    <n v="1498"/>
    <n v="1.7"/>
    <n v="0.7"/>
    <n v="2.5299999999999998"/>
    <n v="233.36"/>
    <n v="19"/>
    <n v="0.4"/>
    <n v="0.2"/>
    <n v="1.87"/>
    <n v="16711"/>
    <n v="2"/>
    <n v="0.9"/>
    <n v="2.38"/>
  </r>
  <r>
    <s v="220015"/>
    <x v="424"/>
    <x v="9"/>
    <x v="600"/>
    <x v="1"/>
    <s v="Less than 100 Claims - lower validity"/>
    <x v="0"/>
    <s v="30 Locust Street"/>
    <n v="1060"/>
    <s v="Partners HealthCare_x000a_System, Inc."/>
    <s v="N"/>
    <n v="3"/>
    <n v="529"/>
    <n v="0.4"/>
    <n v="0.1"/>
    <n v="2.98"/>
    <n v="249.9"/>
    <n v="15"/>
    <n v="0.3"/>
    <n v="0.1"/>
    <n v="2.71"/>
    <n v="21062"/>
    <n v="0.7"/>
    <n v="0.2"/>
    <n v="2.88"/>
  </r>
  <r>
    <s v="220016"/>
    <x v="235"/>
    <x v="9"/>
    <x v="601"/>
    <x v="1"/>
    <s v="Less than 100 Claims - lower validity"/>
    <x v="0"/>
    <s v="164 High Street"/>
    <n v="1301"/>
    <s v="Baystate Health, Inc."/>
    <s v="N"/>
    <n v="3"/>
    <n v="798"/>
    <n v="0.5"/>
    <n v="0.2"/>
    <n v="1.96"/>
    <n v="167.77"/>
    <n v="30"/>
    <n v="0.3"/>
    <n v="0.2"/>
    <n v="1.73"/>
    <n v="13035"/>
    <n v="0.8"/>
    <n v="0.4"/>
    <n v="1.86"/>
  </r>
  <r>
    <s v="220017"/>
    <x v="425"/>
    <x v="9"/>
    <x v="602"/>
    <x v="1"/>
    <s v="Less than 100 Claims - lower validity"/>
    <x v="0"/>
    <s v="2100 Dorchester_x000a_Avenue"/>
    <n v="2124"/>
    <s v="Steward Health Care_x000a_System, LLC"/>
    <s v="N"/>
    <n v="2"/>
    <n v="180"/>
    <n v="0.1"/>
    <n v="0"/>
    <n v="1.66"/>
    <n v="143.22999999999999"/>
    <s v=""/>
    <s v=""/>
    <s v=""/>
    <m/>
    <s v=""/>
    <s v=""/>
    <s v=""/>
    <m/>
  </r>
  <r>
    <s v="220019"/>
    <x v="426"/>
    <x v="9"/>
    <x v="603"/>
    <x v="1"/>
    <s v="Less than 100 Claims - lower validity"/>
    <x v="0"/>
    <s v="100 South Street"/>
    <n v="1550"/>
    <s v="Independent (IPPS)"/>
    <s v="N"/>
    <n v="3"/>
    <n v="281"/>
    <n v="0.2"/>
    <n v="0.1"/>
    <n v="1.68"/>
    <n v="142.72"/>
    <s v=""/>
    <s v=""/>
    <s v=""/>
    <m/>
    <s v=""/>
    <s v=""/>
    <s v=""/>
    <m/>
  </r>
  <r>
    <s v="220020"/>
    <x v="427"/>
    <x v="9"/>
    <x v="604"/>
    <x v="1"/>
    <s v="Less than 100 Claims - lower validity"/>
    <x v="0"/>
    <s v="795 Middle Street"/>
    <n v="2721"/>
    <s v="Steward Health Care_x000a_System, LLC"/>
    <s v="N"/>
    <n v="3"/>
    <n v="305"/>
    <n v="0.3"/>
    <n v="0.2"/>
    <n v="1.43"/>
    <n v="119.61"/>
    <s v=""/>
    <s v=""/>
    <s v=""/>
    <m/>
    <s v=""/>
    <s v=""/>
    <s v=""/>
    <m/>
  </r>
  <r>
    <s v="220024"/>
    <x v="40"/>
    <x v="9"/>
    <x v="605"/>
    <x v="1"/>
    <s v="Less than 100 Claims - lower validity"/>
    <x v="0"/>
    <s v="575 Beech Street"/>
    <n v="1040"/>
    <s v="Independent (IPPS)"/>
    <s v="N"/>
    <n v="3"/>
    <n v="223"/>
    <n v="0.1"/>
    <n v="0.1"/>
    <n v="1.0900000000000001"/>
    <n v="94.3"/>
    <s v=""/>
    <s v=""/>
    <s v=""/>
    <m/>
    <s v=""/>
    <s v=""/>
    <s v=""/>
    <m/>
  </r>
  <r>
    <s v="220029"/>
    <x v="428"/>
    <x v="9"/>
    <x v="606"/>
    <x v="0"/>
    <s v="More than 100 Claims  - higher validity"/>
    <x v="0"/>
    <s v="25 Highland Avenue"/>
    <n v="1950"/>
    <s v="Independent (IPPS)"/>
    <s v="N"/>
    <n v="4"/>
    <n v="7461"/>
    <n v="3.8"/>
    <n v="2.5"/>
    <n v="1.54"/>
    <n v="130.31"/>
    <n v="381"/>
    <n v="2.7"/>
    <n v="2.4"/>
    <n v="1.1399999999999999"/>
    <n v="8042"/>
    <n v="6.5"/>
    <n v="4.8"/>
    <n v="1.34"/>
  </r>
  <r>
    <s v="220030"/>
    <x v="429"/>
    <x v="9"/>
    <x v="607"/>
    <x v="1"/>
    <s v="Less than 100 Claims - lower validity"/>
    <x v="0"/>
    <s v="40 Wright Street"/>
    <n v="1069"/>
    <s v="Baystate Health, Inc."/>
    <s v="N"/>
    <n v="5"/>
    <n v="131"/>
    <n v="0"/>
    <n v="0"/>
    <n v="1.29"/>
    <n v="110.78"/>
    <s v=""/>
    <s v=""/>
    <s v=""/>
    <m/>
    <s v=""/>
    <s v=""/>
    <s v=""/>
    <m/>
  </r>
  <r>
    <s v="220031"/>
    <x v="425"/>
    <x v="9"/>
    <x v="608"/>
    <x v="1"/>
    <s v="Less than 100 Claims - lower validity"/>
    <x v="0"/>
    <s v="1 Boston Medical_x000a_Center Place"/>
    <n v="2118"/>
    <s v="Independent (IPPS)"/>
    <s v="N"/>
    <n v="3"/>
    <n v="1329"/>
    <n v="1"/>
    <n v="0.7"/>
    <n v="1.53"/>
    <n v="135.88999999999999"/>
    <n v="95"/>
    <n v="2.2000000000000002"/>
    <n v="1.4"/>
    <n v="1.51"/>
    <n v="19069"/>
    <n v="3.2"/>
    <n v="2.1"/>
    <n v="1.52"/>
  </r>
  <r>
    <s v="220035"/>
    <x v="213"/>
    <x v="9"/>
    <x v="609"/>
    <x v="1"/>
    <s v="Less than 100 Claims - lower validity"/>
    <x v="0"/>
    <s v="81 Highland Avenue"/>
    <n v="1970"/>
    <s v="Partners HealthCare_x000a_System, Inc."/>
    <s v="N"/>
    <n v="4"/>
    <n v="1393"/>
    <n v="1.3"/>
    <n v="0.6"/>
    <n v="1.98"/>
    <n v="166.5"/>
    <n v="61"/>
    <n v="0.9"/>
    <n v="0.5"/>
    <n v="1.77"/>
    <n v="14585"/>
    <n v="2.1"/>
    <n v="1.1000000000000001"/>
    <n v="1.89"/>
  </r>
  <r>
    <s v="220036"/>
    <x v="2"/>
    <x v="9"/>
    <x v="610"/>
    <x v="1"/>
    <s v="Less than 100 Claims - lower validity"/>
    <x v="0"/>
    <s v="736 Cambridge_x000a_Street"/>
    <n v="2135"/>
    <s v="Steward Health Care_x000a_System, LLC"/>
    <s v="N"/>
    <n v="4"/>
    <n v="885"/>
    <n v="1.1000000000000001"/>
    <n v="0.8"/>
    <n v="1.37"/>
    <n v="115.62"/>
    <n v="75"/>
    <n v="1.9"/>
    <n v="0.9"/>
    <n v="2.11"/>
    <n v="22173"/>
    <n v="3"/>
    <n v="1.7"/>
    <n v="1.76"/>
  </r>
  <r>
    <s v="220046"/>
    <x v="430"/>
    <x v="9"/>
    <x v="611"/>
    <x v="1"/>
    <s v="Less than 100 Claims - lower validity"/>
    <x v="0"/>
    <s v="725 North Street"/>
    <n v="1201"/>
    <s v="Berkshire Health_x000a_Systems, Inc."/>
    <s v="N"/>
    <n v="3"/>
    <n v="222"/>
    <n v="0.1"/>
    <n v="0.1"/>
    <n v="2.16"/>
    <n v="184.28"/>
    <s v=""/>
    <s v=""/>
    <s v=""/>
    <m/>
    <s v=""/>
    <s v=""/>
    <s v=""/>
    <m/>
  </r>
  <r>
    <s v="220049"/>
    <x v="431"/>
    <x v="9"/>
    <x v="612"/>
    <x v="1"/>
    <s v="Less than 100 Claims - lower validity"/>
    <x v="0"/>
    <s v="157 Union Street"/>
    <n v="1752"/>
    <s v="UMass Memorial_x000a_Health Care, Inc."/>
    <s v="N"/>
    <n v="2"/>
    <n v="145"/>
    <n v="0.1"/>
    <n v="0.1"/>
    <n v="1.44"/>
    <n v="119.2"/>
    <s v=""/>
    <s v=""/>
    <s v=""/>
    <m/>
    <s v=""/>
    <s v=""/>
    <s v=""/>
    <m/>
  </r>
  <r>
    <s v="220050"/>
    <x v="432"/>
    <x v="9"/>
    <x v="613"/>
    <x v="1"/>
    <s v="Less than 100 Claims - lower validity"/>
    <x v="0"/>
    <s v="85 South Street"/>
    <n v="1082"/>
    <s v="Independent (IPPS)"/>
    <s v="N"/>
    <s v="NA"/>
    <n v="159"/>
    <n v="0"/>
    <n v="0"/>
    <n v="1.01"/>
    <n v="87.27"/>
    <s v=""/>
    <s v=""/>
    <s v=""/>
    <m/>
    <s v=""/>
    <s v=""/>
    <s v=""/>
    <m/>
  </r>
  <r>
    <s v="220052"/>
    <x v="433"/>
    <x v="9"/>
    <x v="614"/>
    <x v="1"/>
    <s v="Less than 100 Claims - lower validity"/>
    <x v="0"/>
    <s v="680 Center Street"/>
    <n v="2302"/>
    <s v="Independent (IPPS)"/>
    <s v="N"/>
    <n v="2"/>
    <n v="225"/>
    <n v="0.1"/>
    <n v="0.1"/>
    <n v="1.36"/>
    <n v="115.67"/>
    <n v="12"/>
    <n v="0.1"/>
    <n v="0.1"/>
    <n v="1.4"/>
    <n v="11339"/>
    <n v="0.2"/>
    <n v="0.2"/>
    <n v="1.38"/>
  </r>
  <r>
    <s v="220058"/>
    <x v="288"/>
    <x v="9"/>
    <x v="615"/>
    <x v="1"/>
    <s v="Less than 100 Claims - lower validity"/>
    <x v="0"/>
    <s v="201 Highland Street"/>
    <n v="1510"/>
    <s v="UMass Memorial_x000a_Health Care, Inc."/>
    <s v="N"/>
    <s v="NA"/>
    <n v="101"/>
    <n v="0"/>
    <n v="0"/>
    <n v="1.54"/>
    <n v="129.84"/>
    <s v=""/>
    <s v=""/>
    <s v=""/>
    <m/>
    <s v=""/>
    <s v=""/>
    <s v=""/>
    <m/>
  </r>
  <r>
    <s v="220062"/>
    <x v="434"/>
    <x v="9"/>
    <x v="616"/>
    <x v="1"/>
    <s v="Less than 100 Claims - lower validity"/>
    <x v="1"/>
    <s v="107 Lincoln Street"/>
    <n v="1605"/>
    <s v="Independent (IPPS)"/>
    <s v="N"/>
    <s v="NA"/>
    <n v="55"/>
    <n v="0"/>
    <n v="0"/>
    <n v="0.72"/>
    <n v="62.52"/>
    <s v=""/>
    <s v=""/>
    <s v=""/>
    <m/>
    <s v=""/>
    <s v=""/>
    <s v=""/>
    <m/>
  </r>
  <r>
    <s v="220063"/>
    <x v="435"/>
    <x v="9"/>
    <x v="617"/>
    <x v="0"/>
    <s v="More than 100 Claims  - higher validity"/>
    <x v="0"/>
    <s v="295 Varnum Avenue"/>
    <n v="1854"/>
    <s v="Independent (IPPS)"/>
    <s v="N"/>
    <n v="2"/>
    <n v="3626"/>
    <n v="2.4"/>
    <n v="1.8"/>
    <n v="1.35"/>
    <n v="109.49"/>
    <n v="110"/>
    <n v="1.4"/>
    <n v="0.8"/>
    <n v="1.68"/>
    <n v="12918"/>
    <n v="3.9"/>
    <n v="2.7"/>
    <n v="1.46"/>
  </r>
  <r>
    <s v="220065"/>
    <x v="436"/>
    <x v="9"/>
    <x v="618"/>
    <x v="1"/>
    <s v="Less than 100 Claims - lower validity"/>
    <x v="0"/>
    <s v="115 West Silver_x000a_Street"/>
    <n v="1085"/>
    <s v="Baystate Health, Inc."/>
    <s v="N"/>
    <n v="4"/>
    <n v="317"/>
    <n v="0.1"/>
    <n v="0.1"/>
    <n v="0.98"/>
    <n v="84.77"/>
    <s v=""/>
    <s v=""/>
    <s v=""/>
    <m/>
    <s v=""/>
    <s v=""/>
    <s v=""/>
    <m/>
  </r>
  <r>
    <s v="220066"/>
    <x v="46"/>
    <x v="9"/>
    <x v="619"/>
    <x v="1"/>
    <s v="Less than 100 Claims - lower validity"/>
    <x v="0"/>
    <s v="271 Carew Street"/>
    <n v="1104"/>
    <s v="Trinity Health"/>
    <s v="N"/>
    <n v="2"/>
    <n v="294"/>
    <n v="0.2"/>
    <n v="0.2"/>
    <n v="1.1299999999999999"/>
    <n v="96.51"/>
    <n v="14"/>
    <n v="0.1"/>
    <n v="0.1"/>
    <n v="1.51"/>
    <n v="11537"/>
    <n v="0.3"/>
    <n v="0.2"/>
    <n v="1.27"/>
  </r>
  <r>
    <s v="220070"/>
    <x v="437"/>
    <x v="9"/>
    <x v="620"/>
    <x v="1"/>
    <s v="Less than 100 Claims - lower validity"/>
    <x v="0"/>
    <s v="585 Lebanon Street"/>
    <n v="2176"/>
    <s v="Independent (IPPS)"/>
    <s v="N"/>
    <n v="3"/>
    <n v="1085"/>
    <n v="0.6"/>
    <n v="0.3"/>
    <n v="1.9"/>
    <n v="162.93"/>
    <n v="47"/>
    <n v="0.4"/>
    <n v="0.4"/>
    <n v="1.1200000000000001"/>
    <n v="8495"/>
    <n v="1"/>
    <n v="0.7"/>
    <n v="1.48"/>
  </r>
  <r>
    <s v="220071"/>
    <x v="425"/>
    <x v="9"/>
    <x v="621"/>
    <x v="0"/>
    <s v="More than 100 Claims  - higher validity"/>
    <x v="0"/>
    <s v="55 Fruit Street"/>
    <n v="2114"/>
    <s v="Partners HealthCare_x000a_System, Inc."/>
    <s v="N"/>
    <n v="4"/>
    <n v="22089"/>
    <n v="46.2"/>
    <n v="14.2"/>
    <n v="3.25"/>
    <n v="311.56"/>
    <n v="1385"/>
    <n v="60.6"/>
    <n v="23.7"/>
    <n v="2.56"/>
    <n v="31147"/>
    <n v="106.8"/>
    <n v="37.9"/>
    <n v="2.82"/>
  </r>
  <r>
    <s v="220073"/>
    <x v="438"/>
    <x v="9"/>
    <x v="622"/>
    <x v="1"/>
    <s v="Less than 100 Claims - lower validity"/>
    <x v="0"/>
    <s v="88 Washington_x000a_Street"/>
    <n v="2780"/>
    <s v="Steward Health Care_x000a_System, LLC"/>
    <s v="N"/>
    <n v="2"/>
    <n v="151"/>
    <n v="0.1"/>
    <n v="0"/>
    <n v="1.65"/>
    <n v="141.22999999999999"/>
    <s v=""/>
    <s v=""/>
    <s v=""/>
    <m/>
    <s v=""/>
    <s v=""/>
    <s v=""/>
    <m/>
  </r>
  <r>
    <s v="220074"/>
    <x v="427"/>
    <x v="9"/>
    <x v="623"/>
    <x v="1"/>
    <s v="Less than 100 Claims - lower validity"/>
    <x v="0"/>
    <s v="363 Highland_x000a_Avenue"/>
    <n v="2720"/>
    <s v="Independent (IPPS)"/>
    <s v="N"/>
    <n v="3"/>
    <n v="1523"/>
    <n v="0.7"/>
    <n v="0.6"/>
    <n v="1.33"/>
    <n v="117.7"/>
    <n v="46"/>
    <n v="0.8"/>
    <n v="0.4"/>
    <n v="2.0699999999999998"/>
    <n v="15858"/>
    <n v="1.5"/>
    <n v="0.9"/>
    <n v="1.63"/>
  </r>
  <r>
    <s v="220075"/>
    <x v="425"/>
    <x v="9"/>
    <x v="624"/>
    <x v="1"/>
    <s v="Less than 100 Claims - lower validity"/>
    <x v="0"/>
    <s v="243 Charles Street"/>
    <n v="2114"/>
    <s v="Independent (IPPS)"/>
    <s v="N"/>
    <s v="NA"/>
    <n v="5680"/>
    <n v="5.7"/>
    <n v="4.5"/>
    <n v="1.28"/>
    <n v="112.02"/>
    <n v="42"/>
    <n v="0.6"/>
    <n v="0.4"/>
    <n v="1.45"/>
    <n v="15019"/>
    <n v="6.4"/>
    <n v="4.9000000000000004"/>
    <n v="1.3"/>
  </r>
  <r>
    <s v="220077"/>
    <x v="46"/>
    <x v="9"/>
    <x v="625"/>
    <x v="1"/>
    <s v="Less than 100 Claims - lower validity"/>
    <x v="0"/>
    <s v="759 Chestnut Street"/>
    <n v="1199"/>
    <s v="Baystate Health, Inc."/>
    <s v="N"/>
    <n v="4"/>
    <n v="1135"/>
    <n v="1"/>
    <n v="0.6"/>
    <n v="1.8"/>
    <n v="155.52000000000001"/>
    <n v="83"/>
    <n v="1.7"/>
    <n v="0.9"/>
    <n v="1.91"/>
    <n v="17808"/>
    <n v="2.7"/>
    <n v="1.5"/>
    <n v="1.87"/>
  </r>
  <r>
    <s v="220080"/>
    <x v="439"/>
    <x v="9"/>
    <x v="626"/>
    <x v="0"/>
    <s v="More than 100 Claims  - higher validity"/>
    <x v="0"/>
    <s v="70 East Street"/>
    <n v="1844"/>
    <s v="Steward Health Care_x000a_System, LLC"/>
    <s v="N"/>
    <n v="4"/>
    <n v="13919"/>
    <n v="9"/>
    <n v="6"/>
    <n v="1.5"/>
    <n v="124.98"/>
    <n v="601"/>
    <n v="6.9"/>
    <n v="4.8"/>
    <n v="1.44"/>
    <n v="11190"/>
    <n v="15.8"/>
    <n v="10.7"/>
    <n v="1.47"/>
  </r>
  <r>
    <s v="220084"/>
    <x v="440"/>
    <x v="9"/>
    <x v="627"/>
    <x v="0"/>
    <s v="More than 100 Claims  - higher validity"/>
    <x v="0"/>
    <s v="133 Old Road To 9_x000a_Acre Corner"/>
    <n v="1742"/>
    <s v="Independent (IPPS)"/>
    <s v="N"/>
    <n v="4"/>
    <n v="1795"/>
    <n v="1.1000000000000001"/>
    <n v="0.7"/>
    <n v="1.67"/>
    <n v="155.13999999999999"/>
    <n v="109"/>
    <n v="1.1000000000000001"/>
    <n v="0.7"/>
    <n v="1.71"/>
    <n v="12061"/>
    <n v="2.2000000000000002"/>
    <n v="1.3"/>
    <n v="1.69"/>
  </r>
  <r>
    <s v="220086"/>
    <x v="425"/>
    <x v="9"/>
    <x v="628"/>
    <x v="0"/>
    <s v="More than 100 Claims  - higher validity"/>
    <x v="0"/>
    <s v="330 Brookline_x000a_Avenue"/>
    <n v="2215"/>
    <s v="Independent (IPPS)"/>
    <s v="N"/>
    <n v="3"/>
    <n v="5613"/>
    <n v="6.3"/>
    <n v="3.6"/>
    <n v="1.76"/>
    <n v="156.19"/>
    <n v="344"/>
    <n v="11.5"/>
    <n v="5.4"/>
    <n v="2.12"/>
    <n v="24332"/>
    <n v="17.7"/>
    <n v="9"/>
    <n v="1.98"/>
  </r>
  <r>
    <s v="220088"/>
    <x v="425"/>
    <x v="9"/>
    <x v="629"/>
    <x v="0"/>
    <s v="More than 100 Claims  - higher validity"/>
    <x v="0"/>
    <s v="125 Parker Hill_x000a_Avenue"/>
    <n v="2120"/>
    <s v="Independent (IPPS)"/>
    <s v="N"/>
    <n v="5"/>
    <n v="1465"/>
    <n v="1"/>
    <n v="0.8"/>
    <n v="1.27"/>
    <n v="106.81"/>
    <n v="231"/>
    <n v="5.9"/>
    <n v="2.4"/>
    <n v="2.44"/>
    <n v="18498"/>
    <n v="7"/>
    <n v="3.2"/>
    <n v="2.14"/>
  </r>
  <r>
    <s v="220090"/>
    <x v="441"/>
    <x v="9"/>
    <x v="630"/>
    <x v="1"/>
    <s v="Less than 100 Claims - lower validity"/>
    <x v="0"/>
    <s v="14 Prospect Street"/>
    <n v="1757"/>
    <s v="Independent (IPPS)"/>
    <s v="N"/>
    <n v="3"/>
    <n v="644"/>
    <n v="0.4"/>
    <n v="0.3"/>
    <n v="1.46"/>
    <n v="121.85"/>
    <n v="11"/>
    <n v="0.1"/>
    <n v="0.1"/>
    <n v="1.51"/>
    <n v="11083"/>
    <n v="0.5"/>
    <n v="0.4"/>
    <n v="1.47"/>
  </r>
  <r>
    <s v="220095"/>
    <x v="442"/>
    <x v="9"/>
    <x v="631"/>
    <x v="1"/>
    <s v="Less than 100 Claims - lower validity"/>
    <x v="0"/>
    <s v="242 Green Street"/>
    <n v="1440"/>
    <s v="Independent (IPPS)"/>
    <s v="N"/>
    <n v="3"/>
    <n v="1254"/>
    <n v="0.5"/>
    <n v="0.4"/>
    <n v="1.44"/>
    <n v="121.46"/>
    <n v="25"/>
    <n v="0.2"/>
    <n v="0.2"/>
    <n v="1.04"/>
    <n v="7692"/>
    <n v="0.7"/>
    <n v="0.5"/>
    <n v="1.31"/>
  </r>
  <r>
    <s v="220098"/>
    <x v="443"/>
    <x v="9"/>
    <x v="632"/>
    <x v="1"/>
    <s v="Less than 100 Claims - lower validity"/>
    <x v="0"/>
    <s v="200 Groton Road"/>
    <n v="1432"/>
    <s v="Steward Health Care_x000a_System, LLC"/>
    <s v="N"/>
    <n v="3"/>
    <n v="784"/>
    <n v="0.5"/>
    <n v="0.3"/>
    <n v="1.67"/>
    <n v="143.63999999999999"/>
    <n v="15"/>
    <n v="0.1"/>
    <n v="0.1"/>
    <n v="1.4"/>
    <n v="9727"/>
    <n v="0.6"/>
    <n v="0.4"/>
    <n v="1.61"/>
  </r>
  <r>
    <s v="220100"/>
    <x v="444"/>
    <x v="9"/>
    <x v="243"/>
    <x v="1"/>
    <s v="Less than 100 Claims - lower validity"/>
    <x v="0"/>
    <s v="55 Fogg Road"/>
    <n v="2190"/>
    <s v="Independent (IPPS)"/>
    <s v="N"/>
    <n v="2"/>
    <n v="595"/>
    <n v="0.4"/>
    <n v="0.2"/>
    <n v="2.0299999999999998"/>
    <n v="175.64"/>
    <n v="24"/>
    <n v="0.3"/>
    <n v="0.2"/>
    <n v="1.9"/>
    <n v="14119"/>
    <n v="0.7"/>
    <n v="0.3"/>
    <n v="1.98"/>
  </r>
  <r>
    <s v="220101"/>
    <x v="307"/>
    <x v="9"/>
    <x v="633"/>
    <x v="0"/>
    <s v="More than 100 Claims  - higher validity"/>
    <x v="0"/>
    <s v="2014 Washington_x000a_Street"/>
    <n v="2462"/>
    <s v="Partners HealthCare_x000a_System, Inc."/>
    <s v="N"/>
    <n v="5"/>
    <n v="1566"/>
    <n v="1.6"/>
    <n v="0.9"/>
    <n v="1.82"/>
    <n v="152.41999999999999"/>
    <n v="109"/>
    <n v="1.7"/>
    <n v="0.8"/>
    <n v="2.11"/>
    <n v="16413"/>
    <n v="3.3"/>
    <n v="1.7"/>
    <n v="1.95"/>
  </r>
  <r>
    <s v="220105"/>
    <x v="271"/>
    <x v="9"/>
    <x v="634"/>
    <x v="0"/>
    <s v="More than 100 Claims  - higher validity"/>
    <x v="0"/>
    <s v="41 Highland Avenue"/>
    <n v="1890"/>
    <s v="Lahey Health"/>
    <s v="N"/>
    <n v="5"/>
    <n v="3276"/>
    <n v="1.7"/>
    <n v="1.2"/>
    <n v="1.4"/>
    <n v="118.05"/>
    <n v="172"/>
    <n v="1.6"/>
    <n v="1"/>
    <n v="1.5"/>
    <n v="10465"/>
    <n v="3.3"/>
    <n v="2.2999999999999998"/>
    <n v="1.44"/>
  </r>
  <r>
    <s v="220110"/>
    <x v="425"/>
    <x v="9"/>
    <x v="635"/>
    <x v="0"/>
    <s v="More than 100 Claims  - higher validity"/>
    <x v="0"/>
    <s v="75 Francis Street"/>
    <n v="2115"/>
    <s v="Partners HealthCare_x000a_System, Inc."/>
    <s v="N"/>
    <n v="4"/>
    <n v="11633"/>
    <n v="24.8"/>
    <n v="9"/>
    <n v="2.76"/>
    <n v="251.24"/>
    <n v="1019"/>
    <n v="46.7"/>
    <n v="18.3"/>
    <n v="2.56"/>
    <n v="31815"/>
    <n v="71.5"/>
    <n v="27.2"/>
    <n v="2.62"/>
  </r>
  <r>
    <s v="220111"/>
    <x v="433"/>
    <x v="9"/>
    <x v="41"/>
    <x v="1"/>
    <s v="Less than 100 Claims - lower validity"/>
    <x v="0"/>
    <s v="235 North Pearl_x000a_Street"/>
    <n v="2301"/>
    <s v="Steward Health Care_x000a_System, LLC"/>
    <s v="N"/>
    <n v="2"/>
    <n v="236"/>
    <n v="0.2"/>
    <n v="0.1"/>
    <n v="1.29"/>
    <n v="110.17"/>
    <s v=""/>
    <s v=""/>
    <s v=""/>
    <m/>
    <s v=""/>
    <s v=""/>
    <s v=""/>
    <m/>
  </r>
  <r>
    <s v="220116"/>
    <x v="425"/>
    <x v="9"/>
    <x v="636"/>
    <x v="0"/>
    <s v="More than 100 Claims  - higher validity"/>
    <x v="0"/>
    <s v="800 Washington_x000a_Street"/>
    <n v="2111"/>
    <s v="Independent (IPPS)"/>
    <s v="N"/>
    <n v="3"/>
    <n v="4656"/>
    <n v="3.5"/>
    <n v="2"/>
    <n v="1.8"/>
    <n v="163"/>
    <n v="234"/>
    <n v="8"/>
    <n v="5"/>
    <n v="1.6"/>
    <n v="22331"/>
    <n v="11.5"/>
    <n v="7"/>
    <n v="1.66"/>
  </r>
  <r>
    <s v="220119"/>
    <x v="425"/>
    <x v="9"/>
    <x v="637"/>
    <x v="1"/>
    <s v="Less than 100 Claims - lower validity"/>
    <x v="0"/>
    <s v="1153 Centre Street"/>
    <n v="2130"/>
    <s v="Partners HealthCare_x000a_System, Inc."/>
    <s v="N"/>
    <n v="5"/>
    <n v="521"/>
    <n v="1.2"/>
    <n v="0.6"/>
    <n v="1.84"/>
    <n v="159.51"/>
    <n v="55"/>
    <n v="1"/>
    <n v="0.5"/>
    <n v="1.95"/>
    <n v="17047"/>
    <n v="2.2000000000000002"/>
    <n v="1.2"/>
    <n v="1.89"/>
  </r>
  <r>
    <s v="220126"/>
    <x v="445"/>
    <x v="9"/>
    <x v="638"/>
    <x v="1"/>
    <s v="Less than 100 Claims - lower validity"/>
    <x v="0"/>
    <s v="800 Washington_x000a_Street"/>
    <n v="2062"/>
    <s v="Steward Health Care_x000a_System, LLC"/>
    <s v="N"/>
    <n v="3"/>
    <n v="384"/>
    <n v="0.2"/>
    <n v="0.1"/>
    <n v="1.53"/>
    <n v="132.62"/>
    <s v=""/>
    <s v=""/>
    <s v=""/>
    <m/>
    <s v=""/>
    <s v=""/>
    <s v=""/>
    <m/>
  </r>
  <r>
    <s v="220163"/>
    <x v="434"/>
    <x v="9"/>
    <x v="639"/>
    <x v="0"/>
    <s v="More than 100 Claims  - higher validity"/>
    <x v="0"/>
    <s v="55 Lake Avenue_x000a_North"/>
    <n v="1655"/>
    <s v="UMass Memorial_x000a_Health Care, Inc."/>
    <s v="N"/>
    <n v="1"/>
    <n v="3568"/>
    <n v="3.1"/>
    <n v="1.6"/>
    <n v="1.94"/>
    <n v="174.89"/>
    <n v="190"/>
    <n v="5.4"/>
    <n v="2.9"/>
    <n v="1.86"/>
    <n v="22847"/>
    <n v="8.4"/>
    <n v="4.5"/>
    <n v="1.89"/>
  </r>
  <r>
    <s v="220171"/>
    <x v="48"/>
    <x v="9"/>
    <x v="640"/>
    <x v="0"/>
    <s v="More than 100 Claims  - higher validity"/>
    <x v="0"/>
    <s v="41 &amp; 45 Mall Road"/>
    <n v="1803"/>
    <s v="Lahey Health"/>
    <s v="N"/>
    <n v="3"/>
    <n v="22699"/>
    <n v="18.3"/>
    <n v="10.3"/>
    <n v="1.78"/>
    <n v="159.32"/>
    <n v="786"/>
    <n v="21.5"/>
    <n v="10.5"/>
    <n v="2.04"/>
    <n v="19793"/>
    <n v="39.9"/>
    <n v="20.9"/>
    <n v="1.91"/>
  </r>
  <r>
    <s v="220177"/>
    <x v="446"/>
    <x v="9"/>
    <x v="641"/>
    <x v="1"/>
    <s v="Less than 100 Claims - lower validity"/>
    <x v="0"/>
    <s v="57 Prospect Street"/>
    <n v="2554"/>
    <s v="Partners HealthCare_x000a_System, Inc."/>
    <s v="N"/>
    <n v="4"/>
    <n v="132"/>
    <n v="0.1"/>
    <n v="0"/>
    <n v="2.39"/>
    <n v="201.14"/>
    <s v=""/>
    <s v=""/>
    <s v=""/>
    <m/>
    <s v=""/>
    <s v=""/>
    <s v=""/>
    <m/>
  </r>
  <r>
    <s v="221300"/>
    <x v="447"/>
    <x v="9"/>
    <x v="642"/>
    <x v="1"/>
    <s v="Less than 100 Claims - lower validity"/>
    <x v="0"/>
    <s v="One Hospital Road,_x000a_First Fl, Wing 5,  Po_x000a_Box 1477"/>
    <n v="2557"/>
    <s v="Partners HealthCare_x000a_System, Inc."/>
    <s v="Y"/>
    <n v="4"/>
    <n v="204"/>
    <n v="0.2"/>
    <n v="0.1"/>
    <n v="1.97"/>
    <n v="366.93"/>
    <s v=""/>
    <s v=""/>
    <s v=""/>
    <m/>
    <s v=""/>
    <s v=""/>
    <s v=""/>
    <m/>
  </r>
  <r>
    <s v="221303"/>
    <x v="448"/>
    <x v="9"/>
    <x v="643"/>
    <x v="1"/>
    <s v="Less than 100 Claims - lower validity"/>
    <x v="0"/>
    <s v="2033 Main Street"/>
    <n v="1331"/>
    <s v="Independent (CAH)"/>
    <s v="Y"/>
    <n v="3"/>
    <n v="144"/>
    <n v="0"/>
    <n v="0"/>
    <n v="1.04"/>
    <n v="111.06"/>
    <s v=""/>
    <s v=""/>
    <s v=""/>
    <m/>
    <s v=""/>
    <s v=""/>
    <s v=""/>
    <m/>
  </r>
  <r>
    <s v="230002"/>
    <x v="449"/>
    <x v="10"/>
    <x v="644"/>
    <x v="0"/>
    <s v="More than 100 Claims  - higher validity"/>
    <x v="0"/>
    <s v="36475 Five Mile_x000a_Road"/>
    <n v="48154"/>
    <s v="Trinity Health"/>
    <s v="N"/>
    <n v="3"/>
    <n v="10997"/>
    <n v="5.5"/>
    <n v="3.7"/>
    <n v="1.5"/>
    <n v="106.5"/>
    <n v="789"/>
    <n v="11"/>
    <n v="7.1"/>
    <n v="1.55"/>
    <n v="11394"/>
    <n v="16.5"/>
    <n v="10.8"/>
    <n v="1.53"/>
  </r>
  <r>
    <s v="230003"/>
    <x v="450"/>
    <x v="10"/>
    <x v="645"/>
    <x v="1"/>
    <s v="Less than 100 Claims - lower validity"/>
    <x v="0"/>
    <s v="8333 Felch St"/>
    <n v="49464"/>
    <s v="Spectrum Health"/>
    <s v="N"/>
    <n v="5"/>
    <n v="261"/>
    <n v="0.2"/>
    <n v="0.1"/>
    <n v="2.82"/>
    <n v="199.01"/>
    <s v=""/>
    <s v=""/>
    <s v=""/>
    <m/>
    <s v=""/>
    <s v=""/>
    <s v=""/>
    <m/>
  </r>
  <r>
    <s v="230004"/>
    <x v="451"/>
    <x v="10"/>
    <x v="646"/>
    <x v="1"/>
    <s v="Less than 100 Claims - lower validity"/>
    <x v="1"/>
    <s v="1500 E Sherman_x000a_Boulevard"/>
    <n v="49444"/>
    <s v="Independent (IPPS)"/>
    <s v="N"/>
    <s v="NA"/>
    <n v="39"/>
    <n v="0"/>
    <n v="0"/>
    <n v="1.49"/>
    <n v="107.23"/>
    <s v=""/>
    <s v=""/>
    <s v=""/>
    <m/>
    <s v=""/>
    <s v=""/>
    <s v=""/>
    <m/>
  </r>
  <r>
    <s v="230005"/>
    <x v="452"/>
    <x v="10"/>
    <x v="647"/>
    <x v="0"/>
    <s v="More than 100 Claims  - higher validity"/>
    <x v="0"/>
    <s v="818 Riverside_x000a_Avenue"/>
    <n v="49221"/>
    <s v="ProMedica Health_x000a_System"/>
    <s v="N"/>
    <n v="4"/>
    <n v="3307"/>
    <n v="1.4"/>
    <n v="1"/>
    <n v="1.43"/>
    <n v="101.3"/>
    <n v="107"/>
    <n v="1.1000000000000001"/>
    <n v="0.7"/>
    <n v="1.51"/>
    <n v="9427"/>
    <n v="2.6"/>
    <n v="1.7"/>
    <n v="1.46"/>
  </r>
  <r>
    <s v="230013"/>
    <x v="453"/>
    <x v="10"/>
    <x v="648"/>
    <x v="1"/>
    <s v="Less than 100 Claims - lower validity"/>
    <x v="0"/>
    <s v="461 W Huron St"/>
    <n v="48341"/>
    <s v="Independent (IPPS)"/>
    <s v="N"/>
    <s v="NA"/>
    <n v="294"/>
    <n v="0.2"/>
    <n v="0.1"/>
    <n v="2.2599999999999998"/>
    <n v="165.13"/>
    <n v="29"/>
    <n v="0.3"/>
    <n v="0.2"/>
    <n v="1.2"/>
    <n v="9351"/>
    <n v="0.5"/>
    <n v="0.3"/>
    <n v="1.47"/>
  </r>
  <r>
    <s v="230015"/>
    <x v="454"/>
    <x v="10"/>
    <x v="649"/>
    <x v="1"/>
    <s v="Less than 100 Claims - lower validity"/>
    <x v="1"/>
    <s v="701 S Health_x000a_Parkway"/>
    <n v="49093"/>
    <s v="QHR"/>
    <s v="N"/>
    <n v="3"/>
    <n v="40"/>
    <n v="0"/>
    <n v="0"/>
    <n v="2.77"/>
    <n v="197.47"/>
    <s v=""/>
    <s v=""/>
    <s v=""/>
    <m/>
    <s v=""/>
    <s v=""/>
    <s v=""/>
    <m/>
  </r>
  <r>
    <s v="230017"/>
    <x v="455"/>
    <x v="10"/>
    <x v="650"/>
    <x v="1"/>
    <s v="Less than 100 Claims - lower validity"/>
    <x v="0"/>
    <s v="601 John Street"/>
    <n v="49007"/>
    <s v="Bronson Healthcare_x000a_Group"/>
    <s v="N"/>
    <n v="5"/>
    <n v="1179"/>
    <n v="1"/>
    <n v="0.4"/>
    <n v="2.44"/>
    <n v="181.2"/>
    <n v="33"/>
    <n v="0.8"/>
    <n v="0.5"/>
    <n v="1.82"/>
    <n v="13174"/>
    <n v="1.8"/>
    <n v="0.9"/>
    <n v="2.11"/>
  </r>
  <r>
    <s v="230019"/>
    <x v="456"/>
    <x v="10"/>
    <x v="651"/>
    <x v="0"/>
    <s v="More than 100 Claims  - higher validity"/>
    <x v="0"/>
    <s v="16001 W Nine Mile_x000a_Rd"/>
    <n v="48075"/>
    <s v="Ascension Health"/>
    <s v="N"/>
    <n v="4"/>
    <n v="33741"/>
    <n v="19.899999999999999"/>
    <n v="13.3"/>
    <n v="1.5"/>
    <n v="111.04"/>
    <n v="2352"/>
    <n v="33.4"/>
    <n v="22.3"/>
    <n v="1.5"/>
    <n v="10953"/>
    <n v="53.3"/>
    <n v="35.5"/>
    <n v="1.5"/>
  </r>
  <r>
    <s v="230020"/>
    <x v="457"/>
    <x v="10"/>
    <x v="652"/>
    <x v="0"/>
    <s v="More than 100 Claims  - higher validity"/>
    <x v="0"/>
    <s v="18101 Oakwood Blvd"/>
    <n v="48124"/>
    <s v="Beaumont Health"/>
    <s v="N"/>
    <n v="4"/>
    <n v="24807"/>
    <n v="14.4"/>
    <n v="9.3000000000000007"/>
    <n v="1.55"/>
    <n v="110.5"/>
    <n v="1800"/>
    <n v="27.6"/>
    <n v="17.399999999999999"/>
    <n v="1.58"/>
    <n v="11130"/>
    <n v="42"/>
    <n v="26.7"/>
    <n v="1.57"/>
  </r>
  <r>
    <s v="230021"/>
    <x v="458"/>
    <x v="10"/>
    <x v="653"/>
    <x v="1"/>
    <s v="Less than 100 Claims - lower validity"/>
    <x v="0"/>
    <s v="1234 Napier Avenue"/>
    <n v="49085"/>
    <s v="Lakeland Health"/>
    <s v="N"/>
    <n v="4"/>
    <n v="193"/>
    <n v="0.2"/>
    <n v="0.1"/>
    <n v="2.62"/>
    <n v="189.09"/>
    <s v=""/>
    <s v=""/>
    <s v=""/>
    <m/>
    <s v=""/>
    <s v=""/>
    <s v=""/>
    <m/>
  </r>
  <r>
    <s v="230022"/>
    <x v="318"/>
    <x v="10"/>
    <x v="654"/>
    <x v="1"/>
    <s v="Less than 100 Claims - lower validity"/>
    <x v="0"/>
    <s v="274 E Chicago St"/>
    <n v="49036"/>
    <s v="Independent (IPPS)"/>
    <s v="N"/>
    <n v="3"/>
    <n v="137"/>
    <n v="0.1"/>
    <n v="0"/>
    <n v="1.23"/>
    <n v="90.52"/>
    <s v=""/>
    <s v=""/>
    <s v=""/>
    <m/>
    <s v=""/>
    <s v=""/>
    <s v=""/>
    <m/>
  </r>
  <r>
    <s v="230024"/>
    <x v="459"/>
    <x v="10"/>
    <x v="655"/>
    <x v="0"/>
    <s v="More than 100 Claims  - higher validity"/>
    <x v="0"/>
    <s v="6071 W Outer Drive"/>
    <n v="48235"/>
    <s v="TENET Healthcare_x000a_Corporation"/>
    <s v="N"/>
    <n v="1"/>
    <n v="7901"/>
    <n v="4.2"/>
    <n v="2.4"/>
    <n v="1.73"/>
    <n v="122.98"/>
    <n v="378"/>
    <n v="7.2"/>
    <n v="4"/>
    <n v="1.81"/>
    <n v="14663"/>
    <n v="11.5"/>
    <n v="6.4"/>
    <n v="1.78"/>
  </r>
  <r>
    <s v="230029"/>
    <x v="453"/>
    <x v="10"/>
    <x v="656"/>
    <x v="0"/>
    <s v="More than 100 Claims  - higher validity"/>
    <x v="0"/>
    <s v="44405 Woodward_x000a_Ave"/>
    <n v="48341"/>
    <s v="Trinity Health"/>
    <s v="N"/>
    <n v="4"/>
    <n v="13987"/>
    <n v="7.6"/>
    <n v="5.9"/>
    <n v="1.3"/>
    <n v="95.28"/>
    <n v="1068"/>
    <n v="18.3"/>
    <n v="12.7"/>
    <n v="1.45"/>
    <n v="10839"/>
    <n v="26"/>
    <n v="18.600000000000001"/>
    <n v="1.4"/>
  </r>
  <r>
    <s v="230030"/>
    <x v="460"/>
    <x v="10"/>
    <x v="657"/>
    <x v="1"/>
    <s v="Less than 100 Claims - lower validity"/>
    <x v="0"/>
    <s v="300 E Warwick Dr"/>
    <n v="48801"/>
    <s v="MidMichigan Health"/>
    <s v="N"/>
    <n v="5"/>
    <n v="105"/>
    <n v="0"/>
    <n v="0"/>
    <n v="1.36"/>
    <n v="98.93"/>
    <s v=""/>
    <s v=""/>
    <s v=""/>
    <m/>
    <s v=""/>
    <s v=""/>
    <s v=""/>
    <m/>
  </r>
  <r>
    <s v="230031"/>
    <x v="461"/>
    <x v="10"/>
    <x v="658"/>
    <x v="1"/>
    <s v="Less than 100 Claims - lower validity"/>
    <x v="0"/>
    <s v="2601 Electric Avenue"/>
    <n v="48060"/>
    <s v="Prime Healthcare_x000a_Services"/>
    <s v="N"/>
    <n v="3"/>
    <n v="1469"/>
    <n v="0.6"/>
    <n v="0.4"/>
    <n v="1.33"/>
    <n v="94.76"/>
    <n v="63"/>
    <n v="1.2"/>
    <n v="0.6"/>
    <n v="1.93"/>
    <n v="11524"/>
    <n v="1.7"/>
    <n v="1"/>
    <n v="1.69"/>
  </r>
  <r>
    <s v="230035"/>
    <x v="173"/>
    <x v="10"/>
    <x v="659"/>
    <x v="1"/>
    <s v="Less than 100 Claims - lower validity"/>
    <x v="0"/>
    <s v="615 S Bower Street"/>
    <n v="48838"/>
    <s v="Spectrum Health"/>
    <s v="N"/>
    <n v="5"/>
    <n v="427"/>
    <n v="0.3"/>
    <n v="0.1"/>
    <n v="2.4300000000000002"/>
    <n v="170.13"/>
    <n v="11"/>
    <n v="0.1"/>
    <n v="0.1"/>
    <n v="0.83"/>
    <n v="5023"/>
    <n v="0.4"/>
    <n v="0.2"/>
    <n v="1.7"/>
  </r>
  <r>
    <s v="230036"/>
    <x v="462"/>
    <x v="10"/>
    <x v="660"/>
    <x v="1"/>
    <s v="Less than 100 Claims - lower validity"/>
    <x v="0"/>
    <s v="1501 W Chisholm St"/>
    <n v="49707"/>
    <s v="MidMichigan Health"/>
    <s v="N"/>
    <n v="4"/>
    <n v="431"/>
    <n v="0.3"/>
    <n v="0.1"/>
    <n v="2.1800000000000002"/>
    <n v="160.47"/>
    <s v=""/>
    <s v=""/>
    <s v=""/>
    <m/>
    <s v=""/>
    <s v=""/>
    <s v=""/>
    <m/>
  </r>
  <r>
    <s v="230037"/>
    <x v="463"/>
    <x v="10"/>
    <x v="661"/>
    <x v="1"/>
    <s v="Less than 100 Claims - lower validity"/>
    <x v="0"/>
    <s v="168 S Howell Street"/>
    <n v="49242"/>
    <s v="Independent (IPPS)"/>
    <s v="N"/>
    <n v="3"/>
    <n v="204"/>
    <n v="0.1"/>
    <n v="0.1"/>
    <n v="1.47"/>
    <n v="106.08"/>
    <s v=""/>
    <s v=""/>
    <s v=""/>
    <m/>
    <s v=""/>
    <s v=""/>
    <s v=""/>
    <m/>
  </r>
  <r>
    <s v="230038"/>
    <x v="464"/>
    <x v="10"/>
    <x v="662"/>
    <x v="0"/>
    <s v="More than 100 Claims  - higher validity"/>
    <x v="0"/>
    <s v="100 Michigan St Ne"/>
    <n v="49503"/>
    <s v="Spectrum Health"/>
    <s v="N"/>
    <n v="4"/>
    <n v="4115"/>
    <n v="4.5999999999999996"/>
    <n v="1.6"/>
    <n v="2.83"/>
    <n v="198.73"/>
    <n v="260"/>
    <n v="6.3"/>
    <n v="3.1"/>
    <n v="2.0299999999999998"/>
    <n v="14216"/>
    <n v="10.9"/>
    <n v="4.7"/>
    <n v="2.31"/>
  </r>
  <r>
    <s v="230040"/>
    <x v="465"/>
    <x v="10"/>
    <x v="663"/>
    <x v="1"/>
    <s v="Less than 100 Claims - lower validity"/>
    <x v="0"/>
    <s v="1009 W Green St"/>
    <n v="49058"/>
    <s v="Spectrum Health"/>
    <s v="N"/>
    <n v="2"/>
    <n v="560"/>
    <n v="0.3"/>
    <n v="0.2"/>
    <n v="1.81"/>
    <n v="123.44"/>
    <n v="11"/>
    <n v="0.1"/>
    <n v="0.1"/>
    <n v="1.51"/>
    <n v="9691"/>
    <n v="0.4"/>
    <n v="0.2"/>
    <n v="1.71"/>
  </r>
  <r>
    <s v="230041"/>
    <x v="466"/>
    <x v="10"/>
    <x v="664"/>
    <x v="1"/>
    <s v="Less than 100 Claims - lower validity"/>
    <x v="0"/>
    <s v="1900 Columbus Ave"/>
    <n v="48708"/>
    <s v="McLaren Health Care_x000a_Corporation"/>
    <s v="N"/>
    <n v="3"/>
    <n v="2002"/>
    <n v="1.1000000000000001"/>
    <n v="0.8"/>
    <n v="1.41"/>
    <n v="104"/>
    <n v="77"/>
    <n v="0.9"/>
    <n v="0.7"/>
    <n v="1.23"/>
    <n v="7778"/>
    <n v="2"/>
    <n v="1.5"/>
    <n v="1.33"/>
  </r>
  <r>
    <s v="230046"/>
    <x v="467"/>
    <x v="10"/>
    <x v="665"/>
    <x v="0"/>
    <s v="More than 100 Claims  - higher validity"/>
    <x v="0"/>
    <s v="1500 E Medical_x000a_Center Drive, Spc_x000a_5474"/>
    <n v="48109"/>
    <s v="Independent (IPPS)"/>
    <s v="N"/>
    <n v="4"/>
    <n v="82989"/>
    <n v="79.599999999999994"/>
    <n v="26"/>
    <n v="3.06"/>
    <n v="224.81"/>
    <n v="2728"/>
    <n v="75.5"/>
    <n v="47.3"/>
    <n v="1.6"/>
    <n v="15057"/>
    <n v="155"/>
    <n v="73.3"/>
    <n v="2.12"/>
  </r>
  <r>
    <s v="230047"/>
    <x v="468"/>
    <x v="10"/>
    <x v="666"/>
    <x v="0"/>
    <s v="More than 100 Claims  - higher validity"/>
    <x v="0"/>
    <s v="15855 Nineteen Mile_x000a_Rd"/>
    <n v="48038"/>
    <s v="Henry Ford Health_x000a_System"/>
    <s v="N"/>
    <n v="3"/>
    <n v="23323"/>
    <n v="11.4"/>
    <n v="7.7"/>
    <n v="1.47"/>
    <n v="105.16"/>
    <n v="1245"/>
    <n v="14"/>
    <n v="12.3"/>
    <n v="1.1399999999999999"/>
    <n v="8018"/>
    <n v="25.3"/>
    <n v="20"/>
    <n v="1.27"/>
  </r>
  <r>
    <s v="230053"/>
    <x v="459"/>
    <x v="10"/>
    <x v="667"/>
    <x v="0"/>
    <s v="More than 100 Claims  - higher validity"/>
    <x v="0"/>
    <s v="2799 W Grand Blvd"/>
    <n v="48202"/>
    <s v="Henry Ford Health_x000a_System"/>
    <s v="N"/>
    <n v="1"/>
    <n v="69841"/>
    <n v="37.9"/>
    <n v="17.3"/>
    <n v="2.19"/>
    <n v="154.94"/>
    <n v="1906"/>
    <n v="40.299999999999997"/>
    <n v="27.3"/>
    <n v="1.47"/>
    <n v="13746"/>
    <n v="78.099999999999994"/>
    <n v="44.6"/>
    <n v="1.75"/>
  </r>
  <r>
    <s v="230054"/>
    <x v="469"/>
    <x v="10"/>
    <x v="668"/>
    <x v="1"/>
    <s v="Less than 100 Claims - lower validity"/>
    <x v="0"/>
    <s v="420 W Magnetic"/>
    <n v="49855"/>
    <s v="Duke LifePoint_x000a_Healthcare"/>
    <s v="N"/>
    <n v="3"/>
    <n v="246"/>
    <n v="0.2"/>
    <n v="0.1"/>
    <n v="2.81"/>
    <n v="211.04"/>
    <n v="13"/>
    <n v="0.1"/>
    <n v="0.1"/>
    <n v="0.96"/>
    <n v="7730"/>
    <n v="0.4"/>
    <n v="0.2"/>
    <n v="1.73"/>
  </r>
  <r>
    <s v="230055"/>
    <x v="470"/>
    <x v="10"/>
    <x v="669"/>
    <x v="1"/>
    <s v="Less than 100 Claims - lower validity"/>
    <x v="1"/>
    <s v="1721 S Stephenson_x000a_Ave"/>
    <n v="49801"/>
    <s v="Independent (IPPS)"/>
    <s v="N"/>
    <n v="4"/>
    <n v="27"/>
    <n v="0"/>
    <n v="0"/>
    <n v="1.72"/>
    <n v="121.15"/>
    <s v=""/>
    <s v=""/>
    <s v=""/>
    <m/>
    <s v=""/>
    <s v=""/>
    <s v=""/>
    <m/>
  </r>
  <r>
    <s v="230058"/>
    <x v="471"/>
    <x v="10"/>
    <x v="670"/>
    <x v="1"/>
    <s v="Less than 100 Claims - lower validity"/>
    <x v="0"/>
    <s v="1100 E Michigan Ave"/>
    <n v="49738"/>
    <s v="Munson Healthcare"/>
    <s v="N"/>
    <n v="4"/>
    <n v="695"/>
    <n v="0.2"/>
    <n v="0.2"/>
    <n v="1.41"/>
    <n v="99.39"/>
    <n v="20"/>
    <n v="0.3"/>
    <n v="0.2"/>
    <n v="1.74"/>
    <n v="12464"/>
    <n v="0.6"/>
    <n v="0.4"/>
    <n v="1.59"/>
  </r>
  <r>
    <s v="230059"/>
    <x v="464"/>
    <x v="10"/>
    <x v="671"/>
    <x v="0"/>
    <s v="More than 100 Claims  - higher validity"/>
    <x v="0"/>
    <s v="200 Jefferson_x000a_Avenue Se"/>
    <n v="49503"/>
    <s v="Trinity Health"/>
    <s v="N"/>
    <n v="4"/>
    <n v="1881"/>
    <n v="0.8"/>
    <n v="0.6"/>
    <n v="1.38"/>
    <n v="96.18"/>
    <n v="108"/>
    <n v="1.9"/>
    <n v="1.3"/>
    <n v="1.48"/>
    <n v="10872"/>
    <n v="2.7"/>
    <n v="1.9"/>
    <n v="1.45"/>
  </r>
  <r>
    <s v="230066"/>
    <x v="451"/>
    <x v="10"/>
    <x v="646"/>
    <x v="1"/>
    <s v="Less than 100 Claims - lower validity"/>
    <x v="0"/>
    <s v="1700 Clinton Street"/>
    <n v="49442"/>
    <s v="Trinity Health"/>
    <s v="N"/>
    <n v="4"/>
    <n v="484"/>
    <n v="0.2"/>
    <n v="0.2"/>
    <n v="1.33"/>
    <n v="92.63"/>
    <n v="22"/>
    <n v="0.5"/>
    <n v="0.3"/>
    <n v="1.71"/>
    <n v="11259"/>
    <n v="0.7"/>
    <n v="0.5"/>
    <n v="1.56"/>
  </r>
  <r>
    <s v="230069"/>
    <x v="472"/>
    <x v="10"/>
    <x v="672"/>
    <x v="1"/>
    <s v="Less than 100 Claims - lower validity"/>
    <x v="0"/>
    <s v="620 Byron Rd"/>
    <n v="48843"/>
    <s v="Trinity Health"/>
    <s v="N"/>
    <n v="4"/>
    <n v="10243"/>
    <n v="3.6"/>
    <n v="2.4"/>
    <n v="1.5"/>
    <n v="107.64"/>
    <n v="76"/>
    <n v="1.6"/>
    <n v="0.8"/>
    <n v="1.96"/>
    <n v="15326"/>
    <n v="5.2"/>
    <n v="3.2"/>
    <n v="1.62"/>
  </r>
  <r>
    <s v="230070"/>
    <x v="473"/>
    <x v="10"/>
    <x v="673"/>
    <x v="0"/>
    <s v="More than 100 Claims  - higher validity"/>
    <x v="0"/>
    <s v="1447 N Harrison"/>
    <n v="48602"/>
    <s v="Independent (IPPS)"/>
    <s v="N"/>
    <n v="2"/>
    <n v="6262"/>
    <n v="2.9"/>
    <n v="2.2000000000000002"/>
    <n v="1.32"/>
    <n v="90.98"/>
    <n v="456"/>
    <n v="5.5"/>
    <n v="3.8"/>
    <n v="1.45"/>
    <n v="9240"/>
    <n v="8.4"/>
    <n v="6"/>
    <n v="1.4"/>
  </r>
  <r>
    <s v="230071"/>
    <x v="456"/>
    <x v="10"/>
    <x v="674"/>
    <x v="1"/>
    <s v="Less than 100 Claims - lower validity"/>
    <x v="0"/>
    <s v="23901 Lahser"/>
    <n v="48033"/>
    <s v="Independent (IPPS)"/>
    <s v="N"/>
    <s v="NA"/>
    <n v="137"/>
    <n v="0.3"/>
    <n v="0.3"/>
    <n v="0.98"/>
    <n v="72.819999999999993"/>
    <s v=""/>
    <s v=""/>
    <s v=""/>
    <m/>
    <s v=""/>
    <s v=""/>
    <s v=""/>
    <m/>
  </r>
  <r>
    <s v="230072"/>
    <x v="474"/>
    <x v="10"/>
    <x v="675"/>
    <x v="1"/>
    <s v="Less than 100 Claims - lower validity"/>
    <x v="0"/>
    <s v="602 Michigan Ave"/>
    <n v="49423"/>
    <s v="Independent (IPPS)"/>
    <s v="N"/>
    <n v="5"/>
    <n v="305"/>
    <n v="0.2"/>
    <n v="0.1"/>
    <n v="1.6"/>
    <n v="112.77"/>
    <n v="13"/>
    <n v="0.2"/>
    <n v="0.1"/>
    <n v="1.62"/>
    <n v="9953"/>
    <n v="0.4"/>
    <n v="0.2"/>
    <n v="1.61"/>
  </r>
  <r>
    <s v="230075"/>
    <x v="475"/>
    <x v="10"/>
    <x v="676"/>
    <x v="1"/>
    <s v="Less than 100 Claims - lower validity"/>
    <x v="0"/>
    <s v="300 North Avenue"/>
    <n v="49017"/>
    <s v="Bronson Healthcare_x000a_Group"/>
    <s v="N"/>
    <n v="4"/>
    <n v="394"/>
    <n v="0.2"/>
    <n v="0.1"/>
    <n v="1.63"/>
    <n v="120.8"/>
    <n v="15"/>
    <n v="0.2"/>
    <n v="0.1"/>
    <n v="2.2000000000000002"/>
    <n v="13908"/>
    <n v="0.4"/>
    <n v="0.2"/>
    <n v="1.92"/>
  </r>
  <r>
    <s v="230077"/>
    <x v="473"/>
    <x v="10"/>
    <x v="677"/>
    <x v="0"/>
    <s v="More than 100 Claims  - higher validity"/>
    <x v="0"/>
    <s v="800 S Washington_x000a_Avenue"/>
    <n v="48601"/>
    <s v="Ascension Health"/>
    <s v="N"/>
    <n v="1"/>
    <n v="3755"/>
    <n v="2.2999999999999998"/>
    <n v="1.1000000000000001"/>
    <n v="2.08"/>
    <n v="144.03"/>
    <n v="101"/>
    <n v="1.7"/>
    <n v="1.1000000000000001"/>
    <n v="1.57"/>
    <n v="9744"/>
    <n v="3.9"/>
    <n v="2.1"/>
    <n v="1.83"/>
  </r>
  <r>
    <s v="230080"/>
    <x v="476"/>
    <x v="10"/>
    <x v="678"/>
    <x v="1"/>
    <s v="Less than 100 Claims - lower validity"/>
    <x v="0"/>
    <s v="1221 South Drive"/>
    <n v="48858"/>
    <s v="McLaren Health Care_x000a_Corporation"/>
    <s v="N"/>
    <n v="3"/>
    <n v="1087"/>
    <n v="0.3"/>
    <n v="0.2"/>
    <n v="1.36"/>
    <n v="92.25"/>
    <n v="20"/>
    <n v="0.3"/>
    <n v="0.1"/>
    <n v="2.17"/>
    <n v="12978"/>
    <n v="0.6"/>
    <n v="0.4"/>
    <n v="1.67"/>
  </r>
  <r>
    <s v="230081"/>
    <x v="477"/>
    <x v="10"/>
    <x v="679"/>
    <x v="1"/>
    <s v="Less than 100 Claims - lower validity"/>
    <x v="0"/>
    <s v="400 Hobart St"/>
    <n v="49601"/>
    <s v="Munson Healthcare"/>
    <s v="N"/>
    <n v="5"/>
    <n v="323"/>
    <n v="0.1"/>
    <n v="0.1"/>
    <n v="1.27"/>
    <n v="90.22"/>
    <s v=""/>
    <s v=""/>
    <s v=""/>
    <m/>
    <s v=""/>
    <s v=""/>
    <s v=""/>
    <m/>
  </r>
  <r>
    <s v="230085"/>
    <x v="478"/>
    <x v="10"/>
    <x v="680"/>
    <x v="1"/>
    <s v="Less than 100 Claims - lower validity"/>
    <x v="1"/>
    <s v="955 S Bailey Ave"/>
    <n v="49090"/>
    <s v="Bronson Healthcare_x000a_Group"/>
    <s v="N"/>
    <n v="4"/>
    <n v="68"/>
    <n v="0.1"/>
    <n v="0"/>
    <n v="3.52"/>
    <n v="261.86"/>
    <s v=""/>
    <s v=""/>
    <s v=""/>
    <m/>
    <s v=""/>
    <s v=""/>
    <s v=""/>
    <m/>
  </r>
  <r>
    <s v="230089"/>
    <x v="479"/>
    <x v="10"/>
    <x v="681"/>
    <x v="0"/>
    <s v="More than 100 Claims  - higher validity"/>
    <x v="0"/>
    <s v="468 Cadieux Rd"/>
    <n v="48230"/>
    <s v="Beaumont Health"/>
    <s v="N"/>
    <n v="5"/>
    <n v="14781"/>
    <n v="7.3"/>
    <n v="5"/>
    <n v="1.46"/>
    <n v="103.98"/>
    <n v="775"/>
    <n v="10.1"/>
    <n v="5.7"/>
    <n v="1.75"/>
    <n v="11230"/>
    <n v="17.399999999999999"/>
    <n v="10.8"/>
    <n v="1.62"/>
  </r>
  <r>
    <s v="230092"/>
    <x v="480"/>
    <x v="10"/>
    <x v="682"/>
    <x v="0"/>
    <s v="More than 100 Claims  - higher validity"/>
    <x v="0"/>
    <s v="205 N East Ave"/>
    <n v="49201"/>
    <s v="Henry Ford Health_x000a_System"/>
    <s v="N"/>
    <n v="4"/>
    <n v="2953"/>
    <n v="2.2999999999999998"/>
    <n v="0.9"/>
    <n v="2.64"/>
    <n v="192.2"/>
    <n v="102"/>
    <n v="1.4"/>
    <n v="0.9"/>
    <n v="1.5"/>
    <n v="10438"/>
    <n v="3.7"/>
    <n v="1.8"/>
    <n v="2.0499999999999998"/>
  </r>
  <r>
    <s v="230093"/>
    <x v="481"/>
    <x v="10"/>
    <x v="683"/>
    <x v="1"/>
    <s v="Less than 100 Claims - lower validity"/>
    <x v="0"/>
    <s v="605 Oak Street"/>
    <n v="49307"/>
    <s v="Spectrum Health"/>
    <s v="N"/>
    <n v="4"/>
    <n v="586"/>
    <n v="0.3"/>
    <n v="0.1"/>
    <n v="2.33"/>
    <n v="167.01"/>
    <s v=""/>
    <s v=""/>
    <s v=""/>
    <m/>
    <s v=""/>
    <s v=""/>
    <s v=""/>
    <m/>
  </r>
  <r>
    <s v="230095"/>
    <x v="482"/>
    <x v="10"/>
    <x v="684"/>
    <x v="1"/>
    <s v="Less than 100 Claims - lower validity"/>
    <x v="1"/>
    <s v="2463 South M-30"/>
    <n v="48661"/>
    <s v="Independent (IPPS)"/>
    <s v="N"/>
    <n v="3"/>
    <n v="83"/>
    <n v="0"/>
    <n v="0"/>
    <n v="1.58"/>
    <n v="111.5"/>
    <s v=""/>
    <s v=""/>
    <s v=""/>
    <m/>
    <s v=""/>
    <s v=""/>
    <s v=""/>
    <m/>
  </r>
  <r>
    <s v="230096"/>
    <x v="483"/>
    <x v="10"/>
    <x v="685"/>
    <x v="1"/>
    <s v="Less than 100 Claims - lower validity"/>
    <x v="1"/>
    <s v="916 Myrtle Ave"/>
    <n v="49091"/>
    <s v="QHR"/>
    <s v="N"/>
    <n v="3"/>
    <n v="38"/>
    <n v="0"/>
    <n v="0"/>
    <n v="2.16"/>
    <n v="155.69999999999999"/>
    <s v=""/>
    <s v=""/>
    <s v=""/>
    <m/>
    <s v=""/>
    <s v=""/>
    <s v=""/>
    <m/>
  </r>
  <r>
    <s v="230097"/>
    <x v="484"/>
    <x v="10"/>
    <x v="686"/>
    <x v="1"/>
    <s v="Less than 100 Claims - lower validity"/>
    <x v="0"/>
    <s v="1105 Sixth Street"/>
    <n v="49684"/>
    <s v="Munson Healthcare"/>
    <s v="N"/>
    <n v="4"/>
    <n v="1455"/>
    <n v="0.7"/>
    <n v="0.5"/>
    <n v="1.51"/>
    <n v="111.42"/>
    <n v="52"/>
    <n v="0.8"/>
    <n v="0.7"/>
    <n v="1.1499999999999999"/>
    <n v="8867"/>
    <n v="1.5"/>
    <n v="1.1000000000000001"/>
    <n v="1.3"/>
  </r>
  <r>
    <s v="230099"/>
    <x v="374"/>
    <x v="10"/>
    <x v="687"/>
    <x v="0"/>
    <s v="More than 100 Claims  - higher validity"/>
    <x v="0"/>
    <s v="718 N Macomb St"/>
    <n v="48162"/>
    <s v="ProMedica Health_x000a_System"/>
    <s v="N"/>
    <n v="2"/>
    <n v="10658"/>
    <n v="3.8"/>
    <n v="2.8"/>
    <n v="1.36"/>
    <n v="96.76"/>
    <n v="367"/>
    <n v="4.0999999999999996"/>
    <n v="2.2999999999999998"/>
    <n v="1.81"/>
    <n v="11807"/>
    <n v="7.9"/>
    <n v="5"/>
    <n v="1.56"/>
  </r>
  <r>
    <s v="230100"/>
    <x v="485"/>
    <x v="10"/>
    <x v="688"/>
    <x v="1"/>
    <s v="Less than 100 Claims - lower validity"/>
    <x v="0"/>
    <s v="200 Hemlock"/>
    <n v="48764"/>
    <s v="Ascension Health"/>
    <s v="N"/>
    <n v="4"/>
    <n v="628"/>
    <n v="0.3"/>
    <n v="0.1"/>
    <n v="2.23"/>
    <n v="157.44"/>
    <s v=""/>
    <s v=""/>
    <s v=""/>
    <m/>
    <s v=""/>
    <s v=""/>
    <s v=""/>
    <m/>
  </r>
  <r>
    <s v="230104"/>
    <x v="459"/>
    <x v="10"/>
    <x v="689"/>
    <x v="0"/>
    <s v="More than 100 Claims  - higher validity"/>
    <x v="0"/>
    <s v="3990 John R Street"/>
    <n v="48201"/>
    <s v="TENET Healthcare_x000a_Corporation"/>
    <s v="N"/>
    <n v="2"/>
    <n v="6018"/>
    <n v="5.8"/>
    <n v="2.9"/>
    <n v="1.99"/>
    <n v="140.83000000000001"/>
    <n v="797"/>
    <n v="16.2"/>
    <n v="9.6"/>
    <n v="1.7"/>
    <n v="15096"/>
    <n v="22.1"/>
    <n v="12.5"/>
    <n v="1.77"/>
  </r>
  <r>
    <s v="230105"/>
    <x v="486"/>
    <x v="10"/>
    <x v="690"/>
    <x v="1"/>
    <s v="Less than 100 Claims - lower validity"/>
    <x v="0"/>
    <s v="416 Connable Ave"/>
    <n v="49770"/>
    <s v="McLaren Health Care_x000a_Corporation"/>
    <s v="N"/>
    <n v="5"/>
    <n v="889"/>
    <n v="0.4"/>
    <n v="0.3"/>
    <n v="1.51"/>
    <n v="110.78"/>
    <n v="19"/>
    <n v="0.3"/>
    <n v="0.2"/>
    <n v="1.25"/>
    <n v="9112"/>
    <n v="0.7"/>
    <n v="0.5"/>
    <n v="1.39"/>
  </r>
  <r>
    <s v="230108"/>
    <x v="487"/>
    <x v="10"/>
    <x v="691"/>
    <x v="1"/>
    <s v="Less than 100 Claims - lower validity"/>
    <x v="0"/>
    <s v="500 Campus Drive"/>
    <n v="49930"/>
    <s v="LifePoint Health"/>
    <s v="N"/>
    <n v="3"/>
    <n v="291"/>
    <n v="0.2"/>
    <n v="0.1"/>
    <n v="2.94"/>
    <n v="207.64"/>
    <s v=""/>
    <s v=""/>
    <s v=""/>
    <m/>
    <s v=""/>
    <s v=""/>
    <s v=""/>
    <m/>
  </r>
  <r>
    <s v="230110"/>
    <x v="488"/>
    <x v="10"/>
    <x v="692"/>
    <x v="1"/>
    <s v="Less than 100 Claims - lower validity"/>
    <x v="0"/>
    <s v="One N Atkinson_x000a_Drive"/>
    <n v="49431"/>
    <s v="Spectrum Health"/>
    <s v="N"/>
    <n v="4"/>
    <n v="272"/>
    <n v="0.1"/>
    <n v="0.1"/>
    <n v="1.85"/>
    <n v="127.7"/>
    <s v=""/>
    <s v=""/>
    <s v=""/>
    <m/>
    <s v=""/>
    <s v=""/>
    <s v=""/>
    <m/>
  </r>
  <r>
    <s v="230117"/>
    <x v="455"/>
    <x v="10"/>
    <x v="693"/>
    <x v="1"/>
    <s v="Less than 100 Claims - lower validity"/>
    <x v="0"/>
    <s v="1521 Gull Road"/>
    <n v="49048"/>
    <s v="Ascension Health"/>
    <s v="N"/>
    <n v="4"/>
    <n v="552"/>
    <n v="0.4"/>
    <n v="0.2"/>
    <n v="1.65"/>
    <n v="121.91"/>
    <n v="21"/>
    <n v="0.4"/>
    <n v="0.3"/>
    <n v="1.25"/>
    <n v="9297"/>
    <n v="0.8"/>
    <n v="0.6"/>
    <n v="1.42"/>
  </r>
  <r>
    <s v="230118"/>
    <x v="489"/>
    <x v="10"/>
    <x v="694"/>
    <x v="1"/>
    <s v="Less than 100 Claims - lower validity"/>
    <x v="0"/>
    <s v="1100 South Van_x000a_Dyke Road"/>
    <n v="48413"/>
    <s v="Independent (IPPS)"/>
    <s v="N"/>
    <n v="4"/>
    <n v="224"/>
    <n v="0.2"/>
    <n v="0.1"/>
    <n v="2.38"/>
    <n v="169.53"/>
    <n v="11"/>
    <n v="0.1"/>
    <n v="0.1"/>
    <n v="1.36"/>
    <n v="9057"/>
    <n v="0.4"/>
    <n v="0.2"/>
    <n v="1.92"/>
  </r>
  <r>
    <s v="230121"/>
    <x v="490"/>
    <x v="10"/>
    <x v="695"/>
    <x v="1"/>
    <s v="Less than 100 Claims - lower validity"/>
    <x v="0"/>
    <s v="826 West King Street"/>
    <n v="48867"/>
    <s v="Independent (IPPS)"/>
    <s v="N"/>
    <n v="2"/>
    <n v="2873"/>
    <n v="1.2"/>
    <n v="0.8"/>
    <n v="1.52"/>
    <n v="111.67"/>
    <n v="71"/>
    <n v="0.5"/>
    <n v="0.4"/>
    <n v="1.1599999999999999"/>
    <n v="7428"/>
    <n v="1.7"/>
    <n v="1.2"/>
    <n v="1.39"/>
  </r>
  <r>
    <s v="230130"/>
    <x v="491"/>
    <x v="10"/>
    <x v="696"/>
    <x v="0"/>
    <s v="More than 100 Claims  - higher validity"/>
    <x v="0"/>
    <s v="3601 W Thirteen Mile_x000a_Rd"/>
    <n v="48073"/>
    <s v="Beaumont Health"/>
    <s v="N"/>
    <n v="3"/>
    <n v="55450"/>
    <n v="40.4"/>
    <n v="27.2"/>
    <n v="1.49"/>
    <n v="109.69"/>
    <n v="5361"/>
    <n v="76.400000000000006"/>
    <n v="54.4"/>
    <n v="1.4"/>
    <n v="10465"/>
    <n v="116.8"/>
    <n v="81.599999999999994"/>
    <n v="1.43"/>
  </r>
  <r>
    <s v="230132"/>
    <x v="492"/>
    <x v="10"/>
    <x v="697"/>
    <x v="0"/>
    <s v="More than 100 Claims  - higher validity"/>
    <x v="0"/>
    <s v="One Hurley Plaza"/>
    <n v="48503"/>
    <s v="Independent (IPPS)"/>
    <s v="N"/>
    <n v="1"/>
    <n v="9397"/>
    <n v="4.7"/>
    <n v="3.6"/>
    <n v="1.3"/>
    <n v="102.6"/>
    <n v="862"/>
    <n v="12.4"/>
    <n v="8.9"/>
    <n v="1.39"/>
    <n v="11680"/>
    <n v="17.100000000000001"/>
    <n v="12.5"/>
    <n v="1.36"/>
  </r>
  <r>
    <s v="230133"/>
    <x v="493"/>
    <x v="10"/>
    <x v="698"/>
    <x v="1"/>
    <s v="Less than 100 Claims - lower validity"/>
    <x v="0"/>
    <s v="825 N Center Ave"/>
    <n v="49735"/>
    <s v="Independent (IPPS)"/>
    <s v="N"/>
    <n v="4"/>
    <n v="449"/>
    <n v="0.3"/>
    <n v="0.1"/>
    <n v="2.61"/>
    <n v="180.44"/>
    <s v=""/>
    <s v=""/>
    <s v=""/>
    <m/>
    <s v=""/>
    <s v=""/>
    <s v=""/>
    <m/>
  </r>
  <r>
    <s v="230141"/>
    <x v="492"/>
    <x v="10"/>
    <x v="699"/>
    <x v="0"/>
    <s v="More than 100 Claims  - higher validity"/>
    <x v="0"/>
    <s v="401 S Ballenger_x000a_Highway"/>
    <n v="48532"/>
    <s v="McLaren Health Care_x000a_Corporation"/>
    <s v="N"/>
    <n v="1"/>
    <n v="11218"/>
    <n v="10.3"/>
    <n v="5.9"/>
    <n v="1.74"/>
    <n v="136.56"/>
    <n v="658"/>
    <n v="9.8000000000000007"/>
    <n v="8.4"/>
    <n v="1.1599999999999999"/>
    <n v="8865"/>
    <n v="20.100000000000001"/>
    <n v="14.3"/>
    <n v="1.4"/>
  </r>
  <r>
    <s v="230142"/>
    <x v="494"/>
    <x v="10"/>
    <x v="700"/>
    <x v="0"/>
    <s v="More than 100 Claims  - higher validity"/>
    <x v="0"/>
    <s v="33155 Annapolis Ave"/>
    <n v="48184"/>
    <s v="Beaumont Health"/>
    <s v="N"/>
    <n v="2"/>
    <n v="13620"/>
    <n v="5.5"/>
    <n v="3.9"/>
    <n v="1.43"/>
    <n v="101.67"/>
    <n v="347"/>
    <n v="4.2"/>
    <n v="2.2000000000000002"/>
    <n v="1.87"/>
    <n v="12679"/>
    <n v="9.6999999999999993"/>
    <n v="6.1"/>
    <n v="1.59"/>
  </r>
  <r>
    <s v="230144"/>
    <x v="495"/>
    <x v="10"/>
    <x v="701"/>
    <x v="0"/>
    <s v="More than 100 Claims  - higher validity"/>
    <x v="0"/>
    <s v="135 S Prospect St"/>
    <n v="48198"/>
    <s v="Independent (IPPS)"/>
    <s v="N"/>
    <s v="NA"/>
    <n v="1447"/>
    <n v="3.6"/>
    <n v="1.4"/>
    <n v="2.59"/>
    <n v="189.09"/>
    <n v="170"/>
    <n v="4.5"/>
    <n v="1.6"/>
    <n v="2.84"/>
    <n v="17054"/>
    <n v="8.1999999999999993"/>
    <n v="3"/>
    <n v="2.72"/>
  </r>
  <r>
    <s v="230146"/>
    <x v="496"/>
    <x v="10"/>
    <x v="702"/>
    <x v="0"/>
    <s v="More than 100 Claims  - higher validity"/>
    <x v="0"/>
    <s v="2333 Biddle Ave"/>
    <n v="48192"/>
    <s v="Henry Ford Health_x000a_System"/>
    <s v="N"/>
    <n v="2"/>
    <n v="17839"/>
    <n v="6.7"/>
    <n v="5.4"/>
    <n v="1.24"/>
    <n v="87.94"/>
    <n v="758"/>
    <n v="7.6"/>
    <n v="6.2"/>
    <n v="1.23"/>
    <n v="8282"/>
    <n v="14.3"/>
    <n v="11.5"/>
    <n v="1.24"/>
  </r>
  <r>
    <s v="230151"/>
    <x v="497"/>
    <x v="10"/>
    <x v="703"/>
    <x v="0"/>
    <s v="More than 100 Claims  - higher validity"/>
    <x v="0"/>
    <s v="28050 Grand River_x000a_Avenue"/>
    <n v="48336"/>
    <s v="Beaumont Health"/>
    <s v="N"/>
    <n v="2"/>
    <n v="15204"/>
    <n v="7.8"/>
    <n v="5"/>
    <n v="1.56"/>
    <n v="114.97"/>
    <n v="561"/>
    <n v="9.1999999999999993"/>
    <n v="6"/>
    <n v="1.53"/>
    <n v="12836"/>
    <n v="16.899999999999999"/>
    <n v="11"/>
    <n v="1.54"/>
  </r>
  <r>
    <s v="230156"/>
    <x v="467"/>
    <x v="10"/>
    <x v="704"/>
    <x v="0"/>
    <s v="More than 100 Claims  - higher validity"/>
    <x v="0"/>
    <s v="5301 E Huron River_x000a_Dr"/>
    <n v="48106"/>
    <s v="Trinity Health"/>
    <s v="N"/>
    <n v="3"/>
    <n v="26934"/>
    <n v="12.5"/>
    <n v="9.8000000000000007"/>
    <n v="1.27"/>
    <n v="93.47"/>
    <n v="1665"/>
    <n v="27.4"/>
    <n v="15.7"/>
    <n v="1.75"/>
    <n v="12542"/>
    <n v="39.9"/>
    <n v="25.5"/>
    <n v="1.56"/>
  </r>
  <r>
    <s v="230165"/>
    <x v="459"/>
    <x v="10"/>
    <x v="705"/>
    <x v="0"/>
    <s v="More than 100 Claims  - higher validity"/>
    <x v="0"/>
    <s v="22101 Moross Rd"/>
    <n v="48236"/>
    <s v="Ascension Health"/>
    <s v="N"/>
    <n v="2"/>
    <n v="35199"/>
    <n v="16.2"/>
    <n v="9.6"/>
    <n v="1.68"/>
    <n v="120"/>
    <n v="1596"/>
    <n v="28.9"/>
    <n v="17.5"/>
    <n v="1.65"/>
    <n v="12570"/>
    <n v="45.1"/>
    <n v="27.1"/>
    <n v="1.66"/>
  </r>
  <r>
    <s v="230167"/>
    <x v="498"/>
    <x v="10"/>
    <x v="706"/>
    <x v="0"/>
    <s v="More than 100 Claims  - higher validity"/>
    <x v="0"/>
    <s v="401 W Greenlawn_x000a_Ave"/>
    <n v="48910"/>
    <s v="McLaren Health Care_x000a_Corporation"/>
    <s v="N"/>
    <n v="3"/>
    <n v="6238"/>
    <n v="4.4000000000000004"/>
    <n v="2.9"/>
    <n v="1.5"/>
    <n v="114.14"/>
    <n v="292"/>
    <n v="3.4"/>
    <n v="3"/>
    <n v="1.1100000000000001"/>
    <n v="8567"/>
    <n v="7.8"/>
    <n v="6"/>
    <n v="1.3"/>
  </r>
  <r>
    <s v="230174"/>
    <x v="499"/>
    <x v="10"/>
    <x v="707"/>
    <x v="1"/>
    <s v="Less than 100 Claims - lower validity"/>
    <x v="0"/>
    <s v="1309 Sheldon Rd"/>
    <n v="49417"/>
    <s v="Independent (IPPS)"/>
    <s v="N"/>
    <n v="4"/>
    <n v="225"/>
    <n v="0.1"/>
    <n v="0"/>
    <n v="1.39"/>
    <n v="98.25"/>
    <s v=""/>
    <s v=""/>
    <s v=""/>
    <m/>
    <s v=""/>
    <s v=""/>
    <s v=""/>
    <m/>
  </r>
  <r>
    <s v="230176"/>
    <x v="500"/>
    <x v="10"/>
    <x v="708"/>
    <x v="0"/>
    <s v="More than 100 Claims  - higher validity"/>
    <x v="0"/>
    <s v="5450 Fort Street"/>
    <n v="48183"/>
    <s v="Beaumont Health"/>
    <s v="N"/>
    <n v="4"/>
    <n v="13091"/>
    <n v="7.5"/>
    <n v="5.5"/>
    <n v="1.37"/>
    <n v="97.77"/>
    <n v="578"/>
    <n v="8"/>
    <n v="4.9000000000000004"/>
    <n v="1.62"/>
    <n v="11145"/>
    <n v="15.5"/>
    <n v="10.4"/>
    <n v="1.49"/>
  </r>
  <r>
    <s v="230180"/>
    <x v="501"/>
    <x v="10"/>
    <x v="709"/>
    <x v="1"/>
    <s v="Less than 100 Claims - lower validity"/>
    <x v="0"/>
    <s v="703 N Mcewan St"/>
    <n v="48617"/>
    <s v="MidMichigan Health"/>
    <s v="N"/>
    <n v="4"/>
    <n v="274"/>
    <n v="0.2"/>
    <n v="0.1"/>
    <n v="2.88"/>
    <n v="204.7"/>
    <s v=""/>
    <s v=""/>
    <s v=""/>
    <m/>
    <s v=""/>
    <s v=""/>
    <s v=""/>
    <m/>
  </r>
  <r>
    <s v="230193"/>
    <x v="502"/>
    <x v="10"/>
    <x v="710"/>
    <x v="0"/>
    <s v="More than 100 Claims  - higher validity"/>
    <x v="0"/>
    <s v="1375 N Main St"/>
    <n v="48446"/>
    <s v="McLaren Health Care_x000a_Corporation"/>
    <s v="N"/>
    <n v="2"/>
    <n v="6376"/>
    <n v="3.9"/>
    <n v="2"/>
    <n v="2.0099999999999998"/>
    <n v="146.08000000000001"/>
    <n v="247"/>
    <n v="3"/>
    <n v="2.2000000000000002"/>
    <n v="1.37"/>
    <n v="8410"/>
    <n v="6.9"/>
    <n v="4.0999999999999996"/>
    <n v="1.67"/>
  </r>
  <r>
    <s v="230195"/>
    <x v="503"/>
    <x v="10"/>
    <x v="711"/>
    <x v="0"/>
    <s v="More than 100 Claims  - higher validity"/>
    <x v="0"/>
    <s v="11800 East Twelve_x000a_Mile Road"/>
    <n v="48093"/>
    <s v="Ascension Health"/>
    <s v="N"/>
    <n v="1"/>
    <n v="18699"/>
    <n v="10.5"/>
    <n v="6.7"/>
    <n v="1.57"/>
    <n v="112.84"/>
    <n v="926"/>
    <n v="13.3"/>
    <n v="9.5"/>
    <n v="1.39"/>
    <n v="10066"/>
    <n v="23.8"/>
    <n v="16.2"/>
    <n v="1.47"/>
  </r>
  <r>
    <s v="230197"/>
    <x v="504"/>
    <x v="10"/>
    <x v="712"/>
    <x v="0"/>
    <s v="More than 100 Claims  - higher validity"/>
    <x v="0"/>
    <s v="One Genesys_x000a_Parkway"/>
    <n v="48439"/>
    <s v="Ascension Health"/>
    <s v="N"/>
    <n v="2"/>
    <n v="17379"/>
    <n v="14"/>
    <n v="9.6"/>
    <n v="1.45"/>
    <n v="114.79"/>
    <n v="1189"/>
    <n v="19.3"/>
    <n v="14.1"/>
    <n v="1.37"/>
    <n v="11131"/>
    <n v="33.200000000000003"/>
    <n v="23.7"/>
    <n v="1.4"/>
  </r>
  <r>
    <s v="230207"/>
    <x v="453"/>
    <x v="10"/>
    <x v="713"/>
    <x v="0"/>
    <s v="More than 100 Claims  - higher validity"/>
    <x v="0"/>
    <s v="50 North Perry"/>
    <n v="48342"/>
    <s v="McLaren Health Care_x000a_Corporation"/>
    <s v="N"/>
    <n v="2"/>
    <n v="12234"/>
    <n v="5.3"/>
    <n v="2.9"/>
    <n v="1.81"/>
    <n v="133.79"/>
    <n v="136"/>
    <n v="2.8"/>
    <n v="2.1"/>
    <n v="1.35"/>
    <n v="12085"/>
    <n v="8.1"/>
    <n v="5"/>
    <n v="1.62"/>
  </r>
  <r>
    <s v="230208"/>
    <x v="505"/>
    <x v="10"/>
    <x v="714"/>
    <x v="1"/>
    <s v="Less than 100 Claims - lower validity"/>
    <x v="0"/>
    <s v="406 East Elm St"/>
    <n v="48811"/>
    <s v="Sparrow Health_x000a_System"/>
    <s v="N"/>
    <n v="4"/>
    <n v="685"/>
    <n v="0.5"/>
    <n v="0.3"/>
    <n v="2.04"/>
    <n v="142.69"/>
    <s v=""/>
    <s v=""/>
    <s v=""/>
    <m/>
    <s v=""/>
    <s v=""/>
    <s v=""/>
    <m/>
  </r>
  <r>
    <s v="230216"/>
    <x v="461"/>
    <x v="10"/>
    <x v="715"/>
    <x v="0"/>
    <s v="More than 100 Claims  - higher validity"/>
    <x v="0"/>
    <s v="1221 Pine Grove Ave"/>
    <n v="48060"/>
    <s v="McLaren Health Care_x000a_Corporation"/>
    <s v="N"/>
    <n v="3"/>
    <n v="4608"/>
    <n v="2.4"/>
    <n v="1.8"/>
    <n v="1.38"/>
    <n v="99.39"/>
    <n v="227"/>
    <n v="2.8"/>
    <n v="1.8"/>
    <n v="1.52"/>
    <n v="9258"/>
    <n v="5.2"/>
    <n v="3.6"/>
    <n v="1.46"/>
  </r>
  <r>
    <s v="230217"/>
    <x v="506"/>
    <x v="10"/>
    <x v="716"/>
    <x v="1"/>
    <s v="Less than 100 Claims - lower validity"/>
    <x v="0"/>
    <s v="200 N Madison"/>
    <n v="49068"/>
    <s v="Independent (IPPS)"/>
    <s v="N"/>
    <n v="5"/>
    <n v="320"/>
    <n v="0.2"/>
    <n v="0.1"/>
    <n v="2.09"/>
    <n v="151.61000000000001"/>
    <n v="16"/>
    <n v="0.1"/>
    <n v="0.1"/>
    <n v="0.98"/>
    <n v="6300"/>
    <n v="0.4"/>
    <n v="0.3"/>
    <n v="1.45"/>
  </r>
  <r>
    <s v="230222"/>
    <x v="507"/>
    <x v="10"/>
    <x v="717"/>
    <x v="1"/>
    <s v="Less than 100 Claims - lower validity"/>
    <x v="0"/>
    <s v="4000 Wellness Drive"/>
    <n v="48670"/>
    <s v="MidMichigan Health"/>
    <s v="N"/>
    <n v="3"/>
    <n v="2212"/>
    <n v="1.6"/>
    <n v="0.8"/>
    <n v="2.12"/>
    <n v="156.5"/>
    <n v="86"/>
    <n v="1.1000000000000001"/>
    <n v="0.8"/>
    <n v="1.35"/>
    <n v="10336"/>
    <n v="2.7"/>
    <n v="1.6"/>
    <n v="1.72"/>
  </r>
  <r>
    <s v="230227"/>
    <x v="508"/>
    <x v="10"/>
    <x v="718"/>
    <x v="0"/>
    <s v="More than 100 Claims  - higher validity"/>
    <x v="0"/>
    <s v="1000 Harrington Blvd"/>
    <n v="48043"/>
    <s v="McLaren Health Care_x000a_Corporation"/>
    <s v="N"/>
    <n v="2"/>
    <n v="13910"/>
    <n v="10.9"/>
    <n v="5.3"/>
    <n v="2.06"/>
    <n v="147.53"/>
    <n v="701"/>
    <n v="12.2"/>
    <n v="7.3"/>
    <n v="1.67"/>
    <n v="11601"/>
    <n v="23.1"/>
    <n v="12.6"/>
    <n v="1.83"/>
  </r>
  <r>
    <s v="230230"/>
    <x v="498"/>
    <x v="10"/>
    <x v="719"/>
    <x v="1"/>
    <s v="Less than 100 Claims - lower validity"/>
    <x v="1"/>
    <s v="1215 E Michigan_x000a_Avenue"/>
    <n v="48912"/>
    <s v="Sparrow Health_x000a_System"/>
    <s v="N"/>
    <n v="3"/>
    <n v="81"/>
    <n v="0"/>
    <n v="0"/>
    <n v="2"/>
    <n v="152.06"/>
    <s v=""/>
    <s v=""/>
    <s v=""/>
    <m/>
    <s v=""/>
    <s v=""/>
    <s v=""/>
    <m/>
  </r>
  <r>
    <s v="230236"/>
    <x v="509"/>
    <x v="10"/>
    <x v="720"/>
    <x v="1"/>
    <s v="Less than 100 Claims - lower validity"/>
    <x v="0"/>
    <s v="5900 Byron Center_x000a_Avenue, Sw"/>
    <n v="49519"/>
    <s v="Independent (IPPS)"/>
    <s v="N"/>
    <n v="4"/>
    <n v="1819"/>
    <n v="0.8"/>
    <n v="0.6"/>
    <n v="1.26"/>
    <n v="88.5"/>
    <n v="54"/>
    <n v="0.8"/>
    <n v="0.5"/>
    <n v="1.61"/>
    <n v="11515"/>
    <n v="1.6"/>
    <n v="1.1000000000000001"/>
    <n v="1.41"/>
  </r>
  <r>
    <s v="230239"/>
    <x v="510"/>
    <x v="10"/>
    <x v="721"/>
    <x v="1"/>
    <s v="Less than 100 Claims - lower validity"/>
    <x v="0"/>
    <s v="500 Osborn Blvd"/>
    <n v="49783"/>
    <s v="Independent (IPPS)"/>
    <s v="N"/>
    <n v="4"/>
    <n v="185"/>
    <n v="0.1"/>
    <n v="0"/>
    <n v="1.54"/>
    <n v="108.85"/>
    <s v=""/>
    <s v=""/>
    <s v=""/>
    <m/>
    <s v=""/>
    <s v=""/>
    <s v=""/>
    <m/>
  </r>
  <r>
    <s v="230241"/>
    <x v="511"/>
    <x v="10"/>
    <x v="722"/>
    <x v="1"/>
    <s v="Less than 100 Claims - lower validity"/>
    <x v="0"/>
    <s v="4100 River Rd"/>
    <n v="48054"/>
    <s v="Ascension Health"/>
    <s v="N"/>
    <n v="4"/>
    <n v="1652"/>
    <n v="0.8"/>
    <n v="0.5"/>
    <n v="1.48"/>
    <n v="106.1"/>
    <n v="38"/>
    <n v="0.4"/>
    <n v="0.2"/>
    <n v="1.69"/>
    <n v="10380"/>
    <n v="1.2"/>
    <n v="0.8"/>
    <n v="1.54"/>
  </r>
  <r>
    <s v="230244"/>
    <x v="300"/>
    <x v="10"/>
    <x v="723"/>
    <x v="0"/>
    <s v="More than 100 Claims  - higher validity"/>
    <x v="0"/>
    <s v="6245 Inkster Rd"/>
    <n v="48135"/>
    <s v="Prime Healthcare_x000a_Services"/>
    <s v="N"/>
    <n v="3"/>
    <n v="6788"/>
    <n v="3.1"/>
    <n v="2"/>
    <n v="1.54"/>
    <n v="108.78"/>
    <n v="311"/>
    <n v="5.7"/>
    <n v="3.5"/>
    <n v="1.62"/>
    <n v="11993"/>
    <n v="8.8000000000000007"/>
    <n v="5.5"/>
    <n v="1.59"/>
  </r>
  <r>
    <s v="230254"/>
    <x v="281"/>
    <x v="10"/>
    <x v="724"/>
    <x v="0"/>
    <s v="More than 100 Claims  - higher validity"/>
    <x v="0"/>
    <s v="1101 W University_x000a_Drive"/>
    <n v="48307"/>
    <s v="Ascension Health"/>
    <s v="N"/>
    <n v="4"/>
    <n v="16568"/>
    <n v="6.5"/>
    <n v="6"/>
    <n v="1.08"/>
    <n v="79.34"/>
    <n v="989"/>
    <n v="13.7"/>
    <n v="9.9"/>
    <n v="1.38"/>
    <n v="9684"/>
    <n v="20.2"/>
    <n v="16"/>
    <n v="1.26"/>
  </r>
  <r>
    <s v="230259"/>
    <x v="512"/>
    <x v="10"/>
    <x v="725"/>
    <x v="0"/>
    <s v="More than 100 Claims  - higher validity"/>
    <x v="0"/>
    <s v="775 S Main St"/>
    <n v="48118"/>
    <s v="Trinity Health"/>
    <s v="N"/>
    <n v="5"/>
    <n v="4921"/>
    <n v="2.7"/>
    <n v="2.1"/>
    <n v="1.25"/>
    <n v="91.59"/>
    <n v="141"/>
    <n v="2.2000000000000002"/>
    <n v="1.1000000000000001"/>
    <n v="1.93"/>
    <n v="11880"/>
    <n v="4.8"/>
    <n v="3.3"/>
    <n v="1.49"/>
  </r>
  <r>
    <s v="230264"/>
    <x v="503"/>
    <x v="10"/>
    <x v="726"/>
    <x v="1"/>
    <s v="Less than 100 Claims - lower validity"/>
    <x v="0"/>
    <s v="21230 Dequindre_x000a_Road"/>
    <n v="48091"/>
    <s v="National Surgical_x000a_Healthcare"/>
    <s v="N"/>
    <s v="NA"/>
    <n v="141"/>
    <n v="0.8"/>
    <n v="0.4"/>
    <n v="2.21"/>
    <n v="158.65"/>
    <s v=""/>
    <s v=""/>
    <s v=""/>
    <m/>
    <s v=""/>
    <s v=""/>
    <s v=""/>
    <m/>
  </r>
  <r>
    <s v="230269"/>
    <x v="513"/>
    <x v="10"/>
    <x v="727"/>
    <x v="0"/>
    <s v="More than 100 Claims  - higher validity"/>
    <x v="0"/>
    <s v="44201 Dequindre_x000a_Road"/>
    <n v="48085"/>
    <s v="Beaumont Health"/>
    <s v="N"/>
    <n v="4"/>
    <n v="54350"/>
    <n v="29.4"/>
    <n v="21.6"/>
    <n v="1.36"/>
    <n v="100.38"/>
    <n v="4257"/>
    <n v="51.1"/>
    <n v="32.1"/>
    <n v="1.59"/>
    <n v="10136"/>
    <n v="80.5"/>
    <n v="53.7"/>
    <n v="1.5"/>
  </r>
  <r>
    <s v="230270"/>
    <x v="514"/>
    <x v="10"/>
    <x v="728"/>
    <x v="0"/>
    <s v="More than 100 Claims  - higher validity"/>
    <x v="0"/>
    <s v="10000 Telegraph_x000a_Road"/>
    <n v="48180"/>
    <s v="Beaumont Health"/>
    <s v="N"/>
    <n v="3"/>
    <n v="7418"/>
    <n v="3.3"/>
    <n v="2"/>
    <n v="1.66"/>
    <n v="118.28"/>
    <n v="232"/>
    <n v="3.4"/>
    <n v="2"/>
    <n v="1.72"/>
    <n v="12007"/>
    <n v="6.7"/>
    <n v="4"/>
    <n v="1.69"/>
  </r>
  <r>
    <s v="230273"/>
    <x v="459"/>
    <x v="10"/>
    <x v="729"/>
    <x v="0"/>
    <s v="More than 100 Claims  - higher validity"/>
    <x v="0"/>
    <s v="4201 St Antoine St -_x000a_3m"/>
    <n v="48201"/>
    <s v="TENET Healthcare_x000a_Corporation"/>
    <s v="N"/>
    <n v="2"/>
    <n v="4309"/>
    <n v="2.4"/>
    <n v="1"/>
    <n v="2.42"/>
    <n v="171.75"/>
    <n v="185"/>
    <n v="5.5"/>
    <n v="2.8"/>
    <n v="2"/>
    <n v="17610"/>
    <n v="7.9"/>
    <n v="3.7"/>
    <n v="2.11"/>
  </r>
  <r>
    <s v="230275"/>
    <x v="473"/>
    <x v="10"/>
    <x v="730"/>
    <x v="1"/>
    <s v="Less than 100 Claims - lower validity"/>
    <x v="1"/>
    <s v="3340 Hospital Road"/>
    <n v="48603"/>
    <s v="Independent (IPPS)"/>
    <s v="N"/>
    <s v="NA"/>
    <s v=""/>
    <s v=""/>
    <s v=""/>
    <m/>
    <s v=""/>
    <n v="37"/>
    <n v="0.2"/>
    <n v="0.5"/>
    <n v="0.36"/>
    <n v="4943"/>
    <s v=""/>
    <s v=""/>
    <m/>
  </r>
  <r>
    <s v="230277"/>
    <x v="515"/>
    <x v="10"/>
    <x v="731"/>
    <x v="0"/>
    <s v="More than 100 Claims  - higher validity"/>
    <x v="0"/>
    <s v="One William Carls_x000a_Drive"/>
    <n v="48382"/>
    <s v="TENET Healthcare_x000a_Corporation"/>
    <s v="N"/>
    <n v="2"/>
    <n v="8744"/>
    <n v="6.3"/>
    <n v="4.0999999999999996"/>
    <n v="1.51"/>
    <n v="111.6"/>
    <n v="585"/>
    <n v="9.1999999999999993"/>
    <n v="4.8"/>
    <n v="1.92"/>
    <n v="12936"/>
    <n v="15.5"/>
    <n v="8.9"/>
    <n v="1.73"/>
  </r>
  <r>
    <s v="230279"/>
    <x v="2"/>
    <x v="10"/>
    <x v="732"/>
    <x v="1"/>
    <s v="More than 100 Claims  - higher validity"/>
    <x v="1"/>
    <s v="12851 Grand River_x000a_Rd"/>
    <n v="48116"/>
    <s v="Ascension Health"/>
    <s v="N"/>
    <s v="NA"/>
    <s v=""/>
    <s v=""/>
    <s v=""/>
    <m/>
    <s v=""/>
    <n v="307"/>
    <n v="1.4"/>
    <n v="1.3"/>
    <n v="1.08"/>
    <n v="6307"/>
    <s v=""/>
    <s v=""/>
    <m/>
  </r>
  <r>
    <s v="230297"/>
    <x v="459"/>
    <x v="10"/>
    <x v="733"/>
    <x v="0"/>
    <s v="More than 100 Claims  - higher validity"/>
    <x v="0"/>
    <s v="4100 John R"/>
    <n v="48201"/>
    <s v="Independent (IPPS)"/>
    <s v="N"/>
    <n v="3"/>
    <n v="7851"/>
    <n v="7.5"/>
    <n v="2.2999999999999998"/>
    <n v="3.22"/>
    <n v="228.67"/>
    <n v="171"/>
    <n v="5.4"/>
    <n v="2.9"/>
    <n v="1.89"/>
    <n v="12406"/>
    <n v="12.9"/>
    <n v="5.2"/>
    <n v="2.48"/>
  </r>
  <r>
    <s v="230301"/>
    <x v="456"/>
    <x v="10"/>
    <x v="734"/>
    <x v="1"/>
    <s v="Less than 100 Claims - lower validity"/>
    <x v="0"/>
    <s v="22401 Foster Winter_x000a_Drive"/>
    <n v="48075"/>
    <s v="Independent (IPPS)"/>
    <s v="N"/>
    <s v="NA"/>
    <n v="1465"/>
    <n v="2.1"/>
    <n v="1.3"/>
    <n v="1.57"/>
    <n v="114.59"/>
    <n v="23"/>
    <n v="0.3"/>
    <n v="0.3"/>
    <n v="1.02"/>
    <n v="6297"/>
    <n v="2.4"/>
    <n v="1.6"/>
    <n v="1.48"/>
  </r>
  <r>
    <s v="230302"/>
    <x v="516"/>
    <x v="10"/>
    <x v="735"/>
    <x v="0"/>
    <s v="More than 100 Claims  - higher validity"/>
    <x v="0"/>
    <s v="6777 West Maple_x000a_Road"/>
    <n v="48322"/>
    <s v="Henry Ford Health_x000a_System"/>
    <s v="N"/>
    <n v="2"/>
    <n v="12088"/>
    <n v="6.8"/>
    <n v="4.4000000000000004"/>
    <n v="1.55"/>
    <n v="114.1"/>
    <n v="1005"/>
    <n v="9.5"/>
    <n v="6.2"/>
    <n v="1.53"/>
    <n v="9535"/>
    <n v="16.3"/>
    <n v="10.6"/>
    <n v="1.54"/>
  </r>
  <r>
    <s v="230303"/>
    <x v="517"/>
    <x v="10"/>
    <x v="736"/>
    <x v="1"/>
    <s v="Less than 100 Claims - lower validity"/>
    <x v="1"/>
    <s v="1465 E Parkdale Ave"/>
    <n v="49660"/>
    <s v="Munson Healthcare"/>
    <s v="N"/>
    <n v="4"/>
    <n v="30"/>
    <n v="0"/>
    <n v="0"/>
    <n v="2.72"/>
    <n v="192.12"/>
    <s v=""/>
    <s v=""/>
    <s v=""/>
    <m/>
    <s v=""/>
    <s v=""/>
    <s v=""/>
    <m/>
  </r>
  <r>
    <s v="231300"/>
    <x v="283"/>
    <x v="10"/>
    <x v="737"/>
    <x v="1"/>
    <s v="Less than 100 Claims - lower validity"/>
    <x v="0"/>
    <s v="224 Park Avenue"/>
    <n v="49635"/>
    <s v="Munson Healthcare"/>
    <s v="Y"/>
    <s v="NA"/>
    <n v="131"/>
    <n v="0.1"/>
    <n v="0.1"/>
    <n v="1.32"/>
    <n v="269.93"/>
    <s v=""/>
    <s v=""/>
    <s v=""/>
    <m/>
    <s v=""/>
    <s v=""/>
    <s v=""/>
    <m/>
  </r>
  <r>
    <s v="231301"/>
    <x v="518"/>
    <x v="10"/>
    <x v="738"/>
    <x v="1"/>
    <s v="Less than 100 Claims - lower validity"/>
    <x v="0"/>
    <s v="419 S Coral"/>
    <n v="49646"/>
    <s v="Munson Healthcare"/>
    <s v="Y"/>
    <s v="NA"/>
    <n v="147"/>
    <n v="0.1"/>
    <n v="0.1"/>
    <n v="1.41"/>
    <n v="185.78"/>
    <s v=""/>
    <s v=""/>
    <s v=""/>
    <m/>
    <s v=""/>
    <s v=""/>
    <s v=""/>
    <m/>
  </r>
  <r>
    <s v="231303"/>
    <x v="519"/>
    <x v="10"/>
    <x v="739"/>
    <x v="1"/>
    <s v="Less than 100 Claims - lower validity"/>
    <x v="1"/>
    <s v="7870w Us Highway 2"/>
    <n v="49854"/>
    <s v="Independent (CAH)"/>
    <s v="Y"/>
    <n v="4"/>
    <n v="33"/>
    <n v="0"/>
    <n v="0"/>
    <n v="1.01"/>
    <n v="227.61"/>
    <s v=""/>
    <s v=""/>
    <s v=""/>
    <m/>
    <s v=""/>
    <s v=""/>
    <s v=""/>
    <m/>
  </r>
  <r>
    <s v="231304"/>
    <x v="520"/>
    <x v="10"/>
    <x v="740"/>
    <x v="1"/>
    <s v="Less than 100 Claims - lower validity"/>
    <x v="1"/>
    <s v="502 W Harrie St"/>
    <n v="49868"/>
    <s v="Independent (CAH)"/>
    <s v="Y"/>
    <n v="3"/>
    <n v="63"/>
    <n v="0.1"/>
    <n v="0"/>
    <n v="1.18"/>
    <n v="300.86"/>
    <s v=""/>
    <s v=""/>
    <s v=""/>
    <m/>
    <s v=""/>
    <s v=""/>
    <s v=""/>
    <m/>
  </r>
  <r>
    <s v="231305"/>
    <x v="521"/>
    <x v="10"/>
    <x v="741"/>
    <x v="1"/>
    <s v="Less than 100 Claims - lower validity"/>
    <x v="0"/>
    <s v="805 W Cedar St"/>
    <n v="48658"/>
    <s v="Ascension Health"/>
    <s v="Y"/>
    <n v="4"/>
    <n v="289"/>
    <n v="0.2"/>
    <n v="0.1"/>
    <n v="1.65"/>
    <n v="214.15"/>
    <s v=""/>
    <s v=""/>
    <s v=""/>
    <m/>
    <s v=""/>
    <s v=""/>
    <s v=""/>
    <m/>
  </r>
  <r>
    <s v="231306"/>
    <x v="522"/>
    <x v="10"/>
    <x v="742"/>
    <x v="1"/>
    <s v="Less than 100 Claims - lower validity"/>
    <x v="0"/>
    <s v="1140 N State Street"/>
    <n v="49781"/>
    <s v="Independent (CAH)"/>
    <s v="Y"/>
    <n v="4"/>
    <n v="128"/>
    <n v="0.1"/>
    <n v="0.1"/>
    <n v="0.88"/>
    <n v="196.55"/>
    <s v=""/>
    <s v=""/>
    <s v=""/>
    <m/>
    <s v=""/>
    <s v=""/>
    <s v=""/>
    <m/>
  </r>
  <r>
    <s v="231308"/>
    <x v="523"/>
    <x v="10"/>
    <x v="743"/>
    <x v="1"/>
    <s v="Less than 100 Claims - lower validity"/>
    <x v="1"/>
    <s v="1500 Sand Point Rd"/>
    <n v="49862"/>
    <s v="Independent (CAH)"/>
    <s v="Y"/>
    <s v="NA"/>
    <n v="17"/>
    <n v="0"/>
    <n v="0"/>
    <n v="0.92"/>
    <n v="174.5"/>
    <s v=""/>
    <s v=""/>
    <s v=""/>
    <m/>
    <s v=""/>
    <s v=""/>
    <s v=""/>
    <m/>
  </r>
  <r>
    <s v="231310"/>
    <x v="524"/>
    <x v="10"/>
    <x v="744"/>
    <x v="1"/>
    <s v="Less than 100 Claims - lower validity"/>
    <x v="0"/>
    <s v="170 N Caseville Rd"/>
    <n v="48755"/>
    <s v="Independent (CAH)"/>
    <s v="Y"/>
    <n v="4"/>
    <n v="375"/>
    <n v="0.3"/>
    <n v="0.3"/>
    <n v="0.96"/>
    <n v="174.55"/>
    <s v=""/>
    <s v=""/>
    <s v=""/>
    <m/>
    <s v=""/>
    <s v=""/>
    <s v=""/>
    <m/>
  </r>
  <r>
    <s v="231312"/>
    <x v="525"/>
    <x v="10"/>
    <x v="745"/>
    <x v="1"/>
    <s v="Less than 100 Claims - lower validity"/>
    <x v="1"/>
    <s v="301 N Main St"/>
    <n v="48884"/>
    <s v="Independent (CAH)"/>
    <s v="Y"/>
    <n v="3"/>
    <n v="30"/>
    <n v="0"/>
    <n v="0"/>
    <n v="1.4"/>
    <n v="178.62"/>
    <s v=""/>
    <s v=""/>
    <s v=""/>
    <m/>
    <s v=""/>
    <s v=""/>
    <s v=""/>
    <m/>
  </r>
  <r>
    <s v="231314"/>
    <x v="526"/>
    <x v="10"/>
    <x v="746"/>
    <x v="1"/>
    <s v="Less than 100 Claims - lower validity"/>
    <x v="0"/>
    <s v="120 N Delaware_x000a_Street"/>
    <n v="48471"/>
    <s v="Independent (CAH)"/>
    <s v="Y"/>
    <n v="3"/>
    <n v="204"/>
    <n v="0.1"/>
    <n v="0.1"/>
    <n v="1.1100000000000001"/>
    <n v="205.54"/>
    <s v=""/>
    <s v=""/>
    <s v=""/>
    <m/>
    <s v=""/>
    <s v=""/>
    <s v=""/>
    <m/>
  </r>
  <r>
    <s v="231316"/>
    <x v="527"/>
    <x v="10"/>
    <x v="747"/>
    <x v="1"/>
    <s v="Less than 100 Claims - lower validity"/>
    <x v="0"/>
    <s v="4675 Hill Street"/>
    <n v="48726"/>
    <s v="Independent (CAH)"/>
    <s v="Y"/>
    <n v="4"/>
    <n v="202"/>
    <n v="0.2"/>
    <n v="0.2"/>
    <n v="1.28"/>
    <n v="290.99"/>
    <s v=""/>
    <s v=""/>
    <s v=""/>
    <m/>
    <s v=""/>
    <s v=""/>
    <s v=""/>
    <m/>
  </r>
  <r>
    <s v="231317"/>
    <x v="528"/>
    <x v="10"/>
    <x v="748"/>
    <x v="1"/>
    <s v="Less than 100 Claims - lower validity"/>
    <x v="1"/>
    <s v="418 Washington"/>
    <n v="48850"/>
    <s v="Independent (CAH)"/>
    <s v="Y"/>
    <n v="4"/>
    <n v="67"/>
    <n v="0"/>
    <n v="0"/>
    <n v="1.57"/>
    <n v="312.55"/>
    <s v=""/>
    <s v=""/>
    <s v=""/>
    <m/>
    <s v=""/>
    <s v=""/>
    <s v=""/>
    <m/>
  </r>
  <r>
    <s v="231318"/>
    <x v="529"/>
    <x v="10"/>
    <x v="749"/>
    <x v="1"/>
    <s v="Less than 100 Claims - lower validity"/>
    <x v="1"/>
    <s v="1400 W Ice Lake_x000a_Road"/>
    <n v="49935"/>
    <s v="Aspirus, Inc."/>
    <s v="Y"/>
    <n v="4"/>
    <n v="19"/>
    <n v="0"/>
    <n v="0"/>
    <n v="0.99"/>
    <n v="285.36"/>
    <s v=""/>
    <s v=""/>
    <s v=""/>
    <m/>
    <s v=""/>
    <s v=""/>
    <s v=""/>
    <m/>
  </r>
  <r>
    <s v="231319"/>
    <x v="530"/>
    <x v="10"/>
    <x v="750"/>
    <x v="1"/>
    <s v="Less than 100 Claims - lower validity"/>
    <x v="1"/>
    <s v="205 Osceola"/>
    <n v="49913"/>
    <s v="Aspirus, Inc."/>
    <s v="Y"/>
    <n v="3"/>
    <n v="38"/>
    <n v="0"/>
    <n v="0"/>
    <n v="1.47"/>
    <n v="224.09"/>
    <s v=""/>
    <s v=""/>
    <s v=""/>
    <m/>
    <s v=""/>
    <s v=""/>
    <s v=""/>
    <m/>
  </r>
  <r>
    <s v="231320"/>
    <x v="531"/>
    <x v="10"/>
    <x v="751"/>
    <x v="1"/>
    <s v="Less than 100 Claims - lower validity"/>
    <x v="1"/>
    <s v="72 South State_x000a_Street"/>
    <n v="49455"/>
    <s v="Trinity Health"/>
    <s v="Y"/>
    <n v="3"/>
    <n v="50"/>
    <n v="0"/>
    <n v="0"/>
    <n v="1.63"/>
    <n v="247.39"/>
    <s v=""/>
    <s v=""/>
    <s v=""/>
    <m/>
    <s v=""/>
    <s v=""/>
    <s v=""/>
    <m/>
  </r>
  <r>
    <s v="231321"/>
    <x v="532"/>
    <x v="10"/>
    <x v="752"/>
    <x v="1"/>
    <s v="Less than 100 Claims - lower validity"/>
    <x v="1"/>
    <s v="901 Lakeshore Drive"/>
    <n v="49849"/>
    <s v="LifePoint Health"/>
    <s v="Y"/>
    <n v="4"/>
    <n v="80"/>
    <n v="0.1"/>
    <n v="0.1"/>
    <n v="1.34"/>
    <n v="214.77"/>
    <s v=""/>
    <s v=""/>
    <s v=""/>
    <m/>
    <s v=""/>
    <s v=""/>
    <s v=""/>
    <m/>
  </r>
  <r>
    <s v="231322"/>
    <x v="533"/>
    <x v="10"/>
    <x v="753"/>
    <x v="1"/>
    <s v="Less than 100 Claims - lower validity"/>
    <x v="0"/>
    <s v="14700 Lakeshore_x000a_Drive"/>
    <n v="49720"/>
    <s v="Munson Healthcare"/>
    <s v="Y"/>
    <n v="4"/>
    <n v="108"/>
    <n v="0.1"/>
    <n v="0.1"/>
    <n v="0.9"/>
    <n v="162.53"/>
    <s v=""/>
    <s v=""/>
    <s v=""/>
    <m/>
    <s v=""/>
    <s v=""/>
    <s v=""/>
    <m/>
  </r>
  <r>
    <s v="231323"/>
    <x v="534"/>
    <x v="10"/>
    <x v="754"/>
    <x v="1"/>
    <s v="Less than 100 Claims - lower validity"/>
    <x v="0"/>
    <s v="300 N Patterson, Po_x000a_Box 75"/>
    <n v="49677"/>
    <s v="Spectrum Health"/>
    <s v="Y"/>
    <n v="4"/>
    <n v="159"/>
    <n v="0.1"/>
    <n v="0.1"/>
    <n v="1.41"/>
    <n v="265.67"/>
    <s v=""/>
    <s v=""/>
    <s v=""/>
    <m/>
    <s v=""/>
    <s v=""/>
    <s v=""/>
    <m/>
  </r>
  <r>
    <s v="231324"/>
    <x v="535"/>
    <x v="10"/>
    <x v="755"/>
    <x v="1"/>
    <s v="Less than 100 Claims - lower validity"/>
    <x v="0"/>
    <s v="1500 S Main Street"/>
    <n v="48827"/>
    <s v="Independent (CAH)"/>
    <s v="Y"/>
    <n v="4"/>
    <n v="796"/>
    <n v="0.6"/>
    <n v="0.6"/>
    <n v="1.01"/>
    <n v="153.19999999999999"/>
    <n v="11"/>
    <n v="0.1"/>
    <n v="0.1"/>
    <n v="0.67"/>
    <n v="6430"/>
    <n v="0.7"/>
    <n v="0.7"/>
    <n v="0.96"/>
  </r>
  <r>
    <s v="231325"/>
    <x v="536"/>
    <x v="10"/>
    <x v="756"/>
    <x v="1"/>
    <s v="Less than 100 Claims - lower validity"/>
    <x v="0"/>
    <s v="515 Quarter Street"/>
    <n v="48624"/>
    <s v="MidMichigan Health"/>
    <s v="Y"/>
    <n v="4"/>
    <n v="202"/>
    <n v="0.1"/>
    <n v="0.1"/>
    <n v="1.87"/>
    <n v="254.11"/>
    <s v=""/>
    <s v=""/>
    <s v=""/>
    <m/>
    <s v=""/>
    <s v=""/>
    <s v=""/>
    <m/>
  </r>
  <r>
    <s v="231326"/>
    <x v="537"/>
    <x v="10"/>
    <x v="757"/>
    <x v="1"/>
    <s v="Less than 100 Claims - lower validity"/>
    <x v="0"/>
    <s v="805 S Oakland"/>
    <n v="48879"/>
    <s v="Sparrow Health_x000a_System"/>
    <s v="Y"/>
    <n v="4"/>
    <n v="1428"/>
    <n v="0.9"/>
    <n v="0.5"/>
    <n v="1.89"/>
    <n v="162.94999999999999"/>
    <s v=""/>
    <s v=""/>
    <s v=""/>
    <m/>
    <s v=""/>
    <s v=""/>
    <s v=""/>
    <m/>
  </r>
  <r>
    <s v="231327"/>
    <x v="538"/>
    <x v="10"/>
    <x v="758"/>
    <x v="1"/>
    <s v="Less than 100 Claims - lower validity"/>
    <x v="0"/>
    <s v="321 E Harris Street"/>
    <n v="48813"/>
    <s v="QHR"/>
    <s v="Y"/>
    <n v="3"/>
    <n v="1881"/>
    <n v="1.4"/>
    <n v="1.2"/>
    <n v="1.17"/>
    <n v="167.97"/>
    <s v=""/>
    <s v=""/>
    <s v=""/>
    <m/>
    <s v=""/>
    <s v=""/>
    <s v=""/>
    <m/>
  </r>
  <r>
    <s v="231328"/>
    <x v="539"/>
    <x v="10"/>
    <x v="759"/>
    <x v="1"/>
    <s v="Less than 100 Claims - lower validity"/>
    <x v="1"/>
    <s v="555 Linn Street"/>
    <n v="49010"/>
    <s v="QHR"/>
    <s v="Y"/>
    <n v="4"/>
    <n v="59"/>
    <n v="0.1"/>
    <n v="0.1"/>
    <n v="1.17"/>
    <n v="218.47"/>
    <s v=""/>
    <s v=""/>
    <s v=""/>
    <m/>
    <s v=""/>
    <s v=""/>
    <s v=""/>
    <m/>
  </r>
  <r>
    <s v="231329"/>
    <x v="540"/>
    <x v="10"/>
    <x v="760"/>
    <x v="1"/>
    <s v="Less than 100 Claims - lower validity"/>
    <x v="0"/>
    <s v="401 N Hooper Street"/>
    <n v="48723"/>
    <s v="Independent (CAH)"/>
    <s v="Y"/>
    <n v="3"/>
    <n v="176"/>
    <n v="0.1"/>
    <n v="0.1"/>
    <n v="1.1000000000000001"/>
    <n v="255.51"/>
    <s v=""/>
    <s v=""/>
    <s v=""/>
    <m/>
    <s v=""/>
    <s v=""/>
    <s v=""/>
    <m/>
  </r>
  <r>
    <s v="231330"/>
    <x v="541"/>
    <x v="10"/>
    <x v="761"/>
    <x v="1"/>
    <s v="Less than 100 Claims - lower validity"/>
    <x v="0"/>
    <s v="2770 Main Street"/>
    <n v="48453"/>
    <s v="Independent (CAH)"/>
    <s v="Y"/>
    <n v="4"/>
    <n v="1038"/>
    <n v="0.8"/>
    <n v="0.6"/>
    <n v="1.31"/>
    <n v="214.38"/>
    <s v=""/>
    <s v=""/>
    <s v=""/>
    <m/>
    <s v=""/>
    <s v=""/>
    <s v=""/>
    <m/>
  </r>
  <r>
    <s v="231331"/>
    <x v="542"/>
    <x v="10"/>
    <x v="762"/>
    <x v="1"/>
    <s v="Less than 100 Claims - lower validity"/>
    <x v="0"/>
    <s v="3565 S State Road"/>
    <n v="48846"/>
    <s v="Sparrow Health_x000a_System"/>
    <s v="Y"/>
    <n v="4"/>
    <n v="813"/>
    <n v="0.5"/>
    <n v="0.3"/>
    <n v="1.98"/>
    <n v="188.08"/>
    <s v=""/>
    <s v=""/>
    <s v=""/>
    <m/>
    <s v=""/>
    <s v=""/>
    <s v=""/>
    <m/>
  </r>
  <r>
    <s v="231332"/>
    <x v="543"/>
    <x v="10"/>
    <x v="763"/>
    <x v="1"/>
    <s v="Less than 100 Claims - lower validity"/>
    <x v="1"/>
    <s v="408 Hazen Street"/>
    <n v="49079"/>
    <s v="Bronson Healthcare_x000a_Group"/>
    <s v="Y"/>
    <n v="4"/>
    <n v="92"/>
    <n v="0.1"/>
    <n v="0"/>
    <n v="1.93"/>
    <n v="251.85"/>
    <s v=""/>
    <s v=""/>
    <s v=""/>
    <m/>
    <s v=""/>
    <s v=""/>
    <s v=""/>
    <m/>
  </r>
  <r>
    <s v="231334"/>
    <x v="544"/>
    <x v="10"/>
    <x v="764"/>
    <x v="1"/>
    <s v="Less than 100 Claims - lower validity"/>
    <x v="0"/>
    <s v="500 E Pottawatamie_x000a_Street"/>
    <n v="49286"/>
    <s v="ProMedica Health_x000a_System"/>
    <s v="Y"/>
    <n v="4"/>
    <n v="1761"/>
    <n v="1.2"/>
    <n v="0.5"/>
    <n v="2.2999999999999998"/>
    <n v="223.16"/>
    <n v="12"/>
    <n v="0.1"/>
    <n v="0.1"/>
    <n v="1.04"/>
    <n v="6822"/>
    <n v="1.3"/>
    <n v="0.6"/>
    <n v="2.12"/>
  </r>
  <r>
    <s v="231335"/>
    <x v="517"/>
    <x v="10"/>
    <x v="765"/>
    <x v="1"/>
    <s v="Less than 100 Claims - lower validity"/>
    <x v="0"/>
    <s v="1465 E Parkdale_x000a_Avenue"/>
    <n v="49660"/>
    <s v="Independent (CAH)"/>
    <s v="Y"/>
    <s v="NA"/>
    <n v="100"/>
    <n v="0.1"/>
    <n v="0"/>
    <n v="1.42"/>
    <n v="159.63"/>
    <s v=""/>
    <s v=""/>
    <s v=""/>
    <m/>
    <s v=""/>
    <s v=""/>
    <s v=""/>
    <m/>
  </r>
  <r>
    <s v="231337"/>
    <x v="545"/>
    <x v="10"/>
    <x v="169"/>
    <x v="1"/>
    <s v="Less than 100 Claims - lower validity"/>
    <x v="1"/>
    <s v="3401 Ludington St"/>
    <n v="49829"/>
    <s v="OSF Healthcare_x000a_System"/>
    <s v="Y"/>
    <n v="4"/>
    <n v="33"/>
    <n v="0"/>
    <n v="0"/>
    <n v="2.27"/>
    <n v="119.47"/>
    <s v=""/>
    <s v=""/>
    <s v=""/>
    <m/>
    <s v=""/>
    <s v=""/>
    <s v=""/>
    <m/>
  </r>
  <r>
    <s v="231338"/>
    <x v="546"/>
    <x v="10"/>
    <x v="766"/>
    <x v="1"/>
    <s v="Less than 100 Claims - lower validity"/>
    <x v="0"/>
    <s v="212 S Sullivan St"/>
    <n v="49412"/>
    <s v="Independent (CAH)"/>
    <s v="Y"/>
    <n v="4"/>
    <n v="171"/>
    <n v="0.1"/>
    <n v="0.1"/>
    <n v="1.74"/>
    <n v="185.66"/>
    <s v=""/>
    <s v=""/>
    <s v=""/>
    <m/>
    <s v=""/>
    <s v=""/>
    <s v=""/>
    <m/>
  </r>
  <r>
    <s v="260005"/>
    <x v="547"/>
    <x v="11"/>
    <x v="767"/>
    <x v="1"/>
    <s v="Less than 100 Claims - lower validity"/>
    <x v="0"/>
    <s v="300 1st Capitol Dr"/>
    <n v="63301"/>
    <s v="SSM Health"/>
    <s v="N"/>
    <n v="2"/>
    <n v="361"/>
    <n v="0.2"/>
    <n v="0.1"/>
    <n v="1.9"/>
    <n v="133.91999999999999"/>
    <n v="27"/>
    <n v="0.2"/>
    <n v="0.2"/>
    <n v="1.1599999999999999"/>
    <n v="7034"/>
    <n v="0.4"/>
    <n v="0.3"/>
    <n v="1.44"/>
  </r>
  <r>
    <s v="260006"/>
    <x v="548"/>
    <x v="11"/>
    <x v="768"/>
    <x v="1"/>
    <s v="Less than 100 Claims - lower validity"/>
    <x v="0"/>
    <s v="5325 Faraon Street"/>
    <n v="64506"/>
    <s v="Independent (IPPS)"/>
    <s v="N"/>
    <n v="5"/>
    <n v="1170"/>
    <n v="0.7"/>
    <n v="0.3"/>
    <n v="2.75"/>
    <n v="189.34"/>
    <s v=""/>
    <s v=""/>
    <s v=""/>
    <m/>
    <s v=""/>
    <s v=""/>
    <s v=""/>
    <m/>
  </r>
  <r>
    <s v="260009"/>
    <x v="549"/>
    <x v="11"/>
    <x v="769"/>
    <x v="1"/>
    <s v="Less than 100 Claims - lower validity"/>
    <x v="1"/>
    <s v="601 E 14th St"/>
    <n v="65302"/>
    <s v="Independent (IPPS)"/>
    <s v="N"/>
    <n v="3"/>
    <n v="48"/>
    <n v="0"/>
    <n v="0"/>
    <n v="2.44"/>
    <n v="174.52"/>
    <s v=""/>
    <s v=""/>
    <s v=""/>
    <m/>
    <s v=""/>
    <s v=""/>
    <s v=""/>
    <m/>
  </r>
  <r>
    <s v="260017"/>
    <x v="550"/>
    <x v="11"/>
    <x v="770"/>
    <x v="1"/>
    <s v="Less than 100 Claims - lower validity"/>
    <x v="1"/>
    <s v="1000 W 10th St"/>
    <n v="65401"/>
    <s v="Independent (IPPS)"/>
    <s v="N"/>
    <n v="3"/>
    <n v="59"/>
    <n v="0.1"/>
    <n v="0"/>
    <n v="5.46"/>
    <n v="384.8"/>
    <s v=""/>
    <s v=""/>
    <s v=""/>
    <m/>
    <s v=""/>
    <s v=""/>
    <s v=""/>
    <m/>
  </r>
  <r>
    <s v="260020"/>
    <x v="551"/>
    <x v="11"/>
    <x v="771"/>
    <x v="0"/>
    <s v="More than 100 Claims  - higher validity"/>
    <x v="0"/>
    <s v="615 New Ballas_x000a_Road"/>
    <n v="63141"/>
    <s v="Mercy"/>
    <s v="N"/>
    <n v="5"/>
    <n v="8872"/>
    <n v="4.3"/>
    <n v="2.9"/>
    <n v="1.47"/>
    <n v="101.4"/>
    <n v="521"/>
    <n v="6.6"/>
    <n v="4.2"/>
    <n v="1.58"/>
    <n v="10153"/>
    <n v="11"/>
    <n v="7.1"/>
    <n v="1.53"/>
  </r>
  <r>
    <s v="260022"/>
    <x v="552"/>
    <x v="11"/>
    <x v="772"/>
    <x v="1"/>
    <s v="Less than 100 Claims - lower validity"/>
    <x v="1"/>
    <s v="315 S Osteopathy"/>
    <n v="63501"/>
    <s v="Community Health_x000a_Systems_x000a_(CHS)/Lutheran"/>
    <s v="N"/>
    <n v="3"/>
    <n v="21"/>
    <n v="0"/>
    <n v="0"/>
    <n v="4.33"/>
    <n v="306.77"/>
    <s v=""/>
    <s v=""/>
    <s v=""/>
    <m/>
    <s v=""/>
    <s v=""/>
    <s v=""/>
    <m/>
  </r>
  <r>
    <s v="260023"/>
    <x v="553"/>
    <x v="11"/>
    <x v="773"/>
    <x v="1"/>
    <s v="Less than 100 Claims - lower validity"/>
    <x v="0"/>
    <s v="1400 Us Highway 61"/>
    <n v="63028"/>
    <s v="Mercy"/>
    <s v="N"/>
    <n v="2"/>
    <n v="609"/>
    <n v="0.4"/>
    <n v="0.2"/>
    <n v="1.67"/>
    <n v="115.65"/>
    <n v="34"/>
    <n v="0.4"/>
    <n v="0.3"/>
    <n v="1.58"/>
    <n v="9231"/>
    <n v="0.8"/>
    <n v="0.5"/>
    <n v="1.62"/>
  </r>
  <r>
    <s v="260025"/>
    <x v="554"/>
    <x v="11"/>
    <x v="774"/>
    <x v="1"/>
    <s v="Less than 100 Claims - lower validity"/>
    <x v="1"/>
    <s v="6000 Hospital Dr"/>
    <n v="63401"/>
    <s v="Independent (IPPS)"/>
    <s v="N"/>
    <n v="2"/>
    <n v="12"/>
    <n v="0"/>
    <n v="0"/>
    <n v="2.75"/>
    <n v="206.3"/>
    <s v=""/>
    <s v=""/>
    <s v=""/>
    <m/>
    <s v=""/>
    <s v=""/>
    <s v=""/>
    <m/>
  </r>
  <r>
    <s v="260027"/>
    <x v="302"/>
    <x v="11"/>
    <x v="775"/>
    <x v="0"/>
    <s v="More than 100 Claims  - higher validity"/>
    <x v="0"/>
    <s v="2316 E Meyer Blvd"/>
    <n v="64132"/>
    <s v="HCA Healthcare"/>
    <s v="N"/>
    <n v="2"/>
    <n v="2139"/>
    <n v="4.4000000000000004"/>
    <n v="0.9"/>
    <n v="5.16"/>
    <n v="360.33"/>
    <n v="158"/>
    <n v="3.3"/>
    <n v="1.3"/>
    <n v="2.61"/>
    <n v="17190"/>
    <n v="7.8"/>
    <n v="2.1"/>
    <n v="3.63"/>
  </r>
  <r>
    <s v="260032"/>
    <x v="551"/>
    <x v="11"/>
    <x v="776"/>
    <x v="0"/>
    <s v="More than 100 Claims  - higher validity"/>
    <x v="0"/>
    <s v="One Barnes-Jewish_x000a_Hospital Plaza"/>
    <n v="63110"/>
    <s v="BJC HealthCare"/>
    <s v="N"/>
    <n v="2"/>
    <n v="2053"/>
    <n v="2.8"/>
    <n v="0.9"/>
    <n v="2.97"/>
    <n v="204.88"/>
    <n v="187"/>
    <n v="7.3"/>
    <n v="3.3"/>
    <n v="2.2599999999999998"/>
    <n v="16603"/>
    <n v="10.1"/>
    <n v="4.2"/>
    <n v="2.42"/>
  </r>
  <r>
    <s v="260034"/>
    <x v="555"/>
    <x v="11"/>
    <x v="777"/>
    <x v="1"/>
    <s v="Less than 100 Claims - lower validity"/>
    <x v="1"/>
    <s v="615 W Nursery St"/>
    <n v="64730"/>
    <s v="Independent (IPPS)"/>
    <s v="N"/>
    <n v="3"/>
    <n v="93"/>
    <n v="0.1"/>
    <n v="0"/>
    <n v="5.96"/>
    <n v="413.67"/>
    <s v=""/>
    <s v=""/>
    <s v=""/>
    <m/>
    <s v=""/>
    <s v=""/>
    <s v=""/>
    <m/>
  </r>
  <r>
    <s v="260040"/>
    <x v="46"/>
    <x v="11"/>
    <x v="778"/>
    <x v="1"/>
    <s v="Less than 100 Claims - lower validity"/>
    <x v="0"/>
    <s v="3801 South National_x000a_Avenue"/>
    <n v="65807"/>
    <s v="CoxHealth"/>
    <s v="N"/>
    <n v="3"/>
    <n v="217"/>
    <n v="0.4"/>
    <n v="0.1"/>
    <n v="4.12"/>
    <n v="256.05"/>
    <s v=""/>
    <s v=""/>
    <s v=""/>
    <m/>
    <s v=""/>
    <s v=""/>
    <s v=""/>
    <m/>
  </r>
  <r>
    <s v="260047"/>
    <x v="556"/>
    <x v="11"/>
    <x v="779"/>
    <x v="1"/>
    <s v="Less than 100 Claims - lower validity"/>
    <x v="1"/>
    <s v="1125 Madison St"/>
    <n v="65102"/>
    <s v="University of Missouri_x000a_Health Care"/>
    <s v="N"/>
    <n v="4"/>
    <n v="50"/>
    <n v="0"/>
    <n v="0"/>
    <n v="1.65"/>
    <n v="115.68"/>
    <s v=""/>
    <s v=""/>
    <s v=""/>
    <m/>
    <s v=""/>
    <s v=""/>
    <s v=""/>
    <m/>
  </r>
  <r>
    <s v="260048"/>
    <x v="302"/>
    <x v="11"/>
    <x v="780"/>
    <x v="1"/>
    <s v="Less than 100 Claims - lower validity"/>
    <x v="0"/>
    <s v="2301 Holmes Street"/>
    <n v="64108"/>
    <s v="Truman Medical_x000a_Centers"/>
    <s v="N"/>
    <n v="1"/>
    <n v="959"/>
    <n v="0.9"/>
    <n v="0.3"/>
    <n v="3.31"/>
    <n v="230.56"/>
    <n v="57"/>
    <n v="0.7"/>
    <n v="0.6"/>
    <n v="1.1399999999999999"/>
    <n v="9229"/>
    <n v="1.6"/>
    <n v="0.9"/>
    <n v="1.78"/>
  </r>
  <r>
    <s v="260050"/>
    <x v="201"/>
    <x v="11"/>
    <x v="781"/>
    <x v="1"/>
    <s v="Less than 100 Claims - lower validity"/>
    <x v="1"/>
    <s v="2016 South Main St"/>
    <n v="64468"/>
    <s v="SSM Health"/>
    <s v="N"/>
    <n v="4"/>
    <n v="60"/>
    <n v="0.1"/>
    <n v="0"/>
    <n v="4.04"/>
    <n v="314.13"/>
    <s v=""/>
    <s v=""/>
    <s v=""/>
    <m/>
    <s v=""/>
    <s v=""/>
    <s v=""/>
    <m/>
  </r>
  <r>
    <s v="260052"/>
    <x v="244"/>
    <x v="11"/>
    <x v="782"/>
    <x v="1"/>
    <s v="Less than 100 Claims - lower validity"/>
    <x v="0"/>
    <s v="901 East 5th Street"/>
    <n v="63090"/>
    <s v="Mercy"/>
    <s v="N"/>
    <n v="5"/>
    <n v="1373"/>
    <n v="0.6"/>
    <n v="0.5"/>
    <n v="1.35"/>
    <n v="93.68"/>
    <n v="33"/>
    <n v="0.3"/>
    <n v="0.2"/>
    <n v="1.31"/>
    <n v="7790"/>
    <n v="0.9"/>
    <n v="0.7"/>
    <n v="1.34"/>
  </r>
  <r>
    <s v="260057"/>
    <x v="557"/>
    <x v="11"/>
    <x v="783"/>
    <x v="1"/>
    <s v="Less than 100 Claims - lower validity"/>
    <x v="0"/>
    <s v="1600 E Evergreen"/>
    <n v="64429"/>
    <s v="Independent (IPPS)"/>
    <s v="N"/>
    <n v="2"/>
    <n v="751"/>
    <n v="1"/>
    <n v="0.1"/>
    <n v="6.78"/>
    <n v="472.99"/>
    <n v="11"/>
    <n v="0.1"/>
    <n v="0.1"/>
    <n v="1.27"/>
    <n v="7658"/>
    <n v="1.1000000000000001"/>
    <n v="0.2"/>
    <n v="4.8499999999999996"/>
  </r>
  <r>
    <s v="260062"/>
    <x v="302"/>
    <x v="11"/>
    <x v="784"/>
    <x v="0"/>
    <s v="More than 100 Claims  - higher validity"/>
    <x v="0"/>
    <s v="5830 N W Barry_x000a_Road"/>
    <n v="64154"/>
    <s v="Saint Luke's Health_x000a_System"/>
    <s v="N"/>
    <n v="4"/>
    <n v="4374"/>
    <n v="4.5"/>
    <n v="1.2"/>
    <n v="3.58"/>
    <n v="248.89"/>
    <n v="216"/>
    <n v="2"/>
    <n v="1.3"/>
    <n v="1.57"/>
    <n v="9469"/>
    <n v="6.5"/>
    <n v="2.5"/>
    <n v="2.56"/>
  </r>
  <r>
    <s v="260064"/>
    <x v="558"/>
    <x v="11"/>
    <x v="785"/>
    <x v="1"/>
    <s v="Less than 100 Claims - lower validity"/>
    <x v="1"/>
    <s v="620 E Monroe"/>
    <n v="65265"/>
    <s v="SSM Health"/>
    <s v="N"/>
    <n v="4"/>
    <n v="29"/>
    <n v="0"/>
    <n v="0"/>
    <n v="2.21"/>
    <n v="157.29"/>
    <s v=""/>
    <s v=""/>
    <s v=""/>
    <m/>
    <s v=""/>
    <s v=""/>
    <s v=""/>
    <m/>
  </r>
  <r>
    <s v="260065"/>
    <x v="46"/>
    <x v="11"/>
    <x v="786"/>
    <x v="1"/>
    <s v="Less than 100 Claims - lower validity"/>
    <x v="1"/>
    <s v="1235 E Cherokee"/>
    <n v="65804"/>
    <s v="Mercy"/>
    <s v="N"/>
    <n v="4"/>
    <n v="61"/>
    <n v="0.1"/>
    <n v="0"/>
    <n v="4.21"/>
    <n v="277.33"/>
    <s v=""/>
    <s v=""/>
    <s v=""/>
    <m/>
    <s v=""/>
    <s v=""/>
    <s v=""/>
    <m/>
  </r>
  <r>
    <s v="260068"/>
    <x v="559"/>
    <x v="11"/>
    <x v="787"/>
    <x v="1"/>
    <s v="Less than 100 Claims - lower validity"/>
    <x v="1"/>
    <s v="1600 E Broadway"/>
    <n v="65201"/>
    <s v="BJC HealthCare"/>
    <s v="N"/>
    <n v="5"/>
    <n v="82"/>
    <n v="0.1"/>
    <n v="0.1"/>
    <n v="1.75"/>
    <n v="115.9"/>
    <s v=""/>
    <s v=""/>
    <s v=""/>
    <m/>
    <s v=""/>
    <s v=""/>
    <s v=""/>
    <m/>
  </r>
  <r>
    <s v="260077"/>
    <x v="551"/>
    <x v="11"/>
    <x v="788"/>
    <x v="1"/>
    <s v="Less than 100 Claims - lower validity"/>
    <x v="0"/>
    <s v="10010 Kennerly_x000a_Road"/>
    <n v="63128"/>
    <s v="Mercy"/>
    <s v="N"/>
    <n v="2"/>
    <n v="917"/>
    <n v="0.5"/>
    <n v="0.3"/>
    <n v="1.6"/>
    <n v="109.88"/>
    <n v="48"/>
    <n v="0.4"/>
    <n v="0.3"/>
    <n v="1.32"/>
    <n v="7388"/>
    <n v="0.9"/>
    <n v="0.6"/>
    <n v="1.45"/>
  </r>
  <r>
    <s v="260078"/>
    <x v="560"/>
    <x v="11"/>
    <x v="789"/>
    <x v="1"/>
    <s v="Less than 100 Claims - lower validity"/>
    <x v="1"/>
    <s v="1100 Kentucky Ave"/>
    <n v="65775"/>
    <s v="Independent (IPPS)"/>
    <s v="N"/>
    <n v="2"/>
    <n v="44"/>
    <n v="0"/>
    <n v="0"/>
    <n v="3.19"/>
    <n v="222.18"/>
    <s v=""/>
    <s v=""/>
    <s v=""/>
    <m/>
    <s v=""/>
    <s v=""/>
    <s v=""/>
    <m/>
  </r>
  <r>
    <s v="260081"/>
    <x v="561"/>
    <x v="11"/>
    <x v="790"/>
    <x v="1"/>
    <s v="Less than 100 Claims - lower validity"/>
    <x v="0"/>
    <s v="1015 Bowles"/>
    <n v="63026"/>
    <s v="SSM Health"/>
    <s v="N"/>
    <n v="3"/>
    <n v="303"/>
    <n v="0.2"/>
    <n v="0.1"/>
    <n v="2.73"/>
    <n v="190.66"/>
    <n v="32"/>
    <n v="0.3"/>
    <n v="0.2"/>
    <n v="1.18"/>
    <n v="6941"/>
    <n v="0.5"/>
    <n v="0.3"/>
    <n v="1.59"/>
  </r>
  <r>
    <s v="260085"/>
    <x v="302"/>
    <x v="11"/>
    <x v="236"/>
    <x v="1"/>
    <s v="Less than 100 Claims - lower validity"/>
    <x v="0"/>
    <s v="1000 Carondelet Dr"/>
    <n v="64114"/>
    <s v="Prime Healthcare_x000a_Services"/>
    <s v="N"/>
    <n v="4"/>
    <n v="984"/>
    <n v="1.1000000000000001"/>
    <n v="0.3"/>
    <n v="3.68"/>
    <n v="256.45"/>
    <n v="41"/>
    <n v="0.4"/>
    <n v="0.2"/>
    <n v="1.55"/>
    <n v="9027"/>
    <n v="1.5"/>
    <n v="0.5"/>
    <n v="2.71"/>
  </r>
  <r>
    <s v="260091"/>
    <x v="562"/>
    <x v="11"/>
    <x v="791"/>
    <x v="1"/>
    <s v="Less than 100 Claims - lower validity"/>
    <x v="0"/>
    <s v="6420 Clayton Rd"/>
    <n v="63117"/>
    <s v="SSM Health"/>
    <s v="N"/>
    <n v="3"/>
    <n v="1068"/>
    <n v="0.8"/>
    <n v="0.4"/>
    <n v="2.16"/>
    <n v="149.94"/>
    <n v="57"/>
    <n v="0.6"/>
    <n v="0.6"/>
    <n v="1.01"/>
    <n v="7625"/>
    <n v="1.4"/>
    <n v="1"/>
    <n v="1.45"/>
  </r>
  <r>
    <s v="260094"/>
    <x v="563"/>
    <x v="11"/>
    <x v="792"/>
    <x v="1"/>
    <s v="Less than 100 Claims - lower validity"/>
    <x v="1"/>
    <s v="525 Branson Landing_x000a_Blvd, Po Box 650"/>
    <n v="65615"/>
    <s v="CoxHealth"/>
    <s v="N"/>
    <n v="3"/>
    <n v="58"/>
    <n v="0.1"/>
    <n v="0"/>
    <n v="4.1900000000000004"/>
    <n v="296.77"/>
    <s v=""/>
    <s v=""/>
    <s v=""/>
    <m/>
    <s v=""/>
    <s v=""/>
    <s v=""/>
    <m/>
  </r>
  <r>
    <s v="260095"/>
    <x v="400"/>
    <x v="11"/>
    <x v="793"/>
    <x v="0"/>
    <s v="More than 100 Claims  - higher validity"/>
    <x v="0"/>
    <s v="19600 East 39th_x000a_Street"/>
    <n v="64057"/>
    <s v="HCA Healthcare"/>
    <s v="N"/>
    <n v="1"/>
    <n v="4113"/>
    <n v="4.7"/>
    <n v="1.1000000000000001"/>
    <n v="4.29"/>
    <n v="299.3"/>
    <n v="274"/>
    <n v="4.0999999999999996"/>
    <n v="1.9"/>
    <n v="2.1800000000000002"/>
    <n v="12886"/>
    <n v="8.8000000000000007"/>
    <n v="3"/>
    <n v="2.96"/>
  </r>
  <r>
    <s v="260096"/>
    <x v="564"/>
    <x v="11"/>
    <x v="794"/>
    <x v="0"/>
    <s v="More than 100 Claims  - higher validity"/>
    <x v="0"/>
    <s v="2800 Clay Edwards_x000a_Drive"/>
    <n v="64116"/>
    <s v="Independent (IPPS)"/>
    <s v="N"/>
    <n v="3"/>
    <n v="11425"/>
    <n v="13"/>
    <n v="4.0999999999999996"/>
    <n v="3.19"/>
    <n v="220.7"/>
    <n v="599"/>
    <n v="10.8"/>
    <n v="4.3"/>
    <n v="2.4900000000000002"/>
    <n v="14503"/>
    <n v="23.7"/>
    <n v="8.4"/>
    <n v="2.83"/>
  </r>
  <r>
    <s v="260097"/>
    <x v="565"/>
    <x v="11"/>
    <x v="795"/>
    <x v="1"/>
    <s v="Less than 100 Claims - lower validity"/>
    <x v="0"/>
    <s v="403 Burkarth Road"/>
    <n v="64093"/>
    <s v="Independent (IPPS)"/>
    <s v="N"/>
    <n v="3"/>
    <n v="215"/>
    <n v="0.2"/>
    <n v="0.1"/>
    <n v="3.45"/>
    <n v="257.91000000000003"/>
    <s v=""/>
    <s v=""/>
    <s v=""/>
    <m/>
    <s v=""/>
    <s v=""/>
    <s v=""/>
    <m/>
  </r>
  <r>
    <s v="260102"/>
    <x v="302"/>
    <x v="11"/>
    <x v="796"/>
    <x v="1"/>
    <s v="Less than 100 Claims - lower validity"/>
    <x v="0"/>
    <s v="7900 Lee's Summit_x000a_Rd"/>
    <n v="64139"/>
    <s v="Truman Medical_x000a_Centers"/>
    <s v="N"/>
    <n v="3"/>
    <n v="1241"/>
    <n v="0.8"/>
    <n v="0.3"/>
    <n v="2.98"/>
    <n v="206.58"/>
    <n v="63"/>
    <n v="0.3"/>
    <n v="0.5"/>
    <n v="0.55000000000000004"/>
    <n v="4430"/>
    <n v="1.1000000000000001"/>
    <n v="0.8"/>
    <n v="1.38"/>
  </r>
  <r>
    <s v="260104"/>
    <x v="566"/>
    <x v="11"/>
    <x v="797"/>
    <x v="0"/>
    <s v="More than 100 Claims  - higher validity"/>
    <x v="0"/>
    <s v="12303 Depaul Drive"/>
    <n v="63044"/>
    <s v="SSM Health"/>
    <s v="N"/>
    <n v="2"/>
    <n v="3722"/>
    <n v="2.8"/>
    <n v="1.2"/>
    <n v="2.2999999999999998"/>
    <n v="159.36000000000001"/>
    <n v="210"/>
    <n v="2.7"/>
    <n v="1.8"/>
    <n v="1.46"/>
    <n v="9014"/>
    <n v="5.4"/>
    <n v="3"/>
    <n v="1.8"/>
  </r>
  <r>
    <s v="260105"/>
    <x v="551"/>
    <x v="11"/>
    <x v="798"/>
    <x v="1"/>
    <s v="Less than 100 Claims - lower validity"/>
    <x v="0"/>
    <s v="3635 Vista Ave"/>
    <n v="63110"/>
    <s v="SSM Health"/>
    <s v="N"/>
    <n v="1"/>
    <n v="643"/>
    <n v="0.6"/>
    <n v="0.3"/>
    <n v="2.34"/>
    <n v="161.21"/>
    <n v="37"/>
    <n v="0.8"/>
    <n v="0.8"/>
    <n v="0.97"/>
    <n v="9450"/>
    <n v="1.4"/>
    <n v="1.1000000000000001"/>
    <n v="1.32"/>
  </r>
  <r>
    <s v="260108"/>
    <x v="567"/>
    <x v="11"/>
    <x v="799"/>
    <x v="0"/>
    <s v="More than 100 Claims  - higher validity"/>
    <x v="0"/>
    <s v="3015 N Ballas Rd"/>
    <n v="63131"/>
    <s v="BJC HealthCare"/>
    <s v="N"/>
    <n v="4"/>
    <n v="1542"/>
    <n v="1.6"/>
    <n v="0.7"/>
    <n v="2.46"/>
    <n v="168.93"/>
    <n v="179"/>
    <n v="1.5"/>
    <n v="1"/>
    <n v="1.47"/>
    <n v="8426"/>
    <n v="3.1"/>
    <n v="1.7"/>
    <n v="1.85"/>
  </r>
  <r>
    <s v="260110"/>
    <x v="568"/>
    <x v="11"/>
    <x v="800"/>
    <x v="1"/>
    <s v="Less than 100 Claims - lower validity"/>
    <x v="1"/>
    <s v="1701 Lacey St"/>
    <n v="63701"/>
    <s v="SoutheastHEALTH"/>
    <s v="N"/>
    <n v="2"/>
    <n v="20"/>
    <n v="0"/>
    <n v="0"/>
    <n v="7"/>
    <n v="465.29"/>
    <s v=""/>
    <s v=""/>
    <s v=""/>
    <m/>
    <s v=""/>
    <s v=""/>
    <s v=""/>
    <m/>
  </r>
  <r>
    <s v="260137"/>
    <x v="569"/>
    <x v="11"/>
    <x v="801"/>
    <x v="1"/>
    <s v="Less than 100 Claims - lower validity"/>
    <x v="0"/>
    <s v="1102 West 32nd_x000a_Street"/>
    <n v="64804"/>
    <s v="Freeman Health_x000a_System"/>
    <s v="N"/>
    <n v="2"/>
    <n v="106"/>
    <n v="0.1"/>
    <n v="0"/>
    <n v="2.19"/>
    <n v="143.88"/>
    <s v=""/>
    <s v=""/>
    <s v=""/>
    <m/>
    <s v=""/>
    <s v=""/>
    <s v=""/>
    <m/>
  </r>
  <r>
    <s v="260141"/>
    <x v="559"/>
    <x v="11"/>
    <x v="802"/>
    <x v="1"/>
    <s v="Less than 100 Claims - lower validity"/>
    <x v="0"/>
    <s v="One Hospital Drive"/>
    <n v="65212"/>
    <s v="University of Missouri_x000a_Health Care"/>
    <s v="N"/>
    <n v="3"/>
    <n v="498"/>
    <n v="0.5"/>
    <n v="0.2"/>
    <n v="3.03"/>
    <n v="197.94"/>
    <n v="22"/>
    <n v="0.5"/>
    <n v="0.2"/>
    <n v="1.91"/>
    <n v="13876"/>
    <n v="0.9"/>
    <n v="0.4"/>
    <n v="2.35"/>
  </r>
  <r>
    <s v="260142"/>
    <x v="506"/>
    <x v="11"/>
    <x v="803"/>
    <x v="1"/>
    <s v="Less than 100 Claims - lower validity"/>
    <x v="1"/>
    <s v="2305 S 65 Highway"/>
    <n v="65340"/>
    <s v="Independent (IPPS)"/>
    <s v="N"/>
    <n v="3"/>
    <n v="61"/>
    <n v="0.1"/>
    <n v="0"/>
    <n v="4.59"/>
    <n v="313.18"/>
    <s v=""/>
    <s v=""/>
    <s v=""/>
    <m/>
    <s v=""/>
    <s v=""/>
    <s v=""/>
    <m/>
  </r>
  <r>
    <s v="260162"/>
    <x v="570"/>
    <x v="11"/>
    <x v="804"/>
    <x v="1"/>
    <s v="Less than 100 Claims - lower validity"/>
    <x v="0"/>
    <s v="12634 Olive_x000a_Boulevard"/>
    <n v="63141"/>
    <s v="BJC HealthCare"/>
    <s v="N"/>
    <n v="5"/>
    <n v="569"/>
    <n v="0.6"/>
    <n v="0.2"/>
    <n v="2.4900000000000002"/>
    <n v="173.59"/>
    <s v=""/>
    <s v=""/>
    <s v=""/>
    <m/>
    <s v=""/>
    <s v=""/>
    <s v=""/>
    <m/>
  </r>
  <r>
    <s v="260163"/>
    <x v="410"/>
    <x v="11"/>
    <x v="805"/>
    <x v="1"/>
    <s v="Less than 100 Claims - lower validity"/>
    <x v="0"/>
    <s v="1101 W Liberty"/>
    <n v="63640"/>
    <s v="BJC HealthCare"/>
    <s v="N"/>
    <n v="4"/>
    <n v="209"/>
    <n v="0.1"/>
    <n v="0"/>
    <n v="2.5099999999999998"/>
    <n v="169.29"/>
    <s v=""/>
    <s v=""/>
    <s v=""/>
    <m/>
    <s v=""/>
    <s v=""/>
    <s v=""/>
    <m/>
  </r>
  <r>
    <s v="260175"/>
    <x v="288"/>
    <x v="11"/>
    <x v="806"/>
    <x v="1"/>
    <s v="Less than 100 Claims - lower validity"/>
    <x v="1"/>
    <s v="1600 N 2nd St"/>
    <n v="64735"/>
    <s v="Independent (IPPS)"/>
    <s v="N"/>
    <n v="4"/>
    <n v="99"/>
    <n v="0.1"/>
    <n v="0"/>
    <n v="3.5"/>
    <n v="256.02"/>
    <s v=""/>
    <s v=""/>
    <s v=""/>
    <m/>
    <s v=""/>
    <s v=""/>
    <s v=""/>
    <m/>
  </r>
  <r>
    <s v="260176"/>
    <x v="551"/>
    <x v="11"/>
    <x v="807"/>
    <x v="1"/>
    <s v="Less than 100 Claims - lower validity"/>
    <x v="0"/>
    <s v="2345 Dougherty_x000a_Ferry Road"/>
    <n v="63122"/>
    <s v="TENET Healthcare_x000a_Corporation"/>
    <s v="N"/>
    <n v="2"/>
    <n v="249"/>
    <n v="0.3"/>
    <n v="0.3"/>
    <n v="1.18"/>
    <n v="79.430000000000007"/>
    <n v="40"/>
    <n v="0.8"/>
    <n v="0.5"/>
    <n v="1.52"/>
    <n v="9997"/>
    <n v="1.1000000000000001"/>
    <n v="0.8"/>
    <n v="1.41"/>
  </r>
  <r>
    <s v="260177"/>
    <x v="571"/>
    <x v="11"/>
    <x v="808"/>
    <x v="0"/>
    <s v="More than 100 Claims  - higher validity"/>
    <x v="0"/>
    <s v="2525 Glenn Hendren_x000a_Dr"/>
    <n v="64069"/>
    <s v="Independent (IPPS)"/>
    <s v="N"/>
    <n v="3"/>
    <n v="9025"/>
    <n v="8.1999999999999993"/>
    <n v="2.5"/>
    <n v="3.27"/>
    <n v="227.31"/>
    <n v="311"/>
    <n v="2.9"/>
    <n v="2"/>
    <n v="1.47"/>
    <n v="8405"/>
    <n v="11.2"/>
    <n v="4.5"/>
    <n v="2.4700000000000002"/>
  </r>
  <r>
    <s v="260179"/>
    <x v="572"/>
    <x v="11"/>
    <x v="809"/>
    <x v="1"/>
    <s v="Less than 100 Claims - lower validity"/>
    <x v="0"/>
    <s v="232 S Woods Mill Rd"/>
    <n v="63017"/>
    <s v="Independent (IPPS)"/>
    <s v="N"/>
    <n v="5"/>
    <n v="1185"/>
    <n v="0.8"/>
    <n v="0.5"/>
    <n v="1.73"/>
    <n v="120.34"/>
    <n v="75"/>
    <n v="0.8"/>
    <n v="0.6"/>
    <n v="1.37"/>
    <n v="8371"/>
    <n v="1.6"/>
    <n v="1.1000000000000001"/>
    <n v="1.53"/>
  </r>
  <r>
    <s v="260180"/>
    <x v="551"/>
    <x v="11"/>
    <x v="810"/>
    <x v="1"/>
    <s v="Less than 100 Claims - lower validity"/>
    <x v="0"/>
    <s v="11133 Dunn Road"/>
    <n v="63136"/>
    <s v="BJC HealthCare"/>
    <s v="N"/>
    <n v="2"/>
    <n v="2371"/>
    <n v="2"/>
    <n v="0.7"/>
    <n v="2.94"/>
    <n v="203.42"/>
    <n v="33"/>
    <n v="0.5"/>
    <n v="0.3"/>
    <n v="1.95"/>
    <n v="11724"/>
    <n v="2.5"/>
    <n v="0.9"/>
    <n v="2.66"/>
  </r>
  <r>
    <s v="260183"/>
    <x v="568"/>
    <x v="11"/>
    <x v="202"/>
    <x v="1"/>
    <s v="Less than 100 Claims - lower validity"/>
    <x v="1"/>
    <s v="211 St Francis Dr"/>
    <n v="63703"/>
    <s v="Independent (IPPS)"/>
    <s v="N"/>
    <n v="3"/>
    <n v="73"/>
    <n v="0.1"/>
    <n v="0"/>
    <n v="6.48"/>
    <n v="452.45"/>
    <s v=""/>
    <s v=""/>
    <s v=""/>
    <m/>
    <s v=""/>
    <s v=""/>
    <s v=""/>
    <m/>
  </r>
  <r>
    <s v="260186"/>
    <x v="573"/>
    <x v="11"/>
    <x v="811"/>
    <x v="1"/>
    <s v="Less than 100 Claims - lower validity"/>
    <x v="1"/>
    <s v="54 Hospital Drive"/>
    <n v="65065"/>
    <s v="Independent (IPPS)"/>
    <s v="N"/>
    <n v="3"/>
    <n v="97"/>
    <n v="0.2"/>
    <n v="0"/>
    <n v="4.47"/>
    <n v="318.41000000000003"/>
    <s v=""/>
    <s v=""/>
    <s v=""/>
    <m/>
    <s v=""/>
    <s v=""/>
    <s v=""/>
    <m/>
  </r>
  <r>
    <s v="260190"/>
    <x v="574"/>
    <x v="11"/>
    <x v="812"/>
    <x v="1"/>
    <s v="Less than 100 Claims - lower validity"/>
    <x v="0"/>
    <s v="2100 Se Blue_x000a_Parkway"/>
    <n v="64063"/>
    <s v="HCA Healthcare"/>
    <s v="N"/>
    <n v="3"/>
    <n v="1004"/>
    <n v="1.6"/>
    <n v="0.4"/>
    <n v="3.67"/>
    <n v="249.59"/>
    <n v="26"/>
    <n v="0.4"/>
    <n v="0.2"/>
    <n v="2.4300000000000002"/>
    <n v="14018"/>
    <n v="2"/>
    <n v="0.6"/>
    <n v="3.31"/>
  </r>
  <r>
    <s v="260191"/>
    <x v="575"/>
    <x v="11"/>
    <x v="813"/>
    <x v="1"/>
    <s v="Less than 100 Claims - lower validity"/>
    <x v="0"/>
    <s v="10 Hospital Dr"/>
    <n v="63376"/>
    <s v="BJC HealthCare"/>
    <s v="N"/>
    <n v="2"/>
    <n v="2048"/>
    <n v="1.8"/>
    <n v="0.8"/>
    <n v="2.17"/>
    <n v="146.53"/>
    <n v="77"/>
    <n v="1.1000000000000001"/>
    <n v="0.7"/>
    <n v="1.65"/>
    <n v="9378"/>
    <n v="2.9"/>
    <n v="1.5"/>
    <n v="1.93"/>
  </r>
  <r>
    <s v="260193"/>
    <x v="576"/>
    <x v="11"/>
    <x v="130"/>
    <x v="1"/>
    <s v="Less than 100 Claims - lower validity"/>
    <x v="0"/>
    <s v="201 Nw R D Mize Rd"/>
    <n v="64014"/>
    <s v="Prime Healthcare_x000a_Services"/>
    <s v="N"/>
    <n v="4"/>
    <n v="1459"/>
    <n v="1.5"/>
    <n v="0.3"/>
    <n v="4.33"/>
    <n v="306.7"/>
    <n v="65"/>
    <n v="1.4"/>
    <n v="0.7"/>
    <n v="2.16"/>
    <n v="13620"/>
    <n v="2.9"/>
    <n v="1"/>
    <n v="2.9"/>
  </r>
  <r>
    <s v="260195"/>
    <x v="577"/>
    <x v="11"/>
    <x v="814"/>
    <x v="1"/>
    <s v="Less than 100 Claims - lower validity"/>
    <x v="1"/>
    <s v="1500 N Oakland"/>
    <n v="65613"/>
    <s v="Independent (IPPS)"/>
    <s v="N"/>
    <n v="2"/>
    <n v="25"/>
    <n v="0"/>
    <n v="0"/>
    <n v="1.71"/>
    <n v="119.48"/>
    <s v=""/>
    <s v=""/>
    <s v=""/>
    <m/>
    <s v=""/>
    <s v=""/>
    <s v=""/>
    <m/>
  </r>
  <r>
    <s v="260200"/>
    <x v="578"/>
    <x v="11"/>
    <x v="815"/>
    <x v="0"/>
    <s v="More than 100 Claims  - higher validity"/>
    <x v="0"/>
    <s v="100 Medical Plaza"/>
    <n v="63367"/>
    <s v="SSM Health"/>
    <s v="N"/>
    <n v="3"/>
    <n v="11426"/>
    <n v="7.7"/>
    <n v="3.9"/>
    <n v="1.94"/>
    <n v="132.71"/>
    <n v="383"/>
    <n v="4"/>
    <n v="2.8"/>
    <n v="1.43"/>
    <n v="8458"/>
    <n v="11.6"/>
    <n v="6.7"/>
    <n v="1.73"/>
  </r>
  <r>
    <s v="260211"/>
    <x v="302"/>
    <x v="11"/>
    <x v="816"/>
    <x v="0"/>
    <s v="More than 100 Claims  - higher validity"/>
    <x v="0"/>
    <s v="4401 Wornall Road"/>
    <n v="64111"/>
    <s v="Independent (IPPS)"/>
    <s v="N"/>
    <s v="NA"/>
    <n v="707"/>
    <n v="1.1000000000000001"/>
    <n v="0.4"/>
    <n v="2.84"/>
    <n v="192.66"/>
    <n v="100"/>
    <n v="1.8"/>
    <n v="1"/>
    <n v="1.83"/>
    <n v="10632"/>
    <n v="2.9"/>
    <n v="1.4"/>
    <n v="2.12"/>
  </r>
  <r>
    <s v="260214"/>
    <x v="579"/>
    <x v="11"/>
    <x v="817"/>
    <x v="1"/>
    <s v="Less than 100 Claims - lower validity"/>
    <x v="0"/>
    <s v="17065 S 71 Highway"/>
    <n v="64012"/>
    <s v="HCA Healthcare"/>
    <s v="N"/>
    <n v="4"/>
    <n v="1097"/>
    <n v="1.4"/>
    <n v="0.3"/>
    <n v="4.42"/>
    <n v="307.52999999999997"/>
    <n v="16"/>
    <n v="0.2"/>
    <n v="0.1"/>
    <n v="2"/>
    <n v="11614"/>
    <n v="1.6"/>
    <n v="0.4"/>
    <n v="3.88"/>
  </r>
  <r>
    <s v="260216"/>
    <x v="574"/>
    <x v="11"/>
    <x v="818"/>
    <x v="0"/>
    <s v="More than 100 Claims  - higher validity"/>
    <x v="0"/>
    <s v="100 N E Saint Luke's_x000a_Boulevard"/>
    <n v="64086"/>
    <s v="Saint Luke's Health_x000a_System"/>
    <s v="N"/>
    <n v="4"/>
    <n v="2755"/>
    <n v="3.2"/>
    <n v="0.8"/>
    <n v="4.17"/>
    <n v="291.72000000000003"/>
    <n v="217"/>
    <n v="2"/>
    <n v="1"/>
    <n v="1.96"/>
    <n v="11458"/>
    <n v="5.2"/>
    <n v="1.8"/>
    <n v="2.9"/>
  </r>
  <r>
    <s v="260219"/>
    <x v="580"/>
    <x v="11"/>
    <x v="819"/>
    <x v="0"/>
    <s v="More than 100 Claims  - higher validity"/>
    <x v="0"/>
    <s v="2 Progress Point_x000a_Pkwy"/>
    <n v="63368"/>
    <s v="BJC HealthCare"/>
    <s v="N"/>
    <n v="3"/>
    <n v="1967"/>
    <n v="1.5"/>
    <n v="0.6"/>
    <n v="2.61"/>
    <n v="179.79"/>
    <n v="106"/>
    <n v="0.9"/>
    <n v="0.6"/>
    <n v="1.56"/>
    <n v="8893"/>
    <n v="2.4"/>
    <n v="1.1000000000000001"/>
    <n v="2.08"/>
  </r>
  <r>
    <s v="261308"/>
    <x v="581"/>
    <x v="11"/>
    <x v="820"/>
    <x v="1"/>
    <s v="Less than 100 Claims - lower validity"/>
    <x v="0"/>
    <s v="300 Health Way"/>
    <n v="63664"/>
    <s v="Independent (CAH)"/>
    <s v="Y"/>
    <n v="2"/>
    <n v="152"/>
    <n v="0.1"/>
    <n v="0"/>
    <n v="1.54"/>
    <n v="148.97999999999999"/>
    <s v=""/>
    <s v=""/>
    <s v=""/>
    <m/>
    <s v=""/>
    <s v=""/>
    <s v=""/>
    <m/>
  </r>
  <r>
    <s v="261309"/>
    <x v="500"/>
    <x v="11"/>
    <x v="821"/>
    <x v="1"/>
    <s v="Less than 100 Claims - lower validity"/>
    <x v="1"/>
    <s v="191 Iowa Boulevard"/>
    <n v="64683"/>
    <s v="Saint Luke's Health_x000a_System"/>
    <s v="Y"/>
    <n v="3"/>
    <n v="19"/>
    <n v="0"/>
    <n v="0"/>
    <n v="1.08"/>
    <n v="281.12"/>
    <s v=""/>
    <s v=""/>
    <s v=""/>
    <m/>
    <s v=""/>
    <s v=""/>
    <s v=""/>
    <m/>
  </r>
  <r>
    <s v="261311"/>
    <x v="582"/>
    <x v="11"/>
    <x v="394"/>
    <x v="1"/>
    <s v="Less than 100 Claims - lower validity"/>
    <x v="1"/>
    <s v="434 North West_x000a_Street"/>
    <n v="63775"/>
    <s v="Independent (CAH)"/>
    <s v="Y"/>
    <n v="4"/>
    <n v="17"/>
    <n v="0"/>
    <n v="0"/>
    <n v="2.1800000000000002"/>
    <n v="269.45"/>
    <s v=""/>
    <s v=""/>
    <s v=""/>
    <m/>
    <s v=""/>
    <s v=""/>
    <s v=""/>
    <m/>
  </r>
  <r>
    <s v="261312"/>
    <x v="583"/>
    <x v="11"/>
    <x v="822"/>
    <x v="1"/>
    <s v="Less than 100 Claims - lower validity"/>
    <x v="1"/>
    <s v="2600 Miller Street"/>
    <n v="64424"/>
    <s v="Independent (CAH)"/>
    <s v="Y"/>
    <s v="NA"/>
    <n v="37"/>
    <n v="0"/>
    <n v="0"/>
    <n v="0.88"/>
    <n v="271.72000000000003"/>
    <s v=""/>
    <s v=""/>
    <s v=""/>
    <m/>
    <s v=""/>
    <s v=""/>
    <s v=""/>
    <m/>
  </r>
  <r>
    <s v="261314"/>
    <x v="584"/>
    <x v="11"/>
    <x v="823"/>
    <x v="1"/>
    <s v="Less than 100 Claims - lower validity"/>
    <x v="1"/>
    <s v="509 W 18th St"/>
    <n v="65041"/>
    <s v="Independent (CAH)"/>
    <s v="Y"/>
    <s v="NA"/>
    <n v="36"/>
    <n v="0"/>
    <n v="0"/>
    <n v="1.25"/>
    <n v="205.14"/>
    <s v=""/>
    <s v=""/>
    <s v=""/>
    <m/>
    <s v=""/>
    <s v=""/>
    <s v=""/>
    <m/>
  </r>
  <r>
    <s v="261319"/>
    <x v="513"/>
    <x v="11"/>
    <x v="824"/>
    <x v="1"/>
    <s v="Less than 100 Claims - lower validity"/>
    <x v="0"/>
    <s v="1000 East Cherry_x000a_Street"/>
    <n v="63379"/>
    <s v="Mercy"/>
    <s v="Y"/>
    <n v="3"/>
    <n v="1499"/>
    <n v="0.9"/>
    <n v="0.5"/>
    <n v="1.76"/>
    <n v="170.37"/>
    <s v=""/>
    <s v=""/>
    <s v=""/>
    <m/>
    <s v=""/>
    <s v=""/>
    <s v=""/>
    <m/>
  </r>
  <r>
    <s v="261320"/>
    <x v="339"/>
    <x v="11"/>
    <x v="825"/>
    <x v="1"/>
    <s v="Less than 100 Claims - lower validity"/>
    <x v="0"/>
    <s v="1500 State Street"/>
    <n v="64067"/>
    <s v="HCA Healthcare"/>
    <s v="Y"/>
    <n v="3"/>
    <n v="330"/>
    <n v="0.3"/>
    <n v="0.1"/>
    <n v="2.69"/>
    <n v="267.44"/>
    <s v=""/>
    <s v=""/>
    <s v=""/>
    <m/>
    <s v=""/>
    <s v=""/>
    <s v=""/>
    <m/>
  </r>
  <r>
    <s v="261321"/>
    <x v="585"/>
    <x v="11"/>
    <x v="826"/>
    <x v="1"/>
    <s v="Less than 100 Claims - lower validity"/>
    <x v="1"/>
    <s v="2799 North_x000a_Washington Street"/>
    <n v="64601"/>
    <s v="Saint Luke's Health_x000a_System"/>
    <s v="Y"/>
    <n v="4"/>
    <n v="91"/>
    <n v="0.1"/>
    <n v="0.1"/>
    <n v="1.37"/>
    <n v="342.07"/>
    <s v=""/>
    <s v=""/>
    <s v=""/>
    <m/>
    <s v=""/>
    <s v=""/>
    <s v=""/>
    <m/>
  </r>
  <r>
    <s v="261322"/>
    <x v="586"/>
    <x v="11"/>
    <x v="827"/>
    <x v="1"/>
    <s v="Less than 100 Claims - lower validity"/>
    <x v="0"/>
    <s v="1700 Rainbow_x000a_Boulevard"/>
    <n v="64024"/>
    <s v="Independent (CAH)"/>
    <s v="Y"/>
    <s v="NA"/>
    <n v="811"/>
    <n v="0.8"/>
    <n v="0.5"/>
    <n v="1.55"/>
    <n v="300.08999999999997"/>
    <s v=""/>
    <s v=""/>
    <s v=""/>
    <m/>
    <s v=""/>
    <s v=""/>
    <s v=""/>
    <m/>
  </r>
  <r>
    <s v="261324"/>
    <x v="587"/>
    <x v="11"/>
    <x v="828"/>
    <x v="1"/>
    <s v="Less than 100 Claims - lower validity"/>
    <x v="0"/>
    <s v="2800 E Rock Haven_x000a_Road"/>
    <n v="64701"/>
    <s v="Independent (CAH)"/>
    <s v="Y"/>
    <n v="3"/>
    <n v="324"/>
    <n v="0.4"/>
    <n v="0.2"/>
    <n v="2.2999999999999998"/>
    <n v="291.48"/>
    <s v=""/>
    <s v=""/>
    <s v=""/>
    <m/>
    <s v=""/>
    <s v=""/>
    <s v=""/>
    <m/>
  </r>
  <r>
    <s v="261327"/>
    <x v="240"/>
    <x v="11"/>
    <x v="829"/>
    <x v="1"/>
    <s v="Less than 100 Claims - lower validity"/>
    <x v="0"/>
    <s v="904 Wollard_x000a_Boulevard"/>
    <n v="64085"/>
    <s v="Independent (CAH)"/>
    <s v="Y"/>
    <n v="3"/>
    <n v="413"/>
    <n v="0.4"/>
    <n v="0.3"/>
    <n v="1.41"/>
    <n v="264.24"/>
    <s v=""/>
    <s v=""/>
    <s v=""/>
    <m/>
    <s v=""/>
    <s v=""/>
    <s v=""/>
    <m/>
  </r>
  <r>
    <s v="261330"/>
    <x v="588"/>
    <x v="11"/>
    <x v="830"/>
    <x v="1"/>
    <s v="Less than 100 Claims - lower validity"/>
    <x v="1"/>
    <s v="800 Ste Genevieve_x000a_Drive, Po Box 468"/>
    <n v="63670"/>
    <s v="Independent (CAH)"/>
    <s v="Y"/>
    <n v="3"/>
    <n v="39"/>
    <n v="0"/>
    <n v="0"/>
    <n v="1.92"/>
    <n v="114.55"/>
    <s v=""/>
    <s v=""/>
    <s v=""/>
    <m/>
    <s v=""/>
    <s v=""/>
    <s v=""/>
    <m/>
  </r>
  <r>
    <s v="261332"/>
    <x v="111"/>
    <x v="11"/>
    <x v="479"/>
    <x v="1"/>
    <s v="Less than 100 Claims - lower validity"/>
    <x v="1"/>
    <s v="1502 North Jefferson"/>
    <n v="64633"/>
    <s v="Independent (CAH)"/>
    <s v="Y"/>
    <s v="NA"/>
    <n v="31"/>
    <n v="0"/>
    <n v="0"/>
    <n v="1.1100000000000001"/>
    <n v="276.47000000000003"/>
    <s v=""/>
    <s v=""/>
    <s v=""/>
    <m/>
    <s v=""/>
    <s v=""/>
    <s v=""/>
    <m/>
  </r>
  <r>
    <s v="261333"/>
    <x v="589"/>
    <x v="11"/>
    <x v="831"/>
    <x v="1"/>
    <s v="Less than 100 Claims - lower validity"/>
    <x v="1"/>
    <s v="2305 West Georgia_x000a_Street"/>
    <n v="63353"/>
    <s v="Independent (CAH)"/>
    <s v="Y"/>
    <n v="4"/>
    <n v="79"/>
    <n v="0"/>
    <n v="0"/>
    <n v="1.54"/>
    <n v="130.88999999999999"/>
    <s v=""/>
    <s v=""/>
    <s v=""/>
    <m/>
    <s v=""/>
    <s v=""/>
    <s v=""/>
    <m/>
  </r>
  <r>
    <s v="261334"/>
    <x v="590"/>
    <x v="11"/>
    <x v="832"/>
    <x v="1"/>
    <s v="Less than 100 Claims - lower validity"/>
    <x v="1"/>
    <s v="105 Hospital Drive,_x000a_Building B"/>
    <n v="65351"/>
    <s v="Rural Community_x000a_Hospitals of America"/>
    <s v="Y"/>
    <s v="NA"/>
    <n v="23"/>
    <n v="0"/>
    <n v="0"/>
    <n v="0.92"/>
    <n v="334.99"/>
    <s v=""/>
    <s v=""/>
    <s v=""/>
    <m/>
    <s v=""/>
    <s v=""/>
    <s v=""/>
    <m/>
  </r>
  <r>
    <s v="270003"/>
    <x v="591"/>
    <x v="12"/>
    <x v="833"/>
    <x v="0"/>
    <s v="More than 100 Claims  - higher validity"/>
    <x v="0"/>
    <s v="2475 Broadway"/>
    <n v="59601"/>
    <s v="Independent (IPPS)"/>
    <s v="N"/>
    <n v="4"/>
    <n v="2409"/>
    <n v="2"/>
    <n v="0.8"/>
    <n v="2.46"/>
    <n v="196.89"/>
    <n v="100"/>
    <n v="1.3"/>
    <n v="0.6"/>
    <n v="2.36"/>
    <n v="15228"/>
    <n v="3.3"/>
    <n v="1.4"/>
    <n v="2.42"/>
  </r>
  <r>
    <s v="270004"/>
    <x v="592"/>
    <x v="12"/>
    <x v="834"/>
    <x v="0"/>
    <s v="More than 100 Claims  - higher validity"/>
    <x v="0"/>
    <s v="2800 10th Ave N"/>
    <n v="59101"/>
    <s v="Independent (IPPS)"/>
    <s v="N"/>
    <n v="4"/>
    <n v="2330"/>
    <n v="5"/>
    <n v="1.9"/>
    <n v="2.66"/>
    <n v="196.34"/>
    <n v="276"/>
    <n v="6.1"/>
    <n v="2"/>
    <n v="3"/>
    <n v="22793"/>
    <n v="11.2"/>
    <n v="3.9"/>
    <n v="2.84"/>
  </r>
  <r>
    <s v="270012"/>
    <x v="593"/>
    <x v="12"/>
    <x v="835"/>
    <x v="0"/>
    <s v="More than 100 Claims  - higher validity"/>
    <x v="0"/>
    <s v="1101 26th St S"/>
    <n v="59405"/>
    <s v="Benefis Health System"/>
    <s v="N"/>
    <n v="4"/>
    <n v="3475"/>
    <n v="5"/>
    <n v="1.8"/>
    <n v="2.75"/>
    <n v="213.62"/>
    <n v="195"/>
    <n v="3.8"/>
    <n v="1.4"/>
    <n v="2.75"/>
    <n v="19573"/>
    <n v="8.8000000000000007"/>
    <n v="3.2"/>
    <n v="2.75"/>
  </r>
  <r>
    <s v="270014"/>
    <x v="594"/>
    <x v="12"/>
    <x v="836"/>
    <x v="0"/>
    <s v="More than 100 Claims  - higher validity"/>
    <x v="0"/>
    <s v="500 W Broadway"/>
    <n v="59806"/>
    <s v="Providence St. Joseph_x000a_Health"/>
    <s v="N"/>
    <n v="5"/>
    <n v="6962"/>
    <n v="11.4"/>
    <n v="3.2"/>
    <n v="3.58"/>
    <n v="261.16000000000003"/>
    <n v="376"/>
    <n v="7.7"/>
    <n v="2.2999999999999998"/>
    <n v="3.33"/>
    <n v="21640"/>
    <n v="19.100000000000001"/>
    <n v="5.5"/>
    <n v="3.47"/>
  </r>
  <r>
    <s v="270017"/>
    <x v="595"/>
    <x v="12"/>
    <x v="837"/>
    <x v="1"/>
    <s v="Less than 100 Claims - lower validity"/>
    <x v="0"/>
    <s v="400 S Clark St"/>
    <n v="59701"/>
    <s v="SCL Health"/>
    <s v="N"/>
    <n v="3"/>
    <n v="881"/>
    <n v="1.7"/>
    <n v="0.4"/>
    <n v="4.62"/>
    <n v="364.06"/>
    <n v="57"/>
    <n v="1.6"/>
    <n v="0.4"/>
    <n v="4.3099999999999996"/>
    <n v="34055"/>
    <n v="3.3"/>
    <n v="0.7"/>
    <n v="4.46"/>
  </r>
  <r>
    <s v="270023"/>
    <x v="594"/>
    <x v="12"/>
    <x v="838"/>
    <x v="0"/>
    <s v="More than 100 Claims  - higher validity"/>
    <x v="0"/>
    <s v="2827 Fort Missoula_x000a_Rd"/>
    <n v="59804"/>
    <s v="RCCH HealthCare_x000a_Partners"/>
    <s v="N"/>
    <n v="3"/>
    <n v="2897"/>
    <n v="3.9"/>
    <n v="1.3"/>
    <n v="3.01"/>
    <n v="229.86"/>
    <n v="239"/>
    <n v="3.1"/>
    <n v="1.3"/>
    <n v="2.31"/>
    <n v="16927"/>
    <n v="6.9"/>
    <n v="2.6"/>
    <n v="2.66"/>
  </r>
  <r>
    <s v="270032"/>
    <x v="596"/>
    <x v="12"/>
    <x v="839"/>
    <x v="1"/>
    <s v="Less than 100 Claims - lower validity"/>
    <x v="0"/>
    <s v="30 13th St"/>
    <n v="59501"/>
    <s v="Independent (IPPS)"/>
    <s v="N"/>
    <n v="3"/>
    <n v="1868"/>
    <n v="2.1"/>
    <n v="0.7"/>
    <n v="3.12"/>
    <n v="240.71"/>
    <n v="61"/>
    <n v="0.8"/>
    <n v="0.3"/>
    <n v="3.2"/>
    <n v="21129"/>
    <n v="2.9"/>
    <n v="0.9"/>
    <n v="3.14"/>
  </r>
  <r>
    <s v="270049"/>
    <x v="592"/>
    <x v="12"/>
    <x v="840"/>
    <x v="0"/>
    <s v="More than 100 Claims  - higher validity"/>
    <x v="0"/>
    <s v="1233 N 30th St"/>
    <n v="59101"/>
    <s v="SCL Health"/>
    <s v="N"/>
    <n v="4"/>
    <n v="1769"/>
    <n v="3.3"/>
    <n v="0.9"/>
    <n v="3.57"/>
    <n v="260.36"/>
    <n v="230"/>
    <n v="6.8"/>
    <n v="1.9"/>
    <n v="3.6"/>
    <n v="27216"/>
    <n v="10.1"/>
    <n v="2.8"/>
    <n v="3.59"/>
  </r>
  <r>
    <s v="270051"/>
    <x v="597"/>
    <x v="12"/>
    <x v="841"/>
    <x v="0"/>
    <s v="More than 100 Claims  - higher validity"/>
    <x v="0"/>
    <s v="310 Sunnyview Lane"/>
    <n v="59901"/>
    <s v="Independent (IPPS)"/>
    <s v="N"/>
    <n v="5"/>
    <n v="1729"/>
    <n v="2.9"/>
    <n v="0.7"/>
    <n v="3.92"/>
    <n v="321.52"/>
    <n v="116"/>
    <n v="3"/>
    <n v="0.8"/>
    <n v="3.63"/>
    <n v="25047"/>
    <n v="5.9"/>
    <n v="1.6"/>
    <n v="3.77"/>
  </r>
  <r>
    <s v="270057"/>
    <x v="598"/>
    <x v="12"/>
    <x v="842"/>
    <x v="0"/>
    <s v="More than 100 Claims  - higher validity"/>
    <x v="0"/>
    <s v="915 Highland Blvd"/>
    <n v="59715"/>
    <s v="Bozeman Health"/>
    <s v="N"/>
    <n v="4"/>
    <n v="9933"/>
    <n v="10.199999999999999"/>
    <n v="4"/>
    <n v="2.52"/>
    <n v="205.52"/>
    <n v="450"/>
    <n v="6.2"/>
    <n v="2"/>
    <n v="3.06"/>
    <n v="19571"/>
    <n v="16.3"/>
    <n v="6"/>
    <n v="2.7"/>
  </r>
  <r>
    <s v="270086"/>
    <x v="593"/>
    <x v="12"/>
    <x v="843"/>
    <x v="1"/>
    <s v="Less than 100 Claims - lower validity"/>
    <x v="0"/>
    <s v="3010 15th Avenue_x000a_South"/>
    <n v="59405"/>
    <s v="Independent (IPPS)"/>
    <s v="N"/>
    <n v="3"/>
    <n v="1834"/>
    <n v="1.7"/>
    <n v="0.6"/>
    <n v="2.86"/>
    <n v="217.14"/>
    <n v="19"/>
    <n v="0.4"/>
    <n v="0.2"/>
    <n v="2.56"/>
    <n v="15348"/>
    <n v="2.1"/>
    <n v="0.8"/>
    <n v="2.79"/>
  </r>
  <r>
    <s v="270087"/>
    <x v="597"/>
    <x v="12"/>
    <x v="844"/>
    <x v="1"/>
    <s v="Less than 100 Claims - lower validity"/>
    <x v="0"/>
    <s v="320 Sunnyview Lane"/>
    <n v="59901"/>
    <s v="Independent (IPPS)"/>
    <s v="N"/>
    <n v="4"/>
    <n v="852"/>
    <n v="1.5"/>
    <n v="0.6"/>
    <n v="2.4500000000000002"/>
    <n v="204.83"/>
    <s v=""/>
    <s v=""/>
    <s v=""/>
    <m/>
    <s v=""/>
    <s v=""/>
    <s v=""/>
    <m/>
  </r>
  <r>
    <s v="271307"/>
    <x v="599"/>
    <x v="12"/>
    <x v="845"/>
    <x v="1"/>
    <s v="Less than 100 Claims - lower validity"/>
    <x v="1"/>
    <s v="915 4th St Nw"/>
    <n v="59422"/>
    <s v="Benefis Health System"/>
    <s v="Y"/>
    <s v="NA"/>
    <n v="43"/>
    <n v="0"/>
    <n v="0"/>
    <n v="1.33"/>
    <n v="237.56"/>
    <s v=""/>
    <s v=""/>
    <s v=""/>
    <m/>
    <s v=""/>
    <s v=""/>
    <s v=""/>
    <m/>
  </r>
  <r>
    <s v="271314"/>
    <x v="600"/>
    <x v="12"/>
    <x v="846"/>
    <x v="1"/>
    <s v="Less than 100 Claims - lower validity"/>
    <x v="0"/>
    <s v="1100 Hollenback Ln"/>
    <n v="59722"/>
    <s v="Independent (CAH)"/>
    <s v="Y"/>
    <s v="NA"/>
    <n v="113"/>
    <n v="0.2"/>
    <n v="0.1"/>
    <n v="2.02"/>
    <n v="452.86"/>
    <s v=""/>
    <s v=""/>
    <s v=""/>
    <m/>
    <s v=""/>
    <s v=""/>
    <s v=""/>
    <m/>
  </r>
  <r>
    <s v="271316"/>
    <x v="331"/>
    <x v="12"/>
    <x v="847"/>
    <x v="1"/>
    <s v="Less than 100 Claims - lower validity"/>
    <x v="1"/>
    <s v="621 3rd St S"/>
    <n v="59230"/>
    <s v="Independent (CAH)"/>
    <s v="Y"/>
    <n v="4"/>
    <n v="76"/>
    <n v="0.1"/>
    <n v="0.1"/>
    <n v="1.7"/>
    <n v="242.71"/>
    <n v="22"/>
    <n v="0.2"/>
    <n v="0.2"/>
    <n v="0.84"/>
    <n v="16316"/>
    <n v="0.3"/>
    <n v="0.3"/>
    <n v="1.01"/>
  </r>
  <r>
    <s v="271317"/>
    <x v="601"/>
    <x v="12"/>
    <x v="848"/>
    <x v="1"/>
    <s v="Less than 100 Claims - lower validity"/>
    <x v="1"/>
    <s v="504 S 13th St"/>
    <n v="59047"/>
    <s v="Independent (CAH)"/>
    <s v="Y"/>
    <n v="3"/>
    <s v=""/>
    <s v=""/>
    <s v=""/>
    <m/>
    <s v=""/>
    <n v="17"/>
    <n v="0.2"/>
    <n v="0.1"/>
    <n v="1.19"/>
    <n v="8758"/>
    <s v=""/>
    <s v=""/>
    <m/>
  </r>
  <r>
    <s v="271318"/>
    <x v="602"/>
    <x v="12"/>
    <x v="849"/>
    <x v="1"/>
    <s v="Less than 100 Claims - lower validity"/>
    <x v="0"/>
    <s v="600 Mt Hwy 91 S"/>
    <n v="59725"/>
    <s v="HealthTech_x000a_Management Services"/>
    <s v="Y"/>
    <n v="4"/>
    <n v="1282"/>
    <n v="1.2"/>
    <n v="0.8"/>
    <n v="1.5"/>
    <n v="240.23"/>
    <n v="31"/>
    <n v="0.3"/>
    <n v="0.2"/>
    <n v="1.0900000000000001"/>
    <n v="13648"/>
    <n v="1.5"/>
    <n v="1"/>
    <n v="1.4"/>
  </r>
  <r>
    <s v="271320"/>
    <x v="603"/>
    <x v="12"/>
    <x v="850"/>
    <x v="1"/>
    <s v="Less than 100 Claims - lower validity"/>
    <x v="0"/>
    <s v="209 Health Park Dr"/>
    <n v="59923"/>
    <s v="Independent (CAH)"/>
    <s v="Y"/>
    <n v="3"/>
    <n v="257"/>
    <n v="0.2"/>
    <n v="0.1"/>
    <n v="1.88"/>
    <n v="280.41000000000003"/>
    <s v=""/>
    <s v=""/>
    <s v=""/>
    <m/>
    <s v=""/>
    <s v=""/>
    <s v=""/>
    <m/>
  </r>
  <r>
    <s v="271323"/>
    <x v="604"/>
    <x v="12"/>
    <x v="851"/>
    <x v="1"/>
    <s v="Less than 100 Claims - lower validity"/>
    <x v="0"/>
    <s v="10 Kruger Rd"/>
    <n v="59859"/>
    <s v="Independent (CAH)"/>
    <s v="Y"/>
    <s v="NA"/>
    <n v="241"/>
    <n v="0.2"/>
    <n v="0.1"/>
    <n v="1.62"/>
    <n v="211.42"/>
    <s v=""/>
    <s v=""/>
    <s v=""/>
    <m/>
    <s v=""/>
    <s v=""/>
    <s v=""/>
    <m/>
  </r>
  <r>
    <s v="271325"/>
    <x v="605"/>
    <x v="12"/>
    <x v="852"/>
    <x v="1"/>
    <s v="Less than 100 Claims - lower validity"/>
    <x v="0"/>
    <s v="107 6th Ave Sw"/>
    <n v="59864"/>
    <s v="Independent (CAH)"/>
    <s v="Y"/>
    <n v="3"/>
    <n v="160"/>
    <n v="0.1"/>
    <n v="0.1"/>
    <n v="1.59"/>
    <n v="292.01"/>
    <s v=""/>
    <s v=""/>
    <s v=""/>
    <m/>
    <s v=""/>
    <s v=""/>
    <s v=""/>
    <m/>
  </r>
  <r>
    <s v="271333"/>
    <x v="606"/>
    <x v="12"/>
    <x v="853"/>
    <x v="1"/>
    <s v="Less than 100 Claims - lower validity"/>
    <x v="1"/>
    <s v="110 N Oak St"/>
    <n v="59644"/>
    <s v="Independent (CAH)"/>
    <s v="Y"/>
    <s v="NA"/>
    <n v="55"/>
    <n v="0"/>
    <n v="0"/>
    <n v="1.1000000000000001"/>
    <n v="255.09"/>
    <s v=""/>
    <s v=""/>
    <s v=""/>
    <m/>
    <s v=""/>
    <s v=""/>
    <s v=""/>
    <m/>
  </r>
  <r>
    <s v="271335"/>
    <x v="607"/>
    <x v="12"/>
    <x v="854"/>
    <x v="1"/>
    <s v="Less than 100 Claims - lower validity"/>
    <x v="0"/>
    <s v="401 W Pennsylvania"/>
    <n v="59711"/>
    <s v="Independent (CAH)"/>
    <s v="Y"/>
    <n v="3"/>
    <n v="1263"/>
    <n v="1.1000000000000001"/>
    <n v="0.6"/>
    <n v="1.97"/>
    <n v="223.37"/>
    <n v="47"/>
    <n v="0.5"/>
    <n v="0.3"/>
    <n v="1.72"/>
    <n v="14271"/>
    <n v="1.6"/>
    <n v="0.9"/>
    <n v="1.89"/>
  </r>
  <r>
    <s v="271336"/>
    <x v="608"/>
    <x v="12"/>
    <x v="855"/>
    <x v="1"/>
    <s v="Less than 100 Claims - lower validity"/>
    <x v="1"/>
    <s v="1600 Hospital Way"/>
    <n v="59937"/>
    <s v="Independent (CAH)"/>
    <s v="Y"/>
    <n v="4"/>
    <s v=""/>
    <s v=""/>
    <s v=""/>
    <m/>
    <s v=""/>
    <n v="38"/>
    <n v="0.5"/>
    <n v="0.4"/>
    <n v="1.1399999999999999"/>
    <n v="18128"/>
    <s v=""/>
    <s v=""/>
    <m/>
  </r>
  <r>
    <s v="271337"/>
    <x v="609"/>
    <x v="12"/>
    <x v="856"/>
    <x v="1"/>
    <s v="Less than 100 Claims - lower validity"/>
    <x v="1"/>
    <s v="802 2nd St Se"/>
    <n v="59427"/>
    <s v="Independent (CAH)"/>
    <s v="Y"/>
    <s v="NA"/>
    <n v="84"/>
    <n v="0.1"/>
    <n v="0"/>
    <n v="1.51"/>
    <n v="297.22000000000003"/>
    <s v=""/>
    <s v=""/>
    <s v=""/>
    <m/>
    <s v=""/>
    <s v=""/>
    <s v=""/>
    <m/>
  </r>
  <r>
    <s v="271340"/>
    <x v="610"/>
    <x v="12"/>
    <x v="857"/>
    <x v="1"/>
    <s v="Less than 100 Claims - lower validity"/>
    <x v="1"/>
    <s v="1200 Westwood Dr"/>
    <n v="59840"/>
    <s v="Independent (CAH)"/>
    <s v="Y"/>
    <n v="4"/>
    <s v=""/>
    <s v=""/>
    <s v=""/>
    <m/>
    <s v=""/>
    <n v="13"/>
    <n v="0.2"/>
    <n v="0.1"/>
    <n v="2.4"/>
    <n v="24920"/>
    <s v=""/>
    <s v=""/>
    <m/>
  </r>
  <r>
    <s v="271341"/>
    <x v="611"/>
    <x v="12"/>
    <x v="858"/>
    <x v="1"/>
    <s v="Less than 100 Claims - lower validity"/>
    <x v="1"/>
    <s v="315 Knapp St"/>
    <n v="59201"/>
    <s v="Independent (CAH)"/>
    <s v="Y"/>
    <s v="NA"/>
    <s v=""/>
    <s v=""/>
    <s v=""/>
    <m/>
    <s v=""/>
    <n v="23"/>
    <n v="0.1"/>
    <n v="0.2"/>
    <n v="0.61"/>
    <n v="8080"/>
    <s v=""/>
    <s v=""/>
    <m/>
  </r>
  <r>
    <s v="271343"/>
    <x v="612"/>
    <x v="12"/>
    <x v="859"/>
    <x v="1"/>
    <s v="Less than 100 Claims - lower validity"/>
    <x v="0"/>
    <s v="6 13th Ave E"/>
    <n v="59860"/>
    <s v="Providence St. Joseph_x000a_Health"/>
    <s v="Y"/>
    <n v="4"/>
    <n v="208"/>
    <n v="0.1"/>
    <n v="0.1"/>
    <n v="1.62"/>
    <n v="172.19"/>
    <s v=""/>
    <s v=""/>
    <s v=""/>
    <m/>
    <s v=""/>
    <s v=""/>
    <s v=""/>
    <m/>
  </r>
  <r>
    <s v="271344"/>
    <x v="613"/>
    <x v="12"/>
    <x v="860"/>
    <x v="1"/>
    <s v="Less than 100 Claims - lower validity"/>
    <x v="0"/>
    <s v="216 14th Ave Sw"/>
    <n v="59270"/>
    <s v="Independent (CAH)"/>
    <s v="Y"/>
    <n v="3"/>
    <n v="402"/>
    <n v="0.5"/>
    <n v="0.3"/>
    <n v="1.71"/>
    <n v="247.46"/>
    <n v="22"/>
    <n v="0.3"/>
    <n v="0.2"/>
    <n v="1.46"/>
    <n v="18440"/>
    <n v="0.8"/>
    <n v="0.5"/>
    <n v="1.61"/>
  </r>
  <r>
    <s v="271347"/>
    <x v="614"/>
    <x v="12"/>
    <x v="861"/>
    <x v="1"/>
    <s v="Less than 100 Claims - lower validity"/>
    <x v="1"/>
    <s v="2600 Wilson St"/>
    <n v="59301"/>
    <s v="SCL Health"/>
    <s v="Y"/>
    <n v="2"/>
    <s v=""/>
    <s v=""/>
    <s v=""/>
    <m/>
    <s v=""/>
    <n v="32"/>
    <n v="0.3"/>
    <n v="0.2"/>
    <n v="1.85"/>
    <n v="20376"/>
    <s v=""/>
    <s v=""/>
    <m/>
  </r>
  <r>
    <s v="300001"/>
    <x v="615"/>
    <x v="13"/>
    <x v="862"/>
    <x v="0"/>
    <s v="More than 100 Claims  - higher validity"/>
    <x v="0"/>
    <s v="250 Pleasant St"/>
    <n v="3301"/>
    <s v="Independent (IPPS)"/>
    <s v="N"/>
    <n v="4"/>
    <n v="78963"/>
    <n v="116.9"/>
    <n v="34.200000000000003"/>
    <n v="3.42"/>
    <n v="281.68"/>
    <n v="5070"/>
    <n v="102.2"/>
    <n v="36"/>
    <n v="2.84"/>
    <n v="20581"/>
    <n v="219.1"/>
    <n v="70.2"/>
    <n v="3.12"/>
  </r>
  <r>
    <s v="300003"/>
    <x v="260"/>
    <x v="13"/>
    <x v="863"/>
    <x v="0"/>
    <s v="More than 100 Claims  - higher validity"/>
    <x v="0"/>
    <s v="1 Medical Center_x000a_Drive"/>
    <n v="3756"/>
    <s v="Independent (IPPS)"/>
    <s v="N"/>
    <n v="4"/>
    <n v="98458"/>
    <n v="148.9"/>
    <n v="53"/>
    <n v="2.81"/>
    <n v="240.88"/>
    <n v="4109"/>
    <n v="114.4"/>
    <n v="70.099999999999994"/>
    <n v="1.63"/>
    <n v="20976"/>
    <n v="263.3"/>
    <n v="123.1"/>
    <n v="2.14"/>
  </r>
  <r>
    <s v="300005"/>
    <x v="616"/>
    <x v="13"/>
    <x v="864"/>
    <x v="0"/>
    <s v="More than 100 Claims  - higher validity"/>
    <x v="0"/>
    <s v="80 Highland St"/>
    <n v="3246"/>
    <s v="LRGHealthcare"/>
    <s v="N"/>
    <n v="2"/>
    <n v="53792"/>
    <n v="41.4"/>
    <n v="14"/>
    <n v="2.96"/>
    <n v="251.77"/>
    <n v="1440"/>
    <n v="33.4"/>
    <n v="10.5"/>
    <n v="3.17"/>
    <n v="23241"/>
    <n v="74.900000000000006"/>
    <n v="24.6"/>
    <n v="3.05"/>
  </r>
  <r>
    <s v="300011"/>
    <x v="617"/>
    <x v="13"/>
    <x v="318"/>
    <x v="0"/>
    <s v="More than 100 Claims  - higher validity"/>
    <x v="0"/>
    <s v="172 Kinsley St"/>
    <n v="3060"/>
    <s v="Covenant Health"/>
    <s v="N"/>
    <n v="5"/>
    <n v="52172"/>
    <n v="50.2"/>
    <n v="17.899999999999999"/>
    <n v="2.81"/>
    <n v="222.52"/>
    <n v="1578"/>
    <n v="19.899999999999999"/>
    <n v="10.199999999999999"/>
    <n v="1.94"/>
    <n v="13205"/>
    <n v="70.099999999999994"/>
    <n v="28.1"/>
    <n v="2.4900000000000002"/>
  </r>
  <r>
    <s v="300012"/>
    <x v="618"/>
    <x v="13"/>
    <x v="865"/>
    <x v="0"/>
    <s v="More than 100 Claims  - higher validity"/>
    <x v="0"/>
    <s v="1 Elliot Way"/>
    <n v="3103"/>
    <s v="Independent (IPPS)"/>
    <s v="N"/>
    <n v="4"/>
    <n v="139320"/>
    <n v="130.6"/>
    <n v="46.3"/>
    <n v="2.82"/>
    <n v="219.42"/>
    <n v="5856"/>
    <n v="68.3"/>
    <n v="39.9"/>
    <n v="1.71"/>
    <n v="11817"/>
    <n v="198.9"/>
    <n v="86.2"/>
    <n v="2.31"/>
  </r>
  <r>
    <s v="300014"/>
    <x v="281"/>
    <x v="13"/>
    <x v="866"/>
    <x v="0"/>
    <s v="More than 100 Claims  - higher validity"/>
    <x v="0"/>
    <s v="11 Whitehall Road"/>
    <n v="3867"/>
    <s v="Independent (IPPS)"/>
    <s v="N"/>
    <n v="5"/>
    <n v="32847"/>
    <n v="36"/>
    <n v="11.6"/>
    <n v="3.12"/>
    <n v="238.77"/>
    <n v="697"/>
    <n v="11.2"/>
    <n v="4.4000000000000004"/>
    <n v="2.57"/>
    <n v="17256"/>
    <n v="47.2"/>
    <n v="15.9"/>
    <n v="2.97"/>
  </r>
  <r>
    <s v="300017"/>
    <x v="619"/>
    <x v="13"/>
    <x v="867"/>
    <x v="0"/>
    <s v="More than 100 Claims  - higher validity"/>
    <x v="0"/>
    <s v="1 Parkland Drive"/>
    <n v="3038"/>
    <s v="HCA Healthcare"/>
    <s v="N"/>
    <n v="3"/>
    <n v="12446"/>
    <n v="20.7"/>
    <n v="4.5"/>
    <n v="4.57"/>
    <n v="368.37"/>
    <n v="527"/>
    <n v="9.3000000000000007"/>
    <n v="3.7"/>
    <n v="2.5099999999999998"/>
    <n v="17039"/>
    <n v="30"/>
    <n v="8.1999999999999993"/>
    <n v="3.64"/>
  </r>
  <r>
    <s v="300018"/>
    <x v="620"/>
    <x v="13"/>
    <x v="868"/>
    <x v="0"/>
    <s v="More than 100 Claims  - higher validity"/>
    <x v="0"/>
    <s v="789 Central Ave"/>
    <n v="3820"/>
    <s v="Partners HealthCare_x000a_System, Inc."/>
    <s v="N"/>
    <n v="4"/>
    <n v="75790"/>
    <n v="96.5"/>
    <n v="29.3"/>
    <n v="3.29"/>
    <n v="255.84"/>
    <n v="2446"/>
    <n v="31.3"/>
    <n v="14.2"/>
    <n v="2.2000000000000002"/>
    <n v="15083"/>
    <n v="127.8"/>
    <n v="43.5"/>
    <n v="2.94"/>
  </r>
  <r>
    <s v="300019"/>
    <x v="621"/>
    <x v="13"/>
    <x v="869"/>
    <x v="0"/>
    <s v="More than 100 Claims  - higher validity"/>
    <x v="0"/>
    <s v="580 Court Street"/>
    <n v="3431"/>
    <s v="Independent (IPPS)"/>
    <s v="N"/>
    <n v="4"/>
    <n v="44162"/>
    <n v="36.700000000000003"/>
    <n v="17.3"/>
    <n v="2.12"/>
    <n v="176.27"/>
    <n v="1024"/>
    <n v="9.4"/>
    <n v="7.2"/>
    <n v="1.31"/>
    <n v="10434"/>
    <n v="46.1"/>
    <n v="24.5"/>
    <n v="1.88"/>
  </r>
  <r>
    <s v="300020"/>
    <x v="617"/>
    <x v="13"/>
    <x v="870"/>
    <x v="0"/>
    <s v="More than 100 Claims  - higher validity"/>
    <x v="0"/>
    <s v="8 Prospect Street"/>
    <n v="3060"/>
    <s v="Independent (IPPS)"/>
    <s v="N"/>
    <n v="4"/>
    <n v="33330"/>
    <n v="27.6"/>
    <n v="11.6"/>
    <n v="2.37"/>
    <n v="182.25"/>
    <n v="1057"/>
    <n v="13.6"/>
    <n v="7"/>
    <n v="1.94"/>
    <n v="13692"/>
    <n v="41.2"/>
    <n v="18.600000000000001"/>
    <n v="2.21"/>
  </r>
  <r>
    <s v="300023"/>
    <x v="622"/>
    <x v="13"/>
    <x v="871"/>
    <x v="0"/>
    <s v="More than 100 Claims  - higher validity"/>
    <x v="0"/>
    <s v="5 Alumni Drive"/>
    <n v="3833"/>
    <s v="Independent (IPPS)"/>
    <s v="N"/>
    <n v="4"/>
    <n v="62344"/>
    <n v="70.3"/>
    <n v="25.2"/>
    <n v="2.79"/>
    <n v="223.68"/>
    <n v="1831"/>
    <n v="26.8"/>
    <n v="13.1"/>
    <n v="2.04"/>
    <n v="15394"/>
    <n v="97.2"/>
    <n v="38.4"/>
    <n v="2.5299999999999998"/>
  </r>
  <r>
    <s v="300029"/>
    <x v="623"/>
    <x v="13"/>
    <x v="872"/>
    <x v="0"/>
    <s v="More than 100 Claims  - higher validity"/>
    <x v="0"/>
    <s v="333 Borthwick Ave"/>
    <n v="3801"/>
    <s v="HCA Healthcare"/>
    <s v="N"/>
    <n v="3"/>
    <n v="47752"/>
    <n v="66"/>
    <n v="18.2"/>
    <n v="3.64"/>
    <n v="294.25"/>
    <n v="2413"/>
    <n v="46.2"/>
    <n v="17.600000000000001"/>
    <n v="2.63"/>
    <n v="18366"/>
    <n v="112.3"/>
    <n v="35.799999999999997"/>
    <n v="3.14"/>
  </r>
  <r>
    <s v="300034"/>
    <x v="618"/>
    <x v="13"/>
    <x v="873"/>
    <x v="0"/>
    <s v="More than 100 Claims  - higher validity"/>
    <x v="0"/>
    <s v="100 Mcgregor Street"/>
    <n v="3102"/>
    <s v="Independent (IPPS)"/>
    <s v="N"/>
    <n v="5"/>
    <n v="61245"/>
    <n v="86.3"/>
    <n v="30.1"/>
    <n v="2.87"/>
    <n v="241.77"/>
    <n v="3621"/>
    <n v="64.8"/>
    <n v="28.5"/>
    <n v="2.27"/>
    <n v="16587"/>
    <n v="151"/>
    <n v="58.5"/>
    <n v="2.58"/>
  </r>
  <r>
    <s v="301300"/>
    <x v="624"/>
    <x v="13"/>
    <x v="874"/>
    <x v="1"/>
    <s v="Less than 100 Claims - lower validity"/>
    <x v="0"/>
    <s v="181 Corliss Lane"/>
    <n v="3576"/>
    <s v="Independent (CAH)"/>
    <s v="Y"/>
    <n v="3"/>
    <n v="3164"/>
    <n v="2.9"/>
    <n v="1.7"/>
    <n v="1.7"/>
    <n v="355.86"/>
    <n v="55"/>
    <n v="0.6"/>
    <n v="0.7"/>
    <n v="0.81"/>
    <n v="10962"/>
    <n v="3.4"/>
    <n v="2.4"/>
    <n v="1.44"/>
  </r>
  <r>
    <s v="301301"/>
    <x v="625"/>
    <x v="13"/>
    <x v="875"/>
    <x v="1"/>
    <s v="Less than 100 Claims - lower validity"/>
    <x v="0"/>
    <s v="90 Swiftwater Rd"/>
    <n v="3785"/>
    <s v="Independent (CAH)"/>
    <s v="Y"/>
    <n v="4"/>
    <n v="4528"/>
    <n v="3.2"/>
    <n v="2"/>
    <n v="1.61"/>
    <n v="200.17"/>
    <n v="69"/>
    <n v="1.2"/>
    <n v="1"/>
    <n v="1.19"/>
    <n v="19366"/>
    <n v="4.5"/>
    <n v="3"/>
    <n v="1.47"/>
  </r>
  <r>
    <s v="301302"/>
    <x v="30"/>
    <x v="13"/>
    <x v="876"/>
    <x v="0"/>
    <s v="More than 100 Claims  - higher validity"/>
    <x v="0"/>
    <s v="600 St Johnsbury_x000a_Road"/>
    <n v="3561"/>
    <s v="Independent (CAH)"/>
    <s v="Y"/>
    <n v="3"/>
    <n v="13573"/>
    <n v="20.9"/>
    <n v="11.3"/>
    <n v="1.84"/>
    <n v="257.68"/>
    <n v="531"/>
    <n v="7"/>
    <n v="4.9000000000000004"/>
    <n v="1.44"/>
    <n v="16266"/>
    <n v="27.9"/>
    <n v="16.2"/>
    <n v="1.72"/>
  </r>
  <r>
    <s v="301303"/>
    <x v="626"/>
    <x v="13"/>
    <x v="877"/>
    <x v="1"/>
    <s v="Less than 100 Claims - lower validity"/>
    <x v="0"/>
    <s v="173 Middle Street"/>
    <n v="3584"/>
    <s v="Independent (CAH)"/>
    <s v="Y"/>
    <n v="4"/>
    <n v="9740"/>
    <n v="8.3000000000000007"/>
    <n v="4.9000000000000004"/>
    <n v="1.69"/>
    <n v="274.7"/>
    <n v="95"/>
    <n v="1.4"/>
    <n v="1.1000000000000001"/>
    <n v="1.19"/>
    <n v="15260"/>
    <n v="9.6"/>
    <n v="6"/>
    <n v="1.6"/>
  </r>
  <r>
    <s v="301304"/>
    <x v="627"/>
    <x v="13"/>
    <x v="878"/>
    <x v="0"/>
    <s v="More than 100 Claims  - higher validity"/>
    <x v="0"/>
    <s v="273 County Road"/>
    <n v="3257"/>
    <s v="Independent (CAH)"/>
    <s v="Y"/>
    <n v="3"/>
    <n v="14156"/>
    <n v="14"/>
    <n v="11"/>
    <n v="1.27"/>
    <n v="264.23"/>
    <n v="193"/>
    <n v="2.6"/>
    <n v="2.2000000000000002"/>
    <n v="1.2"/>
    <n v="13197"/>
    <n v="16.600000000000001"/>
    <n v="13.2"/>
    <n v="1.26"/>
  </r>
  <r>
    <s v="301305"/>
    <x v="260"/>
    <x v="13"/>
    <x v="879"/>
    <x v="0"/>
    <s v="More than 100 Claims  - higher validity"/>
    <x v="0"/>
    <s v="10 Alice Peck Day_x000a_Drive"/>
    <n v="3766"/>
    <s v="Independent (CAH)"/>
    <s v="Y"/>
    <s v="NA"/>
    <n v="9104"/>
    <n v="10.7"/>
    <n v="9.3000000000000007"/>
    <n v="1.1399999999999999"/>
    <n v="230.74"/>
    <n v="406"/>
    <n v="5.4"/>
    <n v="4.3"/>
    <n v="1.26"/>
    <n v="14903"/>
    <n v="16.100000000000001"/>
    <n v="13.6"/>
    <n v="1.18"/>
  </r>
  <r>
    <s v="301307"/>
    <x v="628"/>
    <x v="13"/>
    <x v="62"/>
    <x v="0"/>
    <s v="More than 100 Claims  - higher validity"/>
    <x v="0"/>
    <s v="3073 White Mountain_x000a_Highway"/>
    <n v="3860"/>
    <s v="MaineHealth"/>
    <s v="Y"/>
    <n v="3"/>
    <n v="18457"/>
    <n v="14.5"/>
    <n v="11.4"/>
    <n v="1.27"/>
    <n v="198.99"/>
    <n v="441"/>
    <n v="4.3"/>
    <n v="3.7"/>
    <n v="1.1499999999999999"/>
    <n v="10544"/>
    <n v="18.8"/>
    <n v="15.1"/>
    <n v="1.24"/>
  </r>
  <r>
    <s v="301308"/>
    <x v="629"/>
    <x v="13"/>
    <x v="880"/>
    <x v="1"/>
    <s v="Less than 100 Claims - lower validity"/>
    <x v="0"/>
    <s v="243 Elm Street"/>
    <n v="3743"/>
    <s v="Independent (CAH)"/>
    <s v="Y"/>
    <n v="4"/>
    <n v="9846"/>
    <n v="7.5"/>
    <n v="5.0999999999999996"/>
    <n v="1.48"/>
    <n v="279.98"/>
    <n v="59"/>
    <n v="0.6"/>
    <n v="0.7"/>
    <n v="0.81"/>
    <n v="9237"/>
    <n v="8.1"/>
    <n v="5.8"/>
    <n v="1.4"/>
  </r>
  <r>
    <s v="301309"/>
    <x v="630"/>
    <x v="13"/>
    <x v="881"/>
    <x v="0"/>
    <s v="More than 100 Claims  - higher validity"/>
    <x v="0"/>
    <s v="452 Old Street Road"/>
    <n v="3458"/>
    <s v="Independent (CAH)"/>
    <s v="Y"/>
    <n v="4"/>
    <n v="18866"/>
    <n v="18.899999999999999"/>
    <n v="11.1"/>
    <n v="1.69"/>
    <n v="264.81"/>
    <n v="534"/>
    <n v="4.4000000000000004"/>
    <n v="3.7"/>
    <n v="1.17"/>
    <n v="11343"/>
    <n v="23.2"/>
    <n v="14.9"/>
    <n v="1.56"/>
  </r>
  <r>
    <s v="301310"/>
    <x v="631"/>
    <x v="13"/>
    <x v="882"/>
    <x v="0"/>
    <s v="More than 100 Claims  - higher validity"/>
    <x v="0"/>
    <s v="59 Page Hill Road"/>
    <n v="3570"/>
    <s v="Independent (CAH)"/>
    <s v="Y"/>
    <n v="3"/>
    <n v="8855"/>
    <n v="6.5"/>
    <n v="4.4000000000000004"/>
    <n v="1.46"/>
    <n v="264.99"/>
    <n v="295"/>
    <n v="4.2"/>
    <n v="4.2"/>
    <n v="1"/>
    <n v="16068"/>
    <n v="10.7"/>
    <n v="8.6"/>
    <n v="1.24"/>
  </r>
  <r>
    <s v="301311"/>
    <x v="250"/>
    <x v="13"/>
    <x v="883"/>
    <x v="0"/>
    <s v="More than 100 Claims  - higher validity"/>
    <x v="0"/>
    <s v="16 Hospital Road"/>
    <n v="3264"/>
    <s v="Independent (CAH)"/>
    <s v="Y"/>
    <n v="3"/>
    <n v="19903"/>
    <n v="13.6"/>
    <n v="8.1"/>
    <n v="1.68"/>
    <n v="200.93"/>
    <n v="436"/>
    <n v="4"/>
    <n v="3.6"/>
    <n v="1.1200000000000001"/>
    <n v="11241"/>
    <n v="17.600000000000001"/>
    <n v="11.7"/>
    <n v="1.51"/>
  </r>
  <r>
    <s v="301312"/>
    <x v="632"/>
    <x v="13"/>
    <x v="884"/>
    <x v="0"/>
    <s v="More than 100 Claims  - higher validity"/>
    <x v="0"/>
    <s v="240 South Main_x000a_Street"/>
    <n v="3894"/>
    <s v="Independent (CAH)"/>
    <s v="Y"/>
    <n v="4"/>
    <n v="16090"/>
    <n v="12.1"/>
    <n v="8.6"/>
    <n v="1.41"/>
    <n v="234.99"/>
    <n v="168"/>
    <n v="2.9"/>
    <n v="3"/>
    <n v="0.94"/>
    <n v="17030"/>
    <n v="15"/>
    <n v="11.6"/>
    <n v="1.29"/>
  </r>
  <r>
    <s v="320001"/>
    <x v="633"/>
    <x v="14"/>
    <x v="885"/>
    <x v="0"/>
    <s v="More than 100 Claims  - higher validity"/>
    <x v="0"/>
    <s v="2211 Lomas_x000a_Boulevard Ne"/>
    <n v="87106"/>
    <s v="University of New_x000a_Mexico Hospitals"/>
    <s v="N"/>
    <n v="1"/>
    <n v="14977"/>
    <n v="15.8"/>
    <n v="4.8"/>
    <n v="3.28"/>
    <n v="243.96"/>
    <n v="841"/>
    <n v="18.600000000000001"/>
    <n v="15.7"/>
    <n v="1.18"/>
    <n v="12382"/>
    <n v="34.4"/>
    <n v="20.5"/>
    <n v="1.67"/>
  </r>
  <r>
    <s v="320002"/>
    <x v="634"/>
    <x v="14"/>
    <x v="886"/>
    <x v="0"/>
    <s v="More than 100 Claims  - higher validity"/>
    <x v="0"/>
    <s v="455 St Michael's_x000a_Drive"/>
    <n v="87505"/>
    <s v="CHRISTUS Health"/>
    <s v="N"/>
    <n v="3"/>
    <n v="6456"/>
    <n v="9.6"/>
    <n v="2.8"/>
    <n v="3.44"/>
    <n v="267.83999999999997"/>
    <n v="276"/>
    <n v="8.4"/>
    <n v="4.5"/>
    <n v="1.89"/>
    <n v="17308"/>
    <n v="18"/>
    <n v="7.2"/>
    <n v="2.4900000000000002"/>
  </r>
  <r>
    <s v="320003"/>
    <x v="635"/>
    <x v="14"/>
    <x v="887"/>
    <x v="1"/>
    <s v="Less than 100 Claims - lower validity"/>
    <x v="0"/>
    <s v="104 Legion Drive"/>
    <n v="87701"/>
    <s v="Quorum Health"/>
    <s v="N"/>
    <n v="3"/>
    <n v="1179"/>
    <n v="2.6"/>
    <n v="0.3"/>
    <n v="9.6"/>
    <n v="726.03"/>
    <n v="21"/>
    <n v="0.5"/>
    <n v="0.2"/>
    <n v="2.5099999999999998"/>
    <n v="23994"/>
    <n v="3.1"/>
    <n v="0.5"/>
    <n v="6.46"/>
  </r>
  <r>
    <s v="320004"/>
    <x v="636"/>
    <x v="14"/>
    <x v="888"/>
    <x v="1"/>
    <s v="Less than 100 Claims - lower validity"/>
    <x v="0"/>
    <s v="2669 North Scenic_x000a_Drive"/>
    <n v="88310"/>
    <s v="Independent (IPPS)"/>
    <s v="N"/>
    <n v="3"/>
    <n v="1423"/>
    <n v="3.3"/>
    <n v="0.4"/>
    <n v="7.45"/>
    <n v="560.20000000000005"/>
    <n v="26"/>
    <n v="0.7"/>
    <n v="0.3"/>
    <n v="2.2400000000000002"/>
    <n v="20493"/>
    <n v="4"/>
    <n v="0.8"/>
    <n v="5.22"/>
  </r>
  <r>
    <s v="320005"/>
    <x v="410"/>
    <x v="14"/>
    <x v="889"/>
    <x v="0"/>
    <s v="More than 100 Claims  - higher validity"/>
    <x v="0"/>
    <s v="801 West Maple_x000a_Street"/>
    <n v="87401"/>
    <s v="Independent (IPPS)"/>
    <s v="N"/>
    <n v="3"/>
    <n v="2419"/>
    <n v="4.2"/>
    <n v="1.1000000000000001"/>
    <n v="3.84"/>
    <n v="286.16000000000003"/>
    <n v="108"/>
    <n v="3.2"/>
    <n v="1.4"/>
    <n v="2.2200000000000002"/>
    <n v="19463"/>
    <n v="7.3"/>
    <n v="2.5"/>
    <n v="2.91"/>
  </r>
  <r>
    <s v="320006"/>
    <x v="136"/>
    <x v="14"/>
    <x v="890"/>
    <x v="1"/>
    <s v="Less than 100 Claims - lower validity"/>
    <x v="0"/>
    <s v="405 W Country Club_x000a_Road"/>
    <n v="88201"/>
    <s v="Community Health_x000a_Systems_x000a_(CHS)/Lutheran"/>
    <s v="N"/>
    <n v="2"/>
    <n v="1387"/>
    <n v="4.3"/>
    <n v="0.6"/>
    <n v="7.53"/>
    <n v="509.51"/>
    <n v="55"/>
    <n v="1"/>
    <n v="0.5"/>
    <n v="1.9"/>
    <n v="12305"/>
    <n v="5.2"/>
    <n v="1.1000000000000001"/>
    <n v="4.87"/>
  </r>
  <r>
    <s v="320009"/>
    <x v="633"/>
    <x v="14"/>
    <x v="891"/>
    <x v="0"/>
    <s v="More than 100 Claims  - higher validity"/>
    <x v="0"/>
    <s v="601 Dr Martin Luther_x000a_King Jr Ave Ne"/>
    <n v="87102"/>
    <s v="Ardent Health Services"/>
    <s v="N"/>
    <n v="4"/>
    <n v="6302"/>
    <n v="9.8000000000000007"/>
    <n v="3.9"/>
    <n v="2.5"/>
    <n v="177.13"/>
    <n v="428"/>
    <n v="11.2"/>
    <n v="4.9000000000000004"/>
    <n v="2.27"/>
    <n v="13490"/>
    <n v="21"/>
    <n v="8.9"/>
    <n v="2.37"/>
  </r>
  <r>
    <s v="320011"/>
    <x v="637"/>
    <x v="14"/>
    <x v="892"/>
    <x v="1"/>
    <s v="Less than 100 Claims - lower validity"/>
    <x v="0"/>
    <s v="1010 Spruce Street"/>
    <n v="87532"/>
    <s v="Presbyterian_x000a_Healthcare Services"/>
    <s v="N"/>
    <n v="4"/>
    <n v="1868"/>
    <n v="1.8"/>
    <n v="0.5"/>
    <n v="3.79"/>
    <n v="283.52"/>
    <n v="51"/>
    <n v="1.3"/>
    <n v="0.6"/>
    <n v="2.0699999999999998"/>
    <n v="16834"/>
    <n v="3.1"/>
    <n v="1.1000000000000001"/>
    <n v="2.8"/>
  </r>
  <r>
    <s v="320013"/>
    <x v="638"/>
    <x v="14"/>
    <x v="893"/>
    <x v="1"/>
    <s v="Less than 100 Claims - lower validity"/>
    <x v="0"/>
    <s v="1397 Weimer Road"/>
    <n v="87571"/>
    <s v="QHR"/>
    <s v="N"/>
    <s v="NA"/>
    <n v="833"/>
    <n v="1.1000000000000001"/>
    <n v="0.4"/>
    <n v="3.01"/>
    <n v="201.42"/>
    <n v="28"/>
    <n v="0.5"/>
    <n v="0.4"/>
    <n v="1.1100000000000001"/>
    <n v="10211"/>
    <n v="1.6"/>
    <n v="0.8"/>
    <n v="1.97"/>
  </r>
  <r>
    <s v="320016"/>
    <x v="639"/>
    <x v="14"/>
    <x v="894"/>
    <x v="1"/>
    <s v="Less than 100 Claims - lower validity"/>
    <x v="0"/>
    <s v="1313 E 32nd St"/>
    <n v="88061"/>
    <s v="Independent (IPPS)"/>
    <s v="N"/>
    <n v="4"/>
    <n v="1425"/>
    <n v="2.7"/>
    <n v="0.4"/>
    <n v="5.96"/>
    <n v="417.57"/>
    <n v="22"/>
    <n v="0.2"/>
    <n v="0.2"/>
    <n v="0.9"/>
    <n v="5076"/>
    <n v="2.8"/>
    <n v="0.6"/>
    <n v="4.45"/>
  </r>
  <r>
    <s v="320017"/>
    <x v="633"/>
    <x v="14"/>
    <x v="895"/>
    <x v="0"/>
    <s v="More than 100 Claims  - higher validity"/>
    <x v="0"/>
    <s v="4701 Montgomery_x000a_Boulevard Ne"/>
    <n v="87109"/>
    <s v="Ardent Health Services"/>
    <s v="N"/>
    <n v="4"/>
    <n v="8594"/>
    <n v="10.1"/>
    <n v="4.0999999999999996"/>
    <n v="2.4900000000000002"/>
    <n v="170.4"/>
    <n v="852"/>
    <n v="10.5"/>
    <n v="6.2"/>
    <n v="1.7"/>
    <n v="12785"/>
    <n v="20.5"/>
    <n v="10.199999999999999"/>
    <n v="2.0099999999999998"/>
  </r>
  <r>
    <s v="320018"/>
    <x v="640"/>
    <x v="14"/>
    <x v="231"/>
    <x v="0"/>
    <s v="More than 100 Claims  - higher validity"/>
    <x v="0"/>
    <s v="2450 South Telshor_x000a_Blvd"/>
    <n v="88011"/>
    <s v="LifePoint Health"/>
    <s v="N"/>
    <n v="1"/>
    <n v="2782"/>
    <n v="6.5"/>
    <n v="0.9"/>
    <n v="7.44"/>
    <n v="519.94000000000005"/>
    <n v="100"/>
    <n v="3.4"/>
    <n v="1.1000000000000001"/>
    <n v="3.17"/>
    <n v="19077"/>
    <n v="9.9"/>
    <n v="2"/>
    <n v="5.07"/>
  </r>
  <r>
    <s v="320021"/>
    <x v="633"/>
    <x v="14"/>
    <x v="896"/>
    <x v="0"/>
    <s v="More than 100 Claims  - higher validity"/>
    <x v="0"/>
    <s v="1100 Central Avenue_x000a_Se"/>
    <n v="87106"/>
    <s v="Presbyterian_x000a_Healthcare Services"/>
    <s v="N"/>
    <n v="2"/>
    <n v="66608"/>
    <n v="78"/>
    <n v="27.6"/>
    <n v="2.82"/>
    <n v="194.75"/>
    <n v="3538"/>
    <n v="60.1"/>
    <n v="32.4"/>
    <n v="1.86"/>
    <n v="12727"/>
    <n v="138.19999999999999"/>
    <n v="60"/>
    <n v="2.2999999999999998"/>
  </r>
  <r>
    <s v="320022"/>
    <x v="641"/>
    <x v="14"/>
    <x v="897"/>
    <x v="1"/>
    <s v="Less than 100 Claims - lower validity"/>
    <x v="0"/>
    <s v="2100 N Martin Luther_x000a_King, Jr, Blvd"/>
    <n v="88101"/>
    <s v="Presbyterian_x000a_Healthcare Services"/>
    <s v="N"/>
    <n v="2"/>
    <n v="1192"/>
    <n v="1.3"/>
    <n v="0.3"/>
    <n v="4.41"/>
    <n v="287.05"/>
    <n v="30"/>
    <n v="0.6"/>
    <n v="0.2"/>
    <n v="2.75"/>
    <n v="16183"/>
    <n v="1.9"/>
    <n v="0.5"/>
    <n v="3.7"/>
  </r>
  <r>
    <s v="320030"/>
    <x v="642"/>
    <x v="14"/>
    <x v="898"/>
    <x v="1"/>
    <s v="Less than 100 Claims - lower validity"/>
    <x v="0"/>
    <s v="702 N 13th Street"/>
    <n v="88210"/>
    <s v="Independent (IPPS)"/>
    <s v="N"/>
    <n v="2"/>
    <n v="562"/>
    <n v="1.5"/>
    <n v="0.2"/>
    <n v="6.79"/>
    <n v="517.99"/>
    <n v="18"/>
    <n v="0.3"/>
    <n v="0.2"/>
    <n v="1.57"/>
    <n v="11190"/>
    <n v="1.9"/>
    <n v="0.4"/>
    <n v="4.2"/>
  </r>
  <r>
    <s v="320033"/>
    <x v="643"/>
    <x v="14"/>
    <x v="899"/>
    <x v="1"/>
    <s v="Less than 100 Claims - lower validity"/>
    <x v="0"/>
    <s v="3917 West Road"/>
    <n v="87544"/>
    <s v="LifePoint Health"/>
    <s v="N"/>
    <n v="3"/>
    <n v="717"/>
    <n v="1.6"/>
    <n v="0.3"/>
    <n v="5.69"/>
    <n v="428.79"/>
    <n v="18"/>
    <n v="0.2"/>
    <n v="0.2"/>
    <n v="1.05"/>
    <n v="10472"/>
    <n v="1.8"/>
    <n v="0.5"/>
    <n v="3.78"/>
  </r>
  <r>
    <s v="320038"/>
    <x v="644"/>
    <x v="14"/>
    <x v="900"/>
    <x v="1"/>
    <s v="Less than 100 Claims - lower validity"/>
    <x v="0"/>
    <s v="1901 Red Rock Drive"/>
    <n v="87301"/>
    <s v="Independent (IPPS)"/>
    <s v="N"/>
    <n v="2"/>
    <n v="597"/>
    <n v="1"/>
    <n v="0.2"/>
    <n v="5.77"/>
    <n v="411.92"/>
    <n v="16"/>
    <n v="0.2"/>
    <n v="0.1"/>
    <n v="1.46"/>
    <n v="9569"/>
    <n v="1.2"/>
    <n v="0.3"/>
    <n v="3.94"/>
  </r>
  <r>
    <s v="320057"/>
    <x v="634"/>
    <x v="14"/>
    <x v="901"/>
    <x v="1"/>
    <s v="Less than 100 Claims - lower validity"/>
    <x v="1"/>
    <s v="1700 Cerrillos Road"/>
    <n v="87501"/>
    <s v="U. S. Indian Health_x000a_Service"/>
    <s v="N"/>
    <s v="NA"/>
    <n v="33"/>
    <n v="0"/>
    <n v="0"/>
    <n v="1.06"/>
    <n v="98.79"/>
    <s v=""/>
    <s v=""/>
    <s v=""/>
    <m/>
    <s v=""/>
    <s v=""/>
    <s v=""/>
    <m/>
  </r>
  <r>
    <s v="320059"/>
    <x v="645"/>
    <x v="14"/>
    <x v="902"/>
    <x v="1"/>
    <s v="Less than 100 Claims - lower validity"/>
    <x v="0"/>
    <s v="Us Hwy 491 North"/>
    <n v="87420"/>
    <s v="U. S. Indian Health_x000a_Service"/>
    <s v="N"/>
    <n v="2"/>
    <n v="148"/>
    <n v="0"/>
    <n v="0"/>
    <n v="1.73"/>
    <n v="179.2"/>
    <s v=""/>
    <s v=""/>
    <s v=""/>
    <m/>
    <s v=""/>
    <s v=""/>
    <s v=""/>
    <m/>
  </r>
  <r>
    <s v="320063"/>
    <x v="646"/>
    <x v="14"/>
    <x v="903"/>
    <x v="1"/>
    <s v="Less than 100 Claims - lower validity"/>
    <x v="0"/>
    <s v="2430 West Pierce_x000a_Street"/>
    <n v="88220"/>
    <s v="Community Health_x000a_Systems_x000a_(CHS)/Lutheran"/>
    <s v="N"/>
    <n v="3"/>
    <n v="1124"/>
    <n v="2.8"/>
    <n v="0.4"/>
    <n v="7.47"/>
    <n v="544.25"/>
    <n v="35"/>
    <n v="0.5"/>
    <n v="0.3"/>
    <n v="1.88"/>
    <n v="11917"/>
    <n v="3.3"/>
    <n v="0.6"/>
    <n v="5.05"/>
  </r>
  <r>
    <s v="320065"/>
    <x v="647"/>
    <x v="14"/>
    <x v="904"/>
    <x v="1"/>
    <s v="Less than 100 Claims - lower validity"/>
    <x v="0"/>
    <s v="5419 N Lovington_x000a_Highway"/>
    <n v="88240"/>
    <s v="Community Health_x000a_Systems_x000a_(CHS)/Lutheran"/>
    <s v="N"/>
    <n v="2"/>
    <n v="264"/>
    <n v="0.5"/>
    <n v="0.1"/>
    <n v="7.91"/>
    <n v="588.79999999999995"/>
    <n v="18"/>
    <n v="0.3"/>
    <n v="0.2"/>
    <n v="1.71"/>
    <n v="12100"/>
    <n v="0.8"/>
    <n v="0.2"/>
    <n v="3.49"/>
  </r>
  <r>
    <s v="320067"/>
    <x v="648"/>
    <x v="14"/>
    <x v="905"/>
    <x v="1"/>
    <s v="Less than 100 Claims - lower validity"/>
    <x v="0"/>
    <s v="117 Camino De Vida,_x000a_Suite 100"/>
    <n v="88435"/>
    <s v="Independent (IPPS)"/>
    <s v="N"/>
    <s v="NA"/>
    <n v="221"/>
    <n v="0.3"/>
    <n v="0.1"/>
    <n v="4.05"/>
    <n v="311.58999999999997"/>
    <s v=""/>
    <s v=""/>
    <s v=""/>
    <m/>
    <s v=""/>
    <s v=""/>
    <s v=""/>
    <m/>
  </r>
  <r>
    <s v="320074"/>
    <x v="633"/>
    <x v="14"/>
    <x v="906"/>
    <x v="0"/>
    <s v="More than 100 Claims  - higher validity"/>
    <x v="0"/>
    <s v="10501 Golf Course_x000a_Road Nw"/>
    <n v="87114"/>
    <s v="Ardent Health Services"/>
    <s v="N"/>
    <n v="4"/>
    <n v="3782"/>
    <n v="4.0999999999999996"/>
    <n v="1.7"/>
    <n v="2.4900000000000002"/>
    <n v="171.46"/>
    <n v="186"/>
    <n v="3"/>
    <n v="1.4"/>
    <n v="2.09"/>
    <n v="12160"/>
    <n v="7.1"/>
    <n v="3.1"/>
    <n v="2.31"/>
  </r>
  <r>
    <s v="320084"/>
    <x v="649"/>
    <x v="14"/>
    <x v="907"/>
    <x v="1"/>
    <s v="Less than 100 Claims - lower validity"/>
    <x v="0"/>
    <s v="42121 Us Highway_x000a_70"/>
    <n v="88130"/>
    <s v="Independent (IPPS)"/>
    <s v="N"/>
    <n v="3"/>
    <n v="533"/>
    <n v="0.7"/>
    <n v="0.1"/>
    <n v="5.5"/>
    <n v="350.62"/>
    <s v=""/>
    <s v=""/>
    <s v=""/>
    <m/>
    <s v=""/>
    <s v=""/>
    <s v=""/>
    <m/>
  </r>
  <r>
    <s v="320085"/>
    <x v="640"/>
    <x v="14"/>
    <x v="908"/>
    <x v="1"/>
    <s v="Less than 100 Claims - lower validity"/>
    <x v="0"/>
    <s v="4311 East Lohman_x000a_Avenue"/>
    <n v="88011"/>
    <s v="Community Health_x000a_Systems_x000a_(CHS)/Lutheran"/>
    <s v="N"/>
    <n v="2"/>
    <n v="2187"/>
    <n v="5.4"/>
    <n v="0.8"/>
    <n v="6.64"/>
    <n v="445.04"/>
    <n v="97"/>
    <n v="1.1000000000000001"/>
    <n v="0.8"/>
    <n v="1.34"/>
    <n v="7914"/>
    <n v="6.5"/>
    <n v="1.6"/>
    <n v="3.98"/>
  </r>
  <r>
    <s v="320086"/>
    <x v="136"/>
    <x v="14"/>
    <x v="909"/>
    <x v="1"/>
    <s v="Less than 100 Claims - lower validity"/>
    <x v="0"/>
    <s v="117 East 19th Street"/>
    <n v="88201"/>
    <s v="Ardent Health Services"/>
    <s v="N"/>
    <n v="3"/>
    <n v="628"/>
    <n v="1.1000000000000001"/>
    <n v="0.3"/>
    <n v="3.3"/>
    <n v="212.92"/>
    <n v="22"/>
    <n v="0.2"/>
    <n v="0.2"/>
    <n v="1.24"/>
    <n v="6944"/>
    <n v="1.3"/>
    <n v="0.5"/>
    <n v="2.63"/>
  </r>
  <r>
    <s v="320089"/>
    <x v="650"/>
    <x v="14"/>
    <x v="910"/>
    <x v="1"/>
    <s v="Less than 100 Claims - lower validity"/>
    <x v="0"/>
    <s v="3001 Broadmoor_x000a_Blvd Ne"/>
    <n v="87144"/>
    <s v="University of New_x000a_Mexico Hospitals"/>
    <s v="N"/>
    <n v="3"/>
    <n v="1959"/>
    <n v="3.6"/>
    <n v="1.4"/>
    <n v="2.57"/>
    <n v="186.35"/>
    <n v="98"/>
    <n v="1.6"/>
    <n v="1"/>
    <n v="1.55"/>
    <n v="9212"/>
    <n v="5.2"/>
    <n v="2.4"/>
    <n v="2.14"/>
  </r>
  <r>
    <s v="321300"/>
    <x v="651"/>
    <x v="14"/>
    <x v="911"/>
    <x v="1"/>
    <s v="Less than 100 Claims - lower validity"/>
    <x v="0"/>
    <s v="800 East 9th Avenue"/>
    <n v="87901"/>
    <s v="Independent (CAH)"/>
    <s v="Y"/>
    <s v="NA"/>
    <n v="101"/>
    <n v="0.1"/>
    <n v="0"/>
    <n v="1.65"/>
    <n v="205.93"/>
    <s v=""/>
    <s v=""/>
    <s v=""/>
    <m/>
    <s v=""/>
    <s v=""/>
    <s v=""/>
    <m/>
  </r>
  <r>
    <s v="321301"/>
    <x v="652"/>
    <x v="14"/>
    <x v="912"/>
    <x v="1"/>
    <s v="Less than 100 Claims - lower validity"/>
    <x v="0"/>
    <s v="1202 Highway 60_x000a_West"/>
    <n v="87801"/>
    <s v="Presbyterian_x000a_Healthcare Services"/>
    <s v="Y"/>
    <s v="NA"/>
    <n v="724"/>
    <n v="0.6"/>
    <n v="0.4"/>
    <n v="1.79"/>
    <n v="311.72000000000003"/>
    <n v="12"/>
    <n v="0.2"/>
    <n v="0.1"/>
    <n v="2.29"/>
    <n v="17829"/>
    <n v="0.8"/>
    <n v="0.4"/>
    <n v="1.89"/>
  </r>
  <r>
    <s v="321302"/>
    <x v="653"/>
    <x v="14"/>
    <x v="913"/>
    <x v="1"/>
    <s v="Less than 100 Claims - lower validity"/>
    <x v="0"/>
    <s v="301 East Miel De_x000a_Luna Avenue"/>
    <n v="88401"/>
    <s v="Presbyterian_x000a_Healthcare Services"/>
    <s v="Y"/>
    <s v="NA"/>
    <n v="264"/>
    <n v="0.2"/>
    <n v="0.2"/>
    <n v="1.1599999999999999"/>
    <n v="364.24"/>
    <s v=""/>
    <s v=""/>
    <s v=""/>
    <m/>
    <s v=""/>
    <s v=""/>
    <s v=""/>
    <m/>
  </r>
  <r>
    <s v="321306"/>
    <x v="654"/>
    <x v="14"/>
    <x v="914"/>
    <x v="1"/>
    <s v="Less than 100 Claims - lower validity"/>
    <x v="0"/>
    <s v="211 Sudderth Drive"/>
    <n v="88345"/>
    <s v="Presbyterian_x000a_Healthcare Services"/>
    <s v="Y"/>
    <n v="5"/>
    <n v="529"/>
    <n v="0.5"/>
    <n v="0.2"/>
    <n v="2.2599999999999998"/>
    <n v="353.1"/>
    <n v="20"/>
    <n v="0.2"/>
    <n v="0.1"/>
    <n v="1.64"/>
    <n v="13027"/>
    <n v="0.8"/>
    <n v="0.4"/>
    <n v="2.02"/>
  </r>
  <r>
    <s v="321307"/>
    <x v="655"/>
    <x v="14"/>
    <x v="915"/>
    <x v="1"/>
    <s v="Less than 100 Claims - lower validity"/>
    <x v="0"/>
    <s v="203 Hospital Drive"/>
    <n v="87740"/>
    <s v="Independent (CAH)"/>
    <s v="Y"/>
    <n v="3"/>
    <n v="544"/>
    <n v="0.4"/>
    <n v="0.3"/>
    <n v="1.34"/>
    <n v="235.82"/>
    <n v="13"/>
    <n v="0.1"/>
    <n v="0.1"/>
    <n v="0.66"/>
    <n v="8168"/>
    <n v="0.5"/>
    <n v="0.4"/>
    <n v="1.1200000000000001"/>
  </r>
  <r>
    <s v="321308"/>
    <x v="656"/>
    <x v="14"/>
    <x v="916"/>
    <x v="1"/>
    <s v="Less than 100 Claims - lower validity"/>
    <x v="0"/>
    <s v="1016 E Roosevelt_x000a_Avenue"/>
    <n v="87020"/>
    <s v="QHR"/>
    <s v="Y"/>
    <n v="3"/>
    <n v="168"/>
    <n v="0.3"/>
    <n v="0.1"/>
    <n v="2.56"/>
    <n v="363.09"/>
    <s v=""/>
    <s v=""/>
    <s v=""/>
    <m/>
    <s v=""/>
    <s v=""/>
    <s v=""/>
    <m/>
  </r>
  <r>
    <s v="330005"/>
    <x v="657"/>
    <x v="15"/>
    <x v="917"/>
    <x v="0"/>
    <s v="More than 100 Claims  - higher validity"/>
    <x v="0"/>
    <s v="726 Exchange_x000a_Street, Suite 522"/>
    <n v="14210"/>
    <s v="Independent (IPPS)"/>
    <s v="N"/>
    <n v="2"/>
    <n v="3793"/>
    <n v="3.5"/>
    <n v="2.2999999999999998"/>
    <n v="1.5"/>
    <n v="109.89"/>
    <n v="362"/>
    <n v="7.1"/>
    <n v="4.2"/>
    <n v="1.69"/>
    <n v="13703"/>
    <n v="10.6"/>
    <n v="6.6"/>
    <n v="1.62"/>
  </r>
  <r>
    <s v="330008"/>
    <x v="263"/>
    <x v="15"/>
    <x v="918"/>
    <x v="1"/>
    <s v="Less than 100 Claims - lower validity"/>
    <x v="1"/>
    <s v="400 North Main_x000a_Street"/>
    <n v="14569"/>
    <s v="Independent (IPPS)"/>
    <s v="N"/>
    <n v="2"/>
    <n v="41"/>
    <n v="0"/>
    <n v="0"/>
    <n v="0.81"/>
    <n v="64.61"/>
    <s v=""/>
    <s v=""/>
    <s v=""/>
    <m/>
    <s v=""/>
    <s v=""/>
    <s v=""/>
    <m/>
  </r>
  <r>
    <s v="330024"/>
    <x v="658"/>
    <x v="15"/>
    <x v="919"/>
    <x v="1"/>
    <s v="Less than 100 Claims - lower validity"/>
    <x v="1"/>
    <s v="One Gustave L Levy_x000a_Place"/>
    <n v="10029"/>
    <s v="Mount Sinai Health_x000a_System"/>
    <s v="N"/>
    <n v="3"/>
    <n v="43"/>
    <n v="0.1"/>
    <n v="0"/>
    <n v="1.52"/>
    <n v="123.55"/>
    <s v=""/>
    <s v=""/>
    <s v=""/>
    <m/>
    <s v=""/>
    <s v=""/>
    <s v=""/>
    <m/>
  </r>
  <r>
    <s v="330030"/>
    <x v="659"/>
    <x v="15"/>
    <x v="920"/>
    <x v="1"/>
    <s v="Less than 100 Claims - lower validity"/>
    <x v="0"/>
    <s v="111 Driving Park_x000a_Avenue"/>
    <n v="14513"/>
    <s v="Rochester Regional_x000a_Health"/>
    <s v="N"/>
    <n v="2"/>
    <n v="120"/>
    <n v="0.1"/>
    <n v="0"/>
    <n v="1.97"/>
    <n v="133.97999999999999"/>
    <s v=""/>
    <s v=""/>
    <s v=""/>
    <m/>
    <s v=""/>
    <s v=""/>
    <s v=""/>
    <m/>
  </r>
  <r>
    <s v="330046"/>
    <x v="658"/>
    <x v="15"/>
    <x v="921"/>
    <x v="1"/>
    <s v="Less than 100 Claims - lower validity"/>
    <x v="1"/>
    <s v="1000 Tenth Avenue"/>
    <n v="10019"/>
    <s v="Mount Sinai Health_x000a_System"/>
    <s v="N"/>
    <n v="3"/>
    <n v="16"/>
    <n v="0"/>
    <n v="0"/>
    <n v="2.44"/>
    <n v="215.57"/>
    <s v=""/>
    <s v=""/>
    <s v=""/>
    <m/>
    <s v=""/>
    <s v=""/>
    <s v=""/>
    <m/>
  </r>
  <r>
    <s v="330057"/>
    <x v="108"/>
    <x v="15"/>
    <x v="833"/>
    <x v="1"/>
    <s v="Less than 100 Claims - lower validity"/>
    <x v="1"/>
    <s v="315 South Manning_x000a_Boulevard"/>
    <n v="12208"/>
    <s v="Trinity Health"/>
    <s v="N"/>
    <n v="3"/>
    <n v="38"/>
    <n v="0"/>
    <n v="0"/>
    <n v="2.0299999999999998"/>
    <n v="141.13"/>
    <s v=""/>
    <s v=""/>
    <s v=""/>
    <m/>
    <s v=""/>
    <s v=""/>
    <s v=""/>
    <m/>
  </r>
  <r>
    <s v="330065"/>
    <x v="660"/>
    <x v="15"/>
    <x v="922"/>
    <x v="1"/>
    <s v="Less than 100 Claims - lower validity"/>
    <x v="0"/>
    <s v="621 Tenth Street"/>
    <n v="14302"/>
    <s v="Independent (IPPS)"/>
    <s v="N"/>
    <n v="2"/>
    <n v="638"/>
    <n v="0.3"/>
    <n v="0.2"/>
    <n v="1.27"/>
    <n v="93.4"/>
    <n v="35"/>
    <n v="0.3"/>
    <n v="0.3"/>
    <n v="0.92"/>
    <n v="6576"/>
    <n v="0.5"/>
    <n v="0.5"/>
    <n v="1.08"/>
  </r>
  <r>
    <s v="330073"/>
    <x v="661"/>
    <x v="15"/>
    <x v="923"/>
    <x v="1"/>
    <s v="Less than 100 Claims - lower validity"/>
    <x v="0"/>
    <s v="127 North Street"/>
    <n v="14020"/>
    <s v="Rochester Regional_x000a_Health"/>
    <s v="N"/>
    <n v="3"/>
    <n v="339"/>
    <n v="0.2"/>
    <n v="0.1"/>
    <n v="1.91"/>
    <n v="126.64"/>
    <n v="15"/>
    <n v="0.1"/>
    <n v="0.1"/>
    <n v="1.35"/>
    <n v="8874"/>
    <n v="0.3"/>
    <n v="0.2"/>
    <n v="1.7"/>
  </r>
  <r>
    <s v="330074"/>
    <x v="662"/>
    <x v="15"/>
    <x v="924"/>
    <x v="1"/>
    <s v="Less than 100 Claims - lower validity"/>
    <x v="0"/>
    <s v="350 Parrish Street"/>
    <n v="14424"/>
    <s v="University of Rochester_x000a_Medical Center"/>
    <s v="N"/>
    <n v="2"/>
    <n v="170"/>
    <n v="0.1"/>
    <n v="0.1"/>
    <n v="1.72"/>
    <n v="110.49"/>
    <s v=""/>
    <s v=""/>
    <s v=""/>
    <m/>
    <s v=""/>
    <s v=""/>
    <s v=""/>
    <m/>
  </r>
  <r>
    <s v="330078"/>
    <x v="657"/>
    <x v="15"/>
    <x v="925"/>
    <x v="0"/>
    <s v="More than 100 Claims  - higher validity"/>
    <x v="0"/>
    <s v="2157 Main Street"/>
    <n v="14214"/>
    <s v="Catholic Health_x000a_System"/>
    <s v="N"/>
    <n v="2"/>
    <n v="1386"/>
    <n v="1"/>
    <n v="0.7"/>
    <n v="1.46"/>
    <n v="105.12"/>
    <n v="146"/>
    <n v="3"/>
    <n v="1.4"/>
    <n v="2.1800000000000002"/>
    <n v="15486"/>
    <n v="4"/>
    <n v="2.1"/>
    <n v="1.94"/>
  </r>
  <r>
    <s v="330084"/>
    <x v="663"/>
    <x v="15"/>
    <x v="926"/>
    <x v="1"/>
    <s v="Less than 100 Claims - lower validity"/>
    <x v="1"/>
    <s v="133 Park Street"/>
    <n v="12953"/>
    <s v="Independent (IPPS)"/>
    <s v="N"/>
    <n v="2"/>
    <n v="19"/>
    <n v="0"/>
    <n v="0"/>
    <n v="2.96"/>
    <n v="210.05"/>
    <s v=""/>
    <s v=""/>
    <s v=""/>
    <m/>
    <s v=""/>
    <s v=""/>
    <s v=""/>
    <m/>
  </r>
  <r>
    <s v="330101"/>
    <x v="658"/>
    <x v="15"/>
    <x v="927"/>
    <x v="1"/>
    <s v="Less than 100 Claims - lower validity"/>
    <x v="1"/>
    <s v="525 East 68th Street"/>
    <n v="10065"/>
    <s v="NewYork-Presbyterian"/>
    <s v="N"/>
    <n v="4"/>
    <n v="96"/>
    <n v="0.1"/>
    <n v="0"/>
    <n v="3.1"/>
    <n v="247.71"/>
    <n v="26"/>
    <n v="0.8"/>
    <n v="0.4"/>
    <n v="1.85"/>
    <n v="20828"/>
    <n v="0.9"/>
    <n v="0.5"/>
    <n v="1.98"/>
  </r>
  <r>
    <s v="330102"/>
    <x v="664"/>
    <x v="15"/>
    <x v="928"/>
    <x v="1"/>
    <s v="Less than 100 Claims - lower validity"/>
    <x v="0"/>
    <s v="2950 Elmwood_x000a_Avenue"/>
    <n v="14217"/>
    <s v="Catholic Health_x000a_System"/>
    <s v="N"/>
    <n v="4"/>
    <n v="1027"/>
    <n v="0.6"/>
    <n v="0.4"/>
    <n v="1.48"/>
    <n v="109.54"/>
    <n v="56"/>
    <n v="1.7"/>
    <n v="0.7"/>
    <n v="2.33"/>
    <n v="14596"/>
    <n v="2.4"/>
    <n v="1.2"/>
    <n v="2.02"/>
  </r>
  <r>
    <s v="330103"/>
    <x v="665"/>
    <x v="15"/>
    <x v="929"/>
    <x v="1"/>
    <s v="Less than 100 Claims - lower validity"/>
    <x v="1"/>
    <s v="515 Main Street"/>
    <n v="14760"/>
    <s v="Upper Allegheny_x000a_Health System"/>
    <s v="N"/>
    <n v="2"/>
    <n v="28"/>
    <n v="0"/>
    <n v="0"/>
    <n v="2.48"/>
    <n v="167.16"/>
    <s v=""/>
    <s v=""/>
    <s v=""/>
    <m/>
    <s v=""/>
    <s v=""/>
    <s v=""/>
    <m/>
  </r>
  <r>
    <s v="330104"/>
    <x v="666"/>
    <x v="15"/>
    <x v="930"/>
    <x v="1"/>
    <s v="Less than 100 Claims - lower validity"/>
    <x v="1"/>
    <s v="160 North Midland_x000a_Avenue"/>
    <n v="10960"/>
    <s v="Montefiore Health_x000a_System"/>
    <s v="N"/>
    <n v="2"/>
    <n v="15"/>
    <n v="0"/>
    <n v="0"/>
    <n v="4.79"/>
    <n v="417.14"/>
    <s v=""/>
    <s v=""/>
    <s v=""/>
    <m/>
    <s v=""/>
    <s v=""/>
    <s v=""/>
    <m/>
  </r>
  <r>
    <s v="330106"/>
    <x v="667"/>
    <x v="15"/>
    <x v="931"/>
    <x v="1"/>
    <s v="Less than 100 Claims - lower validity"/>
    <x v="1"/>
    <s v="300 Community_x000a_Drive"/>
    <n v="11030"/>
    <s v="Northwell Health"/>
    <s v="N"/>
    <n v="3"/>
    <n v="21"/>
    <n v="0"/>
    <n v="0"/>
    <n v="3.39"/>
    <n v="302.85000000000002"/>
    <s v=""/>
    <s v=""/>
    <s v=""/>
    <m/>
    <s v=""/>
    <s v=""/>
    <s v=""/>
    <m/>
  </r>
  <r>
    <s v="330111"/>
    <x v="668"/>
    <x v="15"/>
    <x v="932"/>
    <x v="1"/>
    <s v="Less than 100 Claims - lower validity"/>
    <x v="1"/>
    <s v="224 East Main Street"/>
    <n v="14141"/>
    <s v="Independent (IPPS)"/>
    <s v="N"/>
    <n v="2"/>
    <n v="54"/>
    <n v="0"/>
    <n v="0"/>
    <n v="1.05"/>
    <n v="77.94"/>
    <s v=""/>
    <s v=""/>
    <s v=""/>
    <m/>
    <s v=""/>
    <s v=""/>
    <s v=""/>
    <m/>
  </r>
  <r>
    <s v="330119"/>
    <x v="658"/>
    <x v="15"/>
    <x v="933"/>
    <x v="1"/>
    <s v="Less than 100 Claims - lower validity"/>
    <x v="1"/>
    <s v="100 East 77th Street"/>
    <n v="10021"/>
    <s v="Northwell Health"/>
    <s v="N"/>
    <n v="2"/>
    <n v="80"/>
    <n v="0.2"/>
    <n v="0.1"/>
    <n v="2.72"/>
    <n v="204.16"/>
    <s v=""/>
    <s v=""/>
    <s v=""/>
    <m/>
    <s v=""/>
    <s v=""/>
    <s v=""/>
    <m/>
  </r>
  <r>
    <s v="330125"/>
    <x v="281"/>
    <x v="15"/>
    <x v="934"/>
    <x v="1"/>
    <s v="Less than 100 Claims - lower validity"/>
    <x v="0"/>
    <s v="1425 Portland_x000a_Avenue"/>
    <n v="14621"/>
    <s v="Rochester Regional_x000a_Health"/>
    <s v="N"/>
    <n v="3"/>
    <n v="1413"/>
    <n v="1"/>
    <n v="0.5"/>
    <n v="1.98"/>
    <n v="131.47"/>
    <n v="88"/>
    <n v="1.6"/>
    <n v="0.9"/>
    <n v="1.72"/>
    <n v="11418"/>
    <n v="2.7"/>
    <n v="1.5"/>
    <n v="1.81"/>
  </r>
  <r>
    <s v="330132"/>
    <x v="669"/>
    <x v="15"/>
    <x v="935"/>
    <x v="1"/>
    <s v="Less than 100 Claims - lower validity"/>
    <x v="1"/>
    <s v="845 Routes 5 And 20"/>
    <n v="14081"/>
    <s v="Independent (IPPS)"/>
    <s v="N"/>
    <n v="3"/>
    <n v="44"/>
    <n v="0"/>
    <n v="0"/>
    <n v="1.24"/>
    <n v="80.3"/>
    <s v=""/>
    <s v=""/>
    <s v=""/>
    <m/>
    <s v=""/>
    <s v=""/>
    <s v=""/>
    <m/>
  </r>
  <r>
    <s v="330163"/>
    <x v="670"/>
    <x v="15"/>
    <x v="936"/>
    <x v="1"/>
    <s v="Less than 100 Claims - lower validity"/>
    <x v="0"/>
    <s v="521 East Avenue"/>
    <n v="14094"/>
    <s v="Independent (IPPS)"/>
    <s v="N"/>
    <n v="2"/>
    <n v="3213"/>
    <n v="1"/>
    <n v="0.9"/>
    <n v="1.05"/>
    <n v="78.010000000000005"/>
    <n v="91"/>
    <n v="0.5"/>
    <n v="0.5"/>
    <n v="0.96"/>
    <n v="6745"/>
    <n v="1.5"/>
    <n v="1.4"/>
    <n v="1.02"/>
  </r>
  <r>
    <s v="330164"/>
    <x v="281"/>
    <x v="15"/>
    <x v="937"/>
    <x v="1"/>
    <s v="Less than 100 Claims - lower validity"/>
    <x v="0"/>
    <s v="1000 South Avenue"/>
    <n v="14620"/>
    <s v="University of Rochester_x000a_Medical Center"/>
    <s v="N"/>
    <n v="3"/>
    <n v="689"/>
    <n v="0.5"/>
    <n v="0.3"/>
    <n v="1.94"/>
    <n v="133.4"/>
    <n v="48"/>
    <n v="0.5"/>
    <n v="0.3"/>
    <n v="1.35"/>
    <n v="9488"/>
    <n v="1"/>
    <n v="0.6"/>
    <n v="1.62"/>
  </r>
  <r>
    <s v="330167"/>
    <x v="671"/>
    <x v="15"/>
    <x v="938"/>
    <x v="1"/>
    <s v="Less than 100 Claims - lower validity"/>
    <x v="1"/>
    <s v="259 First Street"/>
    <n v="11501"/>
    <s v="Independent (IPPS)"/>
    <s v="N"/>
    <n v="2"/>
    <n v="15"/>
    <n v="0"/>
    <n v="0"/>
    <n v="1.71"/>
    <n v="119.72"/>
    <s v=""/>
    <s v=""/>
    <s v=""/>
    <m/>
    <s v=""/>
    <s v=""/>
    <s v=""/>
    <m/>
  </r>
  <r>
    <s v="330169"/>
    <x v="658"/>
    <x v="15"/>
    <x v="939"/>
    <x v="1"/>
    <s v="Less than 100 Claims - lower validity"/>
    <x v="1"/>
    <s v="First Avenue At 16th_x000a_Street"/>
    <n v="10003"/>
    <s v="Mount Sinai Health_x000a_System"/>
    <s v="N"/>
    <n v="2"/>
    <n v="30"/>
    <n v="0"/>
    <n v="0"/>
    <n v="1.73"/>
    <n v="151.07"/>
    <s v=""/>
    <s v=""/>
    <s v=""/>
    <m/>
    <s v=""/>
    <s v=""/>
    <s v=""/>
    <m/>
  </r>
  <r>
    <s v="330188"/>
    <x v="408"/>
    <x v="15"/>
    <x v="940"/>
    <x v="1"/>
    <s v="Less than 100 Claims - lower validity"/>
    <x v="0"/>
    <s v="5300 Military Road"/>
    <n v="14092"/>
    <s v="Catholic Health_x000a_System"/>
    <s v="N"/>
    <n v="3"/>
    <n v="1212"/>
    <n v="0.5"/>
    <n v="0.4"/>
    <n v="1.36"/>
    <n v="99.1"/>
    <n v="44"/>
    <n v="0.7"/>
    <n v="0.3"/>
    <n v="2.2000000000000002"/>
    <n v="14632"/>
    <n v="1.2"/>
    <n v="0.7"/>
    <n v="1.72"/>
  </r>
  <r>
    <s v="330197"/>
    <x v="672"/>
    <x v="15"/>
    <x v="941"/>
    <x v="1"/>
    <s v="Less than 100 Claims - lower validity"/>
    <x v="0"/>
    <s v="50 Leroy Street"/>
    <n v="13676"/>
    <s v="St. Lawrence Health_x000a_System"/>
    <s v="N"/>
    <n v="3"/>
    <n v="179"/>
    <n v="0.2"/>
    <n v="0.1"/>
    <n v="4.51"/>
    <n v="311.86"/>
    <s v=""/>
    <s v=""/>
    <s v=""/>
    <m/>
    <s v=""/>
    <s v=""/>
    <s v=""/>
    <m/>
  </r>
  <r>
    <s v="330205"/>
    <x v="673"/>
    <x v="15"/>
    <x v="942"/>
    <x v="1"/>
    <s v="Less than 100 Claims - lower validity"/>
    <x v="1"/>
    <s v="15 - 19  Maple_x000a_Avenue"/>
    <n v="10990"/>
    <s v="WMCHealth"/>
    <s v="N"/>
    <n v="2"/>
    <n v="18"/>
    <n v="0"/>
    <n v="0"/>
    <n v="5.84"/>
    <n v="513.66"/>
    <s v=""/>
    <s v=""/>
    <s v=""/>
    <m/>
    <s v=""/>
    <s v=""/>
    <s v=""/>
    <m/>
  </r>
  <r>
    <s v="330214"/>
    <x v="658"/>
    <x v="15"/>
    <x v="943"/>
    <x v="1"/>
    <s v="Less than 100 Claims - lower validity"/>
    <x v="1"/>
    <s v="550 First Avenue"/>
    <n v="10016"/>
    <s v="Independent (IPPS)"/>
    <s v="N"/>
    <n v="5"/>
    <n v="93"/>
    <n v="0.3"/>
    <n v="0"/>
    <n v="5.74"/>
    <n v="496.52"/>
    <n v="12"/>
    <n v="0.3"/>
    <n v="0.2"/>
    <n v="1.93"/>
    <n v="22773"/>
    <n v="0.6"/>
    <n v="0.2"/>
    <n v="2.71"/>
  </r>
  <r>
    <s v="330219"/>
    <x v="657"/>
    <x v="15"/>
    <x v="944"/>
    <x v="1"/>
    <s v="Less than 100 Claims - lower validity"/>
    <x v="0"/>
    <s v="462 Grider Street"/>
    <n v="14215"/>
    <s v="Independent (IPPS)"/>
    <s v="N"/>
    <n v="3"/>
    <n v="553"/>
    <n v="0.6"/>
    <n v="0.3"/>
    <n v="2.02"/>
    <n v="149.13999999999999"/>
    <n v="70"/>
    <n v="1.8"/>
    <n v="1.3"/>
    <n v="1.4"/>
    <n v="12436"/>
    <n v="2.5"/>
    <n v="1.6"/>
    <n v="1.51"/>
  </r>
  <r>
    <s v="330223"/>
    <x v="674"/>
    <x v="15"/>
    <x v="945"/>
    <x v="1"/>
    <s v="Less than 100 Claims - lower validity"/>
    <x v="1"/>
    <s v="1 Hospital Drive"/>
    <n v="13662"/>
    <s v="Independent (IPPS)"/>
    <s v="N"/>
    <n v="2"/>
    <n v="94"/>
    <n v="0.1"/>
    <n v="0"/>
    <n v="4.09"/>
    <n v="286.75"/>
    <s v=""/>
    <s v=""/>
    <s v=""/>
    <m/>
    <s v=""/>
    <s v=""/>
    <s v=""/>
    <m/>
  </r>
  <r>
    <s v="330226"/>
    <x v="281"/>
    <x v="15"/>
    <x v="946"/>
    <x v="1"/>
    <s v="Less than 100 Claims - lower validity"/>
    <x v="0"/>
    <s v="1555 Long Pond_x000a_Road"/>
    <n v="14626"/>
    <s v="Rochester Regional_x000a_Health"/>
    <s v="N"/>
    <n v="4"/>
    <n v="1625"/>
    <n v="1.3"/>
    <n v="0.6"/>
    <n v="2.09"/>
    <n v="141.62"/>
    <n v="88"/>
    <n v="1.2"/>
    <n v="0.8"/>
    <n v="1.48"/>
    <n v="9631"/>
    <n v="2.5"/>
    <n v="1.4"/>
    <n v="1.75"/>
  </r>
  <r>
    <s v="330229"/>
    <x v="675"/>
    <x v="15"/>
    <x v="947"/>
    <x v="1"/>
    <s v="Less than 100 Claims - lower validity"/>
    <x v="1"/>
    <s v="529 Central Avenue"/>
    <n v="14048"/>
    <s v="Independent (IPPS)"/>
    <s v="N"/>
    <n v="2"/>
    <n v="28"/>
    <n v="0"/>
    <n v="0"/>
    <n v="1.8"/>
    <n v="121.39"/>
    <s v=""/>
    <s v=""/>
    <s v=""/>
    <m/>
    <s v=""/>
    <s v=""/>
    <s v=""/>
    <m/>
  </r>
  <r>
    <s v="330238"/>
    <x v="676"/>
    <x v="15"/>
    <x v="948"/>
    <x v="1"/>
    <s v="Less than 100 Claims - lower validity"/>
    <x v="1"/>
    <s v="111  Clara Barton_x000a_Street"/>
    <n v="14437"/>
    <s v="University of Rochester_x000a_Medical Center"/>
    <s v="N"/>
    <n v="3"/>
    <n v="54"/>
    <n v="0"/>
    <n v="0"/>
    <n v="1.33"/>
    <n v="91.37"/>
    <s v=""/>
    <s v=""/>
    <s v=""/>
    <m/>
    <s v=""/>
    <s v=""/>
    <s v=""/>
    <m/>
  </r>
  <r>
    <s v="330239"/>
    <x v="677"/>
    <x v="15"/>
    <x v="949"/>
    <x v="1"/>
    <s v="Less than 100 Claims - lower validity"/>
    <x v="1"/>
    <s v="207 Foote Avenue"/>
    <n v="14701"/>
    <s v="UPMC"/>
    <s v="N"/>
    <n v="1"/>
    <n v="28"/>
    <n v="0"/>
    <n v="0"/>
    <n v="1.2"/>
    <n v="82.1"/>
    <s v=""/>
    <s v=""/>
    <s v=""/>
    <m/>
    <s v=""/>
    <s v=""/>
    <s v=""/>
    <m/>
  </r>
  <r>
    <s v="330250"/>
    <x v="678"/>
    <x v="15"/>
    <x v="950"/>
    <x v="1"/>
    <s v="Less than 100 Claims - lower validity"/>
    <x v="1"/>
    <s v="75 Beekman Street"/>
    <n v="12901"/>
    <s v="Independent (IPPS)"/>
    <s v="N"/>
    <n v="3"/>
    <n v="44"/>
    <n v="0"/>
    <n v="0"/>
    <n v="3.76"/>
    <n v="300.41000000000003"/>
    <s v=""/>
    <s v=""/>
    <s v=""/>
    <m/>
    <s v=""/>
    <s v=""/>
    <s v=""/>
    <m/>
  </r>
  <r>
    <s v="330265"/>
    <x v="679"/>
    <x v="15"/>
    <x v="951"/>
    <x v="1"/>
    <s v="Less than 100 Claims - lower validity"/>
    <x v="1"/>
    <s v="2 Coulter Road"/>
    <n v="14432"/>
    <s v="Rochester Regional_x000a_Health"/>
    <s v="N"/>
    <n v="2"/>
    <n v="25"/>
    <n v="0"/>
    <n v="0"/>
    <n v="1.32"/>
    <n v="90.4"/>
    <s v=""/>
    <s v=""/>
    <s v=""/>
    <m/>
    <s v=""/>
    <s v=""/>
    <s v=""/>
    <m/>
  </r>
  <r>
    <s v="330270"/>
    <x v="658"/>
    <x v="15"/>
    <x v="952"/>
    <x v="1"/>
    <s v="Less than 100 Claims - lower validity"/>
    <x v="1"/>
    <s v="535 East 70th Street"/>
    <n v="10021"/>
    <s v="Independent (IPPS)"/>
    <s v="N"/>
    <n v="5"/>
    <n v="93"/>
    <n v="0.1"/>
    <n v="0"/>
    <n v="2.71"/>
    <n v="227.05"/>
    <s v=""/>
    <s v=""/>
    <s v=""/>
    <m/>
    <s v=""/>
    <s v=""/>
    <s v=""/>
    <m/>
  </r>
  <r>
    <s v="330279"/>
    <x v="657"/>
    <x v="15"/>
    <x v="953"/>
    <x v="1"/>
    <s v="Less than 100 Claims - lower validity"/>
    <x v="0"/>
    <s v="565 Abbott Road"/>
    <n v="14220"/>
    <s v="Catholic Health_x000a_System"/>
    <s v="N"/>
    <n v="1"/>
    <n v="787"/>
    <n v="0.5"/>
    <n v="0.4"/>
    <n v="1.49"/>
    <n v="110.41"/>
    <n v="67"/>
    <n v="1.8"/>
    <n v="0.8"/>
    <n v="2.44"/>
    <n v="16088"/>
    <n v="2.4"/>
    <n v="1.1000000000000001"/>
    <n v="2.13"/>
  </r>
  <r>
    <s v="330285"/>
    <x v="281"/>
    <x v="15"/>
    <x v="954"/>
    <x v="0"/>
    <s v="More than 100 Claims  - higher validity"/>
    <x v="0"/>
    <s v="601 Elmwood Ave"/>
    <n v="14642"/>
    <s v="University of Rochester_x000a_Medical Center"/>
    <s v="N"/>
    <n v="1"/>
    <n v="3202"/>
    <n v="2.5"/>
    <n v="1.1000000000000001"/>
    <n v="2.36"/>
    <n v="162.1"/>
    <n v="106"/>
    <n v="2.2999999999999998"/>
    <n v="1.4"/>
    <n v="1.65"/>
    <n v="14736"/>
    <n v="4.8"/>
    <n v="2.4"/>
    <n v="1.96"/>
  </r>
  <r>
    <s v="330304"/>
    <x v="680"/>
    <x v="15"/>
    <x v="955"/>
    <x v="1"/>
    <s v="Less than 100 Claims - lower validity"/>
    <x v="1"/>
    <s v="41 East Post R0ad"/>
    <n v="10601"/>
    <s v="Montefiore Health_x000a_System"/>
    <s v="N"/>
    <n v="2"/>
    <n v="30"/>
    <n v="0"/>
    <n v="0"/>
    <n v="3.89"/>
    <n v="346.87"/>
    <s v=""/>
    <s v=""/>
    <s v=""/>
    <m/>
    <s v=""/>
    <s v=""/>
    <s v=""/>
    <m/>
  </r>
  <r>
    <s v="330307"/>
    <x v="681"/>
    <x v="15"/>
    <x v="956"/>
    <x v="1"/>
    <s v="Less than 100 Claims - lower validity"/>
    <x v="1"/>
    <s v="101 Dates Drive"/>
    <n v="14850"/>
    <s v="Cayuga Health System"/>
    <s v="N"/>
    <n v="2"/>
    <n v="13"/>
    <n v="0"/>
    <n v="0"/>
    <n v="3.57"/>
    <n v="263.39999999999998"/>
    <s v=""/>
    <s v=""/>
    <s v=""/>
    <m/>
    <s v=""/>
    <s v=""/>
    <s v=""/>
    <m/>
  </r>
  <r>
    <s v="330393"/>
    <x v="682"/>
    <x v="15"/>
    <x v="957"/>
    <x v="1"/>
    <s v="Less than 100 Claims - lower validity"/>
    <x v="1"/>
    <s v="Health Sciences_x000a_Center Suny"/>
    <n v="11794"/>
    <s v="Independent (IPPS)"/>
    <s v="N"/>
    <n v="2"/>
    <n v="75"/>
    <n v="0.2"/>
    <n v="0"/>
    <n v="6.02"/>
    <n v="540.37"/>
    <s v=""/>
    <s v=""/>
    <s v=""/>
    <m/>
    <s v=""/>
    <s v=""/>
    <s v=""/>
    <m/>
  </r>
  <r>
    <s v="331319"/>
    <x v="683"/>
    <x v="15"/>
    <x v="958"/>
    <x v="1"/>
    <s v="Less than 100 Claims - lower validity"/>
    <x v="0"/>
    <s v="200 Ohio Street"/>
    <n v="14103"/>
    <s v="Independent (CAH)"/>
    <s v="Y"/>
    <s v="NA"/>
    <n v="267"/>
    <n v="0.1"/>
    <n v="0.1"/>
    <n v="1.33"/>
    <n v="86.2"/>
    <s v=""/>
    <s v=""/>
    <s v=""/>
    <m/>
    <s v=""/>
    <s v=""/>
    <s v=""/>
    <m/>
  </r>
  <r>
    <s v="340002"/>
    <x v="684"/>
    <x v="16"/>
    <x v="959"/>
    <x v="1"/>
    <s v="Less than 100 Claims - lower validity"/>
    <x v="1"/>
    <s v="509 Biltmore Ave"/>
    <n v="28801"/>
    <s v="Mission Health System"/>
    <s v="N"/>
    <n v="5"/>
    <n v="58"/>
    <n v="0.2"/>
    <n v="0.1"/>
    <n v="3.69"/>
    <n v="254.64"/>
    <n v="13"/>
    <n v="0.2"/>
    <n v="0.1"/>
    <n v="2.2599999999999998"/>
    <n v="14935"/>
    <n v="0.4"/>
    <n v="0.1"/>
    <n v="2.85"/>
  </r>
  <r>
    <s v="340004"/>
    <x v="685"/>
    <x v="16"/>
    <x v="960"/>
    <x v="1"/>
    <s v="Less than 100 Claims - lower validity"/>
    <x v="1"/>
    <s v="601 N Elm St"/>
    <n v="27261"/>
    <s v="UNC Health Care"/>
    <s v="N"/>
    <n v="2"/>
    <n v="53"/>
    <n v="0.1"/>
    <n v="0"/>
    <n v="3.72"/>
    <n v="251.25"/>
    <s v=""/>
    <s v=""/>
    <s v=""/>
    <m/>
    <s v=""/>
    <s v=""/>
    <s v=""/>
    <m/>
  </r>
  <r>
    <s v="340013"/>
    <x v="686"/>
    <x v="16"/>
    <x v="961"/>
    <x v="1"/>
    <s v="Less than 100 Claims - lower validity"/>
    <x v="1"/>
    <s v="288 South_x000a_Ridgecrest Ave"/>
    <n v="28139"/>
    <s v="Duke LifePoint_x000a_Healthcare"/>
    <s v="N"/>
    <n v="3"/>
    <n v="28"/>
    <n v="0"/>
    <n v="0"/>
    <n v="2.93"/>
    <n v="207.94"/>
    <s v=""/>
    <s v=""/>
    <s v=""/>
    <m/>
    <s v=""/>
    <s v=""/>
    <s v=""/>
    <m/>
  </r>
  <r>
    <s v="340014"/>
    <x v="687"/>
    <x v="16"/>
    <x v="962"/>
    <x v="1"/>
    <s v="Less than 100 Claims - lower validity"/>
    <x v="1"/>
    <s v="3333 Silas Creek_x000a_Parkway"/>
    <n v="27103"/>
    <s v="Novant Health"/>
    <s v="N"/>
    <n v="2"/>
    <n v="97"/>
    <n v="0.2"/>
    <n v="0"/>
    <n v="4.05"/>
    <n v="273.83999999999997"/>
    <s v=""/>
    <s v=""/>
    <s v=""/>
    <m/>
    <s v=""/>
    <s v=""/>
    <s v=""/>
    <m/>
  </r>
  <r>
    <s v="340015"/>
    <x v="688"/>
    <x v="16"/>
    <x v="963"/>
    <x v="1"/>
    <s v="Less than 100 Claims - lower validity"/>
    <x v="1"/>
    <s v="612 Mocksville Ave"/>
    <n v="28144"/>
    <s v="Novant Health"/>
    <s v="N"/>
    <n v="2"/>
    <n v="17"/>
    <n v="0"/>
    <n v="0"/>
    <n v="2.87"/>
    <n v="199.36"/>
    <s v=""/>
    <s v=""/>
    <s v=""/>
    <m/>
    <s v=""/>
    <s v=""/>
    <s v=""/>
    <m/>
  </r>
  <r>
    <s v="340016"/>
    <x v="689"/>
    <x v="16"/>
    <x v="964"/>
    <x v="1"/>
    <s v="Less than 100 Claims - lower validity"/>
    <x v="1"/>
    <s v="68 Hospital Rd"/>
    <n v="28779"/>
    <s v="Duke LifePoint_x000a_Healthcare"/>
    <s v="N"/>
    <n v="3"/>
    <n v="46"/>
    <n v="0"/>
    <n v="0"/>
    <n v="3.45"/>
    <n v="227.05"/>
    <s v=""/>
    <s v=""/>
    <s v=""/>
    <m/>
    <s v=""/>
    <s v=""/>
    <s v=""/>
    <m/>
  </r>
  <r>
    <s v="340017"/>
    <x v="690"/>
    <x v="16"/>
    <x v="965"/>
    <x v="1"/>
    <s v="Less than 100 Claims - lower validity"/>
    <x v="1"/>
    <s v="800 N Justice St"/>
    <n v="28791"/>
    <s v="UNC Health Care"/>
    <s v="N"/>
    <n v="5"/>
    <n v="22"/>
    <n v="0"/>
    <n v="0"/>
    <n v="2.89"/>
    <n v="196.11"/>
    <s v=""/>
    <s v=""/>
    <s v=""/>
    <m/>
    <s v=""/>
    <s v=""/>
    <s v=""/>
    <m/>
  </r>
  <r>
    <s v="340023"/>
    <x v="690"/>
    <x v="16"/>
    <x v="966"/>
    <x v="1"/>
    <s v="Less than 100 Claims - lower validity"/>
    <x v="1"/>
    <s v="100 Hospital Drive"/>
    <n v="28792"/>
    <s v="Adventist Health_x000a_System Sunbelt Health_x000a_Care Corporation"/>
    <s v="N"/>
    <n v="4"/>
    <n v="24"/>
    <n v="0.1"/>
    <n v="0"/>
    <n v="2.63"/>
    <n v="163.92"/>
    <s v=""/>
    <s v=""/>
    <s v=""/>
    <m/>
    <s v=""/>
    <s v=""/>
    <s v=""/>
    <m/>
  </r>
  <r>
    <s v="340028"/>
    <x v="137"/>
    <x v="16"/>
    <x v="967"/>
    <x v="1"/>
    <s v="Less than 100 Claims - lower validity"/>
    <x v="1"/>
    <s v="1638 Owen Drive P_x000a_O Box 2000"/>
    <n v="28302"/>
    <s v="Cape Fear Valley_x000a_Health System"/>
    <s v="N"/>
    <n v="3"/>
    <n v="58"/>
    <n v="0.1"/>
    <n v="0"/>
    <n v="5.27"/>
    <n v="353.97"/>
    <s v=""/>
    <s v=""/>
    <s v=""/>
    <m/>
    <s v=""/>
    <s v=""/>
    <s v=""/>
    <m/>
  </r>
  <r>
    <s v="340030"/>
    <x v="691"/>
    <x v="16"/>
    <x v="968"/>
    <x v="1"/>
    <s v="Less than 100 Claims - lower validity"/>
    <x v="0"/>
    <s v="Po Box 3814 Dumc_x000a_Erwin Rd"/>
    <n v="27710"/>
    <s v="Duke University Health_x000a_System"/>
    <s v="N"/>
    <n v="3"/>
    <n v="631"/>
    <n v="1"/>
    <n v="0.3"/>
    <n v="3.2"/>
    <n v="227.1"/>
    <n v="28"/>
    <n v="0.6"/>
    <n v="0.5"/>
    <n v="1.37"/>
    <n v="12108"/>
    <n v="1.6"/>
    <n v="0.8"/>
    <n v="2.08"/>
  </r>
  <r>
    <s v="340032"/>
    <x v="692"/>
    <x v="16"/>
    <x v="969"/>
    <x v="1"/>
    <s v="Less than 100 Claims - lower validity"/>
    <x v="1"/>
    <s v="2525 Court Dr"/>
    <n v="28052"/>
    <s v="Independent (IPPS)"/>
    <s v="N"/>
    <n v="4"/>
    <n v="22"/>
    <n v="0.1"/>
    <n v="0"/>
    <n v="8.82"/>
    <n v="610.65"/>
    <s v=""/>
    <s v=""/>
    <s v=""/>
    <m/>
    <s v=""/>
    <s v=""/>
    <s v=""/>
    <m/>
  </r>
  <r>
    <s v="340040"/>
    <x v="173"/>
    <x v="16"/>
    <x v="970"/>
    <x v="1"/>
    <s v="Less than 100 Claims - lower validity"/>
    <x v="1"/>
    <s v="2100 Stantonsburg_x000a_Rd"/>
    <n v="27834"/>
    <s v="Vidant Health"/>
    <s v="N"/>
    <n v="3"/>
    <n v="45"/>
    <n v="0.1"/>
    <n v="0"/>
    <n v="4.34"/>
    <n v="313.02999999999997"/>
    <s v=""/>
    <s v=""/>
    <s v=""/>
    <m/>
    <s v=""/>
    <s v=""/>
    <s v=""/>
    <m/>
  </r>
  <r>
    <s v="340047"/>
    <x v="687"/>
    <x v="16"/>
    <x v="971"/>
    <x v="1"/>
    <s v="Less than 100 Claims - lower validity"/>
    <x v="0"/>
    <s v="Medical Center_x000a_Boulevard"/>
    <n v="27157"/>
    <s v="Wake Forest Baptist_x000a_Health"/>
    <s v="N"/>
    <n v="3"/>
    <n v="136"/>
    <n v="0.2"/>
    <n v="0.1"/>
    <n v="2.5299999999999998"/>
    <n v="169.06"/>
    <s v=""/>
    <s v=""/>
    <s v=""/>
    <m/>
    <s v=""/>
    <s v=""/>
    <s v=""/>
    <m/>
  </r>
  <r>
    <s v="340051"/>
    <x v="693"/>
    <x v="16"/>
    <x v="972"/>
    <x v="1"/>
    <s v="Less than 100 Claims - lower validity"/>
    <x v="1"/>
    <s v="336 Deerfield Road"/>
    <n v="28607"/>
    <s v="Appalachian Regional_x000a_Healthcare System"/>
    <s v="N"/>
    <n v="4"/>
    <n v="32"/>
    <n v="0"/>
    <n v="0"/>
    <n v="3.57"/>
    <n v="250.05"/>
    <s v=""/>
    <s v=""/>
    <s v=""/>
    <m/>
    <s v=""/>
    <s v=""/>
    <s v=""/>
    <m/>
  </r>
  <r>
    <s v="340061"/>
    <x v="694"/>
    <x v="16"/>
    <x v="973"/>
    <x v="1"/>
    <s v="Less than 100 Claims - lower validity"/>
    <x v="0"/>
    <s v="101 Manning Drive"/>
    <n v="27514"/>
    <s v="UNC Health Care"/>
    <s v="N"/>
    <n v="2"/>
    <n v="189"/>
    <n v="0.2"/>
    <n v="0.1"/>
    <n v="3.2"/>
    <n v="231.46"/>
    <n v="12"/>
    <n v="0.5"/>
    <n v="0.2"/>
    <n v="2.1800000000000002"/>
    <n v="24204"/>
    <n v="0.7"/>
    <n v="0.3"/>
    <n v="2.41"/>
  </r>
  <r>
    <s v="340069"/>
    <x v="695"/>
    <x v="16"/>
    <x v="974"/>
    <x v="1"/>
    <s v="Less than 100 Claims - lower validity"/>
    <x v="1"/>
    <s v="3000 New Bern Ave"/>
    <n v="27610"/>
    <s v="WakeMed Health &amp;_x000a_Hospitals"/>
    <s v="N"/>
    <n v="3"/>
    <n v="72"/>
    <n v="0.1"/>
    <n v="0"/>
    <n v="3.57"/>
    <n v="256.08"/>
    <n v="13"/>
    <n v="0.2"/>
    <n v="0.1"/>
    <n v="1.42"/>
    <n v="9856"/>
    <n v="0.3"/>
    <n v="0.2"/>
    <n v="1.84"/>
  </r>
  <r>
    <s v="340070"/>
    <x v="48"/>
    <x v="16"/>
    <x v="975"/>
    <x v="1"/>
    <s v="Less than 100 Claims - lower validity"/>
    <x v="1"/>
    <s v="1240 Huffman Mill_x000a_Rd"/>
    <n v="27216"/>
    <s v="Cone Health"/>
    <s v="N"/>
    <n v="2"/>
    <n v="38"/>
    <n v="0.1"/>
    <n v="0"/>
    <n v="2.95"/>
    <n v="209.05"/>
    <s v=""/>
    <s v=""/>
    <s v=""/>
    <m/>
    <s v=""/>
    <s v=""/>
    <s v=""/>
    <m/>
  </r>
  <r>
    <s v="340090"/>
    <x v="696"/>
    <x v="16"/>
    <x v="976"/>
    <x v="1"/>
    <s v="Less than 100 Claims - lower validity"/>
    <x v="1"/>
    <s v="509 Bright Leaf Blvd"/>
    <n v="27577"/>
    <s v="UNC Health Care"/>
    <s v="N"/>
    <n v="4"/>
    <n v="41"/>
    <n v="0.1"/>
    <n v="0"/>
    <n v="2.8"/>
    <n v="200.98"/>
    <s v=""/>
    <s v=""/>
    <s v=""/>
    <m/>
    <s v=""/>
    <s v=""/>
    <s v=""/>
    <m/>
  </r>
  <r>
    <s v="340091"/>
    <x v="697"/>
    <x v="16"/>
    <x v="977"/>
    <x v="1"/>
    <s v="Less than 100 Claims - lower validity"/>
    <x v="0"/>
    <s v="1200 N Elm St"/>
    <n v="27401"/>
    <s v="Cone Health"/>
    <s v="N"/>
    <n v="5"/>
    <n v="144"/>
    <n v="0.2"/>
    <n v="0.1"/>
    <n v="4.42"/>
    <n v="288.14"/>
    <s v=""/>
    <s v=""/>
    <s v=""/>
    <m/>
    <s v=""/>
    <s v=""/>
    <s v=""/>
    <m/>
  </r>
  <r>
    <s v="340096"/>
    <x v="339"/>
    <x v="16"/>
    <x v="978"/>
    <x v="1"/>
    <s v="Less than 100 Claims - lower validity"/>
    <x v="1"/>
    <s v="250 Hospital Drive_x000a_Po Box 1817"/>
    <n v="27293"/>
    <s v="Wake Forest Baptist_x000a_Health"/>
    <s v="N"/>
    <n v="3"/>
    <n v="55"/>
    <n v="0.1"/>
    <n v="0"/>
    <n v="4.93"/>
    <n v="334.88"/>
    <s v=""/>
    <s v=""/>
    <s v=""/>
    <m/>
    <s v=""/>
    <s v=""/>
    <s v=""/>
    <m/>
  </r>
  <r>
    <s v="340098"/>
    <x v="538"/>
    <x v="16"/>
    <x v="979"/>
    <x v="1"/>
    <s v="Less than 100 Claims - lower validity"/>
    <x v="0"/>
    <s v="10628 Park Rd"/>
    <n v="28210"/>
    <s v="Carolinas HealthCare_x000a_System"/>
    <s v="N"/>
    <n v="5"/>
    <n v="113"/>
    <n v="0.2"/>
    <n v="0.1"/>
    <n v="3.93"/>
    <n v="271.23"/>
    <s v=""/>
    <s v=""/>
    <s v=""/>
    <m/>
    <s v=""/>
    <s v=""/>
    <s v=""/>
    <m/>
  </r>
  <r>
    <s v="340109"/>
    <x v="698"/>
    <x v="16"/>
    <x v="980"/>
    <x v="1"/>
    <s v="Less than 100 Claims - lower validity"/>
    <x v="1"/>
    <s v="1144 N Road St"/>
    <n v="27909"/>
    <s v="Sentara Healthcare"/>
    <s v="N"/>
    <n v="2"/>
    <n v="22"/>
    <n v="0"/>
    <n v="0"/>
    <n v="5.5"/>
    <n v="410.15"/>
    <s v=""/>
    <s v=""/>
    <s v=""/>
    <m/>
    <s v=""/>
    <s v=""/>
    <s v=""/>
    <m/>
  </r>
  <r>
    <s v="340113"/>
    <x v="538"/>
    <x v="16"/>
    <x v="981"/>
    <x v="1"/>
    <s v="Less than 100 Claims - lower validity"/>
    <x v="0"/>
    <s v="1000 Blythe Blvd"/>
    <n v="28203"/>
    <s v="Carolinas HealthCare_x000a_System"/>
    <s v="N"/>
    <n v="4"/>
    <n v="257"/>
    <n v="0.4"/>
    <n v="0.1"/>
    <n v="4.97"/>
    <n v="323.23"/>
    <n v="20"/>
    <n v="0.5"/>
    <n v="0.3"/>
    <n v="1.71"/>
    <n v="13430"/>
    <n v="0.9"/>
    <n v="0.4"/>
    <n v="2.52"/>
  </r>
  <r>
    <s v="340114"/>
    <x v="695"/>
    <x v="16"/>
    <x v="982"/>
    <x v="1"/>
    <s v="Less than 100 Claims - lower validity"/>
    <x v="0"/>
    <s v="4420 Lake Boone_x000a_Trail"/>
    <n v="27607"/>
    <s v="UNC Health Care"/>
    <s v="N"/>
    <n v="5"/>
    <n v="185"/>
    <n v="0.2"/>
    <n v="0.1"/>
    <n v="3.09"/>
    <n v="212.68"/>
    <n v="20"/>
    <n v="0.2"/>
    <n v="0.1"/>
    <n v="1.85"/>
    <n v="11347"/>
    <n v="0.4"/>
    <n v="0.2"/>
    <n v="2.21"/>
  </r>
  <r>
    <s v="340115"/>
    <x v="699"/>
    <x v="16"/>
    <x v="983"/>
    <x v="1"/>
    <s v="Less than 100 Claims - lower validity"/>
    <x v="1"/>
    <s v="155 Memorial Drive"/>
    <n v="28374"/>
    <s v="FirstHealth of the_x000a_Carolinas"/>
    <s v="N"/>
    <n v="4"/>
    <n v="22"/>
    <n v="0"/>
    <n v="0"/>
    <n v="4.5199999999999996"/>
    <n v="320.60000000000002"/>
    <s v=""/>
    <s v=""/>
    <s v=""/>
    <m/>
    <s v=""/>
    <s v=""/>
    <s v=""/>
    <m/>
  </r>
  <r>
    <s v="340123"/>
    <x v="700"/>
    <x v="16"/>
    <x v="984"/>
    <x v="1"/>
    <s v="Less than 100 Claims - lower validity"/>
    <x v="1"/>
    <s v="364 White Oak_x000a_Street"/>
    <n v="27204"/>
    <s v="Carolinas HealthCare_x000a_System"/>
    <s v="N"/>
    <n v="3"/>
    <n v="15"/>
    <n v="0"/>
    <n v="0"/>
    <n v="2.1800000000000002"/>
    <n v="142.69999999999999"/>
    <s v=""/>
    <s v=""/>
    <s v=""/>
    <m/>
    <s v=""/>
    <s v=""/>
    <s v=""/>
    <m/>
  </r>
  <r>
    <s v="340126"/>
    <x v="701"/>
    <x v="16"/>
    <x v="985"/>
    <x v="1"/>
    <s v="Less than 100 Claims - lower validity"/>
    <x v="1"/>
    <s v="1705 S Tarboro St"/>
    <n v="27893"/>
    <s v="Duke LifePoint_x000a_Healthcare"/>
    <s v="N"/>
    <n v="2"/>
    <n v="24"/>
    <n v="0"/>
    <n v="0"/>
    <n v="4.82"/>
    <n v="337.95"/>
    <s v=""/>
    <s v=""/>
    <s v=""/>
    <m/>
    <s v=""/>
    <s v=""/>
    <s v=""/>
    <m/>
  </r>
  <r>
    <s v="340129"/>
    <x v="241"/>
    <x v="16"/>
    <x v="986"/>
    <x v="1"/>
    <s v="Less than 100 Claims - lower validity"/>
    <x v="1"/>
    <s v="171 Fairview Road"/>
    <n v="28117"/>
    <s v="Community Health_x000a_Systems_x000a_(CHS)/Lutheran"/>
    <s v="N"/>
    <n v="2"/>
    <n v="20"/>
    <n v="0"/>
    <n v="0"/>
    <n v="3.93"/>
    <n v="293.73"/>
    <s v=""/>
    <s v=""/>
    <s v=""/>
    <m/>
    <s v=""/>
    <s v=""/>
    <s v=""/>
    <m/>
  </r>
  <r>
    <s v="340132"/>
    <x v="337"/>
    <x v="16"/>
    <x v="987"/>
    <x v="1"/>
    <s v="Less than 100 Claims - lower validity"/>
    <x v="1"/>
    <s v="Po Box 59"/>
    <n v="27536"/>
    <s v="Duke LifePoint_x000a_Healthcare"/>
    <s v="N"/>
    <n v="2"/>
    <n v="22"/>
    <n v="0.1"/>
    <n v="0"/>
    <n v="4.6100000000000003"/>
    <n v="321.02"/>
    <s v=""/>
    <s v=""/>
    <s v=""/>
    <m/>
    <s v=""/>
    <s v=""/>
    <s v=""/>
    <m/>
  </r>
  <r>
    <s v="340141"/>
    <x v="702"/>
    <x v="16"/>
    <x v="988"/>
    <x v="1"/>
    <s v="Less than 100 Claims - lower validity"/>
    <x v="0"/>
    <s v="2131 S 17th St Box_x000a_9000"/>
    <n v="28402"/>
    <s v="New Hanover Regional_x000a_Medical Center"/>
    <s v="N"/>
    <n v="2"/>
    <n v="101"/>
    <n v="0.1"/>
    <n v="0"/>
    <n v="2.4300000000000002"/>
    <n v="167.87"/>
    <s v=""/>
    <s v=""/>
    <s v=""/>
    <m/>
    <s v=""/>
    <s v=""/>
    <s v=""/>
    <m/>
  </r>
  <r>
    <s v="340142"/>
    <x v="703"/>
    <x v="16"/>
    <x v="989"/>
    <x v="1"/>
    <s v="Less than 100 Claims - lower validity"/>
    <x v="1"/>
    <s v="3500 Arendell St"/>
    <n v="28557"/>
    <s v="Independent (IPPS)"/>
    <s v="N"/>
    <n v="3"/>
    <n v="71"/>
    <n v="0.1"/>
    <n v="0"/>
    <n v="3.21"/>
    <n v="226.26"/>
    <s v=""/>
    <s v=""/>
    <s v=""/>
    <m/>
    <s v=""/>
    <s v=""/>
    <s v=""/>
    <m/>
  </r>
  <r>
    <s v="340143"/>
    <x v="704"/>
    <x v="16"/>
    <x v="990"/>
    <x v="1"/>
    <s v="Less than 100 Claims - lower validity"/>
    <x v="1"/>
    <s v="810 Fairgrove_x000a_Church Rd"/>
    <n v="28602"/>
    <s v="Independent (IPPS)"/>
    <s v="N"/>
    <n v="2"/>
    <n v="21"/>
    <n v="0.1"/>
    <n v="0"/>
    <n v="4.4000000000000004"/>
    <n v="308.38"/>
    <s v=""/>
    <s v=""/>
    <s v=""/>
    <m/>
    <s v=""/>
    <s v=""/>
    <s v=""/>
    <m/>
  </r>
  <r>
    <s v="340147"/>
    <x v="705"/>
    <x v="16"/>
    <x v="991"/>
    <x v="1"/>
    <s v="Less than 100 Claims - lower validity"/>
    <x v="1"/>
    <s v="2460 Curtis Ellis_x000a_Drive"/>
    <n v="27804"/>
    <s v="UNC Health Care"/>
    <s v="N"/>
    <n v="1"/>
    <n v="23"/>
    <n v="0"/>
    <n v="0"/>
    <n v="2.57"/>
    <n v="181.03"/>
    <s v=""/>
    <s v=""/>
    <s v=""/>
    <m/>
    <s v=""/>
    <s v=""/>
    <s v=""/>
    <m/>
  </r>
  <r>
    <s v="340151"/>
    <x v="706"/>
    <x v="16"/>
    <x v="992"/>
    <x v="1"/>
    <s v="Less than 100 Claims - lower validity"/>
    <x v="1"/>
    <s v="250 Smith Church_x000a_Rd"/>
    <n v="27870"/>
    <s v="Novant Health"/>
    <s v="N"/>
    <n v="3"/>
    <n v="14"/>
    <n v="0"/>
    <n v="0"/>
    <n v="3.72"/>
    <n v="259.64999999999998"/>
    <s v=""/>
    <s v=""/>
    <s v=""/>
    <m/>
    <s v=""/>
    <s v=""/>
    <s v=""/>
    <m/>
  </r>
  <r>
    <s v="340171"/>
    <x v="707"/>
    <x v="16"/>
    <x v="993"/>
    <x v="1"/>
    <s v="Less than 100 Claims - lower validity"/>
    <x v="1"/>
    <s v="1500 Matthews_x000a_Twnshp Prkwy Box_x000a_3310"/>
    <n v="28106"/>
    <s v="Novant Health"/>
    <s v="N"/>
    <n v="4"/>
    <n v="27"/>
    <n v="0"/>
    <n v="0"/>
    <n v="5.23"/>
    <n v="365.27"/>
    <s v=""/>
    <s v=""/>
    <s v=""/>
    <m/>
    <s v=""/>
    <s v=""/>
    <s v=""/>
    <m/>
  </r>
  <r>
    <s v="340173"/>
    <x v="708"/>
    <x v="16"/>
    <x v="994"/>
    <x v="1"/>
    <s v="Less than 100 Claims - lower validity"/>
    <x v="1"/>
    <s v="1900 Kildare Farm_x000a_Road"/>
    <n v="27518"/>
    <s v="WakeMed Health &amp;_x000a_Hospitals"/>
    <s v="N"/>
    <n v="2"/>
    <n v="33"/>
    <n v="0.1"/>
    <n v="0"/>
    <n v="3.25"/>
    <n v="235.6"/>
    <s v=""/>
    <s v=""/>
    <s v=""/>
    <m/>
    <s v=""/>
    <s v=""/>
    <s v=""/>
    <m/>
  </r>
  <r>
    <s v="340183"/>
    <x v="709"/>
    <x v="16"/>
    <x v="995"/>
    <x v="1"/>
    <s v="Less than 100 Claims - lower validity"/>
    <x v="0"/>
    <s v="10030 Gilead Road"/>
    <n v="28078"/>
    <s v="Novant Health"/>
    <s v="N"/>
    <n v="4"/>
    <n v="130"/>
    <n v="0.3"/>
    <n v="0.1"/>
    <n v="4.03"/>
    <n v="275.86"/>
    <n v="15"/>
    <n v="0.2"/>
    <n v="0.1"/>
    <n v="1.89"/>
    <n v="11530"/>
    <n v="0.5"/>
    <n v="0.2"/>
    <n v="2.64"/>
  </r>
  <r>
    <s v="340184"/>
    <x v="710"/>
    <x v="16"/>
    <x v="996"/>
    <x v="1"/>
    <s v="Less than 100 Claims - lower validity"/>
    <x v="1"/>
    <s v="262 Leroy George_x000a_Drive"/>
    <n v="28721"/>
    <s v="Duke LifePoint_x000a_Healthcare"/>
    <s v="N"/>
    <n v="3"/>
    <n v="26"/>
    <n v="0"/>
    <n v="0"/>
    <n v="3.33"/>
    <n v="222.14"/>
    <s v=""/>
    <s v=""/>
    <s v=""/>
    <m/>
    <s v=""/>
    <s v=""/>
    <s v=""/>
    <m/>
  </r>
  <r>
    <s v="340186"/>
    <x v="244"/>
    <x v="16"/>
    <x v="997"/>
    <x v="1"/>
    <s v="Less than 100 Claims - lower validity"/>
    <x v="1"/>
    <s v="628 E 12th St"/>
    <n v="27889"/>
    <s v="Vidant Health"/>
    <s v="N"/>
    <n v="4"/>
    <n v="27"/>
    <n v="0"/>
    <n v="0"/>
    <n v="4.8099999999999996"/>
    <n v="325.57"/>
    <s v=""/>
    <s v=""/>
    <s v=""/>
    <m/>
    <s v=""/>
    <s v=""/>
    <s v=""/>
    <m/>
  </r>
  <r>
    <s v="341311"/>
    <x v="711"/>
    <x v="16"/>
    <x v="998"/>
    <x v="1"/>
    <s v="Less than 100 Claims - lower validity"/>
    <x v="1"/>
    <s v="475 Progress Blvd"/>
    <n v="27344"/>
    <s v="UNC Health Care"/>
    <s v="Y"/>
    <s v="NA"/>
    <n v="13"/>
    <n v="0"/>
    <n v="0"/>
    <n v="1.46"/>
    <n v="174.82"/>
    <s v=""/>
    <s v=""/>
    <s v=""/>
    <m/>
    <s v=""/>
    <s v=""/>
    <s v=""/>
    <m/>
  </r>
  <r>
    <s v="341313"/>
    <x v="712"/>
    <x v="16"/>
    <x v="999"/>
    <x v="1"/>
    <s v="Less than 100 Claims - lower validity"/>
    <x v="1"/>
    <s v="223 Hospital St"/>
    <n v="27028"/>
    <s v="Wake Forest Baptist_x000a_Health"/>
    <s v="Y"/>
    <s v="NA"/>
    <n v="15"/>
    <n v="0"/>
    <n v="0"/>
    <n v="0.95"/>
    <n v="144.72999999999999"/>
    <s v=""/>
    <s v=""/>
    <s v=""/>
    <m/>
    <s v=""/>
    <s v=""/>
    <s v=""/>
    <m/>
  </r>
  <r>
    <s v="341324"/>
    <x v="713"/>
    <x v="16"/>
    <x v="1000"/>
    <x v="1"/>
    <s v="Less than 100 Claims - lower validity"/>
    <x v="1"/>
    <s v="4800 South Croatan_x000a_Highway"/>
    <n v="27959"/>
    <s v="Vidant Health"/>
    <s v="Y"/>
    <n v="3"/>
    <n v="26"/>
    <n v="0"/>
    <n v="0"/>
    <n v="1.62"/>
    <n v="310.69"/>
    <s v=""/>
    <s v=""/>
    <s v=""/>
    <m/>
    <s v=""/>
    <s v=""/>
    <s v=""/>
    <m/>
  </r>
  <r>
    <s v="341329"/>
    <x v="714"/>
    <x v="16"/>
    <x v="1001"/>
    <x v="1"/>
    <s v="Less than 100 Claims - lower validity"/>
    <x v="1"/>
    <s v="125 Hospital Dr"/>
    <n v="28777"/>
    <s v="Mission Health System"/>
    <s v="Y"/>
    <n v="5"/>
    <n v="12"/>
    <n v="0"/>
    <n v="0"/>
    <n v="2.06"/>
    <n v="339.53"/>
    <s v=""/>
    <s v=""/>
    <s v=""/>
    <m/>
    <s v=""/>
    <s v=""/>
    <s v=""/>
    <m/>
  </r>
  <r>
    <s v="360001"/>
    <x v="715"/>
    <x v="17"/>
    <x v="1002"/>
    <x v="1"/>
    <s v="Less than 100 Claims - lower validity"/>
    <x v="1"/>
    <s v="7500 State Road"/>
    <n v="45255"/>
    <s v="Mercy Health"/>
    <s v="N"/>
    <n v="5"/>
    <n v="20"/>
    <n v="0.1"/>
    <n v="0"/>
    <n v="3.61"/>
    <n v="252.14"/>
    <s v=""/>
    <s v=""/>
    <s v=""/>
    <m/>
    <s v=""/>
    <s v=""/>
    <s v=""/>
    <m/>
  </r>
  <r>
    <s v="360003"/>
    <x v="715"/>
    <x v="17"/>
    <x v="1003"/>
    <x v="1"/>
    <s v="Less than 100 Claims - lower validity"/>
    <x v="0"/>
    <s v="234 Goodman Street"/>
    <n v="45219"/>
    <s v="UC Health"/>
    <s v="N"/>
    <n v="2"/>
    <n v="1016"/>
    <n v="1.4"/>
    <n v="0.4"/>
    <n v="3.18"/>
    <n v="220.4"/>
    <n v="82"/>
    <n v="4.3"/>
    <n v="2.2000000000000002"/>
    <n v="1.95"/>
    <n v="18253"/>
    <n v="5.7"/>
    <n v="2.7"/>
    <n v="2.16"/>
  </r>
  <r>
    <s v="360006"/>
    <x v="131"/>
    <x v="17"/>
    <x v="1004"/>
    <x v="1"/>
    <s v="Less than 100 Claims - lower validity"/>
    <x v="0"/>
    <s v="3535 Olentangy_x000a_River Rd"/>
    <n v="43214"/>
    <s v="OhioHealth"/>
    <s v="N"/>
    <n v="3"/>
    <n v="237"/>
    <n v="0.4"/>
    <n v="0.1"/>
    <n v="3.43"/>
    <n v="246.13"/>
    <n v="25"/>
    <n v="0.8"/>
    <n v="0.3"/>
    <n v="2.68"/>
    <n v="18477"/>
    <n v="1.2"/>
    <n v="0.4"/>
    <n v="2.89"/>
  </r>
  <r>
    <s v="360008"/>
    <x v="623"/>
    <x v="17"/>
    <x v="1005"/>
    <x v="1"/>
    <s v="Less than 100 Claims - lower validity"/>
    <x v="1"/>
    <s v="1805 27th Street"/>
    <n v="45662"/>
    <s v="Independent (IPPS)"/>
    <s v="N"/>
    <n v="3"/>
    <n v="31"/>
    <n v="0.1"/>
    <n v="0"/>
    <n v="6.47"/>
    <n v="460.59"/>
    <s v=""/>
    <s v=""/>
    <s v=""/>
    <m/>
    <s v=""/>
    <s v=""/>
    <s v=""/>
    <m/>
  </r>
  <r>
    <s v="360009"/>
    <x v="716"/>
    <x v="17"/>
    <x v="1006"/>
    <x v="0"/>
    <s v="More than 100 Claims  - higher validity"/>
    <x v="0"/>
    <s v="1001 Bellefontaine_x000a_Avenue"/>
    <n v="45804"/>
    <s v="Independent (IPPS)"/>
    <s v="N"/>
    <n v="3"/>
    <n v="2947"/>
    <n v="4.8"/>
    <n v="1.3"/>
    <n v="3.79"/>
    <n v="259.04000000000002"/>
    <n v="114"/>
    <n v="1.7"/>
    <n v="0.9"/>
    <n v="1.85"/>
    <n v="11174"/>
    <n v="6.5"/>
    <n v="2.2000000000000002"/>
    <n v="2.98"/>
  </r>
  <r>
    <s v="360011"/>
    <x v="181"/>
    <x v="17"/>
    <x v="299"/>
    <x v="1"/>
    <s v="Less than 100 Claims - lower validity"/>
    <x v="1"/>
    <s v="1000 Mckinley Park_x000a_Drive"/>
    <n v="43302"/>
    <s v="OhioHealth"/>
    <s v="N"/>
    <n v="3"/>
    <n v="18"/>
    <n v="0"/>
    <n v="0"/>
    <n v="4.4000000000000004"/>
    <n v="311.58999999999997"/>
    <s v=""/>
    <s v=""/>
    <s v=""/>
    <m/>
    <s v=""/>
    <s v=""/>
    <s v=""/>
    <m/>
  </r>
  <r>
    <s v="360012"/>
    <x v="717"/>
    <x v="17"/>
    <x v="1007"/>
    <x v="1"/>
    <s v="Less than 100 Claims - lower validity"/>
    <x v="1"/>
    <s v="500 South Cleveland_x000a_Avenue"/>
    <n v="43081"/>
    <s v="Trinity Health"/>
    <s v="N"/>
    <n v="5"/>
    <n v="81"/>
    <n v="0.1"/>
    <n v="0"/>
    <n v="4.28"/>
    <n v="287.36"/>
    <s v=""/>
    <s v=""/>
    <s v=""/>
    <m/>
    <s v=""/>
    <s v=""/>
    <s v=""/>
    <m/>
  </r>
  <r>
    <s v="360013"/>
    <x v="613"/>
    <x v="17"/>
    <x v="1008"/>
    <x v="1"/>
    <s v="Less than 100 Claims - lower validity"/>
    <x v="0"/>
    <s v="915 West Michigan_x000a_Street"/>
    <n v="45365"/>
    <s v="Independent (IPPS)"/>
    <s v="N"/>
    <n v="4"/>
    <n v="101"/>
    <n v="0.1"/>
    <n v="0"/>
    <n v="3.41"/>
    <n v="233.81"/>
    <s v=""/>
    <s v=""/>
    <s v=""/>
    <m/>
    <s v=""/>
    <s v=""/>
    <s v=""/>
    <m/>
  </r>
  <r>
    <s v="360014"/>
    <x v="107"/>
    <x v="17"/>
    <x v="1009"/>
    <x v="1"/>
    <s v="Less than 100 Claims - lower validity"/>
    <x v="0"/>
    <s v="55 Hospital Drive"/>
    <n v="45701"/>
    <s v="OhioHealth"/>
    <s v="N"/>
    <n v="4"/>
    <n v="108"/>
    <n v="0.1"/>
    <n v="0"/>
    <n v="4.43"/>
    <n v="334.39"/>
    <s v=""/>
    <s v=""/>
    <s v=""/>
    <m/>
    <s v=""/>
    <s v=""/>
    <s v=""/>
    <m/>
  </r>
  <r>
    <s v="360016"/>
    <x v="715"/>
    <x v="17"/>
    <x v="1010"/>
    <x v="1"/>
    <s v="Less than 100 Claims - lower validity"/>
    <x v="1"/>
    <s v="4777 East Galbraith_x000a_Road"/>
    <n v="45236"/>
    <s v="Mercy Health"/>
    <s v="N"/>
    <n v="5"/>
    <n v="48"/>
    <n v="0.1"/>
    <n v="0"/>
    <n v="3.06"/>
    <n v="215.33"/>
    <s v=""/>
    <s v=""/>
    <s v=""/>
    <m/>
    <s v=""/>
    <s v=""/>
    <s v=""/>
    <m/>
  </r>
  <r>
    <s v="360017"/>
    <x v="131"/>
    <x v="17"/>
    <x v="1011"/>
    <x v="1"/>
    <s v="Less than 100 Claims - lower validity"/>
    <x v="0"/>
    <s v="111 South Grant_x000a_Avenue"/>
    <n v="43215"/>
    <s v="OhioHealth"/>
    <s v="N"/>
    <n v="2"/>
    <n v="219"/>
    <n v="0.3"/>
    <n v="0.1"/>
    <n v="4.29"/>
    <n v="305.31"/>
    <s v=""/>
    <s v=""/>
    <s v=""/>
    <m/>
    <s v=""/>
    <s v=""/>
    <s v=""/>
    <m/>
  </r>
  <r>
    <s v="360019"/>
    <x v="718"/>
    <x v="17"/>
    <x v="1012"/>
    <x v="1"/>
    <s v="Less than 100 Claims - lower validity"/>
    <x v="0"/>
    <s v="155 5th Street N E"/>
    <n v="44203"/>
    <s v="Independent (IPPS)"/>
    <s v="N"/>
    <s v="NA"/>
    <n v="126"/>
    <n v="0.1"/>
    <n v="0"/>
    <n v="3.11"/>
    <n v="213.63"/>
    <s v=""/>
    <s v=""/>
    <s v=""/>
    <m/>
    <s v=""/>
    <s v=""/>
    <s v=""/>
    <m/>
  </r>
  <r>
    <s v="360020"/>
    <x v="719"/>
    <x v="17"/>
    <x v="1013"/>
    <x v="1"/>
    <s v="Less than 100 Claims - lower validity"/>
    <x v="0"/>
    <s v="525 East Market_x000a_Street"/>
    <n v="44309"/>
    <s v="Summa Health"/>
    <s v="N"/>
    <n v="2"/>
    <n v="945"/>
    <n v="1.3"/>
    <n v="0.3"/>
    <n v="3.78"/>
    <n v="258.08999999999997"/>
    <n v="38"/>
    <n v="0.7"/>
    <n v="0.4"/>
    <n v="1.71"/>
    <n v="12596"/>
    <n v="1.9"/>
    <n v="0.7"/>
    <n v="2.68"/>
  </r>
  <r>
    <s v="360025"/>
    <x v="526"/>
    <x v="17"/>
    <x v="1014"/>
    <x v="1"/>
    <s v="Less than 100 Claims - lower validity"/>
    <x v="0"/>
    <s v="1111 Hayes Avenue"/>
    <n v="44870"/>
    <s v="Independent (IPPS)"/>
    <s v="N"/>
    <n v="4"/>
    <n v="859"/>
    <n v="1.1000000000000001"/>
    <n v="0.4"/>
    <n v="2.76"/>
    <n v="188.77"/>
    <n v="22"/>
    <n v="0.2"/>
    <n v="0.2"/>
    <n v="1.45"/>
    <n v="9204"/>
    <n v="1.3"/>
    <n v="0.5"/>
    <n v="2.4"/>
  </r>
  <r>
    <s v="360026"/>
    <x v="720"/>
    <x v="17"/>
    <x v="1015"/>
    <x v="1"/>
    <s v="Less than 100 Claims - lower validity"/>
    <x v="0"/>
    <s v="1141 North Monroe_x000a_Drive"/>
    <n v="45385"/>
    <s v="Kettering Health_x000a_Network"/>
    <s v="N"/>
    <n v="3"/>
    <n v="341"/>
    <n v="0.3"/>
    <n v="0.1"/>
    <n v="4.43"/>
    <n v="298.41000000000003"/>
    <s v=""/>
    <s v=""/>
    <s v=""/>
    <m/>
    <s v=""/>
    <s v=""/>
    <s v=""/>
    <m/>
  </r>
  <r>
    <s v="360027"/>
    <x v="719"/>
    <x v="17"/>
    <x v="1016"/>
    <x v="1"/>
    <s v="Less than 100 Claims - lower validity"/>
    <x v="0"/>
    <s v="1 Akron General_x000a_Avenue"/>
    <n v="44307"/>
    <s v="Cleveland Clinic Health_x000a_System"/>
    <s v="N"/>
    <n v="2"/>
    <n v="678"/>
    <n v="0.7"/>
    <n v="0.3"/>
    <n v="2.83"/>
    <n v="192.75"/>
    <n v="53"/>
    <n v="0.7"/>
    <n v="0.5"/>
    <n v="1.38"/>
    <n v="9744"/>
    <n v="1.4"/>
    <n v="0.8"/>
    <n v="1.86"/>
  </r>
  <r>
    <s v="360029"/>
    <x v="330"/>
    <x v="17"/>
    <x v="1017"/>
    <x v="1"/>
    <s v="Less than 100 Claims - lower validity"/>
    <x v="0"/>
    <s v="950 West Wooster_x000a_Street"/>
    <n v="43402"/>
    <s v="Independent (IPPS)"/>
    <s v="N"/>
    <n v="4"/>
    <n v="1389"/>
    <n v="1.4"/>
    <n v="0.4"/>
    <n v="3.48"/>
    <n v="236.94"/>
    <n v="59"/>
    <n v="0.9"/>
    <n v="0.5"/>
    <n v="1.96"/>
    <n v="11456"/>
    <n v="2.2999999999999998"/>
    <n v="0.9"/>
    <n v="2.65"/>
  </r>
  <r>
    <s v="360032"/>
    <x v="721"/>
    <x v="17"/>
    <x v="1018"/>
    <x v="1"/>
    <s v="Less than 100 Claims - lower validity"/>
    <x v="0"/>
    <s v="200 Saint Clair Street"/>
    <n v="45885"/>
    <s v="Independent (IPPS)"/>
    <s v="N"/>
    <n v="5"/>
    <n v="396"/>
    <n v="0.7"/>
    <n v="0.2"/>
    <n v="3.59"/>
    <n v="231.95"/>
    <s v=""/>
    <s v=""/>
    <s v=""/>
    <m/>
    <s v=""/>
    <s v=""/>
    <s v=""/>
    <m/>
  </r>
  <r>
    <s v="360035"/>
    <x v="131"/>
    <x v="17"/>
    <x v="1019"/>
    <x v="1"/>
    <s v="Less than 100 Claims - lower validity"/>
    <x v="0"/>
    <s v="793 West State_x000a_Street"/>
    <n v="43222"/>
    <s v="Trinity Health"/>
    <s v="N"/>
    <n v="3"/>
    <n v="141"/>
    <n v="0.2"/>
    <n v="0.1"/>
    <n v="3.71"/>
    <n v="262.64"/>
    <n v="11"/>
    <n v="0.3"/>
    <n v="0.1"/>
    <n v="2.13"/>
    <n v="14133"/>
    <n v="0.5"/>
    <n v="0.2"/>
    <n v="2.56"/>
  </r>
  <r>
    <s v="360036"/>
    <x v="722"/>
    <x v="17"/>
    <x v="1020"/>
    <x v="1"/>
    <s v="Less than 100 Claims - lower validity"/>
    <x v="1"/>
    <s v="1761 Beall Avenue"/>
    <n v="44691"/>
    <s v="QHR"/>
    <s v="N"/>
    <n v="4"/>
    <n v="35"/>
    <n v="0"/>
    <n v="0"/>
    <n v="2.21"/>
    <n v="153.1"/>
    <s v=""/>
    <s v=""/>
    <s v=""/>
    <m/>
    <s v=""/>
    <s v=""/>
    <s v=""/>
    <m/>
  </r>
  <r>
    <s v="360037"/>
    <x v="723"/>
    <x v="17"/>
    <x v="1021"/>
    <x v="1"/>
    <s v="Less than 100 Claims - lower validity"/>
    <x v="0"/>
    <s v="2351 East 22nd_x000a_Street"/>
    <n v="44115"/>
    <s v="Sisters of Charity_x000a_Health System"/>
    <s v="N"/>
    <n v="4"/>
    <n v="170"/>
    <n v="0.3"/>
    <n v="0.2"/>
    <n v="2.0499999999999998"/>
    <n v="143.83000000000001"/>
    <n v="26"/>
    <n v="0.6"/>
    <n v="0.5"/>
    <n v="1.27"/>
    <n v="9652"/>
    <n v="0.9"/>
    <n v="0.6"/>
    <n v="1.46"/>
  </r>
  <r>
    <s v="360039"/>
    <x v="724"/>
    <x v="17"/>
    <x v="1022"/>
    <x v="1"/>
    <s v="Less than 100 Claims - lower validity"/>
    <x v="1"/>
    <s v="2951 Maple Avenue"/>
    <n v="43701"/>
    <s v="Franciscan Sisters of_x000a_Christian Charity_x000a_Sponsored Minis"/>
    <s v="N"/>
    <n v="4"/>
    <n v="48"/>
    <n v="0.1"/>
    <n v="0"/>
    <n v="3.12"/>
    <n v="236.16"/>
    <s v=""/>
    <s v=""/>
    <s v=""/>
    <m/>
    <s v=""/>
    <s v=""/>
    <s v=""/>
    <m/>
  </r>
  <r>
    <s v="360040"/>
    <x v="152"/>
    <x v="17"/>
    <x v="1023"/>
    <x v="1"/>
    <s v="Less than 100 Claims - lower validity"/>
    <x v="1"/>
    <s v="1330 Coshocton_x000a_Road"/>
    <n v="43050"/>
    <s v="QHR"/>
    <s v="N"/>
    <n v="3"/>
    <n v="45"/>
    <n v="0.1"/>
    <n v="0"/>
    <n v="3.91"/>
    <n v="283.64999999999998"/>
    <s v=""/>
    <s v=""/>
    <s v=""/>
    <m/>
    <s v=""/>
    <s v=""/>
    <s v=""/>
    <m/>
  </r>
  <r>
    <s v="360041"/>
    <x v="725"/>
    <x v="17"/>
    <x v="1024"/>
    <x v="1"/>
    <s v="Less than 100 Claims - lower validity"/>
    <x v="0"/>
    <s v="7007 Powers_x000a_Boulevard"/>
    <n v="44129"/>
    <s v="University Hospitals"/>
    <s v="N"/>
    <n v="5"/>
    <n v="956"/>
    <n v="0.7"/>
    <n v="0.4"/>
    <n v="1.79"/>
    <n v="124.48"/>
    <n v="52"/>
    <n v="0.5"/>
    <n v="0.4"/>
    <n v="1.39"/>
    <n v="8172"/>
    <n v="1.2"/>
    <n v="0.8"/>
    <n v="1.59"/>
  </r>
  <r>
    <s v="360044"/>
    <x v="173"/>
    <x v="17"/>
    <x v="1025"/>
    <x v="1"/>
    <s v="Less than 100 Claims - lower validity"/>
    <x v="0"/>
    <s v="835 Sweitzer Street"/>
    <n v="45331"/>
    <s v="Independent (IPPS)"/>
    <s v="N"/>
    <n v="3"/>
    <n v="201"/>
    <n v="0.3"/>
    <n v="0.1"/>
    <n v="4.1900000000000004"/>
    <n v="293.91000000000003"/>
    <s v=""/>
    <s v=""/>
    <s v=""/>
    <m/>
    <s v=""/>
    <s v=""/>
    <s v=""/>
    <m/>
  </r>
  <r>
    <s v="360046"/>
    <x v="726"/>
    <x v="17"/>
    <x v="1026"/>
    <x v="1"/>
    <s v="Less than 100 Claims - lower validity"/>
    <x v="1"/>
    <s v="110 North Poplar_x000a_Street"/>
    <n v="45056"/>
    <s v="Independent (IPPS)"/>
    <s v="N"/>
    <n v="3"/>
    <n v="26"/>
    <n v="0"/>
    <n v="0"/>
    <n v="4.71"/>
    <n v="332.57"/>
    <s v=""/>
    <s v=""/>
    <s v=""/>
    <m/>
    <s v=""/>
    <s v=""/>
    <s v=""/>
    <m/>
  </r>
  <r>
    <s v="360048"/>
    <x v="727"/>
    <x v="17"/>
    <x v="1027"/>
    <x v="0"/>
    <s v="More than 100 Claims  - higher validity"/>
    <x v="0"/>
    <s v="3000 Arlington_x000a_Avenue"/>
    <n v="43699"/>
    <s v="Independent (IPPS)"/>
    <s v="N"/>
    <n v="1"/>
    <n v="1379"/>
    <n v="1.4"/>
    <n v="0.7"/>
    <n v="1.86"/>
    <n v="121.1"/>
    <n v="104"/>
    <n v="4"/>
    <n v="2.2000000000000002"/>
    <n v="1.76"/>
    <n v="16048"/>
    <n v="5.3"/>
    <n v="3"/>
    <n v="1.79"/>
  </r>
  <r>
    <s v="360051"/>
    <x v="728"/>
    <x v="17"/>
    <x v="1028"/>
    <x v="0"/>
    <s v="More than 100 Claims  - higher validity"/>
    <x v="0"/>
    <s v="One Wyoming Street"/>
    <n v="45409"/>
    <s v="Premier Health"/>
    <s v="N"/>
    <n v="4"/>
    <n v="1902"/>
    <n v="2.6"/>
    <n v="0.9"/>
    <n v="2.95"/>
    <n v="198.26"/>
    <n v="154"/>
    <n v="4.2"/>
    <n v="1.9"/>
    <n v="2.17"/>
    <n v="14544"/>
    <n v="6.8"/>
    <n v="2.8"/>
    <n v="2.41"/>
  </r>
  <r>
    <s v="360052"/>
    <x v="728"/>
    <x v="17"/>
    <x v="314"/>
    <x v="0"/>
    <s v="More than 100 Claims  - higher validity"/>
    <x v="0"/>
    <s v="2222 Philadelphia_x000a_Drive"/>
    <n v="45406"/>
    <s v="Catholic Health_x000a_Initiatives"/>
    <s v="N"/>
    <n v="2"/>
    <n v="1880"/>
    <n v="1.9"/>
    <n v="0.7"/>
    <n v="2.61"/>
    <n v="177.63"/>
    <n v="119"/>
    <n v="4"/>
    <n v="1.6"/>
    <n v="2.52"/>
    <n v="17028"/>
    <n v="6"/>
    <n v="2.2999999999999998"/>
    <n v="2.5499999999999998"/>
  </r>
  <r>
    <s v="360054"/>
    <x v="729"/>
    <x v="17"/>
    <x v="1029"/>
    <x v="1"/>
    <s v="Less than 100 Claims - lower validity"/>
    <x v="1"/>
    <s v="100 Jackson Pike"/>
    <n v="45631"/>
    <s v="Holzer Health System"/>
    <s v="N"/>
    <n v="2"/>
    <n v="20"/>
    <n v="0"/>
    <n v="0"/>
    <n v="4.1100000000000003"/>
    <n v="271.64"/>
    <s v=""/>
    <s v=""/>
    <s v=""/>
    <m/>
    <s v=""/>
    <s v=""/>
    <s v=""/>
    <m/>
  </r>
  <r>
    <s v="360055"/>
    <x v="503"/>
    <x v="17"/>
    <x v="1030"/>
    <x v="0"/>
    <s v="More than 100 Claims  - higher validity"/>
    <x v="0"/>
    <s v="1350 East Market_x000a_Street"/>
    <n v="44482"/>
    <s v="Steward Health Care_x000a_System, LLC"/>
    <s v="N"/>
    <n v="3"/>
    <n v="3796"/>
    <n v="4"/>
    <n v="1.6"/>
    <n v="2.4300000000000002"/>
    <n v="167.93"/>
    <n v="207"/>
    <n v="2.2000000000000002"/>
    <n v="1.5"/>
    <n v="1.43"/>
    <n v="8503"/>
    <n v="6.2"/>
    <n v="3.2"/>
    <n v="1.95"/>
  </r>
  <r>
    <s v="360056"/>
    <x v="730"/>
    <x v="17"/>
    <x v="1031"/>
    <x v="1"/>
    <s v="Less than 100 Claims - lower validity"/>
    <x v="0"/>
    <s v="3000 Mack Road"/>
    <n v="45014"/>
    <s v="Mercy Health"/>
    <s v="N"/>
    <n v="4"/>
    <n v="1341"/>
    <n v="2"/>
    <n v="0.6"/>
    <n v="3.34"/>
    <n v="228.96"/>
    <n v="77"/>
    <n v="1.4"/>
    <n v="0.7"/>
    <n v="1.86"/>
    <n v="11228"/>
    <n v="3.3"/>
    <n v="1.3"/>
    <n v="2.52"/>
  </r>
  <r>
    <s v="360058"/>
    <x v="318"/>
    <x v="17"/>
    <x v="1032"/>
    <x v="1"/>
    <s v="Less than 100 Claims - lower validity"/>
    <x v="0"/>
    <s v="800 West Main_x000a_Street"/>
    <n v="45828"/>
    <s v="Independent (IPPS)"/>
    <s v="N"/>
    <n v="4"/>
    <n v="111"/>
    <n v="0.1"/>
    <n v="0"/>
    <n v="2.6"/>
    <n v="157.57"/>
    <s v=""/>
    <s v=""/>
    <s v=""/>
    <m/>
    <s v=""/>
    <s v=""/>
    <s v=""/>
    <m/>
  </r>
  <r>
    <s v="360059"/>
    <x v="723"/>
    <x v="17"/>
    <x v="1033"/>
    <x v="1"/>
    <s v="Less than 100 Claims - lower validity"/>
    <x v="0"/>
    <s v="2500 Metrohealth_x000a_Drive"/>
    <n v="44109"/>
    <s v="Independent (IPPS)"/>
    <s v="N"/>
    <n v="2"/>
    <n v="638"/>
    <n v="0.5"/>
    <n v="0.2"/>
    <n v="3.1"/>
    <n v="210.87"/>
    <n v="23"/>
    <n v="0.8"/>
    <n v="0.4"/>
    <n v="1.98"/>
    <n v="18353"/>
    <n v="1.4"/>
    <n v="0.6"/>
    <n v="2.2999999999999998"/>
  </r>
  <r>
    <s v="360064"/>
    <x v="731"/>
    <x v="17"/>
    <x v="1034"/>
    <x v="0"/>
    <s v="More than 100 Claims  - higher validity"/>
    <x v="0"/>
    <s v="1044 Belmont_x000a_Avenue"/>
    <n v="44501"/>
    <s v="Mercy Health"/>
    <s v="N"/>
    <n v="1"/>
    <n v="6005"/>
    <n v="6.4"/>
    <n v="1.9"/>
    <n v="3.36"/>
    <n v="221.71"/>
    <n v="308"/>
    <n v="5.5"/>
    <n v="3.7"/>
    <n v="1.5"/>
    <n v="9572"/>
    <n v="11.9"/>
    <n v="5.6"/>
    <n v="2.13"/>
  </r>
  <r>
    <s v="360065"/>
    <x v="732"/>
    <x v="17"/>
    <x v="1035"/>
    <x v="1"/>
    <s v="Less than 100 Claims - lower validity"/>
    <x v="0"/>
    <s v="272 Benedict Avenue"/>
    <n v="44857"/>
    <s v="Independent (IPPS)"/>
    <s v="N"/>
    <n v="4"/>
    <n v="302"/>
    <n v="0.5"/>
    <n v="0.2"/>
    <n v="3.3"/>
    <n v="222.99"/>
    <s v=""/>
    <s v=""/>
    <s v=""/>
    <m/>
    <s v=""/>
    <s v=""/>
    <s v=""/>
    <m/>
  </r>
  <r>
    <s v="360066"/>
    <x v="716"/>
    <x v="17"/>
    <x v="1036"/>
    <x v="0"/>
    <s v="More than 100 Claims  - higher validity"/>
    <x v="0"/>
    <s v="730 West Market_x000a_Street"/>
    <n v="45801"/>
    <s v="Mercy Health"/>
    <s v="N"/>
    <n v="4"/>
    <n v="7112"/>
    <n v="10.5"/>
    <n v="2.9"/>
    <n v="3.68"/>
    <n v="251.81"/>
    <n v="403"/>
    <n v="7.5"/>
    <n v="3.2"/>
    <n v="2.33"/>
    <n v="14262"/>
    <n v="18"/>
    <n v="6.1"/>
    <n v="2.96"/>
  </r>
  <r>
    <s v="360068"/>
    <x v="727"/>
    <x v="17"/>
    <x v="1037"/>
    <x v="0"/>
    <s v="More than 100 Claims  - higher validity"/>
    <x v="0"/>
    <s v="2142 North Cove_x000a_Boulevard"/>
    <n v="43606"/>
    <s v="ProMedica Health_x000a_System"/>
    <s v="N"/>
    <n v="5"/>
    <n v="16833"/>
    <n v="20.2"/>
    <n v="6.8"/>
    <n v="2.96"/>
    <n v="203.17"/>
    <n v="1592"/>
    <n v="32.6"/>
    <n v="15.4"/>
    <n v="2.12"/>
    <n v="14068"/>
    <n v="52.8"/>
    <n v="22.2"/>
    <n v="2.38"/>
  </r>
  <r>
    <s v="360070"/>
    <x v="109"/>
    <x v="17"/>
    <x v="1038"/>
    <x v="1"/>
    <s v="Less than 100 Claims - lower validity"/>
    <x v="0"/>
    <s v="1320 Mercy Drive Nw"/>
    <n v="44708"/>
    <s v="Sisters of Charity_x000a_Health System"/>
    <s v="N"/>
    <n v="4"/>
    <n v="382"/>
    <n v="0.3"/>
    <n v="0.1"/>
    <n v="2.1800000000000002"/>
    <n v="142.38"/>
    <n v="19"/>
    <n v="0.2"/>
    <n v="0.2"/>
    <n v="1.4"/>
    <n v="8546"/>
    <n v="0.5"/>
    <n v="0.3"/>
    <n v="1.73"/>
  </r>
  <r>
    <s v="360071"/>
    <x v="733"/>
    <x v="17"/>
    <x v="1039"/>
    <x v="1"/>
    <s v="Less than 100 Claims - lower validity"/>
    <x v="0"/>
    <s v="1250 S Washington_x000a_Street"/>
    <n v="45891"/>
    <s v="Independent (IPPS)"/>
    <s v="N"/>
    <n v="3"/>
    <n v="513"/>
    <n v="0.5"/>
    <n v="0.1"/>
    <n v="3.55"/>
    <n v="251.23"/>
    <s v=""/>
    <s v=""/>
    <s v=""/>
    <m/>
    <s v=""/>
    <s v=""/>
    <s v=""/>
    <m/>
  </r>
  <r>
    <s v="360072"/>
    <x v="626"/>
    <x v="17"/>
    <x v="1040"/>
    <x v="1"/>
    <s v="Less than 100 Claims - lower validity"/>
    <x v="1"/>
    <s v="401 North Ewing_x000a_Street"/>
    <n v="43130"/>
    <s v="Independent (IPPS)"/>
    <s v="N"/>
    <n v="3"/>
    <n v="25"/>
    <n v="0"/>
    <n v="0"/>
    <n v="4.59"/>
    <n v="327.72"/>
    <s v=""/>
    <s v=""/>
    <s v=""/>
    <m/>
    <s v=""/>
    <s v=""/>
    <s v=""/>
    <m/>
  </r>
  <r>
    <s v="360074"/>
    <x v="734"/>
    <x v="17"/>
    <x v="1041"/>
    <x v="0"/>
    <s v="More than 100 Claims  - higher validity"/>
    <x v="0"/>
    <s v="5200 Harroun Road"/>
    <n v="43560"/>
    <s v="ProMedica Health_x000a_System"/>
    <s v="N"/>
    <n v="3"/>
    <n v="7037"/>
    <n v="9.5"/>
    <n v="2.6"/>
    <n v="3.63"/>
    <n v="248.99"/>
    <n v="523"/>
    <n v="8.3000000000000007"/>
    <n v="3.8"/>
    <n v="2.19"/>
    <n v="13701"/>
    <n v="17.8"/>
    <n v="6.4"/>
    <n v="2.78"/>
  </r>
  <r>
    <s v="360075"/>
    <x v="562"/>
    <x v="17"/>
    <x v="1042"/>
    <x v="1"/>
    <s v="Less than 100 Claims - lower validity"/>
    <x v="0"/>
    <s v="27100 Chardon_x000a_Road"/>
    <n v="44143"/>
    <s v="University Hospitals"/>
    <s v="N"/>
    <n v="4"/>
    <n v="106"/>
    <n v="0.1"/>
    <n v="0"/>
    <n v="2.19"/>
    <n v="153.44"/>
    <s v=""/>
    <s v=""/>
    <s v=""/>
    <m/>
    <s v=""/>
    <s v=""/>
    <s v=""/>
    <m/>
  </r>
  <r>
    <s v="360076"/>
    <x v="217"/>
    <x v="17"/>
    <x v="1043"/>
    <x v="1"/>
    <s v="Less than 100 Claims - lower validity"/>
    <x v="0"/>
    <s v="One Medical Center_x000a_Drive"/>
    <n v="45005"/>
    <s v="Premier Health"/>
    <s v="N"/>
    <n v="3"/>
    <n v="363"/>
    <n v="0.5"/>
    <n v="0.2"/>
    <n v="2.8"/>
    <n v="196.09"/>
    <n v="25"/>
    <n v="0.8"/>
    <n v="0.3"/>
    <n v="2.7"/>
    <n v="16323"/>
    <n v="1.3"/>
    <n v="0.5"/>
    <n v="2.74"/>
  </r>
  <r>
    <s v="360077"/>
    <x v="723"/>
    <x v="17"/>
    <x v="1044"/>
    <x v="1"/>
    <s v="Less than 100 Claims - lower validity"/>
    <x v="0"/>
    <s v="18101 Lorain Avenue"/>
    <n v="44111"/>
    <s v="Cleveland Clinic Health_x000a_System"/>
    <s v="N"/>
    <n v="5"/>
    <n v="656"/>
    <n v="0.9"/>
    <n v="0.3"/>
    <n v="2.67"/>
    <n v="182.48"/>
    <n v="61"/>
    <n v="0.8"/>
    <n v="0.5"/>
    <n v="1.54"/>
    <n v="10539"/>
    <n v="1.7"/>
    <n v="0.8"/>
    <n v="2"/>
  </r>
  <r>
    <s v="360078"/>
    <x v="735"/>
    <x v="17"/>
    <x v="1045"/>
    <x v="1"/>
    <s v="Less than 100 Claims - lower validity"/>
    <x v="0"/>
    <s v="6847 N Chestnut"/>
    <n v="44266"/>
    <s v="University Hospitals"/>
    <s v="N"/>
    <n v="3"/>
    <n v="533"/>
    <n v="0.5"/>
    <n v="0.2"/>
    <n v="2.76"/>
    <n v="191.12"/>
    <s v=""/>
    <s v=""/>
    <s v=""/>
    <m/>
    <s v=""/>
    <s v=""/>
    <s v=""/>
    <m/>
  </r>
  <r>
    <s v="360079"/>
    <x v="736"/>
    <x v="17"/>
    <x v="1046"/>
    <x v="0"/>
    <s v="More than 100 Claims  - higher validity"/>
    <x v="0"/>
    <s v="3535 Southern_x000a_Boulevard"/>
    <n v="45429"/>
    <s v="Kettering Health_x000a_Network"/>
    <s v="N"/>
    <n v="3"/>
    <n v="3474"/>
    <n v="5.4"/>
    <n v="1.9"/>
    <n v="2.87"/>
    <n v="199.89"/>
    <n v="269"/>
    <n v="7.1"/>
    <n v="3.6"/>
    <n v="1.97"/>
    <n v="14110"/>
    <n v="12.5"/>
    <n v="5.5"/>
    <n v="2.2799999999999998"/>
  </r>
  <r>
    <s v="360081"/>
    <x v="737"/>
    <x v="17"/>
    <x v="1047"/>
    <x v="0"/>
    <s v="More than 100 Claims  - higher validity"/>
    <x v="0"/>
    <s v="2600 Navarre_x000a_Avenue"/>
    <n v="43616"/>
    <s v="Mercy Health"/>
    <s v="N"/>
    <n v="4"/>
    <n v="5622"/>
    <n v="6.2"/>
    <n v="1.8"/>
    <n v="3.46"/>
    <n v="233.99"/>
    <n v="251"/>
    <n v="3.7"/>
    <n v="2"/>
    <n v="1.85"/>
    <n v="11876"/>
    <n v="9.9"/>
    <n v="3.8"/>
    <n v="2.61"/>
  </r>
  <r>
    <s v="360082"/>
    <x v="738"/>
    <x v="17"/>
    <x v="1048"/>
    <x v="1"/>
    <s v="Less than 100 Claims - lower validity"/>
    <x v="0"/>
    <s v="18901 Lake Shore_x000a_Boulevard"/>
    <n v="44119"/>
    <s v="Cleveland Clinic Health_x000a_System"/>
    <s v="N"/>
    <n v="4"/>
    <n v="126"/>
    <n v="0.1"/>
    <n v="0.1"/>
    <n v="2.87"/>
    <n v="201.14"/>
    <s v=""/>
    <s v=""/>
    <s v=""/>
    <m/>
    <s v=""/>
    <s v=""/>
    <s v=""/>
    <m/>
  </r>
  <r>
    <s v="360084"/>
    <x v="109"/>
    <x v="17"/>
    <x v="1049"/>
    <x v="1"/>
    <s v="Less than 100 Claims - lower validity"/>
    <x v="1"/>
    <s v="2600 Sixth Street Sw"/>
    <n v="44710"/>
    <s v="Aultman Health_x000a_Foundation"/>
    <s v="N"/>
    <n v="5"/>
    <n v="28"/>
    <n v="0"/>
    <n v="0"/>
    <n v="2.52"/>
    <n v="166.84"/>
    <s v=""/>
    <s v=""/>
    <s v=""/>
    <m/>
    <s v=""/>
    <s v=""/>
    <s v=""/>
    <m/>
  </r>
  <r>
    <s v="360085"/>
    <x v="131"/>
    <x v="17"/>
    <x v="1050"/>
    <x v="1"/>
    <s v="Less than 100 Claims - lower validity"/>
    <x v="0"/>
    <s v="410 West 10th_x000a_Avenue"/>
    <n v="43210"/>
    <s v="Ohio State University_x000a_Health System"/>
    <s v="N"/>
    <n v="5"/>
    <n v="294"/>
    <n v="0.6"/>
    <n v="0.3"/>
    <n v="2.54"/>
    <n v="178.84"/>
    <n v="33"/>
    <n v="1.6"/>
    <n v="0.8"/>
    <n v="2.14"/>
    <n v="16983"/>
    <n v="2.2999999999999998"/>
    <n v="1"/>
    <n v="2.2400000000000002"/>
  </r>
  <r>
    <s v="360086"/>
    <x v="46"/>
    <x v="17"/>
    <x v="1051"/>
    <x v="1"/>
    <s v="Less than 100 Claims - lower validity"/>
    <x v="0"/>
    <s v="100 Medical Center_x000a_Drive"/>
    <n v="45504"/>
    <s v="Mercy Health"/>
    <s v="N"/>
    <n v="3"/>
    <n v="131"/>
    <n v="0.2"/>
    <n v="0.1"/>
    <n v="3.86"/>
    <n v="266.79000000000002"/>
    <s v=""/>
    <s v=""/>
    <s v=""/>
    <m/>
    <s v=""/>
    <s v=""/>
    <s v=""/>
    <m/>
  </r>
  <r>
    <s v="360087"/>
    <x v="723"/>
    <x v="17"/>
    <x v="1052"/>
    <x v="1"/>
    <s v="Less than 100 Claims - lower validity"/>
    <x v="1"/>
    <s v="1730 West 25th_x000a_Street"/>
    <n v="44113"/>
    <s v="Cleveland Clinic Health_x000a_System"/>
    <s v="N"/>
    <n v="4"/>
    <n v="62"/>
    <n v="0.1"/>
    <n v="0"/>
    <n v="3.06"/>
    <n v="214.5"/>
    <n v="18"/>
    <n v="0.4"/>
    <n v="0.2"/>
    <n v="1.75"/>
    <n v="10845"/>
    <n v="0.5"/>
    <n v="0.3"/>
    <n v="1.85"/>
  </r>
  <r>
    <s v="360089"/>
    <x v="739"/>
    <x v="17"/>
    <x v="1053"/>
    <x v="1"/>
    <s v="Less than 100 Claims - lower validity"/>
    <x v="0"/>
    <s v="45 St Lawrence Drive"/>
    <n v="44883"/>
    <s v="Mercy Health"/>
    <s v="N"/>
    <n v="5"/>
    <n v="336"/>
    <n v="0.6"/>
    <n v="0.1"/>
    <n v="4.38"/>
    <n v="306.10000000000002"/>
    <s v=""/>
    <s v=""/>
    <s v=""/>
    <m/>
    <s v=""/>
    <s v=""/>
    <s v=""/>
    <m/>
  </r>
  <r>
    <s v="360090"/>
    <x v="740"/>
    <x v="17"/>
    <x v="1054"/>
    <x v="0"/>
    <s v="More than 100 Claims  - higher validity"/>
    <x v="0"/>
    <s v="5901 Monclova Road"/>
    <n v="43537"/>
    <s v="Independent (IPPS)"/>
    <s v="N"/>
    <n v="4"/>
    <n v="6654"/>
    <n v="6.9"/>
    <n v="2.4"/>
    <n v="2.89"/>
    <n v="197.51"/>
    <n v="395"/>
    <n v="7.5"/>
    <n v="3.3"/>
    <n v="2.27"/>
    <n v="13672"/>
    <n v="14.4"/>
    <n v="5.7"/>
    <n v="2.5299999999999998"/>
  </r>
  <r>
    <s v="360091"/>
    <x v="683"/>
    <x v="17"/>
    <x v="1055"/>
    <x v="1"/>
    <s v="Less than 100 Claims - lower validity"/>
    <x v="0"/>
    <s v="1000 East_x000a_Washington Street"/>
    <n v="44256"/>
    <s v="Cleveland Clinic Health_x000a_System"/>
    <s v="N"/>
    <n v="4"/>
    <n v="633"/>
    <n v="0.6"/>
    <n v="0.2"/>
    <n v="3.03"/>
    <n v="211.78"/>
    <n v="26"/>
    <n v="0.2"/>
    <n v="0.2"/>
    <n v="1.25"/>
    <n v="7242"/>
    <n v="0.8"/>
    <n v="0.4"/>
    <n v="2.14"/>
  </r>
  <r>
    <s v="360095"/>
    <x v="741"/>
    <x v="17"/>
    <x v="1056"/>
    <x v="1"/>
    <s v="Less than 100 Claims - lower validity"/>
    <x v="0"/>
    <s v="1900 South Main_x000a_Street"/>
    <n v="45840"/>
    <s v="Blanchard Valley_x000a_Health System"/>
    <s v="N"/>
    <n v="4"/>
    <n v="1346"/>
    <n v="2"/>
    <n v="0.6"/>
    <n v="3.21"/>
    <n v="216.8"/>
    <n v="48"/>
    <n v="0.7"/>
    <n v="0.3"/>
    <n v="2.4"/>
    <n v="14516"/>
    <n v="2.7"/>
    <n v="0.9"/>
    <n v="2.95"/>
  </r>
  <r>
    <s v="360096"/>
    <x v="742"/>
    <x v="17"/>
    <x v="1057"/>
    <x v="1"/>
    <s v="Less than 100 Claims - lower validity"/>
    <x v="1"/>
    <s v="425 West 5th Street"/>
    <n v="43920"/>
    <s v="Prime Healthcare_x000a_Services"/>
    <s v="N"/>
    <n v="3"/>
    <n v="40"/>
    <n v="0.1"/>
    <n v="0"/>
    <n v="4.42"/>
    <n v="292.37"/>
    <s v=""/>
    <s v=""/>
    <s v=""/>
    <m/>
    <s v=""/>
    <s v=""/>
    <s v=""/>
    <m/>
  </r>
  <r>
    <s v="360098"/>
    <x v="615"/>
    <x v="17"/>
    <x v="1058"/>
    <x v="1"/>
    <s v="Less than 100 Claims - lower validity"/>
    <x v="0"/>
    <s v="7590 Auburn Road"/>
    <n v="44077"/>
    <s v="Independent (IPPS)"/>
    <s v="N"/>
    <n v="4"/>
    <n v="303"/>
    <n v="0.4"/>
    <n v="0.1"/>
    <n v="2.99"/>
    <n v="207.48"/>
    <s v=""/>
    <s v=""/>
    <s v=""/>
    <m/>
    <s v=""/>
    <s v=""/>
    <s v=""/>
    <m/>
  </r>
  <r>
    <s v="360107"/>
    <x v="743"/>
    <x v="17"/>
    <x v="1059"/>
    <x v="1"/>
    <s v="Less than 100 Claims - lower validity"/>
    <x v="0"/>
    <s v="1400 West Main_x000a_Street"/>
    <n v="44811"/>
    <s v="Independent (IPPS)"/>
    <s v="N"/>
    <n v="3"/>
    <n v="126"/>
    <n v="0.1"/>
    <n v="0"/>
    <n v="2.74"/>
    <n v="182.58"/>
    <s v=""/>
    <s v=""/>
    <s v=""/>
    <m/>
    <s v=""/>
    <s v=""/>
    <s v=""/>
    <m/>
  </r>
  <r>
    <s v="360112"/>
    <x v="727"/>
    <x v="17"/>
    <x v="1060"/>
    <x v="0"/>
    <s v="More than 100 Claims  - higher validity"/>
    <x v="0"/>
    <s v="2213 Cherry Street"/>
    <n v="43608"/>
    <s v="Mercy Health"/>
    <s v="N"/>
    <n v="2"/>
    <n v="2052"/>
    <n v="4.5999999999999996"/>
    <n v="1.2"/>
    <n v="3.71"/>
    <n v="253.95"/>
    <n v="172"/>
    <n v="4.5"/>
    <n v="2.5"/>
    <n v="1.82"/>
    <n v="14756"/>
    <n v="9.1"/>
    <n v="3.7"/>
    <n v="2.4500000000000002"/>
  </r>
  <r>
    <s v="360118"/>
    <x v="373"/>
    <x v="17"/>
    <x v="1061"/>
    <x v="1"/>
    <s v="Less than 100 Claims - lower validity"/>
    <x v="0"/>
    <s v="335 Glessner_x000a_Avenue"/>
    <n v="44903"/>
    <s v="OhioHealth"/>
    <s v="N"/>
    <n v="2"/>
    <n v="1061"/>
    <n v="1.5"/>
    <n v="0.5"/>
    <n v="2.88"/>
    <n v="198.8"/>
    <n v="44"/>
    <n v="0.9"/>
    <n v="0.4"/>
    <n v="2.12"/>
    <n v="13124"/>
    <n v="2.2999999999999998"/>
    <n v="0.9"/>
    <n v="2.54"/>
  </r>
  <r>
    <s v="360121"/>
    <x v="744"/>
    <x v="17"/>
    <x v="1062"/>
    <x v="1"/>
    <s v="Less than 100 Claims - lower validity"/>
    <x v="0"/>
    <s v="433 West High Street"/>
    <n v="43506"/>
    <s v="Independent (IPPS)"/>
    <s v="N"/>
    <n v="3"/>
    <n v="549"/>
    <n v="1.2"/>
    <n v="0.3"/>
    <n v="3.47"/>
    <n v="253.51"/>
    <n v="21"/>
    <n v="0.4"/>
    <n v="0.2"/>
    <n v="2.13"/>
    <n v="14913"/>
    <n v="1.6"/>
    <n v="0.5"/>
    <n v="2.97"/>
  </r>
  <r>
    <s v="360123"/>
    <x v="745"/>
    <x v="17"/>
    <x v="1063"/>
    <x v="1"/>
    <s v="Less than 100 Claims - lower validity"/>
    <x v="0"/>
    <s v="29000 Center Ridge_x000a_Road"/>
    <n v="44145"/>
    <s v="University Hospitals"/>
    <s v="N"/>
    <n v="5"/>
    <n v="623"/>
    <n v="0.4"/>
    <n v="0.2"/>
    <n v="1.81"/>
    <n v="127.34"/>
    <n v="41"/>
    <n v="0.3"/>
    <n v="0.3"/>
    <n v="0.91"/>
    <n v="6108"/>
    <n v="0.7"/>
    <n v="0.6"/>
    <n v="1.28"/>
  </r>
  <r>
    <s v="360125"/>
    <x v="746"/>
    <x v="17"/>
    <x v="1064"/>
    <x v="1"/>
    <s v="Less than 100 Claims - lower validity"/>
    <x v="0"/>
    <s v="2420 Lake Avenue"/>
    <n v="44004"/>
    <s v="Independent (IPPS)"/>
    <s v="N"/>
    <n v="2"/>
    <n v="205"/>
    <n v="0.2"/>
    <n v="0"/>
    <n v="6.05"/>
    <n v="433.49"/>
    <s v=""/>
    <s v=""/>
    <s v=""/>
    <m/>
    <s v=""/>
    <s v=""/>
    <s v=""/>
    <m/>
  </r>
  <r>
    <s v="360131"/>
    <x v="747"/>
    <x v="17"/>
    <x v="1065"/>
    <x v="1"/>
    <s v="Less than 100 Claims - lower validity"/>
    <x v="0"/>
    <s v="200 East State Street"/>
    <n v="44601"/>
    <s v="Independent (IPPS)"/>
    <s v="N"/>
    <n v="3"/>
    <n v="509"/>
    <n v="0.4"/>
    <n v="0.2"/>
    <n v="2.31"/>
    <n v="151.46"/>
    <s v=""/>
    <s v=""/>
    <s v=""/>
    <m/>
    <s v=""/>
    <s v=""/>
    <s v=""/>
    <m/>
  </r>
  <r>
    <s v="360132"/>
    <x v="610"/>
    <x v="17"/>
    <x v="1066"/>
    <x v="1"/>
    <s v="Less than 100 Claims - lower validity"/>
    <x v="0"/>
    <s v="630 Eaton Avenue"/>
    <n v="45013"/>
    <s v="Kettering Health_x000a_Network"/>
    <s v="N"/>
    <n v="3"/>
    <n v="440"/>
    <n v="0.5"/>
    <n v="0.1"/>
    <n v="3.74"/>
    <n v="258.7"/>
    <n v="27"/>
    <n v="0.4"/>
    <n v="0.2"/>
    <n v="1.83"/>
    <n v="11297"/>
    <n v="0.9"/>
    <n v="0.4"/>
    <n v="2.58"/>
  </r>
  <r>
    <s v="360133"/>
    <x v="728"/>
    <x v="17"/>
    <x v="1067"/>
    <x v="1"/>
    <s v="Less than 100 Claims - lower validity"/>
    <x v="0"/>
    <s v="405 Grand Avenue"/>
    <n v="45405"/>
    <s v="Kettering Health_x000a_Network"/>
    <s v="N"/>
    <n v="4"/>
    <n v="3111"/>
    <n v="3.4"/>
    <n v="1.2"/>
    <n v="2.99"/>
    <n v="202.12"/>
    <n v="84"/>
    <n v="1.9"/>
    <n v="1"/>
    <n v="1.93"/>
    <n v="13817"/>
    <n v="5.4"/>
    <n v="2.1"/>
    <n v="2.5"/>
  </r>
  <r>
    <s v="360137"/>
    <x v="723"/>
    <x v="17"/>
    <x v="1068"/>
    <x v="1"/>
    <s v="Less than 100 Claims - lower validity"/>
    <x v="0"/>
    <s v="11100 Euclid Avenue"/>
    <n v="44106"/>
    <s v="University Hospitals"/>
    <s v="N"/>
    <n v="4"/>
    <n v="2120"/>
    <n v="3.4"/>
    <n v="0.7"/>
    <n v="4.8499999999999996"/>
    <n v="339.18"/>
    <n v="74"/>
    <n v="2.4"/>
    <n v="1.3"/>
    <n v="1.81"/>
    <n v="16246"/>
    <n v="5.8"/>
    <n v="2"/>
    <n v="2.87"/>
  </r>
  <r>
    <s v="360141"/>
    <x v="731"/>
    <x v="17"/>
    <x v="1069"/>
    <x v="1"/>
    <s v="Less than 100 Claims - lower validity"/>
    <x v="0"/>
    <s v="500 Gypsy Lane"/>
    <n v="44501"/>
    <s v="Steward Health Care_x000a_System, LLC"/>
    <s v="N"/>
    <n v="2"/>
    <n v="1626"/>
    <n v="1.3"/>
    <n v="0.6"/>
    <n v="2.17"/>
    <n v="143.91999999999999"/>
    <n v="72"/>
    <n v="0.9"/>
    <n v="0.8"/>
    <n v="1.06"/>
    <n v="7851"/>
    <n v="2.2000000000000002"/>
    <n v="1.4"/>
    <n v="1.54"/>
  </r>
  <r>
    <s v="360143"/>
    <x v="748"/>
    <x v="17"/>
    <x v="1070"/>
    <x v="1"/>
    <s v="Less than 100 Claims - lower validity"/>
    <x v="0"/>
    <s v="12300 Mccracken_x000a_Road"/>
    <n v="44125"/>
    <s v="Cleveland Clinic Health_x000a_System"/>
    <s v="N"/>
    <n v="4"/>
    <n v="684"/>
    <n v="1.2"/>
    <n v="0.4"/>
    <n v="2.79"/>
    <n v="190.76"/>
    <n v="24"/>
    <n v="0.3"/>
    <n v="0.2"/>
    <n v="1.71"/>
    <n v="10023"/>
    <n v="1.5"/>
    <n v="0.6"/>
    <n v="2.4700000000000002"/>
  </r>
  <r>
    <s v="360144"/>
    <x v="749"/>
    <x v="17"/>
    <x v="1071"/>
    <x v="1"/>
    <s v="Less than 100 Claims - lower validity"/>
    <x v="0"/>
    <s v="20000 Harvard Road"/>
    <n v="44122"/>
    <s v="Cleveland Clinic Health_x000a_System"/>
    <s v="N"/>
    <n v="5"/>
    <n v="245"/>
    <n v="0.2"/>
    <n v="0.1"/>
    <n v="3.22"/>
    <n v="223.64"/>
    <s v=""/>
    <s v=""/>
    <s v=""/>
    <m/>
    <s v=""/>
    <s v=""/>
    <s v=""/>
    <m/>
  </r>
  <r>
    <s v="360145"/>
    <x v="750"/>
    <x v="17"/>
    <x v="1072"/>
    <x v="1"/>
    <s v="Less than 100 Claims - lower validity"/>
    <x v="0"/>
    <s v="630 East River Street"/>
    <n v="44035"/>
    <s v="University Hospitals"/>
    <s v="N"/>
    <n v="3"/>
    <n v="626"/>
    <n v="0.5"/>
    <n v="0.2"/>
    <n v="2.02"/>
    <n v="141.41"/>
    <n v="27"/>
    <n v="0.3"/>
    <n v="0.2"/>
    <n v="1.44"/>
    <n v="8588"/>
    <n v="0.8"/>
    <n v="0.5"/>
    <n v="1.74"/>
  </r>
  <r>
    <s v="360147"/>
    <x v="118"/>
    <x v="17"/>
    <x v="1073"/>
    <x v="1"/>
    <s v="Less than 100 Claims - lower validity"/>
    <x v="1"/>
    <s v="401 Matthew Street"/>
    <n v="45750"/>
    <s v="Memorial Health_x000a_System"/>
    <s v="N"/>
    <n v="1"/>
    <n v="76"/>
    <n v="0.1"/>
    <n v="0"/>
    <n v="4.29"/>
    <n v="282.95"/>
    <s v=""/>
    <s v=""/>
    <s v=""/>
    <m/>
    <s v=""/>
    <s v=""/>
    <s v=""/>
    <m/>
  </r>
  <r>
    <s v="360150"/>
    <x v="751"/>
    <x v="17"/>
    <x v="1074"/>
    <x v="1"/>
    <s v="Less than 100 Claims - lower validity"/>
    <x v="0"/>
    <s v="1900 23rd Street"/>
    <n v="44223"/>
    <s v="Summa Health"/>
    <s v="N"/>
    <n v="3"/>
    <n v="174"/>
    <n v="0.2"/>
    <n v="0.1"/>
    <n v="2.67"/>
    <n v="181.06"/>
    <s v=""/>
    <s v=""/>
    <s v=""/>
    <m/>
    <s v=""/>
    <s v=""/>
    <s v=""/>
    <m/>
  </r>
  <r>
    <s v="360151"/>
    <x v="752"/>
    <x v="17"/>
    <x v="1075"/>
    <x v="1"/>
    <s v="Less than 100 Claims - lower validity"/>
    <x v="1"/>
    <s v="875 Eighth Street Ne"/>
    <n v="44646"/>
    <s v="Quorum Health"/>
    <s v="N"/>
    <n v="3"/>
    <n v="17"/>
    <n v="0"/>
    <n v="0"/>
    <n v="1.73"/>
    <n v="114.45"/>
    <s v=""/>
    <s v=""/>
    <s v=""/>
    <m/>
    <s v=""/>
    <s v=""/>
    <s v=""/>
    <m/>
  </r>
  <r>
    <s v="360152"/>
    <x v="131"/>
    <x v="17"/>
    <x v="132"/>
    <x v="1"/>
    <s v="Less than 100 Claims - lower validity"/>
    <x v="0"/>
    <s v="5100 West  Broad_x000a_Street"/>
    <n v="43228"/>
    <s v="OhioHealth"/>
    <s v="N"/>
    <n v="4"/>
    <n v="125"/>
    <n v="0.1"/>
    <n v="0"/>
    <n v="4.2300000000000004"/>
    <n v="303.75"/>
    <s v=""/>
    <s v=""/>
    <s v=""/>
    <m/>
    <s v=""/>
    <s v=""/>
    <s v=""/>
    <m/>
  </r>
  <r>
    <s v="360155"/>
    <x v="753"/>
    <x v="17"/>
    <x v="1076"/>
    <x v="1"/>
    <s v="Less than 100 Claims - lower validity"/>
    <x v="0"/>
    <s v="18697 Bagley Road"/>
    <n v="44130"/>
    <s v="Independent (IPPS)"/>
    <s v="N"/>
    <n v="5"/>
    <n v="2257"/>
    <n v="2.7"/>
    <n v="0.9"/>
    <n v="3.04"/>
    <n v="211.79"/>
    <n v="85"/>
    <n v="1.2"/>
    <n v="0.7"/>
    <n v="1.59"/>
    <n v="9224"/>
    <n v="3.8"/>
    <n v="1.6"/>
    <n v="2.38"/>
  </r>
  <r>
    <s v="360156"/>
    <x v="546"/>
    <x v="17"/>
    <x v="246"/>
    <x v="1"/>
    <s v="Less than 100 Claims - lower validity"/>
    <x v="0"/>
    <s v="715 South Taft_x000a_Avenue"/>
    <n v="43420"/>
    <s v="ProMedica Health_x000a_System"/>
    <s v="N"/>
    <n v="5"/>
    <n v="703"/>
    <n v="0.7"/>
    <n v="0.2"/>
    <n v="3.34"/>
    <n v="216.49"/>
    <s v=""/>
    <s v=""/>
    <s v=""/>
    <m/>
    <s v=""/>
    <s v=""/>
    <s v=""/>
    <m/>
  </r>
  <r>
    <s v="360159"/>
    <x v="585"/>
    <x v="17"/>
    <x v="1077"/>
    <x v="1"/>
    <s v="Less than 100 Claims - lower validity"/>
    <x v="1"/>
    <s v="272 Hospital Road"/>
    <n v="45601"/>
    <s v="Adena Health System"/>
    <s v="N"/>
    <n v="4"/>
    <n v="98"/>
    <n v="0.2"/>
    <n v="0"/>
    <n v="4.58"/>
    <n v="321.26"/>
    <s v=""/>
    <s v=""/>
    <s v=""/>
    <m/>
    <s v=""/>
    <s v=""/>
    <s v=""/>
    <m/>
  </r>
  <r>
    <s v="360161"/>
    <x v="503"/>
    <x v="17"/>
    <x v="1078"/>
    <x v="0"/>
    <s v="More than 100 Claims  - higher validity"/>
    <x v="0"/>
    <s v="667 Eastland Ave Se"/>
    <n v="44481"/>
    <s v="Mercy Health"/>
    <s v="N"/>
    <n v="3"/>
    <n v="5476"/>
    <n v="5.7"/>
    <n v="1.9"/>
    <n v="3.09"/>
    <n v="204.07"/>
    <n v="270"/>
    <n v="2.9"/>
    <n v="2.1"/>
    <n v="1.36"/>
    <n v="8391"/>
    <n v="8.6999999999999993"/>
    <n v="4"/>
    <n v="2.17"/>
  </r>
  <r>
    <s v="360163"/>
    <x v="715"/>
    <x v="17"/>
    <x v="1079"/>
    <x v="1"/>
    <s v="Less than 100 Claims - lower validity"/>
    <x v="0"/>
    <s v="2139 Auburn Avenue"/>
    <n v="45219"/>
    <s v="Independent (IPPS)"/>
    <s v="N"/>
    <n v="5"/>
    <n v="210"/>
    <n v="0.3"/>
    <n v="0.1"/>
    <n v="3.38"/>
    <n v="234.13"/>
    <n v="22"/>
    <n v="0.5"/>
    <n v="0.3"/>
    <n v="1.6"/>
    <n v="11801"/>
    <n v="0.8"/>
    <n v="0.4"/>
    <n v="1.98"/>
  </r>
  <r>
    <s v="360170"/>
    <x v="754"/>
    <x v="17"/>
    <x v="1080"/>
    <x v="1"/>
    <s v="Less than 100 Claims - lower validity"/>
    <x v="1"/>
    <s v="600 North Pickaway_x000a_Street"/>
    <n v="43113"/>
    <s v="Independent (IPPS)"/>
    <s v="N"/>
    <n v="2"/>
    <n v="28"/>
    <n v="0"/>
    <n v="0"/>
    <n v="5.09"/>
    <n v="365.36"/>
    <s v=""/>
    <s v=""/>
    <s v=""/>
    <m/>
    <s v=""/>
    <s v=""/>
    <s v=""/>
    <m/>
  </r>
  <r>
    <s v="360172"/>
    <x v="755"/>
    <x v="17"/>
    <x v="9"/>
    <x v="1"/>
    <s v="Less than 100 Claims - lower validity"/>
    <x v="0"/>
    <s v="3700 Kolbe Road"/>
    <n v="44053"/>
    <s v="Mercy Health"/>
    <s v="N"/>
    <n v="4"/>
    <n v="568"/>
    <n v="0.8"/>
    <n v="0.2"/>
    <n v="3.65"/>
    <n v="249.93"/>
    <n v="24"/>
    <n v="0.3"/>
    <n v="0.2"/>
    <n v="1.42"/>
    <n v="8916"/>
    <n v="1.1000000000000001"/>
    <n v="0.4"/>
    <n v="2.59"/>
  </r>
  <r>
    <s v="360174"/>
    <x v="513"/>
    <x v="17"/>
    <x v="1081"/>
    <x v="1"/>
    <s v="Less than 100 Claims - lower validity"/>
    <x v="0"/>
    <s v="3130 North County_x000a_Road 25a"/>
    <n v="45373"/>
    <s v="Premier Health"/>
    <s v="N"/>
    <n v="3"/>
    <n v="267"/>
    <n v="0.3"/>
    <n v="0.1"/>
    <n v="3.82"/>
    <n v="258.24"/>
    <n v="14"/>
    <n v="0.1"/>
    <n v="0.1"/>
    <n v="1.64"/>
    <n v="9784"/>
    <n v="0.5"/>
    <n v="0.2"/>
    <n v="2.71"/>
  </r>
  <r>
    <s v="360175"/>
    <x v="702"/>
    <x v="17"/>
    <x v="1082"/>
    <x v="1"/>
    <s v="Less than 100 Claims - lower validity"/>
    <x v="0"/>
    <s v="610 West Main_x000a_Street"/>
    <n v="45177"/>
    <s v="RCCH HealthCare_x000a_Partners"/>
    <s v="N"/>
    <n v="3"/>
    <n v="130"/>
    <n v="0.2"/>
    <n v="0"/>
    <n v="4"/>
    <n v="274.64999999999998"/>
    <s v=""/>
    <s v=""/>
    <s v=""/>
    <m/>
    <s v=""/>
    <s v=""/>
    <s v=""/>
    <m/>
  </r>
  <r>
    <s v="360179"/>
    <x v="715"/>
    <x v="17"/>
    <x v="1083"/>
    <x v="1"/>
    <s v="Less than 100 Claims - lower validity"/>
    <x v="0"/>
    <s v="10500 Montgomery_x000a_Road"/>
    <n v="45242"/>
    <s v="Independent (IPPS)"/>
    <s v="N"/>
    <n v="4"/>
    <n v="434"/>
    <n v="0.6"/>
    <n v="0.2"/>
    <n v="2.88"/>
    <n v="201.99"/>
    <n v="25"/>
    <n v="0.6"/>
    <n v="0.3"/>
    <n v="1.8"/>
    <n v="11385"/>
    <n v="1.2"/>
    <n v="0.5"/>
    <n v="2.2000000000000002"/>
  </r>
  <r>
    <s v="360180"/>
    <x v="723"/>
    <x v="17"/>
    <x v="1084"/>
    <x v="0"/>
    <s v="More than 100 Claims  - higher validity"/>
    <x v="0"/>
    <s v="9500 Euclid Avenue"/>
    <n v="44195"/>
    <s v="Cleveland Clinic Health_x000a_System"/>
    <s v="N"/>
    <n v="5"/>
    <n v="9531"/>
    <n v="13"/>
    <n v="3.5"/>
    <n v="3.74"/>
    <n v="258.85000000000002"/>
    <n v="330"/>
    <n v="13.8"/>
    <n v="7.7"/>
    <n v="1.8"/>
    <n v="13894"/>
    <n v="26.8"/>
    <n v="11.1"/>
    <n v="2.41"/>
  </r>
  <r>
    <s v="360185"/>
    <x v="213"/>
    <x v="17"/>
    <x v="1085"/>
    <x v="1"/>
    <s v="Less than 100 Claims - lower validity"/>
    <x v="0"/>
    <s v="1995 East State_x000a_Street"/>
    <n v="44460"/>
    <s v="Independent (IPPS)"/>
    <s v="N"/>
    <n v="2"/>
    <n v="1118"/>
    <n v="1.3"/>
    <n v="0.3"/>
    <n v="3.76"/>
    <n v="243.34"/>
    <n v="23"/>
    <n v="0.2"/>
    <n v="0.1"/>
    <n v="1.27"/>
    <n v="7228"/>
    <n v="1.5"/>
    <n v="0.5"/>
    <n v="3.02"/>
  </r>
  <r>
    <s v="360192"/>
    <x v="756"/>
    <x v="17"/>
    <x v="1086"/>
    <x v="1"/>
    <s v="Less than 100 Claims - lower validity"/>
    <x v="0"/>
    <s v="13207 Ravenna Rd"/>
    <n v="44024"/>
    <s v="University Hospitals"/>
    <s v="N"/>
    <n v="4"/>
    <n v="184"/>
    <n v="0.2"/>
    <n v="0.1"/>
    <n v="3.08"/>
    <n v="215.4"/>
    <n v="11"/>
    <n v="0.1"/>
    <n v="0.1"/>
    <n v="1.06"/>
    <n v="6320"/>
    <n v="0.3"/>
    <n v="0.1"/>
    <n v="2.16"/>
  </r>
  <r>
    <s v="360195"/>
    <x v="757"/>
    <x v="17"/>
    <x v="1087"/>
    <x v="1"/>
    <s v="Less than 100 Claims - lower validity"/>
    <x v="1"/>
    <s v="195 Wadsworth_x000a_Road"/>
    <n v="44281"/>
    <s v="Independent (IPPS)"/>
    <s v="N"/>
    <s v="NA"/>
    <n v="32"/>
    <n v="0"/>
    <n v="0"/>
    <n v="2.46"/>
    <n v="146.15"/>
    <s v=""/>
    <s v=""/>
    <s v=""/>
    <m/>
    <s v=""/>
    <s v=""/>
    <s v=""/>
    <m/>
  </r>
  <r>
    <s v="360197"/>
    <x v="758"/>
    <x v="17"/>
    <x v="1088"/>
    <x v="1"/>
    <s v="Less than 100 Claims - lower validity"/>
    <x v="1"/>
    <s v="205 Palmer Avenue"/>
    <n v="43311"/>
    <s v="Independent (IPPS)"/>
    <s v="N"/>
    <n v="3"/>
    <n v="66"/>
    <n v="0.1"/>
    <n v="0"/>
    <n v="3.73"/>
    <n v="275.33999999999997"/>
    <s v=""/>
    <s v=""/>
    <s v=""/>
    <m/>
    <s v=""/>
    <s v=""/>
    <s v=""/>
    <m/>
  </r>
  <r>
    <s v="360210"/>
    <x v="759"/>
    <x v="17"/>
    <x v="159"/>
    <x v="1"/>
    <s v="Less than 100 Claims - lower validity"/>
    <x v="1"/>
    <s v="561 West Central_x000a_Avenue"/>
    <n v="43015"/>
    <s v="OhioHealth"/>
    <s v="N"/>
    <n v="4"/>
    <n v="62"/>
    <n v="0.1"/>
    <n v="0"/>
    <n v="4.67"/>
    <n v="333.39"/>
    <s v=""/>
    <s v=""/>
    <s v=""/>
    <m/>
    <s v=""/>
    <s v=""/>
    <s v=""/>
    <m/>
  </r>
  <r>
    <s v="360211"/>
    <x v="760"/>
    <x v="17"/>
    <x v="1089"/>
    <x v="1"/>
    <s v="Less than 100 Claims - lower validity"/>
    <x v="1"/>
    <s v="380 Summit Avenue"/>
    <n v="43952"/>
    <s v="Catholic Health_x000a_Initiatives"/>
    <s v="N"/>
    <n v="4"/>
    <n v="47"/>
    <n v="0"/>
    <n v="0"/>
    <n v="3.78"/>
    <n v="240.89"/>
    <s v=""/>
    <s v=""/>
    <s v=""/>
    <m/>
    <s v=""/>
    <s v=""/>
    <s v=""/>
    <m/>
  </r>
  <r>
    <s v="360212"/>
    <x v="10"/>
    <x v="17"/>
    <x v="1090"/>
    <x v="1"/>
    <s v="Less than 100 Claims - lower validity"/>
    <x v="1"/>
    <s v="14519 Detroit_x000a_Avenue"/>
    <n v="44107"/>
    <s v="Independent (IPPS)"/>
    <s v="N"/>
    <s v="NA"/>
    <n v="27"/>
    <n v="0"/>
    <n v="0"/>
    <n v="2.78"/>
    <n v="194.58"/>
    <s v=""/>
    <s v=""/>
    <s v=""/>
    <m/>
    <s v=""/>
    <s v=""/>
    <s v=""/>
    <m/>
  </r>
  <r>
    <s v="360218"/>
    <x v="659"/>
    <x v="17"/>
    <x v="1091"/>
    <x v="1"/>
    <s v="Less than 100 Claims - lower validity"/>
    <x v="1"/>
    <s v="1320 West Main_x000a_Street"/>
    <n v="43055"/>
    <s v="Independent (IPPS)"/>
    <s v="N"/>
    <n v="3"/>
    <n v="51"/>
    <n v="0.1"/>
    <n v="0"/>
    <n v="5.19"/>
    <n v="372.93"/>
    <s v=""/>
    <s v=""/>
    <s v=""/>
    <m/>
    <s v=""/>
    <s v=""/>
    <s v=""/>
    <m/>
  </r>
  <r>
    <s v="360230"/>
    <x v="761"/>
    <x v="17"/>
    <x v="1092"/>
    <x v="1"/>
    <s v="Less than 100 Claims - lower validity"/>
    <x v="0"/>
    <s v="6780 Mayfield Road"/>
    <n v="44124"/>
    <s v="Cleveland Clinic Health_x000a_System"/>
    <s v="N"/>
    <n v="5"/>
    <n v="525"/>
    <n v="0.7"/>
    <n v="0.2"/>
    <n v="3.05"/>
    <n v="212.29"/>
    <n v="44"/>
    <n v="0.5"/>
    <n v="0.3"/>
    <n v="1.55"/>
    <n v="9494"/>
    <n v="1.3"/>
    <n v="0.6"/>
    <n v="2.16"/>
  </r>
  <r>
    <s v="360234"/>
    <x v="715"/>
    <x v="17"/>
    <x v="1093"/>
    <x v="1"/>
    <s v="Less than 100 Claims - lower validity"/>
    <x v="1"/>
    <s v="3300 Mercy Health_x000a_Blvd"/>
    <n v="45211"/>
    <s v="Mercy Health"/>
    <s v="N"/>
    <n v="5"/>
    <n v="29"/>
    <n v="0"/>
    <n v="0"/>
    <n v="2.5099999999999998"/>
    <n v="176.43"/>
    <s v=""/>
    <s v=""/>
    <s v=""/>
    <m/>
    <s v=""/>
    <s v=""/>
    <s v=""/>
    <m/>
  </r>
  <r>
    <s v="360236"/>
    <x v="661"/>
    <x v="17"/>
    <x v="1094"/>
    <x v="1"/>
    <s v="Less than 100 Claims - lower validity"/>
    <x v="1"/>
    <s v="3000 Hospital Drive"/>
    <n v="45103"/>
    <s v="Mercy Health"/>
    <s v="N"/>
    <n v="4"/>
    <n v="30"/>
    <n v="0"/>
    <n v="0"/>
    <n v="3.03"/>
    <n v="199.91"/>
    <s v=""/>
    <s v=""/>
    <s v=""/>
    <m/>
    <s v=""/>
    <s v=""/>
    <s v=""/>
    <m/>
  </r>
  <r>
    <s v="360245"/>
    <x v="762"/>
    <x v="17"/>
    <x v="1095"/>
    <x v="0"/>
    <s v="More than 100 Claims  - higher validity"/>
    <x v="0"/>
    <s v="2863 State Route 45"/>
    <n v="44084"/>
    <s v="Independent (IPPS)"/>
    <s v="N"/>
    <s v="NA"/>
    <n v="168"/>
    <n v="0.7"/>
    <n v="0"/>
    <n v="26.34"/>
    <n v="1826.52"/>
    <n v="191"/>
    <n v="1.4"/>
    <n v="1"/>
    <n v="1.45"/>
    <n v="9007"/>
    <n v="2.1"/>
    <n v="1"/>
    <n v="2.0699999999999998"/>
  </r>
  <r>
    <s v="360259"/>
    <x v="737"/>
    <x v="17"/>
    <x v="1096"/>
    <x v="0"/>
    <s v="More than 100 Claims  - higher validity"/>
    <x v="0"/>
    <s v="2801 Bay Park Drive"/>
    <n v="43616"/>
    <s v="ProMedica Health_x000a_System"/>
    <s v="N"/>
    <n v="5"/>
    <n v="3725"/>
    <n v="3.9"/>
    <n v="1.2"/>
    <n v="3.32"/>
    <n v="226.12"/>
    <n v="117"/>
    <n v="1.5"/>
    <n v="0.8"/>
    <n v="1.85"/>
    <n v="11216"/>
    <n v="5.4"/>
    <n v="2"/>
    <n v="2.71"/>
  </r>
  <r>
    <s v="360262"/>
    <x v="727"/>
    <x v="17"/>
    <x v="1097"/>
    <x v="0"/>
    <s v="More than 100 Claims  - higher validity"/>
    <x v="0"/>
    <s v="3404 Sylvania_x000a_Avenue"/>
    <n v="43623"/>
    <s v="Mercy Health"/>
    <s v="N"/>
    <n v="4"/>
    <n v="8695"/>
    <n v="8.4"/>
    <n v="2.9"/>
    <n v="2.85"/>
    <n v="192.82"/>
    <n v="262"/>
    <n v="6.3"/>
    <n v="2.4"/>
    <n v="2.57"/>
    <n v="15134"/>
    <n v="14.6"/>
    <n v="5.4"/>
    <n v="2.72"/>
  </r>
  <r>
    <s v="360263"/>
    <x v="716"/>
    <x v="17"/>
    <x v="1098"/>
    <x v="1"/>
    <s v="Less than 100 Claims - lower validity"/>
    <x v="0"/>
    <s v="801 Medical Drive,_x000a_Suite B"/>
    <n v="45804"/>
    <s v="Mercy Health"/>
    <s v="N"/>
    <s v="NA"/>
    <n v="452"/>
    <n v="1"/>
    <n v="0.7"/>
    <n v="1.42"/>
    <n v="97.53"/>
    <n v="33"/>
    <n v="1.1000000000000001"/>
    <n v="0.5"/>
    <n v="2.29"/>
    <n v="13341"/>
    <n v="2.1"/>
    <n v="1.2"/>
    <n v="1.76"/>
  </r>
  <r>
    <s v="360270"/>
    <x v="763"/>
    <x v="17"/>
    <x v="1099"/>
    <x v="1"/>
    <s v="Less than 100 Claims - lower validity"/>
    <x v="0"/>
    <s v="1404 East Second_x000a_Street"/>
    <n v="43512"/>
    <s v="Mercy Health"/>
    <s v="N"/>
    <n v="5"/>
    <n v="878"/>
    <n v="1.5"/>
    <n v="0.3"/>
    <n v="4.32"/>
    <n v="284.55"/>
    <n v="25"/>
    <n v="0.4"/>
    <n v="0.2"/>
    <n v="2.4300000000000002"/>
    <n v="13361"/>
    <n v="1.9"/>
    <n v="0.5"/>
    <n v="3.73"/>
  </r>
  <r>
    <s v="360274"/>
    <x v="728"/>
    <x v="17"/>
    <x v="1100"/>
    <x v="1"/>
    <s v="Less than 100 Claims - lower validity"/>
    <x v="0"/>
    <s v="One Elizabeth Place"/>
    <n v="45417"/>
    <s v="Independent (IPPS)"/>
    <s v="N"/>
    <s v="NA"/>
    <n v="101"/>
    <n v="0.1"/>
    <n v="0.1"/>
    <n v="1.29"/>
    <n v="88.48"/>
    <s v=""/>
    <s v=""/>
    <s v=""/>
    <m/>
    <s v=""/>
    <s v=""/>
    <s v=""/>
    <m/>
  </r>
  <r>
    <s v="360276"/>
    <x v="764"/>
    <x v="17"/>
    <x v="1101"/>
    <x v="0"/>
    <s v="More than 100 Claims  - higher validity"/>
    <x v="0"/>
    <s v="8401 Market Street"/>
    <n v="44512"/>
    <s v="Mercy Health"/>
    <s v="N"/>
    <n v="2"/>
    <n v="3420"/>
    <n v="3.6"/>
    <n v="1.1000000000000001"/>
    <n v="3.3"/>
    <n v="217.14"/>
    <n v="370"/>
    <n v="3.2"/>
    <n v="2.2000000000000002"/>
    <n v="1.45"/>
    <n v="7983"/>
    <n v="6.8"/>
    <n v="3.3"/>
    <n v="2.0699999999999998"/>
  </r>
  <r>
    <s v="360348"/>
    <x v="765"/>
    <x v="17"/>
    <x v="1102"/>
    <x v="1"/>
    <s v="Less than 100 Claims - lower validity"/>
    <x v="0"/>
    <s v="7500 Hospital_x000a_Avenue"/>
    <n v="43016"/>
    <s v="OhioHealth"/>
    <s v="N"/>
    <n v="4"/>
    <n v="116"/>
    <n v="0.2"/>
    <n v="0.1"/>
    <n v="4.24"/>
    <n v="304.01"/>
    <s v=""/>
    <s v=""/>
    <s v=""/>
    <m/>
    <s v=""/>
    <s v=""/>
    <s v=""/>
    <m/>
  </r>
  <r>
    <s v="360351"/>
    <x v="719"/>
    <x v="17"/>
    <x v="1103"/>
    <x v="1"/>
    <s v="Less than 100 Claims - lower validity"/>
    <x v="0"/>
    <s v="444 North Main_x000a_Street"/>
    <n v="44310"/>
    <s v="Independent (IPPS)"/>
    <s v="N"/>
    <s v="NA"/>
    <n v="503"/>
    <n v="0.4"/>
    <n v="0.3"/>
    <n v="1.34"/>
    <n v="88.35"/>
    <n v="22"/>
    <n v="0.6"/>
    <n v="0.4"/>
    <n v="1.37"/>
    <n v="7726"/>
    <n v="1"/>
    <n v="0.7"/>
    <n v="1.35"/>
  </r>
  <r>
    <s v="360352"/>
    <x v="731"/>
    <x v="17"/>
    <x v="1104"/>
    <x v="1"/>
    <s v="Less than 100 Claims - lower validity"/>
    <x v="0"/>
    <s v="7630 Southern Blvd"/>
    <n v="44512"/>
    <s v="Independent (IPPS)"/>
    <s v="N"/>
    <n v="5"/>
    <n v="3274"/>
    <n v="3.5"/>
    <n v="2.1"/>
    <n v="1.64"/>
    <n v="105.79"/>
    <n v="66"/>
    <n v="1.1000000000000001"/>
    <n v="0.8"/>
    <n v="1.42"/>
    <n v="7581"/>
    <n v="4.5999999999999996"/>
    <n v="2.9"/>
    <n v="1.58"/>
  </r>
  <r>
    <s v="360354"/>
    <x v="766"/>
    <x v="17"/>
    <x v="1105"/>
    <x v="1"/>
    <s v="Less than 100 Claims - lower validity"/>
    <x v="0"/>
    <s v="7700 University Drive"/>
    <n v="45069"/>
    <s v="UC Health"/>
    <s v="N"/>
    <n v="4"/>
    <n v="442"/>
    <n v="0.5"/>
    <n v="0.2"/>
    <n v="3.25"/>
    <n v="228.3"/>
    <n v="12"/>
    <n v="0.2"/>
    <n v="0.1"/>
    <n v="2.02"/>
    <n v="11791"/>
    <n v="0.7"/>
    <n v="0.3"/>
    <n v="2.78"/>
  </r>
  <r>
    <s v="360355"/>
    <x v="46"/>
    <x v="17"/>
    <x v="1106"/>
    <x v="1"/>
    <s v="Less than 100 Claims - lower validity"/>
    <x v="1"/>
    <s v="100 West Main_x000a_Street"/>
    <n v="45502"/>
    <s v="Independent (IPPS)"/>
    <s v="N"/>
    <n v="5"/>
    <n v="45"/>
    <n v="0.1"/>
    <n v="0.1"/>
    <n v="0.79"/>
    <n v="53.35"/>
    <s v=""/>
    <s v=""/>
    <s v=""/>
    <m/>
    <s v=""/>
    <s v=""/>
    <s v=""/>
    <m/>
  </r>
  <r>
    <s v="360358"/>
    <x v="767"/>
    <x v="17"/>
    <x v="1107"/>
    <x v="1"/>
    <s v="Less than 100 Claims - lower validity"/>
    <x v="1"/>
    <s v="7911 Diley Road"/>
    <n v="43110"/>
    <s v="Independent (IPPS)"/>
    <s v="N"/>
    <s v="NA"/>
    <n v="25"/>
    <n v="0"/>
    <n v="0"/>
    <n v="5.23"/>
    <n v="374.64"/>
    <s v=""/>
    <s v=""/>
    <s v=""/>
    <m/>
    <s v=""/>
    <s v=""/>
    <s v=""/>
    <m/>
  </r>
  <r>
    <s v="360359"/>
    <x v="768"/>
    <x v="17"/>
    <x v="1108"/>
    <x v="1"/>
    <s v="Less than 100 Claims - lower validity"/>
    <x v="0"/>
    <s v="3999 Richmond_x000a_Road"/>
    <n v="44122"/>
    <s v="University Hospitals"/>
    <s v="N"/>
    <n v="4"/>
    <n v="642"/>
    <n v="0.9"/>
    <n v="0.3"/>
    <n v="2.63"/>
    <n v="184.09"/>
    <n v="24"/>
    <n v="0.5"/>
    <n v="0.2"/>
    <n v="2"/>
    <n v="11479"/>
    <n v="1.3"/>
    <n v="0.6"/>
    <n v="2.37"/>
  </r>
  <r>
    <s v="360360"/>
    <x v="769"/>
    <x v="17"/>
    <x v="1109"/>
    <x v="1"/>
    <s v="Less than 100 Claims - lower validity"/>
    <x v="0"/>
    <s v="3535 Pentagon Park_x000a_Blvd"/>
    <n v="45431"/>
    <s v="Kettering Health_x000a_Network"/>
    <s v="N"/>
    <n v="2"/>
    <n v="425"/>
    <n v="0.7"/>
    <n v="0.3"/>
    <n v="2.39"/>
    <n v="164.34"/>
    <n v="26"/>
    <n v="0.5"/>
    <n v="0.2"/>
    <n v="2.11"/>
    <n v="12709"/>
    <n v="1.2"/>
    <n v="0.5"/>
    <n v="2.2799999999999998"/>
  </r>
  <r>
    <s v="360362"/>
    <x v="715"/>
    <x v="17"/>
    <x v="1110"/>
    <x v="1"/>
    <s v="Less than 100 Claims - lower validity"/>
    <x v="1"/>
    <s v="3155 Glendale_x000a_Milford Road"/>
    <n v="45241"/>
    <s v="Independent (IPPS)"/>
    <s v="N"/>
    <n v="5"/>
    <n v="33"/>
    <n v="0.1"/>
    <n v="0"/>
    <n v="1.44"/>
    <n v="100.04"/>
    <s v=""/>
    <s v=""/>
    <s v=""/>
    <m/>
    <s v=""/>
    <s v=""/>
    <s v=""/>
    <m/>
  </r>
  <r>
    <s v="361300"/>
    <x v="770"/>
    <x v="17"/>
    <x v="1111"/>
    <x v="1"/>
    <s v="Less than 100 Claims - lower validity"/>
    <x v="0"/>
    <s v="1035 West Wayne_x000a_St."/>
    <n v="45879"/>
    <s v="Independent (CAH)"/>
    <s v="Y"/>
    <n v="3"/>
    <n v="591"/>
    <n v="0.8"/>
    <n v="0.7"/>
    <n v="1.26"/>
    <n v="302.52"/>
    <s v=""/>
    <s v=""/>
    <s v=""/>
    <m/>
    <s v=""/>
    <s v=""/>
    <s v=""/>
    <m/>
  </r>
  <r>
    <s v="361301"/>
    <x v="771"/>
    <x v="17"/>
    <x v="1112"/>
    <x v="1"/>
    <s v="Less than 100 Claims - lower validity"/>
    <x v="0"/>
    <s v="208 N Columbus St"/>
    <n v="43526"/>
    <s v="Independent (CAH)"/>
    <s v="Y"/>
    <n v="4"/>
    <n v="287"/>
    <n v="0.2"/>
    <n v="0.2"/>
    <n v="1.01"/>
    <n v="223.25"/>
    <s v=""/>
    <s v=""/>
    <s v=""/>
    <m/>
    <s v=""/>
    <s v=""/>
    <s v=""/>
    <m/>
  </r>
  <r>
    <s v="361303"/>
    <x v="772"/>
    <x v="17"/>
    <x v="1113"/>
    <x v="1"/>
    <s v="Less than 100 Claims - lower validity"/>
    <x v="1"/>
    <s v="225 Elyria Street"/>
    <n v="44254"/>
    <s v="Cleveland Clinic Health_x000a_System"/>
    <s v="Y"/>
    <s v="NA"/>
    <n v="74"/>
    <n v="0.1"/>
    <n v="0"/>
    <n v="1.79"/>
    <n v="355.35"/>
    <s v=""/>
    <s v=""/>
    <s v=""/>
    <m/>
    <s v=""/>
    <s v=""/>
    <s v=""/>
    <m/>
  </r>
  <r>
    <s v="361306"/>
    <x v="773"/>
    <x v="17"/>
    <x v="1114"/>
    <x v="1"/>
    <s v="Less than 100 Claims - lower validity"/>
    <x v="0"/>
    <s v="200 West Lorain_x000a_Street"/>
    <n v="44074"/>
    <s v="Mercy Health"/>
    <s v="Y"/>
    <n v="3"/>
    <n v="119"/>
    <n v="0.1"/>
    <n v="0"/>
    <n v="2.89"/>
    <n v="195.85"/>
    <s v=""/>
    <s v=""/>
    <s v=""/>
    <m/>
    <s v=""/>
    <s v=""/>
    <s v=""/>
    <m/>
  </r>
  <r>
    <s v="361307"/>
    <x v="188"/>
    <x v="17"/>
    <x v="1115"/>
    <x v="1"/>
    <s v="Less than 100 Claims - lower validity"/>
    <x v="1"/>
    <s v="870 West Main_x000a_Street"/>
    <n v="44041"/>
    <s v="University Hospitals"/>
    <s v="Y"/>
    <n v="5"/>
    <n v="21"/>
    <n v="0"/>
    <n v="0"/>
    <n v="2.5299999999999998"/>
    <n v="321.04000000000002"/>
    <s v=""/>
    <s v=""/>
    <s v=""/>
    <m/>
    <s v=""/>
    <s v=""/>
    <s v=""/>
    <m/>
  </r>
  <r>
    <s v="361309"/>
    <x v="774"/>
    <x v="17"/>
    <x v="1116"/>
    <x v="1"/>
    <s v="Less than 100 Claims - lower validity"/>
    <x v="0"/>
    <s v="1600 East Riverview_x000a_Avenue"/>
    <n v="43545"/>
    <s v="Independent (CAH)"/>
    <s v="Y"/>
    <n v="4"/>
    <n v="528"/>
    <n v="0.5"/>
    <n v="0.4"/>
    <n v="1.35"/>
    <n v="203.29"/>
    <n v="11"/>
    <n v="0.2"/>
    <n v="0.2"/>
    <n v="0.83"/>
    <n v="16646"/>
    <n v="0.7"/>
    <n v="0.6"/>
    <n v="1.1599999999999999"/>
  </r>
  <r>
    <s v="361310"/>
    <x v="775"/>
    <x v="17"/>
    <x v="1117"/>
    <x v="1"/>
    <s v="Less than 100 Claims - lower validity"/>
    <x v="1"/>
    <s v="1100 Neal Zick Road"/>
    <n v="44890"/>
    <s v="Mercy Health"/>
    <s v="Y"/>
    <n v="5"/>
    <n v="73"/>
    <n v="0.1"/>
    <n v="0"/>
    <n v="1.78"/>
    <n v="351.81"/>
    <s v=""/>
    <s v=""/>
    <s v=""/>
    <m/>
    <s v=""/>
    <s v=""/>
    <s v=""/>
    <m/>
  </r>
  <r>
    <s v="361313"/>
    <x v="776"/>
    <x v="17"/>
    <x v="1118"/>
    <x v="1"/>
    <s v="Less than 100 Claims - lower validity"/>
    <x v="1"/>
    <s v="651 West Marion_x000a_Road"/>
    <n v="43338"/>
    <s v="OhioHealth"/>
    <s v="Y"/>
    <n v="4"/>
    <n v="15"/>
    <n v="0"/>
    <n v="0"/>
    <n v="1.36"/>
    <n v="283.04000000000002"/>
    <s v=""/>
    <s v=""/>
    <s v=""/>
    <m/>
    <s v=""/>
    <s v=""/>
    <s v=""/>
    <m/>
  </r>
  <r>
    <s v="361314"/>
    <x v="777"/>
    <x v="17"/>
    <x v="1119"/>
    <x v="1"/>
    <s v="Less than 100 Claims - lower validity"/>
    <x v="0"/>
    <s v="615 Fulton St"/>
    <n v="43452"/>
    <s v="Independent (CAH)"/>
    <s v="Y"/>
    <n v="4"/>
    <n v="232"/>
    <n v="0.3"/>
    <n v="0.2"/>
    <n v="1.23"/>
    <n v="298.94"/>
    <s v=""/>
    <s v=""/>
    <s v=""/>
    <m/>
    <s v=""/>
    <s v=""/>
    <s v=""/>
    <m/>
  </r>
  <r>
    <s v="361315"/>
    <x v="778"/>
    <x v="17"/>
    <x v="449"/>
    <x v="1"/>
    <s v="Less than 100 Claims - lower validity"/>
    <x v="1"/>
    <s v="921 East Franklin_x000a_Street"/>
    <n v="43326"/>
    <s v="OhioHealth"/>
    <s v="Y"/>
    <n v="5"/>
    <n v="66"/>
    <n v="0.1"/>
    <n v="0.1"/>
    <n v="1.41"/>
    <n v="399.81"/>
    <s v=""/>
    <s v=""/>
    <s v=""/>
    <m/>
    <s v=""/>
    <s v=""/>
    <s v=""/>
    <m/>
  </r>
  <r>
    <s v="361316"/>
    <x v="779"/>
    <x v="17"/>
    <x v="1120"/>
    <x v="1"/>
    <s v="Less than 100 Claims - lower validity"/>
    <x v="1"/>
    <s v="629 North Sandusky_x000a_Avenue"/>
    <n v="44820"/>
    <s v="Avita Health System"/>
    <s v="Y"/>
    <n v="3"/>
    <n v="63"/>
    <n v="0.1"/>
    <n v="0.1"/>
    <n v="1.52"/>
    <n v="232.97"/>
    <s v=""/>
    <s v=""/>
    <s v=""/>
    <m/>
    <s v=""/>
    <s v=""/>
    <s v=""/>
    <m/>
  </r>
  <r>
    <s v="361318"/>
    <x v="780"/>
    <x v="17"/>
    <x v="1121"/>
    <x v="1"/>
    <s v="Less than 100 Claims - lower validity"/>
    <x v="0"/>
    <s v="501 Van Buren_x000a_Street"/>
    <n v="44830"/>
    <s v="ProMedica Health_x000a_System"/>
    <s v="Y"/>
    <s v="NA"/>
    <n v="448"/>
    <n v="0.5"/>
    <n v="0.3"/>
    <n v="1.75"/>
    <n v="281.61"/>
    <s v=""/>
    <s v=""/>
    <s v=""/>
    <m/>
    <s v=""/>
    <s v=""/>
    <s v=""/>
    <m/>
  </r>
  <r>
    <s v="361322"/>
    <x v="249"/>
    <x v="17"/>
    <x v="1122"/>
    <x v="1"/>
    <s v="Less than 100 Claims - lower validity"/>
    <x v="0"/>
    <s v="139 Garau Street"/>
    <n v="45817"/>
    <s v="Blanchard Valley_x000a_Health System"/>
    <s v="Y"/>
    <s v="NA"/>
    <n v="531"/>
    <n v="0.7"/>
    <n v="0.6"/>
    <n v="1.24"/>
    <n v="213.28"/>
    <s v=""/>
    <s v=""/>
    <s v=""/>
    <m/>
    <s v=""/>
    <s v=""/>
    <s v=""/>
    <m/>
  </r>
  <r>
    <s v="361325"/>
    <x v="781"/>
    <x v="17"/>
    <x v="1123"/>
    <x v="1"/>
    <s v="Less than 100 Claims - lower validity"/>
    <x v="0"/>
    <s v="269 Portland Way_x000a_South"/>
    <n v="44833"/>
    <s v="Avita Health System"/>
    <s v="Y"/>
    <n v="4"/>
    <n v="349"/>
    <n v="0.4"/>
    <n v="0.3"/>
    <n v="1.61"/>
    <n v="276.31"/>
    <s v=""/>
    <s v=""/>
    <s v=""/>
    <m/>
    <s v=""/>
    <s v=""/>
    <s v=""/>
    <m/>
  </r>
  <r>
    <s v="361326"/>
    <x v="782"/>
    <x v="17"/>
    <x v="1124"/>
    <x v="1"/>
    <s v="Less than 100 Claims - lower validity"/>
    <x v="1"/>
    <s v="230 Medical Center_x000a_Drive"/>
    <n v="45679"/>
    <s v="Independent (CAH)"/>
    <s v="Y"/>
    <n v="4"/>
    <n v="57"/>
    <n v="0.1"/>
    <n v="0"/>
    <n v="1.57"/>
    <n v="283.23"/>
    <s v=""/>
    <s v=""/>
    <s v=""/>
    <m/>
    <s v=""/>
    <s v=""/>
    <s v=""/>
    <m/>
  </r>
  <r>
    <s v="361328"/>
    <x v="763"/>
    <x v="17"/>
    <x v="1125"/>
    <x v="0"/>
    <s v="More than 100 Claims  - higher validity"/>
    <x v="0"/>
    <s v="1200 Ralston_x000a_Avenue"/>
    <n v="43512"/>
    <s v="ProMedica Health_x000a_System"/>
    <s v="Y"/>
    <n v="4"/>
    <n v="4114"/>
    <n v="3.9"/>
    <n v="1.9"/>
    <n v="2.1"/>
    <n v="186.38"/>
    <n v="130"/>
    <n v="1.3"/>
    <n v="1.1000000000000001"/>
    <n v="1.22"/>
    <n v="11623"/>
    <n v="5.2"/>
    <n v="2.9"/>
    <n v="1.78"/>
  </r>
  <r>
    <s v="361329"/>
    <x v="783"/>
    <x v="17"/>
    <x v="1126"/>
    <x v="1"/>
    <s v="Less than 100 Claims - lower validity"/>
    <x v="1"/>
    <s v="885 North Sandusky_x000a_Avenue"/>
    <n v="43351"/>
    <s v="Independent (CAH)"/>
    <s v="Y"/>
    <n v="4"/>
    <n v="26"/>
    <n v="0"/>
    <n v="0"/>
    <n v="1.42"/>
    <n v="207.15"/>
    <s v=""/>
    <s v=""/>
    <s v=""/>
    <m/>
    <s v=""/>
    <s v=""/>
    <s v=""/>
    <m/>
  </r>
  <r>
    <s v="361331"/>
    <x v="784"/>
    <x v="17"/>
    <x v="1127"/>
    <x v="1"/>
    <s v="Less than 100 Claims - lower validity"/>
    <x v="1"/>
    <s v="1430 Columbus_x000a_Avenue"/>
    <n v="43160"/>
    <s v="Independent (CAH)"/>
    <s v="Y"/>
    <n v="3"/>
    <n v="27"/>
    <n v="0"/>
    <n v="0"/>
    <n v="1.92"/>
    <n v="317.26"/>
    <s v=""/>
    <s v=""/>
    <s v=""/>
    <m/>
    <s v=""/>
    <s v=""/>
    <s v=""/>
    <m/>
  </r>
  <r>
    <s v="361332"/>
    <x v="785"/>
    <x v="17"/>
    <x v="1128"/>
    <x v="1"/>
    <s v="Less than 100 Claims - lower validity"/>
    <x v="1"/>
    <s v="1275 North High_x000a_Street"/>
    <n v="45133"/>
    <s v="Independent (CAH)"/>
    <s v="Y"/>
    <n v="3"/>
    <n v="97"/>
    <n v="0.1"/>
    <n v="0"/>
    <n v="2.16"/>
    <n v="186.25"/>
    <s v=""/>
    <s v=""/>
    <s v=""/>
    <m/>
    <s v=""/>
    <s v=""/>
    <s v=""/>
    <m/>
  </r>
  <r>
    <s v="361333"/>
    <x v="786"/>
    <x v="17"/>
    <x v="1129"/>
    <x v="1"/>
    <s v="Less than 100 Claims - lower validity"/>
    <x v="0"/>
    <s v="725 South Shoop_x000a_Avenue"/>
    <n v="43567"/>
    <s v="Independent (CAH)"/>
    <s v="Y"/>
    <n v="4"/>
    <n v="1319"/>
    <n v="1.4"/>
    <n v="1"/>
    <n v="1.36"/>
    <n v="241.11"/>
    <n v="18"/>
    <n v="0.2"/>
    <n v="0.2"/>
    <n v="0.84"/>
    <n v="5893"/>
    <n v="1.5"/>
    <n v="1.2"/>
    <n v="1.28"/>
  </r>
  <r>
    <s v="390004"/>
    <x v="787"/>
    <x v="18"/>
    <x v="1130"/>
    <x v="1"/>
    <s v="Less than 100 Claims - lower validity"/>
    <x v="1"/>
    <s v="503 North 21st Street"/>
    <n v="17011"/>
    <s v="Geisinger Health_x000a_System"/>
    <s v="N"/>
    <n v="4"/>
    <n v="20"/>
    <n v="0"/>
    <n v="0"/>
    <n v="3.07"/>
    <n v="221.3"/>
    <s v=""/>
    <s v=""/>
    <s v=""/>
    <m/>
    <s v=""/>
    <s v=""/>
    <s v=""/>
    <m/>
  </r>
  <r>
    <s v="390006"/>
    <x v="162"/>
    <x v="18"/>
    <x v="1131"/>
    <x v="1"/>
    <s v="Less than 100 Claims - lower validity"/>
    <x v="1"/>
    <s v="100 North Academy_x000a_Avenue"/>
    <n v="17822"/>
    <s v="Geisinger Health_x000a_System"/>
    <s v="N"/>
    <n v="2"/>
    <n v="86"/>
    <n v="0.1"/>
    <n v="0"/>
    <n v="5.05"/>
    <n v="351.82"/>
    <s v=""/>
    <s v=""/>
    <s v=""/>
    <m/>
    <s v=""/>
    <s v=""/>
    <s v=""/>
    <m/>
  </r>
  <r>
    <s v="390008"/>
    <x v="788"/>
    <x v="18"/>
    <x v="1132"/>
    <x v="1"/>
    <s v="Less than 100 Claims - lower validity"/>
    <x v="0"/>
    <s v="724 Pershing Street"/>
    <n v="16117"/>
    <s v="Independent (IPPS)"/>
    <s v="N"/>
    <n v="4"/>
    <n v="481"/>
    <n v="0.1"/>
    <n v="0.2"/>
    <n v="0.75"/>
    <n v="51.64"/>
    <s v=""/>
    <s v=""/>
    <s v=""/>
    <m/>
    <s v=""/>
    <s v=""/>
    <s v=""/>
    <m/>
  </r>
  <r>
    <s v="390009"/>
    <x v="789"/>
    <x v="18"/>
    <x v="1133"/>
    <x v="1"/>
    <s v="Less than 100 Claims - lower validity"/>
    <x v="0"/>
    <s v="232 West 25th Street"/>
    <n v="16544"/>
    <s v="Allegheny Health_x000a_Network"/>
    <s v="N"/>
    <n v="2"/>
    <n v="122"/>
    <n v="0.1"/>
    <n v="0.1"/>
    <n v="1.44"/>
    <n v="95.58"/>
    <n v="19"/>
    <n v="0.2"/>
    <n v="0.1"/>
    <n v="1.18"/>
    <n v="7470"/>
    <n v="0.3"/>
    <n v="0.2"/>
    <n v="1.26"/>
  </r>
  <r>
    <s v="390012"/>
    <x v="790"/>
    <x v="18"/>
    <x v="1134"/>
    <x v="1"/>
    <s v="Less than 100 Claims - lower validity"/>
    <x v="1"/>
    <s v="100 Medical Campus_x000a_Drive"/>
    <n v="19446"/>
    <s v="Jefferson Health"/>
    <s v="N"/>
    <n v="3"/>
    <n v="15"/>
    <n v="0"/>
    <n v="0"/>
    <n v="2.14"/>
    <n v="163.5"/>
    <s v=""/>
    <s v=""/>
    <s v=""/>
    <m/>
    <s v=""/>
    <s v=""/>
    <s v=""/>
    <m/>
  </r>
  <r>
    <s v="390013"/>
    <x v="791"/>
    <x v="18"/>
    <x v="1135"/>
    <x v="1"/>
    <s v="Less than 100 Claims - lower validity"/>
    <x v="1"/>
    <s v="One Hospital Drive"/>
    <n v="17837"/>
    <s v="Independent (IPPS)"/>
    <s v="N"/>
    <n v="4"/>
    <n v="54"/>
    <n v="0.1"/>
    <n v="0"/>
    <n v="3.93"/>
    <n v="277.27"/>
    <s v=""/>
    <s v=""/>
    <s v=""/>
    <m/>
    <s v=""/>
    <s v=""/>
    <s v=""/>
    <m/>
  </r>
  <r>
    <s v="390016"/>
    <x v="232"/>
    <x v="18"/>
    <x v="1136"/>
    <x v="1"/>
    <s v="Less than 100 Claims - lower validity"/>
    <x v="0"/>
    <s v="1211 Wilmington_x000a_Avenue"/>
    <n v="16105"/>
    <s v="UPMC"/>
    <s v="N"/>
    <n v="2"/>
    <n v="1124"/>
    <n v="0.4"/>
    <n v="0.4"/>
    <n v="1.22"/>
    <n v="79.34"/>
    <n v="19"/>
    <n v="0.1"/>
    <n v="0.1"/>
    <n v="0.56000000000000005"/>
    <n v="3560"/>
    <n v="0.5"/>
    <n v="0.5"/>
    <n v="1.03"/>
  </r>
  <r>
    <s v="390028"/>
    <x v="792"/>
    <x v="18"/>
    <x v="1137"/>
    <x v="1"/>
    <s v="Less than 100 Claims - lower validity"/>
    <x v="1"/>
    <s v="1400 Locust Street"/>
    <n v="15219"/>
    <s v="UPMC"/>
    <s v="N"/>
    <n v="2"/>
    <n v="47"/>
    <n v="0.1"/>
    <n v="0"/>
    <n v="2.5099999999999998"/>
    <n v="167.09"/>
    <s v=""/>
    <s v=""/>
    <s v=""/>
    <m/>
    <s v=""/>
    <s v=""/>
    <s v=""/>
    <m/>
  </r>
  <r>
    <s v="390032"/>
    <x v="793"/>
    <x v="18"/>
    <x v="1138"/>
    <x v="1"/>
    <s v="Less than 100 Claims - lower validity"/>
    <x v="1"/>
    <s v="1301 Carlisle St"/>
    <n v="15065"/>
    <s v="Allegheny Health_x000a_Network"/>
    <s v="N"/>
    <n v="3"/>
    <n v="27"/>
    <n v="0"/>
    <n v="0"/>
    <n v="1.76"/>
    <n v="118.35"/>
    <s v=""/>
    <s v=""/>
    <s v=""/>
    <m/>
    <s v=""/>
    <s v=""/>
    <s v=""/>
    <m/>
  </r>
  <r>
    <s v="390036"/>
    <x v="794"/>
    <x v="18"/>
    <x v="1139"/>
    <x v="1"/>
    <s v="Less than 100 Claims - lower validity"/>
    <x v="0"/>
    <s v="1000 Dutch Ridge_x000a_Road"/>
    <n v="15009"/>
    <s v="Heritage Valley Health_x000a_System"/>
    <s v="N"/>
    <n v="3"/>
    <n v="686"/>
    <n v="0.3"/>
    <n v="0.2"/>
    <n v="1.1299999999999999"/>
    <n v="74.52"/>
    <n v="40"/>
    <n v="0.2"/>
    <n v="0.2"/>
    <n v="1.02"/>
    <n v="6684"/>
    <n v="0.5"/>
    <n v="0.5"/>
    <n v="1.07"/>
  </r>
  <r>
    <s v="390037"/>
    <x v="795"/>
    <x v="18"/>
    <x v="1140"/>
    <x v="1"/>
    <s v="Less than 100 Claims - lower validity"/>
    <x v="0"/>
    <s v="720 Blackburn Road"/>
    <n v="15143"/>
    <s v="Heritage Valley Health_x000a_System"/>
    <s v="N"/>
    <n v="3"/>
    <n v="173"/>
    <n v="0.1"/>
    <n v="0.1"/>
    <n v="1.27"/>
    <n v="86.82"/>
    <s v=""/>
    <s v=""/>
    <s v=""/>
    <m/>
    <s v=""/>
    <s v=""/>
    <s v=""/>
    <m/>
  </r>
  <r>
    <s v="390042"/>
    <x v="244"/>
    <x v="18"/>
    <x v="1141"/>
    <x v="1"/>
    <s v="Less than 100 Claims - lower validity"/>
    <x v="1"/>
    <s v="155 Wilson Avenue"/>
    <n v="15301"/>
    <s v="Washington Health_x000a_System"/>
    <s v="N"/>
    <n v="3"/>
    <n v="45"/>
    <n v="0"/>
    <n v="0"/>
    <n v="2.2799999999999998"/>
    <n v="153.63"/>
    <s v=""/>
    <s v=""/>
    <s v=""/>
    <m/>
    <s v=""/>
    <s v=""/>
    <s v=""/>
    <m/>
  </r>
  <r>
    <s v="390044"/>
    <x v="796"/>
    <x v="18"/>
    <x v="1142"/>
    <x v="1"/>
    <s v="Less than 100 Claims - lower validity"/>
    <x v="1"/>
    <s v="Sixth Avenue And_x000a_Spruce St"/>
    <n v="19603"/>
    <s v="Independent (IPPS)"/>
    <s v="N"/>
    <n v="4"/>
    <n v="20"/>
    <n v="0"/>
    <n v="0"/>
    <n v="3.49"/>
    <n v="254.29"/>
    <s v=""/>
    <s v=""/>
    <s v=""/>
    <m/>
    <s v=""/>
    <s v=""/>
    <s v=""/>
    <m/>
  </r>
  <r>
    <s v="390046"/>
    <x v="407"/>
    <x v="18"/>
    <x v="576"/>
    <x v="1"/>
    <s v="Less than 100 Claims - lower validity"/>
    <x v="1"/>
    <s v="1001 South George_x000a_Street"/>
    <n v="17403"/>
    <s v="WellSpan Health"/>
    <s v="N"/>
    <n v="3"/>
    <n v="91"/>
    <n v="0.1"/>
    <n v="0"/>
    <n v="2.93"/>
    <n v="213.82"/>
    <s v=""/>
    <s v=""/>
    <s v=""/>
    <m/>
    <s v=""/>
    <s v=""/>
    <s v=""/>
    <m/>
  </r>
  <r>
    <s v="390050"/>
    <x v="792"/>
    <x v="18"/>
    <x v="1143"/>
    <x v="1"/>
    <s v="Less than 100 Claims - lower validity"/>
    <x v="1"/>
    <s v="320 East North_x000a_Avenue"/>
    <n v="15212"/>
    <s v="Allegheny Health_x000a_Network"/>
    <s v="N"/>
    <n v="1"/>
    <n v="30"/>
    <n v="0"/>
    <n v="0"/>
    <n v="2.0099999999999998"/>
    <n v="136.1"/>
    <s v=""/>
    <s v=""/>
    <s v=""/>
    <m/>
    <s v=""/>
    <s v=""/>
    <s v=""/>
    <m/>
  </r>
  <r>
    <s v="390057"/>
    <x v="797"/>
    <x v="18"/>
    <x v="1144"/>
    <x v="1"/>
    <s v="Less than 100 Claims - lower validity"/>
    <x v="1"/>
    <s v="700 Lawn Avenue"/>
    <n v="18960"/>
    <s v="Independent (IPPS)"/>
    <s v="N"/>
    <n v="5"/>
    <n v="13"/>
    <n v="0"/>
    <n v="0"/>
    <n v="2.27"/>
    <n v="177.33"/>
    <s v=""/>
    <s v=""/>
    <s v=""/>
    <m/>
    <s v=""/>
    <s v=""/>
    <s v=""/>
    <m/>
  </r>
  <r>
    <s v="390063"/>
    <x v="789"/>
    <x v="18"/>
    <x v="1145"/>
    <x v="1"/>
    <s v="Less than 100 Claims - lower validity"/>
    <x v="0"/>
    <s v="201 State Street"/>
    <n v="16550"/>
    <s v="UPMC"/>
    <s v="N"/>
    <n v="2"/>
    <n v="230"/>
    <n v="0.2"/>
    <n v="0.2"/>
    <n v="0.81"/>
    <n v="52.19"/>
    <n v="40"/>
    <n v="0.4"/>
    <n v="0.4"/>
    <n v="1.06"/>
    <n v="6519"/>
    <n v="0.6"/>
    <n v="0.6"/>
    <n v="0.97"/>
  </r>
  <r>
    <s v="390065"/>
    <x v="798"/>
    <x v="18"/>
    <x v="1146"/>
    <x v="1"/>
    <s v="Less than 100 Claims - lower validity"/>
    <x v="1"/>
    <s v="147 Gettys Street"/>
    <n v="17325"/>
    <s v="WellSpan Health"/>
    <s v="N"/>
    <n v="4"/>
    <n v="26"/>
    <n v="0"/>
    <n v="0"/>
    <n v="3.45"/>
    <n v="262.39"/>
    <s v=""/>
    <s v=""/>
    <s v=""/>
    <m/>
    <s v=""/>
    <s v=""/>
    <s v=""/>
    <m/>
  </r>
  <r>
    <s v="390066"/>
    <x v="260"/>
    <x v="18"/>
    <x v="314"/>
    <x v="1"/>
    <s v="Less than 100 Claims - lower validity"/>
    <x v="1"/>
    <s v="Fourth And Walnut_x000a_Streets"/>
    <n v="17042"/>
    <s v="WellSpan Health"/>
    <s v="N"/>
    <n v="3"/>
    <n v="15"/>
    <n v="0"/>
    <n v="0"/>
    <n v="2.31"/>
    <n v="168.12"/>
    <s v=""/>
    <s v=""/>
    <s v=""/>
    <m/>
    <s v=""/>
    <s v=""/>
    <s v=""/>
    <m/>
  </r>
  <r>
    <s v="390067"/>
    <x v="799"/>
    <x v="18"/>
    <x v="1147"/>
    <x v="1"/>
    <s v="Less than 100 Claims - lower validity"/>
    <x v="0"/>
    <s v="409 South Second_x000a_Street"/>
    <n v="17105"/>
    <s v="Independent (IPPS)"/>
    <s v="N"/>
    <n v="3"/>
    <n v="202"/>
    <n v="0.2"/>
    <n v="0.1"/>
    <n v="2.48"/>
    <n v="176.36"/>
    <s v=""/>
    <s v=""/>
    <s v=""/>
    <m/>
    <s v=""/>
    <s v=""/>
    <s v=""/>
    <m/>
  </r>
  <r>
    <s v="390090"/>
    <x v="792"/>
    <x v="18"/>
    <x v="1148"/>
    <x v="1"/>
    <s v="Less than 100 Claims - lower validity"/>
    <x v="0"/>
    <s v="4800 Friendship_x000a_Avenue"/>
    <n v="15224"/>
    <s v="Allegheny Health_x000a_Network"/>
    <s v="N"/>
    <n v="3"/>
    <n v="554"/>
    <n v="0.8"/>
    <n v="0.3"/>
    <n v="2.57"/>
    <n v="173.55"/>
    <n v="45"/>
    <n v="0.8"/>
    <n v="0.7"/>
    <n v="1.17"/>
    <n v="9740"/>
    <n v="1.6"/>
    <n v="1"/>
    <n v="1.62"/>
  </r>
  <r>
    <s v="390091"/>
    <x v="800"/>
    <x v="18"/>
    <x v="1149"/>
    <x v="1"/>
    <s v="Less than 100 Claims - lower validity"/>
    <x v="0"/>
    <s v="100 Fairfield Drive"/>
    <n v="16346"/>
    <s v="UPMC"/>
    <s v="N"/>
    <n v="4"/>
    <n v="106"/>
    <n v="0.1"/>
    <n v="0"/>
    <n v="2.17"/>
    <n v="137.94"/>
    <s v=""/>
    <s v=""/>
    <s v=""/>
    <m/>
    <s v=""/>
    <s v=""/>
    <s v=""/>
    <m/>
  </r>
  <r>
    <s v="390093"/>
    <x v="801"/>
    <x v="18"/>
    <x v="1150"/>
    <x v="1"/>
    <s v="Less than 100 Claims - lower validity"/>
    <x v="1"/>
    <s v="One Hospital Drive"/>
    <n v="16214"/>
    <s v="QHR"/>
    <s v="N"/>
    <n v="2"/>
    <n v="19"/>
    <n v="0"/>
    <n v="0"/>
    <n v="0.99"/>
    <n v="69.989999999999995"/>
    <s v=""/>
    <s v=""/>
    <s v=""/>
    <m/>
    <s v=""/>
    <s v=""/>
    <s v=""/>
    <m/>
  </r>
  <r>
    <s v="390096"/>
    <x v="796"/>
    <x v="18"/>
    <x v="236"/>
    <x v="1"/>
    <s v="Less than 100 Claims - lower validity"/>
    <x v="1"/>
    <s v="2500 Bernville Road"/>
    <n v="19605"/>
    <s v="Penn State Hershey_x000a_Health System"/>
    <s v="N"/>
    <n v="2"/>
    <n v="22"/>
    <n v="0"/>
    <n v="0"/>
    <n v="1.98"/>
    <n v="145.86000000000001"/>
    <s v=""/>
    <s v=""/>
    <s v=""/>
    <m/>
    <s v=""/>
    <s v=""/>
    <s v=""/>
    <m/>
  </r>
  <r>
    <s v="390100"/>
    <x v="626"/>
    <x v="18"/>
    <x v="1151"/>
    <x v="1"/>
    <s v="Less than 100 Claims - lower validity"/>
    <x v="1"/>
    <s v="555 North Duke_x000a_Street"/>
    <n v="17604"/>
    <s v="University of_x000a_Pennsylvania Health_x000a_System"/>
    <s v="N"/>
    <n v="5"/>
    <n v="62"/>
    <n v="0.1"/>
    <n v="0"/>
    <n v="4.74"/>
    <n v="335.83"/>
    <s v=""/>
    <s v=""/>
    <s v=""/>
    <m/>
    <s v=""/>
    <s v=""/>
    <s v=""/>
    <m/>
  </r>
  <r>
    <s v="390102"/>
    <x v="792"/>
    <x v="18"/>
    <x v="1152"/>
    <x v="1"/>
    <s v="Less than 100 Claims - lower validity"/>
    <x v="1"/>
    <s v="815 Freeport Road"/>
    <n v="15215"/>
    <s v="UPMC"/>
    <s v="N"/>
    <n v="4"/>
    <n v="30"/>
    <n v="0.1"/>
    <n v="0"/>
    <n v="2.6"/>
    <n v="191.1"/>
    <s v=""/>
    <s v=""/>
    <s v=""/>
    <m/>
    <s v=""/>
    <s v=""/>
    <s v=""/>
    <m/>
  </r>
  <r>
    <s v="390104"/>
    <x v="802"/>
    <x v="18"/>
    <x v="1153"/>
    <x v="1"/>
    <s v="Less than 100 Claims - lower validity"/>
    <x v="1"/>
    <s v="4372 Route 6"/>
    <n v="16735"/>
    <s v="Independent (IPPS)"/>
    <s v="N"/>
    <n v="4"/>
    <n v="55"/>
    <n v="0"/>
    <n v="0"/>
    <n v="3.73"/>
    <n v="247.18"/>
    <s v=""/>
    <s v=""/>
    <s v=""/>
    <m/>
    <s v=""/>
    <s v=""/>
    <s v=""/>
    <m/>
  </r>
  <r>
    <s v="390107"/>
    <x v="792"/>
    <x v="18"/>
    <x v="1154"/>
    <x v="1"/>
    <s v="Less than 100 Claims - lower validity"/>
    <x v="0"/>
    <s v="9100 Babcock_x000a_Boulevard"/>
    <n v="15237"/>
    <s v="UPMC"/>
    <s v="N"/>
    <n v="4"/>
    <n v="345"/>
    <n v="0.7"/>
    <n v="0.2"/>
    <n v="2.98"/>
    <n v="199.64"/>
    <n v="17"/>
    <n v="0.4"/>
    <n v="0.2"/>
    <n v="1.61"/>
    <n v="9081"/>
    <n v="1.1000000000000001"/>
    <n v="0.5"/>
    <n v="2.31"/>
  </r>
  <r>
    <s v="390110"/>
    <x v="803"/>
    <x v="18"/>
    <x v="1155"/>
    <x v="1"/>
    <s v="Less than 100 Claims - lower validity"/>
    <x v="1"/>
    <s v="1086 Franklin Street"/>
    <n v="15905"/>
    <s v="Duke LifePoint_x000a_Healthcare"/>
    <s v="N"/>
    <n v="2"/>
    <n v="15"/>
    <n v="0"/>
    <n v="0"/>
    <n v="2.35"/>
    <n v="159.02000000000001"/>
    <s v=""/>
    <s v=""/>
    <s v=""/>
    <m/>
    <s v=""/>
    <s v=""/>
    <s v=""/>
    <m/>
  </r>
  <r>
    <s v="390111"/>
    <x v="804"/>
    <x v="18"/>
    <x v="1156"/>
    <x v="1"/>
    <s v="Less than 100 Claims - lower validity"/>
    <x v="0"/>
    <s v="34th &amp; Spruce Sts"/>
    <n v="19104"/>
    <s v="University of_x000a_Pennsylvania Health_x000a_System"/>
    <s v="N"/>
    <n v="4"/>
    <n v="105"/>
    <n v="0.1"/>
    <n v="0"/>
    <n v="3.33"/>
    <n v="250.51"/>
    <s v=""/>
    <s v=""/>
    <s v=""/>
    <m/>
    <s v=""/>
    <s v=""/>
    <s v=""/>
    <m/>
  </r>
  <r>
    <s v="390113"/>
    <x v="805"/>
    <x v="18"/>
    <x v="1157"/>
    <x v="1"/>
    <s v="Less than 100 Claims - lower validity"/>
    <x v="0"/>
    <s v="751 Liberty Street"/>
    <n v="16335"/>
    <s v="Meadville Medical_x000a_Center"/>
    <s v="N"/>
    <n v="3"/>
    <n v="134"/>
    <n v="0.2"/>
    <n v="0.1"/>
    <n v="1.96"/>
    <n v="139.91"/>
    <s v=""/>
    <s v=""/>
    <s v=""/>
    <m/>
    <s v=""/>
    <s v=""/>
    <s v=""/>
    <m/>
  </r>
  <r>
    <s v="390114"/>
    <x v="792"/>
    <x v="18"/>
    <x v="1158"/>
    <x v="1"/>
    <s v="Less than 100 Claims - lower validity"/>
    <x v="0"/>
    <s v="300 Halket Street"/>
    <n v="15213"/>
    <s v="UPMC"/>
    <s v="N"/>
    <n v="4"/>
    <n v="266"/>
    <n v="0.4"/>
    <n v="0.1"/>
    <n v="5.4"/>
    <n v="361.29"/>
    <n v="43"/>
    <n v="1.8"/>
    <n v="0.7"/>
    <n v="2.7"/>
    <n v="18629"/>
    <n v="2.2000000000000002"/>
    <n v="0.7"/>
    <n v="2.97"/>
  </r>
  <r>
    <s v="390119"/>
    <x v="806"/>
    <x v="18"/>
    <x v="1159"/>
    <x v="1"/>
    <s v="Less than 100 Claims - lower validity"/>
    <x v="1"/>
    <s v="700 Quincy Avenue"/>
    <n v="18510"/>
    <s v="Community Health_x000a_Systems_x000a_(CHS)/Lutheran"/>
    <s v="N"/>
    <n v="1"/>
    <n v="14"/>
    <n v="0"/>
    <n v="0"/>
    <n v="3.75"/>
    <n v="260.94"/>
    <s v=""/>
    <s v=""/>
    <s v=""/>
    <m/>
    <s v=""/>
    <s v=""/>
    <s v=""/>
    <m/>
  </r>
  <r>
    <s v="390133"/>
    <x v="807"/>
    <x v="18"/>
    <x v="1160"/>
    <x v="1"/>
    <s v="Less than 100 Claims - lower validity"/>
    <x v="1"/>
    <s v="1200 South Cedar_x000a_Crest Boulvard"/>
    <n v="18105"/>
    <s v="Lehigh Valley Health_x000a_Network"/>
    <s v="N"/>
    <n v="3"/>
    <n v="17"/>
    <n v="0"/>
    <n v="0"/>
    <n v="4.1100000000000003"/>
    <n v="292.3"/>
    <s v=""/>
    <s v=""/>
    <s v=""/>
    <m/>
    <s v=""/>
    <s v=""/>
    <s v=""/>
    <m/>
  </r>
  <r>
    <s v="390137"/>
    <x v="808"/>
    <x v="18"/>
    <x v="1161"/>
    <x v="1"/>
    <s v="Less than 100 Claims - lower validity"/>
    <x v="1"/>
    <s v="575 North River_x000a_Street"/>
    <n v="18764"/>
    <s v="Community Health_x000a_Systems_x000a_(CHS)/Lutheran"/>
    <s v="N"/>
    <n v="1"/>
    <n v="23"/>
    <n v="0"/>
    <n v="0"/>
    <n v="2.4900000000000002"/>
    <n v="149.51"/>
    <s v=""/>
    <s v=""/>
    <s v=""/>
    <m/>
    <s v=""/>
    <s v=""/>
    <s v=""/>
    <m/>
  </r>
  <r>
    <s v="390138"/>
    <x v="809"/>
    <x v="18"/>
    <x v="1162"/>
    <x v="1"/>
    <s v="Less than 100 Claims - lower validity"/>
    <x v="1"/>
    <s v="501 East Main St"/>
    <n v="17268"/>
    <s v="Summit Health"/>
    <s v="N"/>
    <n v="3"/>
    <n v="21"/>
    <n v="0.1"/>
    <n v="0"/>
    <n v="3.86"/>
    <n v="307.24"/>
    <s v=""/>
    <s v=""/>
    <s v=""/>
    <m/>
    <s v=""/>
    <s v=""/>
    <s v=""/>
    <m/>
  </r>
  <r>
    <s v="390139"/>
    <x v="810"/>
    <x v="18"/>
    <x v="1163"/>
    <x v="1"/>
    <s v="Less than 100 Claims - lower validity"/>
    <x v="1"/>
    <s v="130 South Bryn_x000a_Mawr Ave"/>
    <n v="19010"/>
    <s v="Main Line Health"/>
    <s v="N"/>
    <n v="5"/>
    <n v="59"/>
    <n v="0.1"/>
    <n v="0"/>
    <n v="2.5499999999999998"/>
    <n v="198.28"/>
    <s v=""/>
    <s v=""/>
    <s v=""/>
    <m/>
    <s v=""/>
    <s v=""/>
    <s v=""/>
    <m/>
  </r>
  <r>
    <s v="390142"/>
    <x v="804"/>
    <x v="18"/>
    <x v="1164"/>
    <x v="1"/>
    <s v="Less than 100 Claims - lower validity"/>
    <x v="1"/>
    <s v="5501 Old York Road"/>
    <n v="19141"/>
    <s v="Einstein Healthcare_x000a_Network"/>
    <s v="N"/>
    <n v="1"/>
    <n v="20"/>
    <n v="0"/>
    <n v="0"/>
    <n v="2.57"/>
    <n v="200.96"/>
    <s v=""/>
    <s v=""/>
    <s v=""/>
    <m/>
    <s v=""/>
    <s v=""/>
    <s v=""/>
    <m/>
  </r>
  <r>
    <s v="390145"/>
    <x v="293"/>
    <x v="18"/>
    <x v="1165"/>
    <x v="1"/>
    <s v="Less than 100 Claims - lower validity"/>
    <x v="1"/>
    <s v="532 West Pittsburgh_x000a_Street"/>
    <n v="15601"/>
    <s v="Excela Health"/>
    <s v="N"/>
    <n v="3"/>
    <n v="32"/>
    <n v="0"/>
    <n v="0"/>
    <n v="1.58"/>
    <n v="106.86"/>
    <s v=""/>
    <s v=""/>
    <s v=""/>
    <m/>
    <s v=""/>
    <s v=""/>
    <s v=""/>
    <m/>
  </r>
  <r>
    <s v="390146"/>
    <x v="503"/>
    <x v="18"/>
    <x v="1166"/>
    <x v="1"/>
    <s v="Less than 100 Claims - lower validity"/>
    <x v="0"/>
    <s v="Two Crescent Park_x000a_West"/>
    <n v="16365"/>
    <s v="Independent (IPPS)"/>
    <s v="N"/>
    <n v="3"/>
    <n v="1107"/>
    <n v="0.8"/>
    <n v="0.2"/>
    <n v="3.4"/>
    <n v="235.91"/>
    <n v="54"/>
    <n v="0.2"/>
    <n v="0.4"/>
    <n v="0.6"/>
    <n v="4102"/>
    <n v="1.1000000000000001"/>
    <n v="0.6"/>
    <n v="1.74"/>
  </r>
  <r>
    <s v="390151"/>
    <x v="811"/>
    <x v="18"/>
    <x v="1167"/>
    <x v="1"/>
    <s v="Less than 100 Claims - lower validity"/>
    <x v="1"/>
    <s v="112 North Seventh_x000a_Street"/>
    <n v="17201"/>
    <s v="Summit Health"/>
    <s v="N"/>
    <n v="4"/>
    <n v="28"/>
    <n v="0"/>
    <n v="0"/>
    <n v="3.86"/>
    <n v="263.88"/>
    <s v=""/>
    <s v=""/>
    <s v=""/>
    <m/>
    <s v=""/>
    <s v=""/>
    <s v=""/>
    <m/>
  </r>
  <r>
    <s v="390163"/>
    <x v="812"/>
    <x v="18"/>
    <x v="1168"/>
    <x v="1"/>
    <s v="Less than 100 Claims - lower validity"/>
    <x v="1"/>
    <s v="One Nolte Drive"/>
    <n v="16201"/>
    <s v="Independent (IPPS)"/>
    <s v="N"/>
    <n v="3"/>
    <n v="18"/>
    <n v="0"/>
    <n v="0"/>
    <n v="2.0499999999999998"/>
    <n v="135.19"/>
    <s v=""/>
    <s v=""/>
    <s v=""/>
    <m/>
    <s v=""/>
    <s v=""/>
    <s v=""/>
    <m/>
  </r>
  <r>
    <s v="390164"/>
    <x v="792"/>
    <x v="18"/>
    <x v="1169"/>
    <x v="1"/>
    <s v="Less than 100 Claims - lower validity"/>
    <x v="0"/>
    <s v="200 Lothrop Street"/>
    <n v="15213"/>
    <s v="UPMC"/>
    <s v="N"/>
    <n v="2"/>
    <n v="165"/>
    <n v="0.3"/>
    <n v="0.1"/>
    <n v="3.34"/>
    <n v="233.43"/>
    <n v="28"/>
    <n v="0.9"/>
    <n v="0.6"/>
    <n v="1.52"/>
    <n v="12043"/>
    <n v="1.2"/>
    <n v="0.7"/>
    <n v="1.74"/>
  </r>
  <r>
    <s v="390168"/>
    <x v="555"/>
    <x v="18"/>
    <x v="1170"/>
    <x v="1"/>
    <s v="Less than 100 Claims - lower validity"/>
    <x v="0"/>
    <s v="One Hospital Way"/>
    <n v="16001"/>
    <s v="Independent (IPPS)"/>
    <s v="N"/>
    <n v="4"/>
    <n v="393"/>
    <n v="0.4"/>
    <n v="0.2"/>
    <n v="2.19"/>
    <n v="145.34"/>
    <n v="37"/>
    <n v="0.3"/>
    <n v="0.3"/>
    <n v="1.1299999999999999"/>
    <n v="6498"/>
    <n v="0.7"/>
    <n v="0.4"/>
    <n v="1.57"/>
  </r>
  <r>
    <s v="390174"/>
    <x v="804"/>
    <x v="18"/>
    <x v="1171"/>
    <x v="1"/>
    <s v="Less than 100 Claims - lower validity"/>
    <x v="1"/>
    <s v="111 South 11th_x000a_Street"/>
    <n v="19107"/>
    <s v="Jefferson Health"/>
    <s v="N"/>
    <n v="4"/>
    <n v="15"/>
    <n v="0"/>
    <n v="0"/>
    <n v="7.36"/>
    <n v="576.46"/>
    <s v=""/>
    <s v=""/>
    <s v=""/>
    <m/>
    <s v=""/>
    <s v=""/>
    <s v=""/>
    <m/>
  </r>
  <r>
    <s v="390178"/>
    <x v="173"/>
    <x v="18"/>
    <x v="1172"/>
    <x v="1"/>
    <s v="Less than 100 Claims - lower validity"/>
    <x v="0"/>
    <s v="110 North Main_x000a_Street"/>
    <n v="16125"/>
    <s v="UPMC"/>
    <s v="N"/>
    <n v="3"/>
    <n v="760"/>
    <n v="1.1000000000000001"/>
    <n v="0.3"/>
    <n v="3.66"/>
    <n v="236.59"/>
    <n v="43"/>
    <n v="0.4"/>
    <n v="0.2"/>
    <n v="1.57"/>
    <n v="9791"/>
    <n v="1.5"/>
    <n v="0.5"/>
    <n v="2.73"/>
  </r>
  <r>
    <s v="390179"/>
    <x v="766"/>
    <x v="18"/>
    <x v="1173"/>
    <x v="1"/>
    <s v="Less than 100 Claims - lower validity"/>
    <x v="1"/>
    <s v="701 East Marshall_x000a_Street"/>
    <n v="19380"/>
    <s v="University of_x000a_Pennsylvania Health_x000a_System"/>
    <s v="N"/>
    <n v="5"/>
    <n v="35"/>
    <n v="0"/>
    <n v="0"/>
    <n v="1.83"/>
    <n v="137.02000000000001"/>
    <s v=""/>
    <s v=""/>
    <s v=""/>
    <m/>
    <s v=""/>
    <s v=""/>
    <s v=""/>
    <m/>
  </r>
  <r>
    <s v="390198"/>
    <x v="789"/>
    <x v="18"/>
    <x v="1174"/>
    <x v="1"/>
    <s v="Less than 100 Claims - lower validity"/>
    <x v="1"/>
    <s v="5515 Peach Street"/>
    <n v="16509"/>
    <s v="Independent (IPPS)"/>
    <s v="N"/>
    <n v="3"/>
    <n v="48"/>
    <n v="0"/>
    <n v="0"/>
    <n v="1.49"/>
    <n v="97.32"/>
    <s v=""/>
    <s v=""/>
    <s v=""/>
    <m/>
    <s v=""/>
    <s v=""/>
    <s v=""/>
    <m/>
  </r>
  <r>
    <s v="390203"/>
    <x v="813"/>
    <x v="18"/>
    <x v="1175"/>
    <x v="1"/>
    <s v="Less than 100 Claims - lower validity"/>
    <x v="1"/>
    <s v="595 West State St"/>
    <n v="18901"/>
    <s v="Independent (IPPS)"/>
    <s v="N"/>
    <n v="5"/>
    <n v="15"/>
    <n v="0"/>
    <n v="0"/>
    <n v="2.3199999999999998"/>
    <n v="178.27"/>
    <s v=""/>
    <s v=""/>
    <s v=""/>
    <m/>
    <s v=""/>
    <s v=""/>
    <s v=""/>
    <m/>
  </r>
  <r>
    <s v="390211"/>
    <x v="814"/>
    <x v="18"/>
    <x v="1176"/>
    <x v="1"/>
    <s v="Less than 100 Claims - lower validity"/>
    <x v="0"/>
    <s v="740 East State Street"/>
    <n v="16146"/>
    <s v="Steward Health Care_x000a_System, LLC"/>
    <s v="N"/>
    <n v="3"/>
    <n v="270"/>
    <n v="0.2"/>
    <n v="0.1"/>
    <n v="2.09"/>
    <n v="134.78"/>
    <n v="19"/>
    <n v="0.2"/>
    <n v="0.2"/>
    <n v="1.44"/>
    <n v="8544"/>
    <n v="0.4"/>
    <n v="0.3"/>
    <n v="1.7"/>
  </r>
  <r>
    <s v="390217"/>
    <x v="476"/>
    <x v="18"/>
    <x v="1177"/>
    <x v="1"/>
    <s v="Less than 100 Claims - lower validity"/>
    <x v="1"/>
    <s v="508 South Church_x000a_Street"/>
    <n v="15666"/>
    <s v="Excela Health"/>
    <s v="N"/>
    <n v="3"/>
    <n v="12"/>
    <n v="0"/>
    <n v="0"/>
    <n v="1.8"/>
    <n v="122.21"/>
    <s v=""/>
    <s v=""/>
    <s v=""/>
    <m/>
    <s v=""/>
    <s v=""/>
    <s v=""/>
    <m/>
  </r>
  <r>
    <s v="390225"/>
    <x v="815"/>
    <x v="18"/>
    <x v="1178"/>
    <x v="1"/>
    <s v="Less than 100 Claims - lower validity"/>
    <x v="1"/>
    <s v="169 Martin Avenue"/>
    <n v="17522"/>
    <s v="WellSpan Health"/>
    <s v="N"/>
    <n v="2"/>
    <n v="18"/>
    <n v="0"/>
    <n v="0"/>
    <n v="3.91"/>
    <n v="280.44"/>
    <s v=""/>
    <s v=""/>
    <s v=""/>
    <m/>
    <s v=""/>
    <s v=""/>
    <s v=""/>
    <m/>
  </r>
  <r>
    <s v="390228"/>
    <x v="792"/>
    <x v="18"/>
    <x v="1179"/>
    <x v="1"/>
    <s v="Less than 100 Claims - lower validity"/>
    <x v="1"/>
    <s v="1000 Bower Hill_x000a_Road"/>
    <n v="15243"/>
    <s v="Independent (IPPS)"/>
    <s v="N"/>
    <n v="4"/>
    <n v="86"/>
    <n v="0.1"/>
    <n v="0"/>
    <n v="1.83"/>
    <n v="119.76"/>
    <s v=""/>
    <s v=""/>
    <s v=""/>
    <m/>
    <s v=""/>
    <s v=""/>
    <s v=""/>
    <m/>
  </r>
  <r>
    <s v="390231"/>
    <x v="816"/>
    <x v="18"/>
    <x v="1180"/>
    <x v="1"/>
    <s v="Less than 100 Claims - lower validity"/>
    <x v="1"/>
    <s v="1200 Old York Road"/>
    <n v="19001"/>
    <s v="Jefferson Health"/>
    <s v="N"/>
    <n v="3"/>
    <n v="17"/>
    <n v="0"/>
    <n v="0"/>
    <n v="2.81"/>
    <n v="214.11"/>
    <s v=""/>
    <s v=""/>
    <s v=""/>
    <m/>
    <s v=""/>
    <s v=""/>
    <s v=""/>
    <m/>
  </r>
  <r>
    <s v="390233"/>
    <x v="817"/>
    <x v="18"/>
    <x v="1181"/>
    <x v="1"/>
    <s v="Less than 100 Claims - lower validity"/>
    <x v="1"/>
    <s v="300 Highland Ave"/>
    <n v="17331"/>
    <s v="Independent (IPPS)"/>
    <s v="N"/>
    <n v="3"/>
    <n v="29"/>
    <n v="0"/>
    <n v="0"/>
    <n v="3.1"/>
    <n v="195.47"/>
    <s v=""/>
    <s v=""/>
    <s v=""/>
    <m/>
    <s v=""/>
    <s v=""/>
    <s v=""/>
    <m/>
  </r>
  <r>
    <s v="390256"/>
    <x v="818"/>
    <x v="18"/>
    <x v="1182"/>
    <x v="1"/>
    <s v="Less than 100 Claims - lower validity"/>
    <x v="0"/>
    <s v="500 University Drive"/>
    <n v="17033"/>
    <s v="Penn State Hershey_x000a_Health System"/>
    <s v="N"/>
    <n v="4"/>
    <n v="478"/>
    <n v="0.3"/>
    <n v="0.1"/>
    <n v="3.2"/>
    <n v="225.59"/>
    <s v=""/>
    <s v=""/>
    <s v=""/>
    <m/>
    <s v=""/>
    <s v=""/>
    <s v=""/>
    <m/>
  </r>
  <r>
    <s v="390258"/>
    <x v="819"/>
    <x v="18"/>
    <x v="200"/>
    <x v="1"/>
    <s v="Less than 100 Claims - lower validity"/>
    <x v="1"/>
    <s v="Langhorne-Newtown_x000a_Rd"/>
    <n v="19047"/>
    <s v="Trinity Health"/>
    <s v="N"/>
    <n v="4"/>
    <n v="29"/>
    <n v="0"/>
    <n v="0"/>
    <n v="2.58"/>
    <n v="198.97"/>
    <s v=""/>
    <s v=""/>
    <s v=""/>
    <m/>
    <s v=""/>
    <s v=""/>
    <s v=""/>
    <m/>
  </r>
  <r>
    <s v="390266"/>
    <x v="820"/>
    <x v="18"/>
    <x v="1183"/>
    <x v="1"/>
    <s v="Less than 100 Claims - lower validity"/>
    <x v="0"/>
    <s v="631 North Broad_x000a_Street Ext."/>
    <n v="16127"/>
    <s v="Independent (IPPS)"/>
    <s v="N"/>
    <n v="4"/>
    <n v="159"/>
    <n v="0.1"/>
    <n v="0.1"/>
    <n v="1.55"/>
    <n v="108.71"/>
    <s v=""/>
    <s v=""/>
    <s v=""/>
    <m/>
    <s v=""/>
    <s v=""/>
    <s v=""/>
    <m/>
  </r>
  <r>
    <s v="390268"/>
    <x v="821"/>
    <x v="18"/>
    <x v="1184"/>
    <x v="1"/>
    <s v="Less than 100 Claims - lower validity"/>
    <x v="1"/>
    <s v="1800 East Park Ave"/>
    <n v="16803"/>
    <s v="Independent (IPPS)"/>
    <s v="N"/>
    <n v="4"/>
    <n v="59"/>
    <n v="0.1"/>
    <n v="0"/>
    <n v="3.88"/>
    <n v="285.20999999999998"/>
    <s v=""/>
    <s v=""/>
    <s v=""/>
    <m/>
    <s v=""/>
    <s v=""/>
    <s v=""/>
    <m/>
  </r>
  <r>
    <s v="390270"/>
    <x v="822"/>
    <x v="18"/>
    <x v="1185"/>
    <x v="1"/>
    <s v="Less than 100 Claims - lower validity"/>
    <x v="1"/>
    <s v="1000 East Mountain_x000a_Boulevard"/>
    <n v="18711"/>
    <s v="Geisinger Health_x000a_System"/>
    <s v="N"/>
    <n v="3"/>
    <n v="78"/>
    <n v="0"/>
    <n v="0"/>
    <n v="2.6"/>
    <n v="181.78"/>
    <s v=""/>
    <s v=""/>
    <s v=""/>
    <m/>
    <s v=""/>
    <s v=""/>
    <s v=""/>
    <m/>
  </r>
  <r>
    <s v="390307"/>
    <x v="823"/>
    <x v="18"/>
    <x v="1186"/>
    <x v="1"/>
    <s v="Less than 100 Claims - lower validity"/>
    <x v="1"/>
    <s v="239 Edgewood Drive_x000a_Extension"/>
    <n v="16154"/>
    <s v="Independent (IPPS)"/>
    <s v="N"/>
    <s v="NA"/>
    <n v="47"/>
    <n v="0"/>
    <n v="0"/>
    <n v="1.19"/>
    <n v="75.41"/>
    <s v=""/>
    <s v=""/>
    <s v=""/>
    <m/>
    <s v=""/>
    <s v=""/>
    <s v=""/>
    <m/>
  </r>
  <r>
    <s v="391308"/>
    <x v="824"/>
    <x v="18"/>
    <x v="1187"/>
    <x v="1"/>
    <s v="Less than 100 Claims - lower validity"/>
    <x v="0"/>
    <s v="965 Shamrock Lane"/>
    <n v="16407"/>
    <s v="Independent (CAH)"/>
    <s v="Y"/>
    <n v="3"/>
    <n v="426"/>
    <n v="0.1"/>
    <n v="0.1"/>
    <n v="1.42"/>
    <n v="73.86"/>
    <s v=""/>
    <s v=""/>
    <s v=""/>
    <m/>
    <s v=""/>
    <s v=""/>
    <s v=""/>
    <m/>
  </r>
  <r>
    <s v="391313"/>
    <x v="825"/>
    <x v="18"/>
    <x v="1188"/>
    <x v="1"/>
    <s v="Less than 100 Claims - lower validity"/>
    <x v="1"/>
    <s v="1001 East Second_x000a_Street"/>
    <n v="16915"/>
    <s v="Independent (CAH)"/>
    <s v="Y"/>
    <n v="3"/>
    <n v="18"/>
    <n v="0"/>
    <n v="0"/>
    <n v="1.67"/>
    <n v="113.46"/>
    <s v=""/>
    <s v=""/>
    <s v=""/>
    <m/>
    <s v=""/>
    <s v=""/>
    <s v=""/>
    <m/>
  </r>
  <r>
    <s v="391314"/>
    <x v="826"/>
    <x v="18"/>
    <x v="1189"/>
    <x v="1"/>
    <s v="Less than 100 Claims - lower validity"/>
    <x v="0"/>
    <s v="406 West Oak Street"/>
    <n v="16354"/>
    <s v="Meadville Medical_x000a_Center"/>
    <s v="Y"/>
    <s v="NA"/>
    <n v="192"/>
    <n v="0"/>
    <n v="0"/>
    <n v="0.89"/>
    <n v="52.47"/>
    <s v=""/>
    <s v=""/>
    <s v=""/>
    <m/>
    <s v=""/>
    <s v=""/>
    <s v=""/>
    <m/>
  </r>
  <r>
    <s v="440002"/>
    <x v="480"/>
    <x v="19"/>
    <x v="1190"/>
    <x v="1"/>
    <s v="Less than 100 Claims - lower validity"/>
    <x v="1"/>
    <s v="620 Skyline Drive"/>
    <n v="38301"/>
    <s v="West Tennessee_x000a_Healthcare"/>
    <s v="N"/>
    <n v="2"/>
    <n v="54"/>
    <n v="0.1"/>
    <n v="0"/>
    <n v="1.85"/>
    <n v="123.82"/>
    <s v=""/>
    <s v=""/>
    <s v=""/>
    <m/>
    <s v=""/>
    <s v=""/>
    <s v=""/>
    <m/>
  </r>
  <r>
    <s v="440003"/>
    <x v="827"/>
    <x v="19"/>
    <x v="1191"/>
    <x v="1"/>
    <s v="Less than 100 Claims - lower validity"/>
    <x v="1"/>
    <s v="555 Hartsville Pike"/>
    <n v="37066"/>
    <s v="LifePoint Health"/>
    <s v="N"/>
    <n v="1"/>
    <n v="92"/>
    <n v="0.1"/>
    <n v="0"/>
    <n v="2.9"/>
    <n v="181.1"/>
    <s v=""/>
    <s v=""/>
    <s v=""/>
    <m/>
    <s v=""/>
    <s v=""/>
    <s v=""/>
    <m/>
  </r>
  <r>
    <s v="440006"/>
    <x v="828"/>
    <x v="19"/>
    <x v="1192"/>
    <x v="1"/>
    <s v="Less than 100 Claims - lower validity"/>
    <x v="0"/>
    <s v="3441 Dickerson Pike"/>
    <n v="37207"/>
    <s v="HCA Healthcare"/>
    <s v="N"/>
    <n v="1"/>
    <n v="151"/>
    <n v="0.1"/>
    <n v="0"/>
    <n v="2.48"/>
    <n v="171.77"/>
    <n v="16"/>
    <n v="0.7"/>
    <n v="0.2"/>
    <n v="3.09"/>
    <n v="18297"/>
    <n v="0.8"/>
    <n v="0.3"/>
    <n v="3"/>
  </r>
  <r>
    <s v="440009"/>
    <x v="829"/>
    <x v="19"/>
    <x v="1193"/>
    <x v="1"/>
    <s v="Less than 100 Claims - lower validity"/>
    <x v="1"/>
    <s v="421 S Main St"/>
    <n v="38555"/>
    <s v="Covenant Health"/>
    <s v="N"/>
    <n v="3"/>
    <n v="45"/>
    <n v="0"/>
    <n v="0"/>
    <n v="1.67"/>
    <n v="110.92"/>
    <s v=""/>
    <s v=""/>
    <s v=""/>
    <m/>
    <s v=""/>
    <s v=""/>
    <s v=""/>
    <m/>
  </r>
  <r>
    <s v="440010"/>
    <x v="809"/>
    <x v="19"/>
    <x v="1194"/>
    <x v="1"/>
    <s v="Less than 100 Claims - lower validity"/>
    <x v="1"/>
    <s v="103 J V Mangubat Dr"/>
    <n v="38485"/>
    <s v="Maury Regional Health_x000a_System"/>
    <s v="N"/>
    <n v="3"/>
    <n v="22"/>
    <n v="0"/>
    <n v="0"/>
    <n v="3.49"/>
    <n v="231.93"/>
    <s v=""/>
    <s v=""/>
    <s v=""/>
    <m/>
    <s v=""/>
    <s v=""/>
    <s v=""/>
    <m/>
  </r>
  <r>
    <s v="440011"/>
    <x v="201"/>
    <x v="19"/>
    <x v="1195"/>
    <x v="1"/>
    <s v="Less than 100 Claims - lower validity"/>
    <x v="1"/>
    <s v="907 E Lamar_x000a_Alexander Parkway"/>
    <n v="37804"/>
    <s v="Independent (IPPS)"/>
    <s v="N"/>
    <n v="3"/>
    <n v="71"/>
    <n v="0.1"/>
    <n v="0"/>
    <n v="2.27"/>
    <n v="139.78"/>
    <s v=""/>
    <s v=""/>
    <s v=""/>
    <m/>
    <s v=""/>
    <s v=""/>
    <s v=""/>
    <m/>
  </r>
  <r>
    <s v="440012"/>
    <x v="830"/>
    <x v="19"/>
    <x v="1196"/>
    <x v="1"/>
    <s v="Less than 100 Claims - lower validity"/>
    <x v="1"/>
    <s v="One Medical Park_x000a_Blvd"/>
    <n v="37620"/>
    <s v="Wellmont Health_x000a_System"/>
    <s v="N"/>
    <n v="3"/>
    <n v="99"/>
    <n v="0"/>
    <n v="0"/>
    <n v="1.28"/>
    <n v="78.8"/>
    <s v=""/>
    <s v=""/>
    <s v=""/>
    <m/>
    <s v=""/>
    <s v=""/>
    <s v=""/>
    <m/>
  </r>
  <r>
    <s v="440015"/>
    <x v="831"/>
    <x v="19"/>
    <x v="1197"/>
    <x v="1"/>
    <s v="Less than 100 Claims - lower validity"/>
    <x v="1"/>
    <s v="1924 Alcoa Highway"/>
    <n v="37920"/>
    <s v="Independent (IPPS)"/>
    <s v="N"/>
    <n v="2"/>
    <n v="79"/>
    <n v="0.1"/>
    <n v="0.1"/>
    <n v="1.64"/>
    <n v="100.44"/>
    <s v=""/>
    <s v=""/>
    <s v=""/>
    <m/>
    <s v=""/>
    <s v=""/>
    <s v=""/>
    <m/>
  </r>
  <r>
    <s v="440017"/>
    <x v="832"/>
    <x v="19"/>
    <x v="1198"/>
    <x v="1"/>
    <s v="Less than 100 Claims - lower validity"/>
    <x v="1"/>
    <s v="130 West Ravine_x000a_Road"/>
    <n v="37662"/>
    <s v="Wellmont Health_x000a_System"/>
    <s v="N"/>
    <n v="1"/>
    <n v="66"/>
    <n v="0.1"/>
    <n v="0"/>
    <n v="1.81"/>
    <n v="111.82"/>
    <s v=""/>
    <s v=""/>
    <s v=""/>
    <m/>
    <s v=""/>
    <s v=""/>
    <s v=""/>
    <m/>
  </r>
  <r>
    <s v="440020"/>
    <x v="833"/>
    <x v="19"/>
    <x v="1199"/>
    <x v="1"/>
    <s v="Less than 100 Claims - lower validity"/>
    <x v="0"/>
    <s v="1265 E College St"/>
    <n v="38478"/>
    <s v="LifePoint Health"/>
    <s v="N"/>
    <n v="3"/>
    <n v="218"/>
    <n v="0.3"/>
    <n v="0.1"/>
    <n v="4.87"/>
    <n v="349.24"/>
    <s v=""/>
    <s v=""/>
    <s v=""/>
    <m/>
    <s v=""/>
    <s v=""/>
    <s v=""/>
    <m/>
  </r>
  <r>
    <s v="440029"/>
    <x v="217"/>
    <x v="19"/>
    <x v="1200"/>
    <x v="0"/>
    <s v="More than 100 Claims  - higher validity"/>
    <x v="0"/>
    <s v="4321 Carothers_x000a_Parkway"/>
    <n v="37067"/>
    <s v="Independent (IPPS)"/>
    <s v="N"/>
    <n v="4"/>
    <n v="3844"/>
    <n v="2.4"/>
    <n v="1.7"/>
    <n v="1.41"/>
    <n v="96.92"/>
    <n v="210"/>
    <n v="3.2"/>
    <n v="1.8"/>
    <n v="1.77"/>
    <n v="10086"/>
    <n v="5.6"/>
    <n v="3.5"/>
    <n v="1.6"/>
  </r>
  <r>
    <s v="440030"/>
    <x v="834"/>
    <x v="19"/>
    <x v="1201"/>
    <x v="1"/>
    <s v="Less than 100 Claims - lower validity"/>
    <x v="1"/>
    <s v="908 W 4th North St"/>
    <n v="37814"/>
    <s v="Covenant Health"/>
    <s v="N"/>
    <n v="3"/>
    <n v="78"/>
    <n v="0"/>
    <n v="0"/>
    <n v="1.82"/>
    <n v="113.03"/>
    <s v=""/>
    <s v=""/>
    <s v=""/>
    <m/>
    <s v=""/>
    <s v=""/>
    <s v=""/>
    <m/>
  </r>
  <r>
    <s v="440032"/>
    <x v="835"/>
    <x v="19"/>
    <x v="1202"/>
    <x v="1"/>
    <s v="Less than 100 Claims - lower validity"/>
    <x v="1"/>
    <s v="851 Locust Street"/>
    <n v="37857"/>
    <s v="Wellmont Health_x000a_System"/>
    <s v="N"/>
    <n v="4"/>
    <n v="13"/>
    <n v="0"/>
    <n v="0"/>
    <n v="1.44"/>
    <n v="88.91"/>
    <s v=""/>
    <s v=""/>
    <s v=""/>
    <m/>
    <s v=""/>
    <s v=""/>
    <s v=""/>
    <m/>
  </r>
  <r>
    <s v="440033"/>
    <x v="836"/>
    <x v="19"/>
    <x v="1203"/>
    <x v="1"/>
    <s v="Less than 100 Claims - lower validity"/>
    <x v="1"/>
    <s v="923 East Central_x000a_Avenue"/>
    <n v="37766"/>
    <s v="Community Health_x000a_Systems_x000a_(CHS)/Lutheran"/>
    <s v="N"/>
    <n v="1"/>
    <n v="14"/>
    <n v="0"/>
    <n v="0"/>
    <n v="4.92"/>
    <n v="327.22000000000003"/>
    <s v=""/>
    <s v=""/>
    <s v=""/>
    <m/>
    <s v=""/>
    <s v=""/>
    <s v=""/>
    <m/>
  </r>
  <r>
    <s v="440034"/>
    <x v="837"/>
    <x v="19"/>
    <x v="1204"/>
    <x v="1"/>
    <s v="Less than 100 Claims - lower validity"/>
    <x v="1"/>
    <s v="990 Oak Ridge_x000a_Turnpike Box 529"/>
    <n v="37830"/>
    <s v="Covenant Health"/>
    <s v="N"/>
    <n v="3"/>
    <n v="24"/>
    <n v="0"/>
    <n v="0"/>
    <n v="1.34"/>
    <n v="80.459999999999994"/>
    <s v=""/>
    <s v=""/>
    <s v=""/>
    <m/>
    <s v=""/>
    <s v=""/>
    <s v=""/>
    <m/>
  </r>
  <r>
    <s v="440035"/>
    <x v="268"/>
    <x v="19"/>
    <x v="1205"/>
    <x v="1"/>
    <s v="Less than 100 Claims - lower validity"/>
    <x v="1"/>
    <s v="651 Dunlop Lane"/>
    <n v="37040"/>
    <s v="Community Health_x000a_Systems_x000a_(CHS)/Lutheran"/>
    <s v="N"/>
    <n v="1"/>
    <n v="24"/>
    <n v="0"/>
    <n v="0"/>
    <n v="3.03"/>
    <n v="210.38"/>
    <s v=""/>
    <s v=""/>
    <s v=""/>
    <m/>
    <s v=""/>
    <s v=""/>
    <s v=""/>
    <m/>
  </r>
  <r>
    <s v="440039"/>
    <x v="828"/>
    <x v="19"/>
    <x v="1206"/>
    <x v="0"/>
    <s v="More than 100 Claims  - higher validity"/>
    <x v="0"/>
    <s v="1211 Medical Center_x000a_Drive"/>
    <n v="37232"/>
    <s v="Vanderbilt Health"/>
    <s v="N"/>
    <n v="2"/>
    <n v="3393"/>
    <n v="3.8"/>
    <n v="1.9"/>
    <n v="1.98"/>
    <n v="132.72999999999999"/>
    <n v="183"/>
    <n v="7.5"/>
    <n v="3.5"/>
    <n v="2.14"/>
    <n v="18175"/>
    <n v="11.2"/>
    <n v="5.4"/>
    <n v="2.08"/>
  </r>
  <r>
    <s v="440046"/>
    <x v="838"/>
    <x v="19"/>
    <x v="1207"/>
    <x v="1"/>
    <s v="Less than 100 Claims - lower validity"/>
    <x v="0"/>
    <s v="111 Highway 70 East"/>
    <n v="37055"/>
    <s v="HCA Healthcare"/>
    <s v="N"/>
    <n v="4"/>
    <n v="104"/>
    <n v="0.1"/>
    <n v="0"/>
    <n v="2.48"/>
    <n v="165.71"/>
    <s v=""/>
    <s v=""/>
    <s v=""/>
    <m/>
    <s v=""/>
    <s v=""/>
    <s v=""/>
    <m/>
  </r>
  <r>
    <s v="440048"/>
    <x v="839"/>
    <x v="19"/>
    <x v="1208"/>
    <x v="1"/>
    <s v="Less than 100 Claims - lower validity"/>
    <x v="0"/>
    <s v="6019 Walnut Grove_x000a_Road"/>
    <n v="38120"/>
    <s v="Baptist Memorial_x000a_Health Care_x000a_Corporation"/>
    <s v="N"/>
    <n v="2"/>
    <n v="269"/>
    <n v="0.3"/>
    <n v="0.1"/>
    <n v="2.5099999999999998"/>
    <n v="170.3"/>
    <n v="22"/>
    <n v="0.3"/>
    <n v="0.2"/>
    <n v="1.69"/>
    <n v="10785"/>
    <n v="0.6"/>
    <n v="0.3"/>
    <n v="2.04"/>
  </r>
  <r>
    <s v="440049"/>
    <x v="839"/>
    <x v="19"/>
    <x v="1209"/>
    <x v="1"/>
    <s v="Less than 100 Claims - lower validity"/>
    <x v="0"/>
    <s v="1265 Union Ave_x000a_Suite 700"/>
    <n v="38104"/>
    <s v="Methodist Le Bonheur_x000a_Healthcare"/>
    <s v="N"/>
    <n v="2"/>
    <n v="305"/>
    <n v="0.6"/>
    <n v="0.1"/>
    <n v="4.62"/>
    <n v="313.92"/>
    <n v="22"/>
    <n v="0.2"/>
    <n v="0.2"/>
    <n v="1.3"/>
    <n v="9501"/>
    <n v="0.8"/>
    <n v="0.3"/>
    <n v="2.73"/>
  </r>
  <r>
    <s v="440053"/>
    <x v="840"/>
    <x v="19"/>
    <x v="1210"/>
    <x v="1"/>
    <s v="Less than 100 Claims - lower validity"/>
    <x v="0"/>
    <s v="1700 Medical Center_x000a_Parkway"/>
    <n v="37129"/>
    <s v="Ascension Health"/>
    <s v="N"/>
    <n v="2"/>
    <n v="461"/>
    <n v="0.4"/>
    <n v="0.2"/>
    <n v="1.87"/>
    <n v="128.44"/>
    <n v="20"/>
    <n v="0.4"/>
    <n v="0.2"/>
    <n v="2.29"/>
    <n v="14256"/>
    <n v="0.8"/>
    <n v="0.4"/>
    <n v="2.06"/>
  </r>
  <r>
    <s v="440059"/>
    <x v="841"/>
    <x v="19"/>
    <x v="1211"/>
    <x v="1"/>
    <s v="Less than 100 Claims - lower validity"/>
    <x v="0"/>
    <s v="1 Medical Center_x000a_Boulevard"/>
    <n v="38501"/>
    <s v="Independent (IPPS)"/>
    <s v="N"/>
    <n v="3"/>
    <n v="199"/>
    <n v="0.2"/>
    <n v="0.1"/>
    <n v="1.61"/>
    <n v="107.7"/>
    <s v=""/>
    <s v=""/>
    <s v=""/>
    <m/>
    <s v=""/>
    <s v=""/>
    <s v=""/>
    <m/>
  </r>
  <r>
    <s v="440063"/>
    <x v="842"/>
    <x v="19"/>
    <x v="1212"/>
    <x v="1"/>
    <s v="Less than 100 Claims - lower validity"/>
    <x v="1"/>
    <s v="400 N State Of_x000a_Franklin Rd"/>
    <n v="37604"/>
    <s v="Mountain States_x000a_Health Alliance"/>
    <s v="N"/>
    <n v="2"/>
    <n v="52"/>
    <n v="0"/>
    <n v="0"/>
    <n v="2.9"/>
    <n v="179.69"/>
    <s v=""/>
    <s v=""/>
    <s v=""/>
    <m/>
    <s v=""/>
    <s v=""/>
    <s v=""/>
    <m/>
  </r>
  <r>
    <s v="440065"/>
    <x v="46"/>
    <x v="19"/>
    <x v="1213"/>
    <x v="1"/>
    <s v="Less than 100 Claims - lower validity"/>
    <x v="1"/>
    <s v="100 Northcrest Drive"/>
    <n v="37172"/>
    <s v="Independent (IPPS)"/>
    <s v="N"/>
    <n v="3"/>
    <n v="40"/>
    <n v="0"/>
    <n v="0"/>
    <n v="1.37"/>
    <n v="92.06"/>
    <s v=""/>
    <s v=""/>
    <s v=""/>
    <m/>
    <s v=""/>
    <s v=""/>
    <s v=""/>
    <m/>
  </r>
  <r>
    <s v="440073"/>
    <x v="559"/>
    <x v="19"/>
    <x v="1214"/>
    <x v="0"/>
    <s v="More than 100 Claims  - higher validity"/>
    <x v="0"/>
    <s v="1224 Trotwood Ave"/>
    <n v="38401"/>
    <s v="Maury Regional Health_x000a_System"/>
    <s v="N"/>
    <n v="3"/>
    <n v="7738"/>
    <n v="7.4"/>
    <n v="2.9"/>
    <n v="2.57"/>
    <n v="173.78"/>
    <n v="296"/>
    <n v="4.3"/>
    <n v="2.7"/>
    <n v="1.6"/>
    <n v="9571"/>
    <n v="11.7"/>
    <n v="5.6"/>
    <n v="2.1"/>
  </r>
  <r>
    <s v="440081"/>
    <x v="843"/>
    <x v="19"/>
    <x v="1215"/>
    <x v="1"/>
    <s v="Less than 100 Claims - lower validity"/>
    <x v="1"/>
    <s v="742 Middlecreek_x000a_Road"/>
    <n v="37862"/>
    <s v="Covenant Health"/>
    <s v="N"/>
    <n v="2"/>
    <n v="63"/>
    <n v="0"/>
    <n v="0"/>
    <n v="1.81"/>
    <n v="111.79"/>
    <s v=""/>
    <s v=""/>
    <s v=""/>
    <m/>
    <s v=""/>
    <s v=""/>
    <s v=""/>
    <m/>
  </r>
  <r>
    <s v="440082"/>
    <x v="828"/>
    <x v="19"/>
    <x v="1216"/>
    <x v="1"/>
    <s v="Less than 100 Claims - lower validity"/>
    <x v="0"/>
    <s v="4220 Harding Rd, Po_x000a_Box 380"/>
    <n v="37205"/>
    <s v="Ascension Health"/>
    <s v="N"/>
    <n v="4"/>
    <n v="268"/>
    <n v="0.4"/>
    <n v="0.3"/>
    <n v="1.46"/>
    <n v="98.88"/>
    <n v="29"/>
    <n v="1"/>
    <n v="0.4"/>
    <n v="2.48"/>
    <n v="14458"/>
    <n v="1.4"/>
    <n v="0.7"/>
    <n v="2.0699999999999998"/>
  </r>
  <r>
    <s v="440091"/>
    <x v="844"/>
    <x v="19"/>
    <x v="1217"/>
    <x v="1"/>
    <s v="Less than 100 Claims - lower validity"/>
    <x v="1"/>
    <s v="2525 Desales Ave"/>
    <n v="37404"/>
    <s v="Catholic Health_x000a_Initiatives"/>
    <s v="N"/>
    <n v="4"/>
    <n v="16"/>
    <n v="0"/>
    <n v="0"/>
    <n v="4.01"/>
    <n v="274.49"/>
    <s v=""/>
    <s v=""/>
    <s v=""/>
    <m/>
    <s v=""/>
    <s v=""/>
    <s v=""/>
    <m/>
  </r>
  <r>
    <s v="440102"/>
    <x v="137"/>
    <x v="19"/>
    <x v="1218"/>
    <x v="1"/>
    <s v="Less than 100 Claims - lower validity"/>
    <x v="1"/>
    <s v="106 Medical Center_x000a_Blvd"/>
    <n v="37334"/>
    <s v="Independent (IPPS)"/>
    <s v="N"/>
    <n v="3"/>
    <n v="74"/>
    <n v="0"/>
    <n v="0"/>
    <n v="1.96"/>
    <n v="123.23"/>
    <s v=""/>
    <s v=""/>
    <s v=""/>
    <m/>
    <s v=""/>
    <s v=""/>
    <s v=""/>
    <m/>
  </r>
  <r>
    <s v="440104"/>
    <x v="844"/>
    <x v="19"/>
    <x v="1219"/>
    <x v="1"/>
    <s v="Less than 100 Claims - lower validity"/>
    <x v="1"/>
    <s v="975 E 3rd St"/>
    <n v="37403"/>
    <s v="Erlanger Health_x000a_System"/>
    <s v="N"/>
    <n v="1"/>
    <n v="96"/>
    <n v="0.1"/>
    <n v="0.1"/>
    <n v="1.1299999999999999"/>
    <n v="75.98"/>
    <s v=""/>
    <s v=""/>
    <s v=""/>
    <m/>
    <s v=""/>
    <s v=""/>
    <s v=""/>
    <m/>
  </r>
  <r>
    <s v="440110"/>
    <x v="845"/>
    <x v="19"/>
    <x v="1220"/>
    <x v="1"/>
    <s v="Less than 100 Claims - lower validity"/>
    <x v="1"/>
    <s v="550 Fort Loudon_x000a_Medical Center Dr"/>
    <n v="37772"/>
    <s v="Covenant Health"/>
    <s v="N"/>
    <n v="4"/>
    <n v="32"/>
    <n v="0"/>
    <n v="0"/>
    <n v="1.96"/>
    <n v="121.7"/>
    <s v=""/>
    <s v=""/>
    <s v=""/>
    <m/>
    <s v=""/>
    <s v=""/>
    <s v=""/>
    <m/>
  </r>
  <r>
    <s v="440120"/>
    <x v="831"/>
    <x v="19"/>
    <x v="1221"/>
    <x v="1"/>
    <s v="Less than 100 Claims - lower validity"/>
    <x v="0"/>
    <s v="900 East Oak Hill_x000a_Avenue"/>
    <n v="37917"/>
    <s v="Community Health_x000a_Systems_x000a_(CHS)/Lutheran"/>
    <s v="N"/>
    <n v="1"/>
    <n v="142"/>
    <n v="0.1"/>
    <n v="0.1"/>
    <n v="1.58"/>
    <n v="95.28"/>
    <s v=""/>
    <s v=""/>
    <s v=""/>
    <m/>
    <s v=""/>
    <s v=""/>
    <s v=""/>
    <m/>
  </r>
  <r>
    <s v="440125"/>
    <x v="831"/>
    <x v="19"/>
    <x v="1222"/>
    <x v="1"/>
    <s v="Less than 100 Claims - lower validity"/>
    <x v="1"/>
    <s v="1901 W Clinch Ave"/>
    <n v="37916"/>
    <s v="Covenant Health"/>
    <s v="N"/>
    <n v="4"/>
    <n v="68"/>
    <n v="0"/>
    <n v="0"/>
    <n v="1.56"/>
    <n v="95.87"/>
    <s v=""/>
    <s v=""/>
    <s v=""/>
    <m/>
    <s v=""/>
    <s v=""/>
    <s v=""/>
    <m/>
  </r>
  <r>
    <s v="440132"/>
    <x v="207"/>
    <x v="19"/>
    <x v="1223"/>
    <x v="1"/>
    <s v="Less than 100 Claims - lower validity"/>
    <x v="1"/>
    <s v="301 Tyson Av"/>
    <n v="38242"/>
    <s v="Independent (IPPS)"/>
    <s v="N"/>
    <n v="4"/>
    <n v="50"/>
    <n v="0"/>
    <n v="0"/>
    <n v="2.15"/>
    <n v="140.15"/>
    <s v=""/>
    <s v=""/>
    <s v=""/>
    <m/>
    <s v=""/>
    <s v=""/>
    <s v=""/>
    <m/>
  </r>
  <r>
    <s v="440133"/>
    <x v="828"/>
    <x v="19"/>
    <x v="1224"/>
    <x v="1"/>
    <s v="Less than 100 Claims - lower validity"/>
    <x v="0"/>
    <s v="2000 Church St"/>
    <n v="37236"/>
    <s v="Ascension Health"/>
    <s v="N"/>
    <n v="4"/>
    <n v="380"/>
    <n v="0.5"/>
    <n v="0.3"/>
    <n v="1.71"/>
    <n v="117.37"/>
    <n v="50"/>
    <n v="1.5"/>
    <n v="0.7"/>
    <n v="2.11"/>
    <n v="13347"/>
    <n v="2"/>
    <n v="1"/>
    <n v="1.99"/>
  </r>
  <r>
    <s v="440137"/>
    <x v="257"/>
    <x v="19"/>
    <x v="1225"/>
    <x v="1"/>
    <s v="Less than 100 Claims - lower validity"/>
    <x v="0"/>
    <s v="2835 Hwy 231 N"/>
    <n v="37160"/>
    <s v="Community Health_x000a_Systems_x000a_(CHS)/Lutheran"/>
    <s v="N"/>
    <n v="2"/>
    <n v="132"/>
    <n v="0.1"/>
    <n v="0"/>
    <n v="3.23"/>
    <n v="216.8"/>
    <s v=""/>
    <s v=""/>
    <s v=""/>
    <m/>
    <s v=""/>
    <s v=""/>
    <s v=""/>
    <m/>
  </r>
  <r>
    <s v="440144"/>
    <x v="846"/>
    <x v="19"/>
    <x v="1226"/>
    <x v="1"/>
    <s v="Less than 100 Claims - lower validity"/>
    <x v="0"/>
    <s v="1801 N Jackson St_x000a_Box 460"/>
    <n v="37388"/>
    <s v="Community Health_x000a_Systems_x000a_(CHS)/Lutheran"/>
    <s v="N"/>
    <n v="2"/>
    <n v="102"/>
    <n v="0.1"/>
    <n v="0.1"/>
    <n v="1.71"/>
    <n v="126.09"/>
    <s v=""/>
    <s v=""/>
    <s v=""/>
    <m/>
    <s v=""/>
    <s v=""/>
    <s v=""/>
    <m/>
  </r>
  <r>
    <s v="440150"/>
    <x v="847"/>
    <x v="19"/>
    <x v="1227"/>
    <x v="1"/>
    <s v="Less than 100 Claims - lower validity"/>
    <x v="1"/>
    <s v="5655 Frist Blvd"/>
    <n v="37076"/>
    <s v="HCA Healthcare"/>
    <s v="N"/>
    <n v="2"/>
    <n v="72"/>
    <n v="0.1"/>
    <n v="0"/>
    <n v="2.86"/>
    <n v="198.78"/>
    <s v=""/>
    <s v=""/>
    <s v=""/>
    <m/>
    <s v=""/>
    <s v=""/>
    <s v=""/>
    <m/>
  </r>
  <r>
    <s v="440159"/>
    <x v="839"/>
    <x v="19"/>
    <x v="1228"/>
    <x v="1"/>
    <s v="Less than 100 Claims - lower validity"/>
    <x v="1"/>
    <s v="3000 Getwell Rd"/>
    <n v="38118"/>
    <s v="Acadia Healthcare_x000a_Company, Inc."/>
    <s v="N"/>
    <n v="2"/>
    <n v="23"/>
    <n v="0"/>
    <n v="0"/>
    <n v="0.71"/>
    <n v="45.09"/>
    <s v=""/>
    <s v=""/>
    <s v=""/>
    <m/>
    <s v=""/>
    <s v=""/>
    <s v=""/>
    <m/>
  </r>
  <r>
    <s v="440161"/>
    <x v="828"/>
    <x v="19"/>
    <x v="1229"/>
    <x v="0"/>
    <s v="More than 100 Claims  - higher validity"/>
    <x v="0"/>
    <s v="2300 Patterson_x000a_Street"/>
    <n v="37203"/>
    <s v="HCA Healthcare"/>
    <s v="N"/>
    <n v="3"/>
    <n v="2214"/>
    <n v="2"/>
    <n v="0.8"/>
    <n v="2.46"/>
    <n v="168.54"/>
    <n v="102"/>
    <n v="2.9"/>
    <n v="1"/>
    <n v="2.8"/>
    <n v="16868"/>
    <n v="4.9000000000000004"/>
    <n v="1.9"/>
    <n v="2.65"/>
  </r>
  <r>
    <s v="440173"/>
    <x v="831"/>
    <x v="19"/>
    <x v="1230"/>
    <x v="1"/>
    <s v="Less than 100 Claims - lower validity"/>
    <x v="1"/>
    <s v="9352 Park West Blvd"/>
    <n v="37923"/>
    <s v="Covenant Health"/>
    <s v="N"/>
    <n v="2"/>
    <n v="81"/>
    <n v="0.1"/>
    <n v="0"/>
    <n v="1.47"/>
    <n v="91.25"/>
    <s v=""/>
    <s v=""/>
    <s v=""/>
    <m/>
    <s v=""/>
    <s v=""/>
    <s v=""/>
    <m/>
  </r>
  <r>
    <s v="440175"/>
    <x v="252"/>
    <x v="19"/>
    <x v="1231"/>
    <x v="1"/>
    <s v="Less than 100 Claims - lower validity"/>
    <x v="0"/>
    <s v="Hwy 43 S Box 847"/>
    <n v="38464"/>
    <s v="LifePoint Health"/>
    <s v="N"/>
    <n v="4"/>
    <n v="188"/>
    <n v="0.3"/>
    <n v="0.1"/>
    <n v="4.37"/>
    <n v="319.33999999999997"/>
    <s v=""/>
    <s v=""/>
    <s v=""/>
    <m/>
    <s v=""/>
    <s v=""/>
    <s v=""/>
    <m/>
  </r>
  <r>
    <s v="440183"/>
    <x v="839"/>
    <x v="19"/>
    <x v="169"/>
    <x v="1"/>
    <s v="Less than 100 Claims - lower validity"/>
    <x v="0"/>
    <s v="5959 Park Ave"/>
    <n v="38119"/>
    <s v="TENET Healthcare_x000a_Corporation"/>
    <s v="N"/>
    <n v="2"/>
    <n v="118"/>
    <n v="0.1"/>
    <n v="0"/>
    <n v="2.4500000000000002"/>
    <n v="167.93"/>
    <s v=""/>
    <s v=""/>
    <s v=""/>
    <m/>
    <s v=""/>
    <s v=""/>
    <s v=""/>
    <m/>
  </r>
  <r>
    <s v="440184"/>
    <x v="842"/>
    <x v="19"/>
    <x v="1232"/>
    <x v="1"/>
    <s v="Less than 100 Claims - lower validity"/>
    <x v="1"/>
    <s v="300 Med Tech_x000a_Parkway"/>
    <n v="37604"/>
    <s v="Mountain States_x000a_Health Alliance"/>
    <s v="N"/>
    <n v="5"/>
    <n v="23"/>
    <n v="0"/>
    <n v="0"/>
    <n v="1.1399999999999999"/>
    <n v="70.599999999999994"/>
    <s v=""/>
    <s v=""/>
    <s v=""/>
    <m/>
    <s v=""/>
    <s v=""/>
    <s v=""/>
    <m/>
  </r>
  <r>
    <s v="440185"/>
    <x v="723"/>
    <x v="19"/>
    <x v="1233"/>
    <x v="1"/>
    <s v="Less than 100 Claims - lower validity"/>
    <x v="1"/>
    <s v="2305 Chambliss Ave_x000a_Nw"/>
    <n v="37311"/>
    <s v="Community Health_x000a_Systems_x000a_(CHS)/Lutheran"/>
    <s v="N"/>
    <n v="1"/>
    <n v="18"/>
    <n v="0"/>
    <n v="0"/>
    <n v="2.38"/>
    <n v="161.13"/>
    <s v=""/>
    <s v=""/>
    <s v=""/>
    <m/>
    <s v=""/>
    <s v=""/>
    <s v=""/>
    <m/>
  </r>
  <r>
    <s v="440193"/>
    <x v="260"/>
    <x v="19"/>
    <x v="1234"/>
    <x v="1"/>
    <s v="Less than 100 Claims - lower validity"/>
    <x v="1"/>
    <s v="1411 Baddour_x000a_Parkway"/>
    <n v="37087"/>
    <s v="Community Health_x000a_Systems_x000a_(CHS)/Lutheran"/>
    <s v="N"/>
    <n v="2"/>
    <n v="25"/>
    <n v="0"/>
    <n v="0"/>
    <n v="1.86"/>
    <n v="120.58"/>
    <s v=""/>
    <s v=""/>
    <s v=""/>
    <m/>
    <s v=""/>
    <s v=""/>
    <s v=""/>
    <m/>
  </r>
  <r>
    <s v="440194"/>
    <x v="690"/>
    <x v="19"/>
    <x v="1235"/>
    <x v="1"/>
    <s v="Less than 100 Claims - lower validity"/>
    <x v="1"/>
    <s v="355 New Shackle_x000a_Island Rd"/>
    <n v="37075"/>
    <s v="HCA Healthcare"/>
    <s v="N"/>
    <n v="4"/>
    <n v="87"/>
    <n v="0.1"/>
    <n v="0"/>
    <n v="2.59"/>
    <n v="169.81"/>
    <s v=""/>
    <s v=""/>
    <s v=""/>
    <m/>
    <s v=""/>
    <s v=""/>
    <s v=""/>
    <m/>
  </r>
  <r>
    <s v="440197"/>
    <x v="828"/>
    <x v="19"/>
    <x v="1236"/>
    <x v="1"/>
    <s v="Less than 100 Claims - lower validity"/>
    <x v="0"/>
    <s v="391 Wallace Rd"/>
    <n v="37211"/>
    <s v="HCA Healthcare"/>
    <s v="N"/>
    <n v="3"/>
    <n v="358"/>
    <n v="0.4"/>
    <n v="0.2"/>
    <n v="2.42"/>
    <n v="162.38"/>
    <n v="15"/>
    <n v="0.3"/>
    <n v="0.1"/>
    <n v="2.17"/>
    <n v="12633"/>
    <n v="0.6"/>
    <n v="0.3"/>
    <n v="2.31"/>
  </r>
  <r>
    <s v="440218"/>
    <x v="828"/>
    <x v="19"/>
    <x v="1237"/>
    <x v="1"/>
    <s v="Less than 100 Claims - lower validity"/>
    <x v="1"/>
    <s v="2011 Murphy Avenue"/>
    <n v="37203"/>
    <s v="Ascension Health"/>
    <s v="N"/>
    <s v="NA"/>
    <n v="30"/>
    <n v="0.4"/>
    <n v="0.2"/>
    <n v="2.0099999999999998"/>
    <n v="139.22999999999999"/>
    <s v=""/>
    <s v=""/>
    <s v=""/>
    <m/>
    <s v=""/>
    <s v=""/>
    <s v=""/>
    <m/>
  </r>
  <r>
    <s v="440227"/>
    <x v="848"/>
    <x v="19"/>
    <x v="1238"/>
    <x v="1"/>
    <s v="Less than 100 Claims - lower validity"/>
    <x v="0"/>
    <s v="200 Stonecrest_x000a_Boulevard"/>
    <n v="37167"/>
    <s v="HCA Healthcare"/>
    <s v="N"/>
    <n v="3"/>
    <n v="249"/>
    <n v="0.3"/>
    <n v="0.1"/>
    <n v="3.04"/>
    <n v="209.56"/>
    <s v=""/>
    <s v=""/>
    <s v=""/>
    <m/>
    <s v=""/>
    <s v=""/>
    <s v=""/>
    <m/>
  </r>
  <r>
    <s v="440228"/>
    <x v="849"/>
    <x v="19"/>
    <x v="1239"/>
    <x v="1"/>
    <s v="Less than 100 Claims - lower validity"/>
    <x v="1"/>
    <s v="2986 Kate Bond Rd"/>
    <n v="38133"/>
    <s v="TENET Healthcare_x000a_Corporation"/>
    <s v="N"/>
    <n v="2"/>
    <n v="32"/>
    <n v="0"/>
    <n v="0"/>
    <n v="2.72"/>
    <n v="184.97"/>
    <s v=""/>
    <s v=""/>
    <s v=""/>
    <m/>
    <s v=""/>
    <s v=""/>
    <s v=""/>
    <m/>
  </r>
  <r>
    <s v="441309"/>
    <x v="791"/>
    <x v="19"/>
    <x v="1240"/>
    <x v="1"/>
    <s v="Less than 100 Claims - lower validity"/>
    <x v="0"/>
    <s v="1080 North Ellington_x000a_Parkway"/>
    <n v="37091"/>
    <s v="Maury Regional Health_x000a_System"/>
    <s v="Y"/>
    <n v="4"/>
    <n v="519"/>
    <n v="0.3"/>
    <n v="0.2"/>
    <n v="1.36"/>
    <n v="179.59"/>
    <s v=""/>
    <s v=""/>
    <s v=""/>
    <m/>
    <s v=""/>
    <s v=""/>
    <s v=""/>
    <m/>
  </r>
  <r>
    <s v="450002"/>
    <x v="850"/>
    <x v="20"/>
    <x v="1241"/>
    <x v="1"/>
    <s v="Less than 100 Claims - lower validity"/>
    <x v="1"/>
    <s v="2001 N Oregon St"/>
    <n v="79902"/>
    <s v="TENET Healthcare_x000a_Corporation"/>
    <s v="N"/>
    <n v="1"/>
    <n v="47"/>
    <n v="0.1"/>
    <n v="0"/>
    <n v="10.59"/>
    <n v="684.97"/>
    <s v=""/>
    <s v=""/>
    <s v=""/>
    <m/>
    <s v=""/>
    <s v=""/>
    <s v=""/>
    <m/>
  </r>
  <r>
    <s v="450007"/>
    <x v="851"/>
    <x v="20"/>
    <x v="1242"/>
    <x v="1"/>
    <s v="Less than 100 Claims - lower validity"/>
    <x v="1"/>
    <s v="551 Hill Country_x000a_Drive"/>
    <n v="78028"/>
    <s v="Independent (IPPS)"/>
    <s v="N"/>
    <n v="4"/>
    <n v="65"/>
    <n v="0.1"/>
    <n v="0"/>
    <n v="4.3499999999999996"/>
    <n v="315.55"/>
    <s v=""/>
    <s v=""/>
    <s v=""/>
    <m/>
    <s v=""/>
    <s v=""/>
    <s v=""/>
    <m/>
  </r>
  <r>
    <s v="450010"/>
    <x v="852"/>
    <x v="20"/>
    <x v="1243"/>
    <x v="1"/>
    <s v="Less than 100 Claims - lower validity"/>
    <x v="1"/>
    <s v="1600 11th Street"/>
    <n v="76301"/>
    <s v="Independent (IPPS)"/>
    <s v="N"/>
    <n v="3"/>
    <n v="95"/>
    <n v="0.1"/>
    <n v="0"/>
    <n v="3.01"/>
    <n v="225.23"/>
    <s v=""/>
    <s v=""/>
    <s v=""/>
    <m/>
    <s v=""/>
    <s v=""/>
    <s v=""/>
    <m/>
  </r>
  <r>
    <s v="450011"/>
    <x v="744"/>
    <x v="20"/>
    <x v="1244"/>
    <x v="1"/>
    <s v="Less than 100 Claims - lower validity"/>
    <x v="0"/>
    <s v="2801 Franciscan Dr"/>
    <n v="77802"/>
    <s v="Catholic Health_x000a_Initiatives"/>
    <s v="N"/>
    <n v="4"/>
    <n v="167"/>
    <n v="0.3"/>
    <n v="0.1"/>
    <n v="2.19"/>
    <n v="121.14"/>
    <n v="15"/>
    <n v="0.3"/>
    <n v="0.2"/>
    <n v="1.8"/>
    <n v="11372"/>
    <n v="0.6"/>
    <n v="0.3"/>
    <n v="1.97"/>
  </r>
  <r>
    <s v="450015"/>
    <x v="853"/>
    <x v="20"/>
    <x v="1245"/>
    <x v="1"/>
    <s v="Less than 100 Claims - lower validity"/>
    <x v="0"/>
    <s v="5200 Harry Hines_x000a_Blvd"/>
    <n v="75235"/>
    <s v="Independent (IPPS)"/>
    <s v="N"/>
    <n v="1"/>
    <n v="108"/>
    <n v="0.3"/>
    <n v="0"/>
    <n v="10.71"/>
    <n v="776.11"/>
    <s v=""/>
    <s v=""/>
    <s v=""/>
    <m/>
    <s v=""/>
    <s v=""/>
    <s v=""/>
    <m/>
  </r>
  <r>
    <s v="450018"/>
    <x v="854"/>
    <x v="20"/>
    <x v="1246"/>
    <x v="1"/>
    <s v="Less than 100 Claims - lower validity"/>
    <x v="0"/>
    <s v="301 University_x000a_Boulevard"/>
    <n v="77555"/>
    <s v="University of Texas_x000a_System"/>
    <s v="N"/>
    <n v="2"/>
    <n v="1111"/>
    <n v="0.9"/>
    <n v="0.3"/>
    <n v="2.62"/>
    <n v="184.66"/>
    <n v="57"/>
    <n v="1"/>
    <n v="0.9"/>
    <n v="1.1000000000000001"/>
    <n v="11712"/>
    <n v="1.9"/>
    <n v="1.2"/>
    <n v="1.52"/>
  </r>
  <r>
    <s v="450021"/>
    <x v="853"/>
    <x v="20"/>
    <x v="1247"/>
    <x v="1"/>
    <s v="Less than 100 Claims - lower validity"/>
    <x v="0"/>
    <s v="3500 Gaston Ave"/>
    <n v="75246"/>
    <s v="Baylor Scott &amp; White_x000a_Health"/>
    <s v="N"/>
    <n v="3"/>
    <n v="543"/>
    <n v="1"/>
    <n v="0.2"/>
    <n v="4.05"/>
    <n v="290.24"/>
    <n v="76"/>
    <n v="3"/>
    <n v="1.3"/>
    <n v="2.2599999999999998"/>
    <n v="16453"/>
    <n v="4"/>
    <n v="1.6"/>
    <n v="2.54"/>
  </r>
  <r>
    <s v="450023"/>
    <x v="855"/>
    <x v="20"/>
    <x v="1248"/>
    <x v="1"/>
    <s v="Less than 100 Claims - lower validity"/>
    <x v="0"/>
    <s v="2701 Hospital Drive"/>
    <n v="77901"/>
    <s v="Independent (IPPS)"/>
    <s v="N"/>
    <n v="4"/>
    <n v="234"/>
    <n v="0.2"/>
    <n v="0.1"/>
    <n v="3.29"/>
    <n v="205.84"/>
    <n v="24"/>
    <n v="0.2"/>
    <n v="0.2"/>
    <n v="1.36"/>
    <n v="7607"/>
    <n v="0.4"/>
    <n v="0.2"/>
    <n v="1.94"/>
  </r>
  <r>
    <s v="450024"/>
    <x v="850"/>
    <x v="20"/>
    <x v="1249"/>
    <x v="1"/>
    <s v="Less than 100 Claims - lower validity"/>
    <x v="1"/>
    <s v="4815 Alameda Ave"/>
    <n v="79905"/>
    <s v="Independent (IPPS)"/>
    <s v="N"/>
    <n v="2"/>
    <n v="26"/>
    <n v="0"/>
    <n v="0"/>
    <n v="3.98"/>
    <n v="243.35"/>
    <s v=""/>
    <s v=""/>
    <s v=""/>
    <m/>
    <s v=""/>
    <s v=""/>
    <s v=""/>
    <m/>
  </r>
  <r>
    <s v="450032"/>
    <x v="506"/>
    <x v="20"/>
    <x v="1250"/>
    <x v="1"/>
    <s v="Less than 100 Claims - lower validity"/>
    <x v="0"/>
    <s v="811 S Washington"/>
    <n v="75670"/>
    <s v="CHRISTUS Health"/>
    <s v="N"/>
    <n v="4"/>
    <n v="141"/>
    <n v="0.3"/>
    <n v="0.1"/>
    <n v="5.72"/>
    <n v="371.23"/>
    <s v=""/>
    <s v=""/>
    <s v=""/>
    <m/>
    <s v=""/>
    <s v=""/>
    <s v=""/>
    <m/>
  </r>
  <r>
    <s v="450034"/>
    <x v="856"/>
    <x v="20"/>
    <x v="1251"/>
    <x v="0"/>
    <s v="More than 100 Claims  - higher validity"/>
    <x v="0"/>
    <s v="2830 Calder Avenue"/>
    <n v="77702"/>
    <s v="CHRISTUS Health"/>
    <s v="N"/>
    <n v="2"/>
    <n v="1602"/>
    <n v="2.1"/>
    <n v="0.8"/>
    <n v="2.81"/>
    <n v="198.79"/>
    <n v="111"/>
    <n v="1.9"/>
    <n v="0.8"/>
    <n v="2.37"/>
    <n v="14885"/>
    <n v="4.0999999999999996"/>
    <n v="1.6"/>
    <n v="2.58"/>
  </r>
  <r>
    <s v="450035"/>
    <x v="857"/>
    <x v="20"/>
    <x v="236"/>
    <x v="1"/>
    <s v="Less than 100 Claims - lower validity"/>
    <x v="0"/>
    <s v="1401 St. Joseph_x000a_Parkway"/>
    <n v="77002"/>
    <s v="IASIS Healthcare"/>
    <s v="N"/>
    <n v="2"/>
    <n v="195"/>
    <n v="0.3"/>
    <n v="0.1"/>
    <n v="2.92"/>
    <n v="207.14"/>
    <s v=""/>
    <s v=""/>
    <s v=""/>
    <m/>
    <s v=""/>
    <s v=""/>
    <s v=""/>
    <m/>
  </r>
  <r>
    <s v="450037"/>
    <x v="858"/>
    <x v="20"/>
    <x v="1252"/>
    <x v="1"/>
    <s v="Less than 100 Claims - lower validity"/>
    <x v="0"/>
    <s v="700 East Marshall_x000a_Avenue"/>
    <n v="75601"/>
    <s v="CHRISTUS Health"/>
    <s v="N"/>
    <n v="3"/>
    <n v="309"/>
    <n v="0.3"/>
    <n v="0.1"/>
    <n v="2.4900000000000002"/>
    <n v="164.47"/>
    <n v="16"/>
    <n v="0.3"/>
    <n v="0.2"/>
    <n v="2.0299999999999998"/>
    <n v="12818"/>
    <n v="0.6"/>
    <n v="0.3"/>
    <n v="2.21"/>
  </r>
  <r>
    <s v="450039"/>
    <x v="859"/>
    <x v="20"/>
    <x v="1253"/>
    <x v="1"/>
    <s v="Less than 100 Claims - lower validity"/>
    <x v="0"/>
    <s v="1500 S Main St"/>
    <n v="76104"/>
    <s v="Independent (IPPS)"/>
    <s v="N"/>
    <n v="3"/>
    <n v="410"/>
    <n v="0.3"/>
    <n v="0.1"/>
    <n v="2.78"/>
    <n v="200.26"/>
    <n v="11"/>
    <n v="0.2"/>
    <n v="0.1"/>
    <n v="1.44"/>
    <n v="11294"/>
    <n v="0.5"/>
    <n v="0.2"/>
    <n v="2.11"/>
  </r>
  <r>
    <s v="450040"/>
    <x v="860"/>
    <x v="20"/>
    <x v="673"/>
    <x v="1"/>
    <s v="Less than 100 Claims - lower validity"/>
    <x v="0"/>
    <s v="3615 19th Street"/>
    <n v="79410"/>
    <s v="Providence St. Joseph_x000a_Health"/>
    <s v="N"/>
    <n v="4"/>
    <n v="132"/>
    <n v="0.3"/>
    <n v="0.1"/>
    <n v="6.34"/>
    <n v="416.61"/>
    <n v="11"/>
    <n v="0.3"/>
    <n v="0.1"/>
    <n v="2.0699999999999998"/>
    <n v="12107"/>
    <n v="0.6"/>
    <n v="0.2"/>
    <n v="3.23"/>
  </r>
  <r>
    <s v="450042"/>
    <x v="861"/>
    <x v="20"/>
    <x v="1254"/>
    <x v="1"/>
    <s v="Less than 100 Claims - lower validity"/>
    <x v="1"/>
    <s v="6901 Medical_x000a_Parkway"/>
    <n v="76712"/>
    <s v="Ascension Health"/>
    <s v="N"/>
    <n v="2"/>
    <n v="73"/>
    <n v="0.1"/>
    <n v="0"/>
    <n v="3.43"/>
    <n v="231.23"/>
    <s v=""/>
    <s v=""/>
    <s v=""/>
    <m/>
    <s v=""/>
    <s v=""/>
    <s v=""/>
    <m/>
  </r>
  <r>
    <s v="450044"/>
    <x v="853"/>
    <x v="20"/>
    <x v="1255"/>
    <x v="0"/>
    <s v="More than 100 Claims  - higher validity"/>
    <x v="0"/>
    <s v="6201 Harry Hines_x000a_Blvd"/>
    <n v="75390"/>
    <s v="Independent (IPPS)"/>
    <s v="N"/>
    <n v="4"/>
    <n v="992"/>
    <n v="1.8"/>
    <n v="0.6"/>
    <n v="3.12"/>
    <n v="220.08"/>
    <n v="105"/>
    <n v="2.6"/>
    <n v="1.3"/>
    <n v="2.0499999999999998"/>
    <n v="15196"/>
    <n v="4.4000000000000004"/>
    <n v="1.9"/>
    <n v="2.37"/>
  </r>
  <r>
    <s v="450046"/>
    <x v="862"/>
    <x v="20"/>
    <x v="1256"/>
    <x v="1"/>
    <s v="Less than 100 Claims - lower validity"/>
    <x v="0"/>
    <s v="600 Elizabeth Street"/>
    <n v="78404"/>
    <s v="CHRISTUS Health"/>
    <s v="N"/>
    <n v="3"/>
    <n v="272"/>
    <n v="0.3"/>
    <n v="0.1"/>
    <n v="3.22"/>
    <n v="209.71"/>
    <n v="27"/>
    <n v="0.9"/>
    <n v="0.3"/>
    <n v="3.05"/>
    <n v="19387"/>
    <n v="1.2"/>
    <n v="0.4"/>
    <n v="3.09"/>
  </r>
  <r>
    <s v="450051"/>
    <x v="853"/>
    <x v="20"/>
    <x v="1257"/>
    <x v="0"/>
    <s v="More than 100 Claims  - higher validity"/>
    <x v="0"/>
    <s v="1441 North Beckley_x000a_Avenue"/>
    <n v="75203"/>
    <s v="Methodist Health_x000a_System"/>
    <s v="N"/>
    <n v="3"/>
    <n v="3879"/>
    <n v="5"/>
    <n v="1.4"/>
    <n v="3.62"/>
    <n v="258.32"/>
    <n v="271"/>
    <n v="6"/>
    <n v="3"/>
    <n v="2"/>
    <n v="15649"/>
    <n v="11.1"/>
    <n v="4.4000000000000004"/>
    <n v="2.5099999999999998"/>
  </r>
  <r>
    <s v="450054"/>
    <x v="863"/>
    <x v="20"/>
    <x v="1258"/>
    <x v="1"/>
    <s v="Less than 100 Claims - lower validity"/>
    <x v="0"/>
    <s v="2401 S  31st St"/>
    <n v="76508"/>
    <s v="Baylor Scott &amp; White_x000a_Health"/>
    <s v="N"/>
    <n v="3"/>
    <n v="1231"/>
    <n v="0.8"/>
    <n v="0.3"/>
    <n v="2.46"/>
    <n v="170.1"/>
    <n v="25"/>
    <n v="1"/>
    <n v="0.5"/>
    <n v="1.82"/>
    <n v="13401"/>
    <n v="1.8"/>
    <n v="0.9"/>
    <n v="2.06"/>
  </r>
  <r>
    <s v="450056"/>
    <x v="864"/>
    <x v="20"/>
    <x v="1259"/>
    <x v="0"/>
    <s v="More than 100 Claims  - higher validity"/>
    <x v="0"/>
    <s v="1201 W 38th St"/>
    <n v="78705"/>
    <s v="Ascension Health"/>
    <s v="N"/>
    <n v="3"/>
    <n v="1745"/>
    <n v="3"/>
    <n v="0.7"/>
    <n v="4.18"/>
    <n v="288.57"/>
    <n v="183"/>
    <n v="8.1999999999999993"/>
    <n v="1.8"/>
    <n v="4.6100000000000003"/>
    <n v="27997"/>
    <n v="11.2"/>
    <n v="2.5"/>
    <n v="4.49"/>
  </r>
  <r>
    <s v="450058"/>
    <x v="865"/>
    <x v="20"/>
    <x v="1260"/>
    <x v="1"/>
    <s v="Less than 100 Claims - lower validity"/>
    <x v="1"/>
    <s v="111 Dallas Street"/>
    <n v="78205"/>
    <s v="TENET Healthcare_x000a_Corporation"/>
    <s v="N"/>
    <n v="3"/>
    <n v="33"/>
    <n v="0.1"/>
    <n v="0"/>
    <n v="2.9"/>
    <n v="197.98"/>
    <s v=""/>
    <s v=""/>
    <s v=""/>
    <m/>
    <s v=""/>
    <s v=""/>
    <s v=""/>
    <m/>
  </r>
  <r>
    <s v="450064"/>
    <x v="866"/>
    <x v="20"/>
    <x v="1261"/>
    <x v="0"/>
    <s v="More than 100 Claims  - higher validity"/>
    <x v="0"/>
    <s v="800 W Randol Mill_x000a_Rd"/>
    <n v="76012"/>
    <s v="Texas Health_x000a_Resources"/>
    <s v="N"/>
    <n v="3"/>
    <n v="2622"/>
    <n v="3.2"/>
    <n v="0.9"/>
    <n v="3.71"/>
    <n v="259.58999999999997"/>
    <n v="141"/>
    <n v="2.9"/>
    <n v="1.2"/>
    <n v="2.37"/>
    <n v="14749"/>
    <n v="6"/>
    <n v="2.1"/>
    <n v="2.93"/>
  </r>
  <r>
    <s v="450068"/>
    <x v="857"/>
    <x v="20"/>
    <x v="1262"/>
    <x v="0"/>
    <s v="More than 100 Claims  - higher validity"/>
    <x v="0"/>
    <s v="6411 Fannin"/>
    <n v="77030"/>
    <s v="Memorial Hermann_x000a_Health System"/>
    <s v="N"/>
    <n v="2"/>
    <n v="1272"/>
    <n v="1.4"/>
    <n v="0.4"/>
    <n v="3.29"/>
    <n v="236.74"/>
    <n v="154"/>
    <n v="3.3"/>
    <n v="2.5"/>
    <n v="1.31"/>
    <n v="11273"/>
    <n v="4.7"/>
    <n v="3"/>
    <n v="1.6"/>
  </r>
  <r>
    <s v="450072"/>
    <x v="867"/>
    <x v="20"/>
    <x v="1263"/>
    <x v="1"/>
    <s v="Less than 100 Claims - lower validity"/>
    <x v="0"/>
    <s v="100 Medical Drive"/>
    <n v="77566"/>
    <s v="Catholic Health_x000a_Initiatives"/>
    <s v="N"/>
    <n v="3"/>
    <n v="227"/>
    <n v="0.2"/>
    <n v="0.1"/>
    <n v="2.2400000000000002"/>
    <n v="155.36000000000001"/>
    <s v=""/>
    <s v=""/>
    <s v=""/>
    <m/>
    <s v=""/>
    <s v=""/>
    <s v=""/>
    <m/>
  </r>
  <r>
    <s v="450079"/>
    <x v="669"/>
    <x v="20"/>
    <x v="1264"/>
    <x v="1"/>
    <s v="Less than 100 Claims - lower validity"/>
    <x v="0"/>
    <s v="1901 N Macarthur_x000a_Blvd"/>
    <n v="75061"/>
    <s v="Baylor Scott &amp; White_x000a_Health"/>
    <s v="N"/>
    <n v="4"/>
    <n v="525"/>
    <n v="1"/>
    <n v="0.3"/>
    <n v="3.94"/>
    <n v="281.14999999999998"/>
    <n v="27"/>
    <n v="0.3"/>
    <n v="0.2"/>
    <n v="1.57"/>
    <n v="9979"/>
    <n v="1.3"/>
    <n v="0.4"/>
    <n v="2.97"/>
  </r>
  <r>
    <s v="450080"/>
    <x v="476"/>
    <x v="20"/>
    <x v="1265"/>
    <x v="1"/>
    <s v="Less than 100 Claims - lower validity"/>
    <x v="0"/>
    <s v="2001 N Jefferson"/>
    <n v="75455"/>
    <s v="Independent (IPPS)"/>
    <s v="N"/>
    <n v="3"/>
    <n v="108"/>
    <n v="0.1"/>
    <n v="0"/>
    <n v="1.74"/>
    <n v="112.84"/>
    <s v=""/>
    <s v=""/>
    <s v=""/>
    <m/>
    <s v=""/>
    <s v=""/>
    <s v=""/>
    <m/>
  </r>
  <r>
    <s v="450083"/>
    <x v="868"/>
    <x v="20"/>
    <x v="1266"/>
    <x v="1"/>
    <s v="Less than 100 Claims - lower validity"/>
    <x v="0"/>
    <s v="1000 South_x000a_Beckham Street"/>
    <n v="75701"/>
    <s v="East Texas Medical_x000a_Center Regional_x000a_Healthcare System"/>
    <s v="N"/>
    <n v="3"/>
    <n v="104"/>
    <n v="0.2"/>
    <n v="0.1"/>
    <n v="2.96"/>
    <n v="196.55"/>
    <n v="20"/>
    <n v="0.4"/>
    <n v="0.2"/>
    <n v="1.64"/>
    <n v="9371"/>
    <n v="0.5"/>
    <n v="0.3"/>
    <n v="1.89"/>
  </r>
  <r>
    <s v="450085"/>
    <x v="869"/>
    <x v="20"/>
    <x v="1267"/>
    <x v="1"/>
    <s v="Less than 100 Claims - lower validity"/>
    <x v="1"/>
    <s v="1301 Montgomery_x000a_Road"/>
    <n v="76450"/>
    <s v="Independent (IPPS)"/>
    <s v="N"/>
    <n v="3"/>
    <n v="16"/>
    <n v="0"/>
    <n v="0"/>
    <n v="2.94"/>
    <n v="200.4"/>
    <s v=""/>
    <s v=""/>
    <s v=""/>
    <m/>
    <s v=""/>
    <s v=""/>
    <s v=""/>
    <m/>
  </r>
  <r>
    <s v="450087"/>
    <x v="870"/>
    <x v="20"/>
    <x v="1268"/>
    <x v="1"/>
    <s v="Less than 100 Claims - lower validity"/>
    <x v="0"/>
    <s v="4401 Booth Calloway_x000a_Road"/>
    <n v="76180"/>
    <s v="HCA Healthcare"/>
    <s v="N"/>
    <n v="3"/>
    <n v="317"/>
    <n v="0.4"/>
    <n v="0.1"/>
    <n v="3.63"/>
    <n v="260"/>
    <n v="21"/>
    <n v="0.5"/>
    <n v="0.2"/>
    <n v="2.86"/>
    <n v="16774"/>
    <n v="1"/>
    <n v="0.3"/>
    <n v="3.15"/>
  </r>
  <r>
    <s v="450090"/>
    <x v="80"/>
    <x v="20"/>
    <x v="1269"/>
    <x v="1"/>
    <s v="Less than 100 Claims - lower validity"/>
    <x v="1"/>
    <s v="1900 Hospital Blvd"/>
    <n v="76240"/>
    <s v="Independent (IPPS)"/>
    <s v="N"/>
    <n v="3"/>
    <n v="23"/>
    <n v="0"/>
    <n v="0"/>
    <n v="3.62"/>
    <n v="259.33999999999997"/>
    <s v=""/>
    <s v=""/>
    <s v=""/>
    <m/>
    <s v=""/>
    <s v=""/>
    <s v=""/>
    <m/>
  </r>
  <r>
    <s v="450097"/>
    <x v="871"/>
    <x v="20"/>
    <x v="1270"/>
    <x v="1"/>
    <s v="Less than 100 Claims - lower validity"/>
    <x v="0"/>
    <s v="4000 Spencer Hwy"/>
    <n v="77504"/>
    <s v="HCA Healthcare"/>
    <s v="N"/>
    <n v="2"/>
    <n v="107"/>
    <n v="0.2"/>
    <n v="0"/>
    <n v="4.74"/>
    <n v="342.19"/>
    <s v=""/>
    <s v=""/>
    <s v=""/>
    <m/>
    <s v=""/>
    <s v=""/>
    <s v=""/>
    <m/>
  </r>
  <r>
    <s v="450099"/>
    <x v="872"/>
    <x v="20"/>
    <x v="1271"/>
    <x v="1"/>
    <s v="Less than 100 Claims - lower validity"/>
    <x v="1"/>
    <s v="1 Medical Plaza"/>
    <n v="79065"/>
    <s v="Prime Healthcare_x000a_Services"/>
    <s v="N"/>
    <n v="4"/>
    <n v="37"/>
    <n v="0"/>
    <n v="0"/>
    <n v="2.73"/>
    <n v="188.02"/>
    <s v=""/>
    <s v=""/>
    <s v=""/>
    <m/>
    <s v=""/>
    <s v=""/>
    <s v=""/>
    <m/>
  </r>
  <r>
    <s v="450101"/>
    <x v="861"/>
    <x v="20"/>
    <x v="1272"/>
    <x v="1"/>
    <s v="Less than 100 Claims - lower validity"/>
    <x v="0"/>
    <s v="100 Hillcrest Medical_x000a_Blvd"/>
    <n v="76712"/>
    <s v="Baylor Scott &amp; White_x000a_Health"/>
    <s v="N"/>
    <n v="3"/>
    <n v="158"/>
    <n v="0.1"/>
    <n v="0.1"/>
    <n v="2.68"/>
    <n v="186.68"/>
    <s v=""/>
    <s v=""/>
    <s v=""/>
    <m/>
    <s v=""/>
    <s v=""/>
    <s v=""/>
    <m/>
  </r>
  <r>
    <s v="450102"/>
    <x v="868"/>
    <x v="20"/>
    <x v="1273"/>
    <x v="1"/>
    <s v="Less than 100 Claims - lower validity"/>
    <x v="0"/>
    <s v="800 East Dawson"/>
    <n v="75701"/>
    <s v="CHRISTUS Health"/>
    <s v="N"/>
    <n v="5"/>
    <n v="567"/>
    <n v="0.8"/>
    <n v="0.2"/>
    <n v="3.26"/>
    <n v="211"/>
    <n v="20"/>
    <n v="0.3"/>
    <n v="0.1"/>
    <n v="1.99"/>
    <n v="11344"/>
    <n v="1"/>
    <n v="0.4"/>
    <n v="2.79"/>
  </r>
  <r>
    <s v="450104"/>
    <x v="873"/>
    <x v="20"/>
    <x v="1274"/>
    <x v="1"/>
    <s v="Less than 100 Claims - lower validity"/>
    <x v="1"/>
    <s v="1215 E Court St"/>
    <n v="78155"/>
    <s v="Independent (IPPS)"/>
    <s v="N"/>
    <n v="3"/>
    <n v="19"/>
    <n v="0"/>
    <n v="0"/>
    <n v="2.04"/>
    <n v="139.56"/>
    <s v=""/>
    <s v=""/>
    <s v=""/>
    <m/>
    <s v=""/>
    <s v=""/>
    <s v=""/>
    <m/>
  </r>
  <r>
    <s v="450107"/>
    <x v="850"/>
    <x v="20"/>
    <x v="1275"/>
    <x v="1"/>
    <s v="Less than 100 Claims - lower validity"/>
    <x v="1"/>
    <s v="1801 North Oregon_x000a_Street"/>
    <n v="79902"/>
    <s v="HCA Healthcare"/>
    <s v="N"/>
    <n v="2"/>
    <n v="47"/>
    <n v="0.2"/>
    <n v="0"/>
    <n v="14.46"/>
    <n v="933.39"/>
    <s v=""/>
    <s v=""/>
    <s v=""/>
    <m/>
    <s v=""/>
    <s v=""/>
    <s v=""/>
    <m/>
  </r>
  <r>
    <s v="450119"/>
    <x v="874"/>
    <x v="20"/>
    <x v="1276"/>
    <x v="1"/>
    <s v="Less than 100 Claims - lower validity"/>
    <x v="1"/>
    <s v="1102 W Trenton_x000a_Road"/>
    <n v="78539"/>
    <s v="Universal Health_x000a_Services, Inc."/>
    <s v="N"/>
    <n v="3"/>
    <n v="61"/>
    <n v="0.1"/>
    <n v="0"/>
    <n v="7.54"/>
    <n v="492.38"/>
    <s v=""/>
    <s v=""/>
    <s v=""/>
    <m/>
    <s v=""/>
    <s v=""/>
    <s v=""/>
    <m/>
  </r>
  <r>
    <s v="450124"/>
    <x v="864"/>
    <x v="20"/>
    <x v="1277"/>
    <x v="1"/>
    <s v="Less than 100 Claims - lower validity"/>
    <x v="1"/>
    <s v="601 E 15th Street"/>
    <n v="78701"/>
    <s v="Independent (IPPS)"/>
    <s v="N"/>
    <n v="2"/>
    <n v="56"/>
    <n v="0.2"/>
    <n v="0"/>
    <n v="6.47"/>
    <n v="534.89"/>
    <n v="11"/>
    <n v="0.3"/>
    <n v="0.1"/>
    <n v="2.1800000000000002"/>
    <n v="15825"/>
    <n v="0.5"/>
    <n v="0.2"/>
    <n v="2.8"/>
  </r>
  <r>
    <s v="450130"/>
    <x v="865"/>
    <x v="20"/>
    <x v="1278"/>
    <x v="1"/>
    <s v="Less than 100 Claims - lower validity"/>
    <x v="1"/>
    <s v="414 Navarro, Suite_x000a_600"/>
    <n v="78205"/>
    <s v="Prospect Medical_x000a_Holdings"/>
    <s v="N"/>
    <n v="3"/>
    <n v="21"/>
    <n v="0"/>
    <n v="0"/>
    <n v="5.77"/>
    <n v="390.36"/>
    <s v=""/>
    <s v=""/>
    <s v=""/>
    <m/>
    <s v=""/>
    <s v=""/>
    <s v=""/>
    <m/>
  </r>
  <r>
    <s v="450132"/>
    <x v="875"/>
    <x v="20"/>
    <x v="1279"/>
    <x v="1"/>
    <s v="Less than 100 Claims - lower validity"/>
    <x v="1"/>
    <s v="500 W 4th Street"/>
    <n v="79761"/>
    <s v="Independent (IPPS)"/>
    <s v="N"/>
    <n v="1"/>
    <n v="70"/>
    <n v="0.1"/>
    <n v="0"/>
    <n v="2.78"/>
    <n v="197.25"/>
    <n v="19"/>
    <n v="0.2"/>
    <n v="0.3"/>
    <n v="0.8"/>
    <n v="5205"/>
    <n v="0.3"/>
    <n v="0.3"/>
    <n v="0.93"/>
  </r>
  <r>
    <s v="450133"/>
    <x v="507"/>
    <x v="20"/>
    <x v="1280"/>
    <x v="1"/>
    <s v="Less than 100 Claims - lower validity"/>
    <x v="1"/>
    <s v="400 Rosalind_x000a_Redfern Grover_x000a_Parkway"/>
    <n v="79701"/>
    <s v="Independent (IPPS)"/>
    <s v="N"/>
    <n v="3"/>
    <n v="59"/>
    <n v="0"/>
    <n v="0"/>
    <n v="2.6"/>
    <n v="176.57"/>
    <s v=""/>
    <s v=""/>
    <s v=""/>
    <m/>
    <s v=""/>
    <s v=""/>
    <s v=""/>
    <m/>
  </r>
  <r>
    <s v="450135"/>
    <x v="859"/>
    <x v="20"/>
    <x v="1281"/>
    <x v="0"/>
    <s v="More than 100 Claims  - higher validity"/>
    <x v="0"/>
    <s v="1301 Pennsylvania_x000a_Avenue"/>
    <n v="76104"/>
    <s v="Texas Health_x000a_Resources"/>
    <s v="N"/>
    <n v="2"/>
    <n v="2065"/>
    <n v="2.8"/>
    <n v="0.7"/>
    <n v="3.83"/>
    <n v="270.75"/>
    <n v="143"/>
    <n v="2.2999999999999998"/>
    <n v="1.1000000000000001"/>
    <n v="2.17"/>
    <n v="13832"/>
    <n v="5.0999999999999996"/>
    <n v="1.8"/>
    <n v="2.84"/>
  </r>
  <r>
    <s v="450137"/>
    <x v="859"/>
    <x v="20"/>
    <x v="1282"/>
    <x v="0"/>
    <s v="More than 100 Claims  - higher validity"/>
    <x v="0"/>
    <s v="1400 Eighth Ave"/>
    <n v="76104"/>
    <s v="Baylor Scott &amp; White_x000a_Health"/>
    <s v="N"/>
    <n v="5"/>
    <n v="573"/>
    <n v="0.9"/>
    <n v="0.2"/>
    <n v="3.88"/>
    <n v="270.61"/>
    <n v="110"/>
    <n v="1.6"/>
    <n v="0.8"/>
    <n v="1.92"/>
    <n v="13506"/>
    <n v="2.5"/>
    <n v="1.1000000000000001"/>
    <n v="2.35"/>
  </r>
  <r>
    <s v="450143"/>
    <x v="876"/>
    <x v="20"/>
    <x v="1283"/>
    <x v="1"/>
    <s v="Less than 100 Claims - lower validity"/>
    <x v="1"/>
    <s v="1201 Hill Rd"/>
    <n v="78957"/>
    <s v="Ascension Health"/>
    <s v="N"/>
    <n v="4"/>
    <n v="27"/>
    <n v="0.1"/>
    <n v="0"/>
    <n v="6.02"/>
    <n v="432.98"/>
    <s v=""/>
    <s v=""/>
    <s v=""/>
    <m/>
    <s v=""/>
    <s v=""/>
    <s v=""/>
    <m/>
  </r>
  <r>
    <s v="450144"/>
    <x v="877"/>
    <x v="20"/>
    <x v="1284"/>
    <x v="1"/>
    <s v="Less than 100 Claims - lower validity"/>
    <x v="1"/>
    <s v="720 Hospital Drive"/>
    <n v="79714"/>
    <s v="Independent (IPPS)"/>
    <s v="N"/>
    <n v="3"/>
    <n v="19"/>
    <n v="0"/>
    <n v="0"/>
    <n v="4.18"/>
    <n v="292.85000000000002"/>
    <s v=""/>
    <s v=""/>
    <s v=""/>
    <m/>
    <s v=""/>
    <s v=""/>
    <s v=""/>
    <m/>
  </r>
  <r>
    <s v="450147"/>
    <x v="855"/>
    <x v="20"/>
    <x v="1285"/>
    <x v="1"/>
    <s v="Less than 100 Claims - lower validity"/>
    <x v="0"/>
    <s v="506 E San Antonio_x000a_St"/>
    <n v="77902"/>
    <s v="Community Health_x000a_Systems_x000a_(CHS)/Lutheran"/>
    <s v="N"/>
    <n v="3"/>
    <n v="202"/>
    <n v="0.4"/>
    <n v="0.1"/>
    <n v="4.0199999999999996"/>
    <n v="253.25"/>
    <s v=""/>
    <s v=""/>
    <s v=""/>
    <m/>
    <s v=""/>
    <s v=""/>
    <s v=""/>
    <m/>
  </r>
  <r>
    <s v="450148"/>
    <x v="878"/>
    <x v="20"/>
    <x v="1286"/>
    <x v="1"/>
    <s v="Less than 100 Claims - lower validity"/>
    <x v="0"/>
    <s v="201 Walls Drive"/>
    <n v="76033"/>
    <s v="Texas Health_x000a_Resources"/>
    <s v="N"/>
    <n v="4"/>
    <n v="104"/>
    <n v="0.1"/>
    <n v="0"/>
    <n v="4.99"/>
    <n v="344.44"/>
    <n v="11"/>
    <n v="0.2"/>
    <n v="0.1"/>
    <n v="2.8"/>
    <n v="17297"/>
    <n v="0.3"/>
    <n v="0.1"/>
    <n v="3.47"/>
  </r>
  <r>
    <s v="450152"/>
    <x v="879"/>
    <x v="20"/>
    <x v="1287"/>
    <x v="1"/>
    <s v="Less than 100 Claims - lower validity"/>
    <x v="1"/>
    <s v="2201 S Clear Creek_x000a_Road"/>
    <n v="76542"/>
    <s v="Adventist Health_x000a_System Sunbelt Health_x000a_Care Corporation"/>
    <s v="N"/>
    <n v="3"/>
    <n v="23"/>
    <n v="0"/>
    <n v="0"/>
    <n v="2.91"/>
    <n v="206.79"/>
    <s v=""/>
    <s v=""/>
    <s v=""/>
    <m/>
    <s v=""/>
    <s v=""/>
    <s v=""/>
    <m/>
  </r>
  <r>
    <s v="450162"/>
    <x v="860"/>
    <x v="20"/>
    <x v="1288"/>
    <x v="1"/>
    <s v="Less than 100 Claims - lower validity"/>
    <x v="1"/>
    <s v="2412 50th St"/>
    <n v="79412"/>
    <s v="Independent (IPPS)"/>
    <s v="N"/>
    <n v="4"/>
    <n v="55"/>
    <n v="0.1"/>
    <n v="0"/>
    <n v="3.85"/>
    <n v="261.14"/>
    <s v=""/>
    <s v=""/>
    <s v=""/>
    <m/>
    <s v=""/>
    <s v=""/>
    <s v=""/>
    <m/>
  </r>
  <r>
    <s v="450163"/>
    <x v="880"/>
    <x v="20"/>
    <x v="1289"/>
    <x v="1"/>
    <s v="Less than 100 Claims - lower validity"/>
    <x v="1"/>
    <s v="1311 East General_x000a_Cavazos Blvd"/>
    <n v="78363"/>
    <s v="CHRISTUS Health"/>
    <s v="N"/>
    <n v="2"/>
    <n v="29"/>
    <n v="0"/>
    <n v="0"/>
    <n v="3.78"/>
    <n v="260.02"/>
    <s v=""/>
    <s v=""/>
    <s v=""/>
    <m/>
    <s v=""/>
    <s v=""/>
    <s v=""/>
    <m/>
  </r>
  <r>
    <s v="450184"/>
    <x v="857"/>
    <x v="20"/>
    <x v="1290"/>
    <x v="0"/>
    <s v="More than 100 Claims  - higher validity"/>
    <x v="0"/>
    <s v="1635  North Loop_x000a_West"/>
    <n v="77008"/>
    <s v="Memorial Hermann_x000a_Health System"/>
    <s v="N"/>
    <n v="4"/>
    <n v="3293"/>
    <n v="3.8"/>
    <n v="1.3"/>
    <n v="3.03"/>
    <n v="216.92"/>
    <n v="192"/>
    <n v="3.2"/>
    <n v="1.9"/>
    <n v="1.67"/>
    <n v="11122"/>
    <n v="7"/>
    <n v="3.1"/>
    <n v="2.2200000000000002"/>
  </r>
  <r>
    <s v="450187"/>
    <x v="881"/>
    <x v="20"/>
    <x v="1291"/>
    <x v="1"/>
    <s v="Less than 100 Claims - lower validity"/>
    <x v="1"/>
    <s v="700 Medical Parkway"/>
    <n v="77833"/>
    <s v="Baylor Scott &amp; White_x000a_Health"/>
    <s v="N"/>
    <n v="4"/>
    <n v="97"/>
    <n v="0.1"/>
    <n v="0"/>
    <n v="2.85"/>
    <n v="205.2"/>
    <s v=""/>
    <s v=""/>
    <s v=""/>
    <m/>
    <s v=""/>
    <s v=""/>
    <s v=""/>
    <m/>
  </r>
  <r>
    <s v="450193"/>
    <x v="857"/>
    <x v="20"/>
    <x v="1292"/>
    <x v="0"/>
    <s v="More than 100 Claims  - higher validity"/>
    <x v="0"/>
    <s v="6720 Bertner"/>
    <n v="77030"/>
    <s v="Catholic Health_x000a_Initiatives"/>
    <s v="N"/>
    <n v="2"/>
    <n v="1725"/>
    <n v="3.4"/>
    <n v="1.3"/>
    <n v="2.67"/>
    <n v="182.36"/>
    <n v="114"/>
    <n v="2.2999999999999998"/>
    <n v="2.2000000000000002"/>
    <n v="1.05"/>
    <n v="7655"/>
    <n v="5.7"/>
    <n v="3.4"/>
    <n v="1.66"/>
  </r>
  <r>
    <s v="450203"/>
    <x v="882"/>
    <x v="20"/>
    <x v="1293"/>
    <x v="1"/>
    <s v="Less than 100 Claims - lower validity"/>
    <x v="0"/>
    <s v="713 E Anderson St"/>
    <n v="76086"/>
    <s v="Community Health_x000a_Systems_x000a_(CHS)/Lutheran"/>
    <s v="N"/>
    <n v="4"/>
    <n v="140"/>
    <n v="0.1"/>
    <n v="0.1"/>
    <n v="1.54"/>
    <n v="103.44"/>
    <s v=""/>
    <s v=""/>
    <s v=""/>
    <m/>
    <s v=""/>
    <s v=""/>
    <s v=""/>
    <m/>
  </r>
  <r>
    <s v="450209"/>
    <x v="883"/>
    <x v="20"/>
    <x v="1294"/>
    <x v="1"/>
    <s v="Less than 100 Claims - lower validity"/>
    <x v="1"/>
    <s v="1501 Coulter Road"/>
    <n v="79106"/>
    <s v="Universal Health_x000a_Services, Inc."/>
    <s v="N"/>
    <n v="2"/>
    <n v="51"/>
    <n v="0.1"/>
    <n v="0"/>
    <n v="4.3499999999999996"/>
    <n v="280.44"/>
    <s v=""/>
    <s v=""/>
    <s v=""/>
    <m/>
    <s v=""/>
    <s v=""/>
    <s v=""/>
    <m/>
  </r>
  <r>
    <s v="450210"/>
    <x v="884"/>
    <x v="20"/>
    <x v="1295"/>
    <x v="1"/>
    <s v="Less than 100 Claims - lower validity"/>
    <x v="1"/>
    <s v="409 West Cottage"/>
    <n v="75633"/>
    <s v="East Texas Medical_x000a_Center Regional_x000a_Healthcare System"/>
    <s v="N"/>
    <n v="3"/>
    <n v="80"/>
    <n v="0.1"/>
    <n v="0"/>
    <n v="4.6500000000000004"/>
    <n v="323.14"/>
    <s v=""/>
    <s v=""/>
    <s v=""/>
    <m/>
    <s v=""/>
    <s v=""/>
    <s v=""/>
    <m/>
  </r>
  <r>
    <s v="450211"/>
    <x v="885"/>
    <x v="20"/>
    <x v="1296"/>
    <x v="1"/>
    <s v="Less than 100 Claims - lower validity"/>
    <x v="1"/>
    <s v="1201 West Frank_x000a_Street"/>
    <n v="75901"/>
    <s v="Catholic Health_x000a_Initiatives"/>
    <s v="N"/>
    <n v="3"/>
    <n v="62"/>
    <n v="0.1"/>
    <n v="0"/>
    <n v="3.42"/>
    <n v="220.08"/>
    <s v=""/>
    <s v=""/>
    <s v=""/>
    <m/>
    <s v=""/>
    <s v=""/>
    <s v=""/>
    <m/>
  </r>
  <r>
    <s v="450222"/>
    <x v="886"/>
    <x v="20"/>
    <x v="1297"/>
    <x v="1"/>
    <s v="Less than 100 Claims - lower validity"/>
    <x v="1"/>
    <s v="504 Medical Center_x000a_Blvd"/>
    <n v="77304"/>
    <s v="HCA Healthcare"/>
    <s v="N"/>
    <n v="1"/>
    <n v="89"/>
    <n v="0.1"/>
    <n v="0"/>
    <n v="2.9"/>
    <n v="202.4"/>
    <s v=""/>
    <s v=""/>
    <s v=""/>
    <m/>
    <s v=""/>
    <s v=""/>
    <s v=""/>
    <m/>
  </r>
  <r>
    <s v="450229"/>
    <x v="887"/>
    <x v="20"/>
    <x v="1298"/>
    <x v="1"/>
    <s v="Less than 100 Claims - lower validity"/>
    <x v="1"/>
    <s v="1900 Pine"/>
    <n v="79601"/>
    <s v="Independent (IPPS)"/>
    <s v="N"/>
    <n v="4"/>
    <n v="40"/>
    <n v="0"/>
    <n v="0"/>
    <n v="2.5099999999999998"/>
    <n v="167.07"/>
    <s v=""/>
    <s v=""/>
    <s v=""/>
    <m/>
    <s v=""/>
    <s v=""/>
    <s v=""/>
    <m/>
  </r>
  <r>
    <s v="450231"/>
    <x v="883"/>
    <x v="20"/>
    <x v="1299"/>
    <x v="1"/>
    <s v="Less than 100 Claims - lower validity"/>
    <x v="0"/>
    <s v="1600 Wallace Blvd"/>
    <n v="79106"/>
    <s v="Ardent Health Services"/>
    <s v="N"/>
    <n v="4"/>
    <n v="126"/>
    <n v="0.3"/>
    <n v="0.1"/>
    <n v="3.14"/>
    <n v="198.39"/>
    <n v="51"/>
    <n v="1.2"/>
    <n v="0.5"/>
    <n v="2.29"/>
    <n v="12634"/>
    <n v="1.5"/>
    <n v="0.6"/>
    <n v="2.4"/>
  </r>
  <r>
    <s v="450236"/>
    <x v="888"/>
    <x v="20"/>
    <x v="1300"/>
    <x v="1"/>
    <s v="Less than 100 Claims - lower validity"/>
    <x v="1"/>
    <s v="115 Airport Rd"/>
    <n v="75482"/>
    <s v="CHRISTUS Health"/>
    <s v="N"/>
    <n v="3"/>
    <n v="47"/>
    <n v="0"/>
    <n v="0"/>
    <n v="2.14"/>
    <n v="141.61000000000001"/>
    <s v=""/>
    <s v=""/>
    <s v=""/>
    <m/>
    <s v=""/>
    <s v=""/>
    <s v=""/>
    <m/>
  </r>
  <r>
    <s v="450237"/>
    <x v="865"/>
    <x v="20"/>
    <x v="1301"/>
    <x v="1"/>
    <s v="Less than 100 Claims - lower validity"/>
    <x v="0"/>
    <s v="2827 Babcock Road"/>
    <n v="78207"/>
    <s v="CHRISTUS Health"/>
    <s v="N"/>
    <n v="4"/>
    <n v="110"/>
    <n v="0.2"/>
    <n v="0"/>
    <n v="4.92"/>
    <n v="334.45"/>
    <s v=""/>
    <s v=""/>
    <s v=""/>
    <m/>
    <s v=""/>
    <s v=""/>
    <s v=""/>
    <m/>
  </r>
  <r>
    <s v="450253"/>
    <x v="889"/>
    <x v="20"/>
    <x v="1302"/>
    <x v="1"/>
    <s v="Less than 100 Claims - lower validity"/>
    <x v="1"/>
    <s v="44 N Cummings"/>
    <n v="77418"/>
    <s v="Catholic Health_x000a_Initiatives"/>
    <s v="N"/>
    <n v="3"/>
    <n v="22"/>
    <n v="0"/>
    <n v="0"/>
    <n v="4.26"/>
    <n v="308.79000000000002"/>
    <s v=""/>
    <s v=""/>
    <s v=""/>
    <m/>
    <s v=""/>
    <s v=""/>
    <s v=""/>
    <m/>
  </r>
  <r>
    <s v="450271"/>
    <x v="124"/>
    <x v="20"/>
    <x v="1303"/>
    <x v="1"/>
    <s v="Less than 100 Claims - lower validity"/>
    <x v="0"/>
    <s v="609 Medical Center_x000a_Drive"/>
    <n v="76234"/>
    <s v="Independent (IPPS)"/>
    <s v="N"/>
    <n v="2"/>
    <n v="424"/>
    <n v="2"/>
    <n v="0.3"/>
    <n v="7.02"/>
    <n v="486.65"/>
    <s v=""/>
    <s v=""/>
    <s v=""/>
    <m/>
    <s v=""/>
    <s v=""/>
    <s v=""/>
    <m/>
  </r>
  <r>
    <s v="450272"/>
    <x v="890"/>
    <x v="20"/>
    <x v="1304"/>
    <x v="1"/>
    <s v="Less than 100 Claims - lower validity"/>
    <x v="1"/>
    <s v="1301 Wonder World_x000a_Drive"/>
    <n v="78666"/>
    <s v="Adventist Health_x000a_System Sunbelt Health_x000a_Care Corporation"/>
    <s v="N"/>
    <n v="3"/>
    <n v="58"/>
    <n v="0"/>
    <n v="0"/>
    <n v="4.07"/>
    <n v="289.52"/>
    <s v=""/>
    <s v=""/>
    <s v=""/>
    <m/>
    <s v=""/>
    <s v=""/>
    <s v=""/>
    <m/>
  </r>
  <r>
    <s v="450280"/>
    <x v="891"/>
    <x v="20"/>
    <x v="1305"/>
    <x v="1"/>
    <s v="Less than 100 Claims - lower validity"/>
    <x v="1"/>
    <s v="2300 Marie Curie_x000a_Drive"/>
    <n v="75042"/>
    <s v="Baylor Scott &amp; White_x000a_Health"/>
    <s v="N"/>
    <n v="3"/>
    <n v="96"/>
    <n v="0.1"/>
    <n v="0"/>
    <n v="3.86"/>
    <n v="266.95999999999998"/>
    <s v=""/>
    <s v=""/>
    <s v=""/>
    <m/>
    <s v=""/>
    <s v=""/>
    <s v=""/>
    <m/>
  </r>
  <r>
    <s v="450289"/>
    <x v="857"/>
    <x v="20"/>
    <x v="1306"/>
    <x v="1"/>
    <s v="Less than 100 Claims - lower validity"/>
    <x v="1"/>
    <s v="2525 Holly Hall"/>
    <n v="77054"/>
    <s v="Independent (IPPS)"/>
    <s v="N"/>
    <n v="2"/>
    <n v="80"/>
    <n v="0"/>
    <n v="0"/>
    <n v="1.78"/>
    <n v="128.55000000000001"/>
    <n v="12"/>
    <n v="0.2"/>
    <n v="0.2"/>
    <n v="0.94"/>
    <n v="9556"/>
    <n v="0.2"/>
    <n v="0.2"/>
    <n v="1.02"/>
  </r>
  <r>
    <s v="450299"/>
    <x v="892"/>
    <x v="20"/>
    <x v="1307"/>
    <x v="1"/>
    <s v="Less than 100 Claims - lower validity"/>
    <x v="0"/>
    <s v="1604 Rock Prairie_x000a_Road"/>
    <n v="77842"/>
    <s v="Community Health_x000a_Systems_x000a_(CHS)/Lutheran"/>
    <s v="N"/>
    <n v="4"/>
    <n v="262"/>
    <n v="0.9"/>
    <n v="0.1"/>
    <n v="8.32"/>
    <n v="588.08000000000004"/>
    <n v="12"/>
    <n v="0.2"/>
    <n v="0.1"/>
    <n v="2.82"/>
    <n v="17328"/>
    <n v="1.1000000000000001"/>
    <n v="0.2"/>
    <n v="6"/>
  </r>
  <r>
    <s v="450324"/>
    <x v="893"/>
    <x v="20"/>
    <x v="1308"/>
    <x v="1"/>
    <s v="Less than 100 Claims - lower validity"/>
    <x v="1"/>
    <s v="5016 S Us Highway_x000a_75"/>
    <n v="75020"/>
    <s v="Universal Health_x000a_Services, Inc."/>
    <s v="N"/>
    <n v="3"/>
    <n v="90"/>
    <n v="0.1"/>
    <n v="0.1"/>
    <n v="2.29"/>
    <n v="165.31"/>
    <s v=""/>
    <s v=""/>
    <s v=""/>
    <m/>
    <s v=""/>
    <s v=""/>
    <s v=""/>
    <m/>
  </r>
  <r>
    <s v="450330"/>
    <x v="240"/>
    <x v="20"/>
    <x v="1309"/>
    <x v="1"/>
    <s v="Less than 100 Claims - lower validity"/>
    <x v="0"/>
    <s v="1705 Jackson St"/>
    <n v="77469"/>
    <s v="Independent (IPPS)"/>
    <s v="N"/>
    <n v="3"/>
    <n v="639"/>
    <n v="5"/>
    <n v="0.8"/>
    <n v="6.43"/>
    <n v="448.23"/>
    <s v=""/>
    <s v=""/>
    <s v=""/>
    <m/>
    <s v=""/>
    <s v=""/>
    <s v=""/>
    <m/>
  </r>
  <r>
    <s v="450340"/>
    <x v="894"/>
    <x v="20"/>
    <x v="1310"/>
    <x v="1"/>
    <s v="Less than 100 Claims - lower validity"/>
    <x v="1"/>
    <s v="3501 Knickerbocker_x000a_Road"/>
    <n v="76904"/>
    <s v="Community Health_x000a_Systems_x000a_(CHS)/Lutheran"/>
    <s v="N"/>
    <n v="4"/>
    <n v="24"/>
    <n v="0"/>
    <n v="0"/>
    <n v="3.12"/>
    <n v="214.53"/>
    <s v=""/>
    <s v=""/>
    <s v=""/>
    <m/>
    <s v=""/>
    <s v=""/>
    <s v=""/>
    <m/>
  </r>
  <r>
    <s v="450346"/>
    <x v="856"/>
    <x v="20"/>
    <x v="1311"/>
    <x v="1"/>
    <s v="Less than 100 Claims - lower validity"/>
    <x v="0"/>
    <s v="3080 College Street"/>
    <n v="77701"/>
    <s v="Community Hospital_x000a_Corporation"/>
    <s v="N"/>
    <n v="1"/>
    <n v="831"/>
    <n v="0.7"/>
    <n v="0.3"/>
    <n v="2.2599999999999998"/>
    <n v="161.4"/>
    <n v="35"/>
    <n v="0.2"/>
    <n v="0.2"/>
    <n v="1.05"/>
    <n v="6644"/>
    <n v="0.9"/>
    <n v="0.5"/>
    <n v="1.75"/>
  </r>
  <r>
    <s v="450347"/>
    <x v="895"/>
    <x v="20"/>
    <x v="1312"/>
    <x v="1"/>
    <s v="Less than 100 Claims - lower validity"/>
    <x v="1"/>
    <s v="110 Memorial_x000a_Hospital Drive"/>
    <n v="77340"/>
    <s v="Independent (IPPS)"/>
    <s v="N"/>
    <n v="1"/>
    <n v="63"/>
    <n v="0.1"/>
    <n v="0"/>
    <n v="4.09"/>
    <n v="299.52"/>
    <s v=""/>
    <s v=""/>
    <s v=""/>
    <m/>
    <s v=""/>
    <s v=""/>
    <s v=""/>
    <m/>
  </r>
  <r>
    <s v="450352"/>
    <x v="173"/>
    <x v="20"/>
    <x v="1313"/>
    <x v="1"/>
    <s v="Less than 100 Claims - lower validity"/>
    <x v="0"/>
    <s v="4215 Joe Ramsey_x000a_Blvd"/>
    <n v="75401"/>
    <s v="Hunt Regional_x000a_Healthcare"/>
    <s v="N"/>
    <n v="2"/>
    <n v="137"/>
    <n v="0.1"/>
    <n v="0"/>
    <n v="2.31"/>
    <n v="168.38"/>
    <s v=""/>
    <s v=""/>
    <s v=""/>
    <m/>
    <s v=""/>
    <s v=""/>
    <s v=""/>
    <m/>
  </r>
  <r>
    <s v="450358"/>
    <x v="857"/>
    <x v="20"/>
    <x v="1314"/>
    <x v="0"/>
    <s v="More than 100 Claims  - higher validity"/>
    <x v="0"/>
    <s v="6565 Fannin"/>
    <n v="77030"/>
    <s v="Houston Methodist"/>
    <s v="N"/>
    <n v="5"/>
    <n v="3237"/>
    <n v="6.4"/>
    <n v="1.9"/>
    <n v="3.34"/>
    <n v="236.29"/>
    <n v="303"/>
    <n v="7.5"/>
    <n v="5.8"/>
    <n v="1.29"/>
    <n v="9482"/>
    <n v="14"/>
    <n v="7.8"/>
    <n v="1.8"/>
  </r>
  <r>
    <s v="450372"/>
    <x v="896"/>
    <x v="20"/>
    <x v="1315"/>
    <x v="1"/>
    <s v="Less than 100 Claims - lower validity"/>
    <x v="0"/>
    <s v="2400 N Interstate_x000a_Highway 35e"/>
    <n v="75165"/>
    <s v="Baylor Scott &amp; White_x000a_Health"/>
    <s v="N"/>
    <n v="5"/>
    <n v="577"/>
    <n v="0.7"/>
    <n v="0.1"/>
    <n v="4.53"/>
    <n v="322.39999999999998"/>
    <n v="12"/>
    <n v="0.2"/>
    <n v="0.1"/>
    <n v="1.75"/>
    <n v="10410"/>
    <n v="0.8"/>
    <n v="0.2"/>
    <n v="3.49"/>
  </r>
  <r>
    <s v="450379"/>
    <x v="853"/>
    <x v="20"/>
    <x v="1316"/>
    <x v="1"/>
    <s v="Less than 100 Claims - lower validity"/>
    <x v="1"/>
    <s v="7 Medical Parkway"/>
    <n v="75234"/>
    <s v="Prime Healthcare_x000a_Services"/>
    <s v="N"/>
    <n v="3"/>
    <n v="64"/>
    <n v="0.1"/>
    <n v="0"/>
    <n v="3.14"/>
    <n v="211.07"/>
    <n v="14"/>
    <n v="0.3"/>
    <n v="0.2"/>
    <n v="1.49"/>
    <n v="9162"/>
    <n v="0.4"/>
    <n v="0.2"/>
    <n v="1.72"/>
  </r>
  <r>
    <s v="450388"/>
    <x v="865"/>
    <x v="20"/>
    <x v="463"/>
    <x v="1"/>
    <s v="Less than 100 Claims - lower validity"/>
    <x v="1"/>
    <s v="7700 Floyd Curl Dr"/>
    <n v="78229"/>
    <s v="HCA Healthcare"/>
    <s v="N"/>
    <n v="4"/>
    <n v="73"/>
    <n v="0.2"/>
    <n v="0.1"/>
    <n v="4.08"/>
    <n v="276.70999999999998"/>
    <n v="12"/>
    <n v="0.2"/>
    <n v="0.1"/>
    <n v="1.99"/>
    <n v="12819"/>
    <n v="0.4"/>
    <n v="0.2"/>
    <n v="2.77"/>
  </r>
  <r>
    <s v="450389"/>
    <x v="107"/>
    <x v="20"/>
    <x v="1317"/>
    <x v="1"/>
    <s v="Less than 100 Claims - lower validity"/>
    <x v="1"/>
    <s v="2000 South Palestine"/>
    <n v="75751"/>
    <s v="East Texas Medical_x000a_Center Regional_x000a_Healthcare System"/>
    <s v="N"/>
    <n v="3"/>
    <n v="62"/>
    <n v="0.1"/>
    <n v="0"/>
    <n v="2.68"/>
    <n v="174.9"/>
    <s v=""/>
    <s v=""/>
    <s v=""/>
    <m/>
    <s v=""/>
    <s v=""/>
    <s v=""/>
    <m/>
  </r>
  <r>
    <s v="450419"/>
    <x v="897"/>
    <x v="20"/>
    <x v="1318"/>
    <x v="1"/>
    <s v="Less than 100 Claims - lower validity"/>
    <x v="1"/>
    <s v="108 Denver Trail"/>
    <n v="76020"/>
    <s v="Texas Health_x000a_Resources"/>
    <s v="N"/>
    <n v="4"/>
    <n v="77"/>
    <n v="0.1"/>
    <n v="0"/>
    <n v="4.95"/>
    <n v="356.5"/>
    <s v=""/>
    <s v=""/>
    <s v=""/>
    <m/>
    <s v=""/>
    <s v=""/>
    <s v=""/>
    <m/>
  </r>
  <r>
    <s v="450422"/>
    <x v="853"/>
    <x v="20"/>
    <x v="1319"/>
    <x v="1"/>
    <s v="Less than 100 Claims - lower validity"/>
    <x v="1"/>
    <s v="2727 East Lemmon_x000a_Avenue Building I"/>
    <n v="75204"/>
    <s v="United Surgical_x000a_Partners International"/>
    <s v="N"/>
    <s v="NA"/>
    <n v="37"/>
    <n v="0.1"/>
    <n v="0"/>
    <n v="2.35"/>
    <n v="157.44"/>
    <s v=""/>
    <s v=""/>
    <s v=""/>
    <m/>
    <s v=""/>
    <s v=""/>
    <s v=""/>
    <m/>
  </r>
  <r>
    <s v="450424"/>
    <x v="898"/>
    <x v="20"/>
    <x v="1320"/>
    <x v="1"/>
    <s v="Less than 100 Claims - lower validity"/>
    <x v="0"/>
    <s v="4401 Garth Road"/>
    <n v="77521"/>
    <s v="Houston Methodist"/>
    <s v="N"/>
    <n v="3"/>
    <n v="542"/>
    <n v="0.9"/>
    <n v="0.3"/>
    <n v="3.22"/>
    <n v="228.94"/>
    <n v="48"/>
    <n v="0.9"/>
    <n v="0.3"/>
    <n v="2.59"/>
    <n v="17704"/>
    <n v="1.8"/>
    <n v="0.6"/>
    <n v="2.88"/>
  </r>
  <r>
    <s v="450431"/>
    <x v="864"/>
    <x v="20"/>
    <x v="1321"/>
    <x v="0"/>
    <s v="More than 100 Claims  - higher validity"/>
    <x v="0"/>
    <s v="919 E 32nd St"/>
    <n v="78705"/>
    <s v="HCA Healthcare"/>
    <s v="N"/>
    <n v="5"/>
    <n v="1625"/>
    <n v="2.7"/>
    <n v="0.8"/>
    <n v="3.22"/>
    <n v="227.17"/>
    <n v="313"/>
    <n v="3.8"/>
    <n v="2.4"/>
    <n v="1.59"/>
    <n v="10166"/>
    <n v="6.5"/>
    <n v="3.2"/>
    <n v="2.02"/>
  </r>
  <r>
    <s v="450447"/>
    <x v="899"/>
    <x v="20"/>
    <x v="1322"/>
    <x v="1"/>
    <s v="Less than 100 Claims - lower validity"/>
    <x v="1"/>
    <s v="3201 West Highway_x000a_22"/>
    <n v="75110"/>
    <s v="Community Health_x000a_Systems_x000a_(CHS)/Lutheran"/>
    <s v="N"/>
    <n v="2"/>
    <n v="21"/>
    <n v="0"/>
    <n v="0"/>
    <n v="4.04"/>
    <n v="290.01"/>
    <s v=""/>
    <s v=""/>
    <s v=""/>
    <m/>
    <s v=""/>
    <s v=""/>
    <s v=""/>
    <m/>
  </r>
  <r>
    <s v="450451"/>
    <x v="900"/>
    <x v="20"/>
    <x v="1323"/>
    <x v="1"/>
    <s v="Less than 100 Claims - lower validity"/>
    <x v="1"/>
    <s v="1021 Holden Street"/>
    <n v="76043"/>
    <s v="Independent (IPPS)"/>
    <s v="N"/>
    <n v="5"/>
    <n v="39"/>
    <n v="0"/>
    <n v="0"/>
    <n v="2.95"/>
    <n v="182.47"/>
    <s v=""/>
    <s v=""/>
    <s v=""/>
    <m/>
    <s v=""/>
    <s v=""/>
    <s v=""/>
    <m/>
  </r>
  <r>
    <s v="450462"/>
    <x v="853"/>
    <x v="20"/>
    <x v="1324"/>
    <x v="1"/>
    <s v="Less than 100 Claims - lower validity"/>
    <x v="0"/>
    <s v="8200 Walnut Hill_x000a_Lane"/>
    <n v="75231"/>
    <s v="Texas Health_x000a_Resources"/>
    <s v="N"/>
    <n v="4"/>
    <n v="332"/>
    <n v="0.4"/>
    <n v="0.1"/>
    <n v="3.03"/>
    <n v="193.98"/>
    <n v="57"/>
    <n v="0.9"/>
    <n v="0.4"/>
    <n v="2.0699999999999998"/>
    <n v="13637"/>
    <n v="1.4"/>
    <n v="0.6"/>
    <n v="2.31"/>
  </r>
  <r>
    <s v="450465"/>
    <x v="466"/>
    <x v="20"/>
    <x v="1325"/>
    <x v="1"/>
    <s v="Less than 100 Claims - lower validity"/>
    <x v="0"/>
    <s v="104 7th Street"/>
    <n v="77414"/>
    <s v="QHR"/>
    <s v="N"/>
    <n v="4"/>
    <n v="157"/>
    <n v="0.1"/>
    <n v="0"/>
    <n v="2.93"/>
    <n v="202.83"/>
    <s v=""/>
    <s v=""/>
    <s v=""/>
    <m/>
    <s v=""/>
    <s v=""/>
    <s v=""/>
    <m/>
  </r>
  <r>
    <s v="450484"/>
    <x v="885"/>
    <x v="20"/>
    <x v="1326"/>
    <x v="1"/>
    <s v="Less than 100 Claims - lower validity"/>
    <x v="1"/>
    <s v="505 South John_x000a_Redditt Drive"/>
    <n v="75904"/>
    <s v="Community Health_x000a_Systems_x000a_(CHS)/Lutheran"/>
    <s v="N"/>
    <n v="5"/>
    <n v="48"/>
    <n v="0.2"/>
    <n v="0"/>
    <n v="4.8899999999999997"/>
    <n v="304.87"/>
    <s v=""/>
    <s v=""/>
    <s v=""/>
    <m/>
    <s v=""/>
    <s v=""/>
    <s v=""/>
    <m/>
  </r>
  <r>
    <s v="450518"/>
    <x v="901"/>
    <x v="20"/>
    <x v="1327"/>
    <x v="1"/>
    <s v="Less than 100 Claims - lower validity"/>
    <x v="0"/>
    <s v="2555 Jimmy Johnson_x000a_Blvd"/>
    <n v="77640"/>
    <s v="IASIS Healthcare"/>
    <s v="N"/>
    <n v="2"/>
    <n v="438"/>
    <n v="0.8"/>
    <n v="0.2"/>
    <n v="3.04"/>
    <n v="197.02"/>
    <n v="34"/>
    <n v="0.4"/>
    <n v="0.2"/>
    <n v="2.12"/>
    <n v="12256"/>
    <n v="1.1000000000000001"/>
    <n v="0.4"/>
    <n v="2.65"/>
  </r>
  <r>
    <s v="450537"/>
    <x v="902"/>
    <x v="20"/>
    <x v="1328"/>
    <x v="1"/>
    <s v="Less than 100 Claims - lower validity"/>
    <x v="1"/>
    <s v="2831 E President_x000a_George Bush_x000a_Highway"/>
    <n v="75082"/>
    <s v="Methodist Health_x000a_System"/>
    <s v="N"/>
    <n v="2"/>
    <n v="27"/>
    <n v="0"/>
    <n v="0"/>
    <n v="3.84"/>
    <n v="275.85000000000002"/>
    <s v=""/>
    <s v=""/>
    <s v=""/>
    <m/>
    <s v=""/>
    <s v=""/>
    <s v=""/>
    <m/>
  </r>
  <r>
    <s v="450558"/>
    <x v="887"/>
    <x v="20"/>
    <x v="1329"/>
    <x v="1"/>
    <s v="Less than 100 Claims - lower validity"/>
    <x v="1"/>
    <s v="6250 Hwy 83/84"/>
    <n v="79606"/>
    <s v="Community Health_x000a_Systems_x000a_(CHS)/Lutheran"/>
    <s v="N"/>
    <n v="3"/>
    <n v="40"/>
    <n v="0"/>
    <n v="0"/>
    <n v="3.49"/>
    <n v="236.56"/>
    <s v=""/>
    <s v=""/>
    <s v=""/>
    <m/>
    <s v=""/>
    <s v=""/>
    <s v=""/>
    <m/>
  </r>
  <r>
    <s v="450563"/>
    <x v="903"/>
    <x v="20"/>
    <x v="1330"/>
    <x v="1"/>
    <s v="Less than 100 Claims - lower validity"/>
    <x v="0"/>
    <s v="1600 W College St_x000a_Suite 190"/>
    <n v="76051"/>
    <s v="Baylor Scott &amp; White_x000a_Health"/>
    <s v="N"/>
    <n v="3"/>
    <n v="241"/>
    <n v="0.2"/>
    <n v="0"/>
    <n v="4.6900000000000004"/>
    <n v="336.53"/>
    <s v=""/>
    <s v=""/>
    <s v=""/>
    <m/>
    <s v=""/>
    <s v=""/>
    <s v=""/>
    <m/>
  </r>
  <r>
    <s v="450565"/>
    <x v="904"/>
    <x v="20"/>
    <x v="1331"/>
    <x v="1"/>
    <s v="Less than 100 Claims - lower validity"/>
    <x v="1"/>
    <s v="400 Southwest 25_x000a_Ave"/>
    <n v="76067"/>
    <s v="Independent (IPPS)"/>
    <s v="N"/>
    <n v="2"/>
    <n v="39"/>
    <n v="0"/>
    <n v="0"/>
    <n v="1.95"/>
    <n v="133.52000000000001"/>
    <s v=""/>
    <s v=""/>
    <s v=""/>
    <m/>
    <s v=""/>
    <s v=""/>
    <s v=""/>
    <m/>
  </r>
  <r>
    <s v="450571"/>
    <x v="894"/>
    <x v="20"/>
    <x v="1332"/>
    <x v="1"/>
    <s v="Less than 100 Claims - lower validity"/>
    <x v="1"/>
    <s v="120 East Harris_x000a_Avenue"/>
    <n v="76903"/>
    <s v="Independent (IPPS)"/>
    <s v="N"/>
    <n v="4"/>
    <n v="58"/>
    <n v="0.1"/>
    <n v="0"/>
    <n v="2.78"/>
    <n v="190.3"/>
    <s v=""/>
    <s v=""/>
    <s v=""/>
    <m/>
    <s v=""/>
    <s v=""/>
    <s v=""/>
    <m/>
  </r>
  <r>
    <s v="450573"/>
    <x v="139"/>
    <x v="20"/>
    <x v="1333"/>
    <x v="1"/>
    <s v="Less than 100 Claims - lower validity"/>
    <x v="1"/>
    <s v="1275 Marvin_x000a_Hancock Drive"/>
    <n v="75951"/>
    <s v="CHRISTUS Health"/>
    <s v="N"/>
    <n v="4"/>
    <n v="20"/>
    <n v="0"/>
    <n v="0"/>
    <n v="6.5"/>
    <n v="420.77"/>
    <s v=""/>
    <s v=""/>
    <s v=""/>
    <m/>
    <s v=""/>
    <s v=""/>
    <s v=""/>
    <m/>
  </r>
  <r>
    <s v="450584"/>
    <x v="905"/>
    <x v="20"/>
    <x v="1334"/>
    <x v="1"/>
    <s v="Less than 100 Claims - lower validity"/>
    <x v="1"/>
    <s v="920 Hillcrest Dr"/>
    <n v="76384"/>
    <s v="Independent (IPPS)"/>
    <s v="N"/>
    <n v="3"/>
    <n v="15"/>
    <n v="0"/>
    <n v="0"/>
    <n v="5.15"/>
    <n v="354.08"/>
    <s v=""/>
    <s v=""/>
    <s v=""/>
    <m/>
    <s v=""/>
    <s v=""/>
    <s v=""/>
    <m/>
  </r>
  <r>
    <s v="450587"/>
    <x v="906"/>
    <x v="20"/>
    <x v="1335"/>
    <x v="1"/>
    <s v="Less than 100 Claims - lower validity"/>
    <x v="1"/>
    <s v="1501 Burnet Dr"/>
    <n v="76801"/>
    <s v="Community Health_x000a_Systems_x000a_(CHS)/Lutheran"/>
    <s v="N"/>
    <n v="2"/>
    <n v="33"/>
    <n v="0"/>
    <n v="0"/>
    <n v="2.67"/>
    <n v="178.73"/>
    <s v=""/>
    <s v=""/>
    <s v=""/>
    <m/>
    <s v=""/>
    <s v=""/>
    <s v=""/>
    <m/>
  </r>
  <r>
    <s v="450596"/>
    <x v="907"/>
    <x v="20"/>
    <x v="1336"/>
    <x v="1"/>
    <s v="Less than 100 Claims - lower validity"/>
    <x v="0"/>
    <s v="1310 Paluxy Rd"/>
    <n v="76048"/>
    <s v="Community Health_x000a_Systems_x000a_(CHS)/Lutheran"/>
    <s v="N"/>
    <n v="3"/>
    <n v="138"/>
    <n v="0.3"/>
    <n v="0.1"/>
    <n v="4.4000000000000004"/>
    <n v="321.08"/>
    <s v=""/>
    <s v=""/>
    <s v=""/>
    <m/>
    <s v=""/>
    <s v=""/>
    <s v=""/>
    <m/>
  </r>
  <r>
    <s v="450604"/>
    <x v="908"/>
    <x v="20"/>
    <x v="1337"/>
    <x v="1"/>
    <s v="Less than 100 Claims - lower validity"/>
    <x v="0"/>
    <s v="1020 South State_x000a_Highway 16"/>
    <n v="78624"/>
    <s v="Independent (IPPS)"/>
    <s v="N"/>
    <n v="5"/>
    <n v="117"/>
    <n v="0.2"/>
    <n v="0.1"/>
    <n v="3.09"/>
    <n v="223.27"/>
    <s v=""/>
    <s v=""/>
    <s v=""/>
    <m/>
    <s v=""/>
    <s v=""/>
    <s v=""/>
    <m/>
  </r>
  <r>
    <s v="450605"/>
    <x v="909"/>
    <x v="20"/>
    <x v="1338"/>
    <x v="1"/>
    <s v="Less than 100 Claims - lower validity"/>
    <x v="1"/>
    <s v="1711 W Wheeler_x000a_Avenue"/>
    <n v="78336"/>
    <s v="Independent (IPPS)"/>
    <s v="N"/>
    <n v="4"/>
    <n v="45"/>
    <n v="0"/>
    <n v="0"/>
    <n v="2.35"/>
    <n v="156.46"/>
    <s v=""/>
    <s v=""/>
    <s v=""/>
    <m/>
    <s v=""/>
    <s v=""/>
    <s v=""/>
    <m/>
  </r>
  <r>
    <s v="450610"/>
    <x v="857"/>
    <x v="20"/>
    <x v="1339"/>
    <x v="0"/>
    <s v="More than 100 Claims  - higher validity"/>
    <x v="0"/>
    <s v="921 Gessner"/>
    <n v="77024"/>
    <s v="Memorial Hermann_x000a_Health System"/>
    <s v="N"/>
    <n v="5"/>
    <n v="2271"/>
    <n v="2.8"/>
    <n v="1.2"/>
    <n v="2.44"/>
    <n v="172.09"/>
    <n v="276"/>
    <n v="4.3"/>
    <n v="1.9"/>
    <n v="2.27"/>
    <n v="14100"/>
    <n v="7.1"/>
    <n v="3.1"/>
    <n v="2.33"/>
  </r>
  <r>
    <s v="450617"/>
    <x v="910"/>
    <x v="20"/>
    <x v="1340"/>
    <x v="0"/>
    <s v="More than 100 Claims  - higher validity"/>
    <x v="0"/>
    <s v="500 Medical Center_x000a_Blvd"/>
    <n v="77598"/>
    <s v="HCA Healthcare"/>
    <s v="N"/>
    <n v="3"/>
    <n v="589"/>
    <n v="1.1000000000000001"/>
    <n v="0.4"/>
    <n v="2.56"/>
    <n v="184.77"/>
    <n v="114"/>
    <n v="1.6"/>
    <n v="1.1000000000000001"/>
    <n v="1.42"/>
    <n v="8976"/>
    <n v="2.7"/>
    <n v="1.5"/>
    <n v="1.74"/>
  </r>
  <r>
    <s v="450634"/>
    <x v="911"/>
    <x v="20"/>
    <x v="1341"/>
    <x v="1"/>
    <s v="Less than 100 Claims - lower validity"/>
    <x v="1"/>
    <s v="3535 South I35 East"/>
    <n v="76210"/>
    <s v="HCA Healthcare"/>
    <s v="N"/>
    <n v="4"/>
    <n v="77"/>
    <n v="0.1"/>
    <n v="0"/>
    <n v="5.78"/>
    <n v="418.54"/>
    <s v=""/>
    <s v=""/>
    <s v=""/>
    <m/>
    <s v=""/>
    <s v=""/>
    <s v=""/>
    <m/>
  </r>
  <r>
    <s v="450638"/>
    <x v="857"/>
    <x v="20"/>
    <x v="1342"/>
    <x v="1"/>
    <s v="Less than 100 Claims - lower validity"/>
    <x v="0"/>
    <s v="710 Cypress Creek_x000a_Parkway"/>
    <n v="77090"/>
    <s v="TENET Healthcare_x000a_Corporation"/>
    <s v="N"/>
    <n v="2"/>
    <n v="153"/>
    <n v="0.3"/>
    <n v="0.1"/>
    <n v="3.98"/>
    <n v="287.17"/>
    <s v=""/>
    <s v=""/>
    <s v=""/>
    <m/>
    <s v=""/>
    <s v=""/>
    <s v=""/>
    <m/>
  </r>
  <r>
    <s v="450644"/>
    <x v="857"/>
    <x v="20"/>
    <x v="1343"/>
    <x v="1"/>
    <s v="Less than 100 Claims - lower validity"/>
    <x v="0"/>
    <s v="12141 Richmond_x000a_Ave"/>
    <n v="77082"/>
    <s v="HCA Healthcare"/>
    <s v="N"/>
    <n v="3"/>
    <n v="272"/>
    <n v="0.3"/>
    <n v="0.1"/>
    <n v="2.64"/>
    <n v="195.48"/>
    <n v="31"/>
    <n v="0.7"/>
    <n v="0.3"/>
    <n v="2.42"/>
    <n v="15973"/>
    <n v="1.1000000000000001"/>
    <n v="0.4"/>
    <n v="2.48"/>
  </r>
  <r>
    <s v="450647"/>
    <x v="853"/>
    <x v="20"/>
    <x v="1344"/>
    <x v="0"/>
    <s v="More than 100 Claims  - higher validity"/>
    <x v="0"/>
    <s v="7777 Forest Lane"/>
    <n v="75230"/>
    <s v="HCA Healthcare"/>
    <s v="N"/>
    <n v="4"/>
    <n v="1550"/>
    <n v="2.1"/>
    <n v="0.5"/>
    <n v="4.57"/>
    <n v="331.99"/>
    <n v="119"/>
    <n v="2"/>
    <n v="1.1000000000000001"/>
    <n v="1.81"/>
    <n v="12038"/>
    <n v="4.0999999999999996"/>
    <n v="1.6"/>
    <n v="2.62"/>
  </r>
  <r>
    <s v="450651"/>
    <x v="912"/>
    <x v="20"/>
    <x v="1345"/>
    <x v="1"/>
    <s v="Less than 100 Claims - lower validity"/>
    <x v="0"/>
    <s v="3901 W 15th St"/>
    <n v="75075"/>
    <s v="HCA Healthcare"/>
    <s v="N"/>
    <n v="2"/>
    <n v="112"/>
    <n v="0.2"/>
    <n v="0.1"/>
    <n v="3.45"/>
    <n v="251.34"/>
    <n v="16"/>
    <n v="0.5"/>
    <n v="0.1"/>
    <n v="4.2699999999999996"/>
    <n v="26204"/>
    <n v="0.7"/>
    <n v="0.2"/>
    <n v="4"/>
  </r>
  <r>
    <s v="450656"/>
    <x v="913"/>
    <x v="20"/>
    <x v="1346"/>
    <x v="1"/>
    <s v="Less than 100 Claims - lower validity"/>
    <x v="1"/>
    <s v="4920 Ne Stallings_x000a_Drive"/>
    <n v="75961"/>
    <s v="TENET Healthcare_x000a_Corporation"/>
    <s v="N"/>
    <n v="3"/>
    <n v="55"/>
    <n v="0"/>
    <n v="0"/>
    <n v="3.82"/>
    <n v="247.15"/>
    <s v=""/>
    <s v=""/>
    <s v=""/>
    <m/>
    <s v=""/>
    <s v=""/>
    <s v=""/>
    <m/>
  </r>
  <r>
    <s v="450669"/>
    <x v="914"/>
    <x v="20"/>
    <x v="1347"/>
    <x v="1"/>
    <s v="Less than 100 Claims - lower validity"/>
    <x v="1"/>
    <s v="500 West Main_x000a_Street"/>
    <n v="75057"/>
    <s v="HCA Healthcare"/>
    <s v="N"/>
    <n v="3"/>
    <n v="18"/>
    <n v="0"/>
    <n v="0"/>
    <n v="6.16"/>
    <n v="445.25"/>
    <s v=""/>
    <s v=""/>
    <s v=""/>
    <m/>
    <s v=""/>
    <s v=""/>
    <s v=""/>
    <m/>
  </r>
  <r>
    <s v="450670"/>
    <x v="915"/>
    <x v="20"/>
    <x v="1348"/>
    <x v="1"/>
    <s v="Less than 100 Claims - lower validity"/>
    <x v="1"/>
    <s v="605 Holderrieth"/>
    <n v="77375"/>
    <s v="Community Health_x000a_Systems_x000a_(CHS)/Lutheran"/>
    <s v="N"/>
    <n v="3"/>
    <n v="68"/>
    <n v="0.1"/>
    <n v="0"/>
    <n v="2.37"/>
    <n v="165"/>
    <s v=""/>
    <s v=""/>
    <s v=""/>
    <m/>
    <s v=""/>
    <s v=""/>
    <s v=""/>
    <m/>
  </r>
  <r>
    <s v="450672"/>
    <x v="859"/>
    <x v="20"/>
    <x v="1349"/>
    <x v="1"/>
    <s v="Less than 100 Claims - lower validity"/>
    <x v="0"/>
    <s v="900 Eighth Avenue"/>
    <n v="76104"/>
    <s v="HCA Healthcare"/>
    <s v="N"/>
    <n v="2"/>
    <n v="177"/>
    <n v="0.3"/>
    <n v="0.1"/>
    <n v="2.78"/>
    <n v="199.37"/>
    <n v="31"/>
    <n v="0.5"/>
    <n v="0.3"/>
    <n v="1.77"/>
    <n v="12501"/>
    <n v="0.8"/>
    <n v="0.4"/>
    <n v="2.04"/>
  </r>
  <r>
    <s v="450674"/>
    <x v="857"/>
    <x v="20"/>
    <x v="1350"/>
    <x v="0"/>
    <s v="More than 100 Claims  - higher validity"/>
    <x v="0"/>
    <s v="7600 Fannin"/>
    <n v="77054"/>
    <s v="HCA Healthcare"/>
    <s v="N"/>
    <n v="3"/>
    <n v="344"/>
    <n v="0.4"/>
    <n v="0.2"/>
    <n v="1.56"/>
    <n v="111.8"/>
    <n v="325"/>
    <n v="1.8"/>
    <n v="2.2000000000000002"/>
    <n v="0.81"/>
    <n v="5525"/>
    <n v="2.2000000000000002"/>
    <n v="2.5"/>
    <n v="0.89"/>
  </r>
  <r>
    <s v="450675"/>
    <x v="866"/>
    <x v="20"/>
    <x v="1351"/>
    <x v="0"/>
    <s v="More than 100 Claims  - higher validity"/>
    <x v="0"/>
    <s v="3301 Matlock Road"/>
    <n v="76015"/>
    <s v="HCA Healthcare"/>
    <s v="N"/>
    <n v="3"/>
    <n v="1995"/>
    <n v="2.2999999999999998"/>
    <n v="0.5"/>
    <n v="4.41"/>
    <n v="310.58"/>
    <n v="153"/>
    <n v="2.2000000000000002"/>
    <n v="1.1000000000000001"/>
    <n v="1.96"/>
    <n v="12487"/>
    <n v="4.5"/>
    <n v="1.6"/>
    <n v="2.73"/>
  </r>
  <r>
    <s v="450677"/>
    <x v="916"/>
    <x v="20"/>
    <x v="1352"/>
    <x v="1"/>
    <s v="Less than 100 Claims - lower validity"/>
    <x v="0"/>
    <s v="11801 South_x000a_Freeway"/>
    <n v="76028"/>
    <s v="Adventist Health_x000a_System Sunbelt Health_x000a_Care Corporation"/>
    <s v="N"/>
    <n v="4"/>
    <n v="731"/>
    <n v="1"/>
    <n v="0.3"/>
    <n v="2.96"/>
    <n v="199.28"/>
    <n v="62"/>
    <n v="0.8"/>
    <n v="0.4"/>
    <n v="2.16"/>
    <n v="13547"/>
    <n v="1.8"/>
    <n v="0.7"/>
    <n v="2.5499999999999998"/>
  </r>
  <r>
    <s v="450678"/>
    <x v="853"/>
    <x v="20"/>
    <x v="1353"/>
    <x v="1"/>
    <s v="Less than 100 Claims - lower validity"/>
    <x v="1"/>
    <s v="9440 Poppy Dr"/>
    <n v="75218"/>
    <s v="TENET Healthcare_x000a_Corporation"/>
    <s v="N"/>
    <n v="2"/>
    <n v="34"/>
    <n v="0.1"/>
    <n v="0"/>
    <n v="4.03"/>
    <n v="293.60000000000002"/>
    <n v="25"/>
    <n v="0.6"/>
    <n v="0.2"/>
    <n v="2.4900000000000002"/>
    <n v="15538"/>
    <n v="0.7"/>
    <n v="0.3"/>
    <n v="2.67"/>
  </r>
  <r>
    <s v="450684"/>
    <x v="917"/>
    <x v="20"/>
    <x v="1354"/>
    <x v="1"/>
    <s v="Less than 100 Claims - lower validity"/>
    <x v="0"/>
    <s v="18951 Memorial_x000a_North"/>
    <n v="77338"/>
    <s v="Memorial Hermann_x000a_Health System"/>
    <s v="N"/>
    <n v="3"/>
    <n v="322"/>
    <n v="0.4"/>
    <n v="0.1"/>
    <n v="4.4800000000000004"/>
    <n v="321.56"/>
    <s v=""/>
    <s v=""/>
    <s v=""/>
    <m/>
    <s v=""/>
    <s v=""/>
    <s v=""/>
    <m/>
  </r>
  <r>
    <s v="450686"/>
    <x v="860"/>
    <x v="20"/>
    <x v="1355"/>
    <x v="1"/>
    <s v="Less than 100 Claims - lower validity"/>
    <x v="0"/>
    <s v="602 Indiana Avenue"/>
    <n v="79415"/>
    <s v="Independent (IPPS)"/>
    <s v="N"/>
    <n v="2"/>
    <n v="133"/>
    <n v="0.2"/>
    <n v="0.1"/>
    <n v="3.19"/>
    <n v="207.98"/>
    <n v="11"/>
    <n v="0.3"/>
    <n v="0.1"/>
    <n v="2.56"/>
    <n v="18276"/>
    <n v="0.4"/>
    <n v="0.2"/>
    <n v="2.79"/>
  </r>
  <r>
    <s v="450690"/>
    <x v="868"/>
    <x v="20"/>
    <x v="1356"/>
    <x v="1"/>
    <s v="Less than 100 Claims - lower validity"/>
    <x v="1"/>
    <s v="11937 Us Highway_x000a_271"/>
    <n v="75708"/>
    <s v="University of Texas_x000a_System"/>
    <s v="N"/>
    <n v="5"/>
    <n v="59"/>
    <n v="0"/>
    <n v="0"/>
    <n v="3.2"/>
    <n v="212.29"/>
    <s v=""/>
    <s v=""/>
    <s v=""/>
    <m/>
    <s v=""/>
    <s v=""/>
    <s v=""/>
    <m/>
  </r>
  <r>
    <s v="450702"/>
    <x v="858"/>
    <x v="20"/>
    <x v="1357"/>
    <x v="1"/>
    <s v="Less than 100 Claims - lower validity"/>
    <x v="0"/>
    <s v="2901 N Fourth St"/>
    <n v="75605"/>
    <s v="Community Health_x000a_Systems_x000a_(CHS)/Lutheran"/>
    <s v="N"/>
    <n v="3"/>
    <n v="344"/>
    <n v="0.7"/>
    <n v="0.2"/>
    <n v="3.58"/>
    <n v="235.02"/>
    <n v="41"/>
    <n v="0.8"/>
    <n v="0.4"/>
    <n v="1.85"/>
    <n v="10508"/>
    <n v="1.5"/>
    <n v="0.6"/>
    <n v="2.39"/>
  </r>
  <r>
    <s v="450709"/>
    <x v="918"/>
    <x v="20"/>
    <x v="1358"/>
    <x v="1"/>
    <s v="Less than 100 Claims - lower validity"/>
    <x v="0"/>
    <s v="18300 St John Drive"/>
    <n v="77058"/>
    <s v="Houston Methodist"/>
    <s v="N"/>
    <n v="4"/>
    <n v="418"/>
    <n v="0.6"/>
    <n v="0.2"/>
    <n v="3.2"/>
    <n v="216.47"/>
    <n v="22"/>
    <n v="0.3"/>
    <n v="0.2"/>
    <n v="1.65"/>
    <n v="9791"/>
    <n v="1"/>
    <n v="0.4"/>
    <n v="2.42"/>
  </r>
  <r>
    <s v="450711"/>
    <x v="919"/>
    <x v="20"/>
    <x v="1359"/>
    <x v="1"/>
    <s v="Less than 100 Claims - lower validity"/>
    <x v="1"/>
    <s v="101 E Ridge Rd"/>
    <n v="78503"/>
    <s v="HCA Healthcare"/>
    <s v="N"/>
    <n v="4"/>
    <n v="28"/>
    <n v="0"/>
    <n v="0"/>
    <n v="2.09"/>
    <n v="97.35"/>
    <s v=""/>
    <s v=""/>
    <s v=""/>
    <m/>
    <s v=""/>
    <s v=""/>
    <s v=""/>
    <m/>
  </r>
  <r>
    <s v="450713"/>
    <x v="864"/>
    <x v="20"/>
    <x v="1360"/>
    <x v="1"/>
    <s v="Less than 100 Claims - lower validity"/>
    <x v="1"/>
    <s v="901 West Ben White_x000a_Blvd"/>
    <n v="78704"/>
    <s v="HCA Healthcare"/>
    <s v="N"/>
    <n v="4"/>
    <n v="51"/>
    <n v="0.1"/>
    <n v="0"/>
    <n v="3.35"/>
    <n v="222.14"/>
    <s v=""/>
    <s v=""/>
    <s v=""/>
    <m/>
    <s v=""/>
    <s v=""/>
    <s v=""/>
    <m/>
  </r>
  <r>
    <s v="450716"/>
    <x v="857"/>
    <x v="20"/>
    <x v="1361"/>
    <x v="1"/>
    <s v="Less than 100 Claims - lower validity"/>
    <x v="1"/>
    <s v="10655 Steepletop_x000a_Drive"/>
    <n v="77065"/>
    <s v="TENET Healthcare_x000a_Corporation"/>
    <s v="N"/>
    <n v="2"/>
    <n v="22"/>
    <n v="0"/>
    <n v="0"/>
    <n v="3.01"/>
    <n v="218.48"/>
    <s v=""/>
    <s v=""/>
    <s v=""/>
    <m/>
    <s v=""/>
    <s v=""/>
    <s v=""/>
    <m/>
  </r>
  <r>
    <s v="450718"/>
    <x v="920"/>
    <x v="20"/>
    <x v="1362"/>
    <x v="1"/>
    <s v="Less than 100 Claims - lower validity"/>
    <x v="0"/>
    <s v="2400 Round Rock_x000a_Ave"/>
    <n v="78681"/>
    <s v="HCA Healthcare"/>
    <s v="N"/>
    <n v="5"/>
    <n v="751"/>
    <n v="0.9"/>
    <n v="0.3"/>
    <n v="3.24"/>
    <n v="227.27"/>
    <n v="62"/>
    <n v="0.7"/>
    <n v="0.4"/>
    <n v="1.57"/>
    <n v="9755"/>
    <n v="1.6"/>
    <n v="0.7"/>
    <n v="2.2200000000000002"/>
  </r>
  <r>
    <s v="450730"/>
    <x v="111"/>
    <x v="20"/>
    <x v="1363"/>
    <x v="1"/>
    <s v="Less than 100 Claims - lower validity"/>
    <x v="1"/>
    <s v="4343 North Josey_x000a_Lane"/>
    <n v="75010"/>
    <s v="Baylor Scott &amp; White_x000a_Health"/>
    <s v="N"/>
    <n v="3"/>
    <n v="38"/>
    <n v="0.1"/>
    <n v="0"/>
    <n v="3.25"/>
    <n v="247.69"/>
    <s v=""/>
    <s v=""/>
    <s v=""/>
    <m/>
    <s v=""/>
    <s v=""/>
    <s v=""/>
    <m/>
  </r>
  <r>
    <s v="450742"/>
    <x v="921"/>
    <x v="20"/>
    <x v="1364"/>
    <x v="1"/>
    <s v="Less than 100 Claims - lower validity"/>
    <x v="0"/>
    <s v="6800 Scenic Dr"/>
    <n v="75088"/>
    <s v="TENET Healthcare_x000a_Corporation"/>
    <s v="N"/>
    <n v="1"/>
    <n v="145"/>
    <n v="0.2"/>
    <n v="0"/>
    <n v="3.96"/>
    <n v="282.89"/>
    <s v=""/>
    <s v=""/>
    <s v=""/>
    <m/>
    <s v=""/>
    <s v=""/>
    <s v=""/>
    <m/>
  </r>
  <r>
    <s v="450743"/>
    <x v="911"/>
    <x v="20"/>
    <x v="1365"/>
    <x v="1"/>
    <s v="Less than 100 Claims - lower validity"/>
    <x v="1"/>
    <s v="3000 N I-35"/>
    <n v="76201"/>
    <s v="Texas Health_x000a_Resources"/>
    <s v="N"/>
    <n v="4"/>
    <n v="98"/>
    <n v="0.1"/>
    <n v="0"/>
    <n v="4.13"/>
    <n v="300.02"/>
    <s v=""/>
    <s v=""/>
    <s v=""/>
    <m/>
    <s v=""/>
    <s v=""/>
    <s v=""/>
    <m/>
  </r>
  <r>
    <s v="450747"/>
    <x v="922"/>
    <x v="20"/>
    <x v="1366"/>
    <x v="1"/>
    <s v="Less than 100 Claims - lower validity"/>
    <x v="1"/>
    <s v="2900 S Loop 256"/>
    <n v="75801"/>
    <s v="LifePoint Health"/>
    <s v="N"/>
    <n v="3"/>
    <n v="26"/>
    <n v="0"/>
    <n v="0"/>
    <n v="0.92"/>
    <n v="64.16"/>
    <s v=""/>
    <s v=""/>
    <s v=""/>
    <m/>
    <s v=""/>
    <s v=""/>
    <s v=""/>
    <m/>
  </r>
  <r>
    <s v="450754"/>
    <x v="610"/>
    <x v="20"/>
    <x v="1367"/>
    <x v="1"/>
    <s v="Less than 100 Claims - lower validity"/>
    <x v="1"/>
    <s v="400 N Brown,_x000a_Building 1"/>
    <n v="76531"/>
    <s v="Independent (IPPS)"/>
    <s v="N"/>
    <n v="5"/>
    <n v="24"/>
    <n v="0"/>
    <n v="0"/>
    <n v="6.71"/>
    <n v="491.27"/>
    <s v=""/>
    <s v=""/>
    <s v=""/>
    <m/>
    <s v=""/>
    <s v=""/>
    <s v=""/>
    <m/>
  </r>
  <r>
    <s v="450771"/>
    <x v="912"/>
    <x v="20"/>
    <x v="1368"/>
    <x v="1"/>
    <s v="Less than 100 Claims - lower validity"/>
    <x v="0"/>
    <s v="6200 W Parker Rd"/>
    <n v="75093"/>
    <s v="Texas Health_x000a_Resources"/>
    <s v="N"/>
    <n v="3"/>
    <n v="128"/>
    <n v="0.2"/>
    <n v="0.1"/>
    <n v="4.04"/>
    <n v="292.38"/>
    <n v="16"/>
    <n v="0.5"/>
    <n v="0.2"/>
    <n v="2.73"/>
    <n v="16834"/>
    <n v="0.7"/>
    <n v="0.2"/>
    <n v="3.07"/>
  </r>
  <r>
    <s v="450774"/>
    <x v="857"/>
    <x v="20"/>
    <x v="1369"/>
    <x v="1"/>
    <s v="Less than 100 Claims - lower validity"/>
    <x v="0"/>
    <s v="17080 Red Oak_x000a_Drive"/>
    <n v="77090"/>
    <s v="United Surgical_x000a_Partners International"/>
    <s v="N"/>
    <n v="5"/>
    <n v="122"/>
    <n v="0.1"/>
    <n v="0.1"/>
    <n v="1.45"/>
    <n v="100.08"/>
    <s v=""/>
    <s v=""/>
    <s v=""/>
    <m/>
    <s v=""/>
    <s v=""/>
    <s v=""/>
    <m/>
  </r>
  <r>
    <s v="450775"/>
    <x v="923"/>
    <x v="20"/>
    <x v="1370"/>
    <x v="1"/>
    <s v="Less than 100 Claims - lower validity"/>
    <x v="0"/>
    <s v="22999 Us Hwy 59"/>
    <n v="77325"/>
    <s v="HCA Healthcare"/>
    <s v="N"/>
    <n v="2"/>
    <n v="147"/>
    <n v="0.2"/>
    <n v="0.1"/>
    <n v="3.25"/>
    <n v="229.84"/>
    <n v="12"/>
    <n v="0.1"/>
    <n v="0.1"/>
    <n v="1.51"/>
    <n v="9648"/>
    <n v="0.3"/>
    <n v="0.1"/>
    <n v="2.33"/>
  </r>
  <r>
    <s v="450779"/>
    <x v="859"/>
    <x v="20"/>
    <x v="1371"/>
    <x v="0"/>
    <s v="More than 100 Claims  - higher validity"/>
    <x v="0"/>
    <s v="6100 Harris Pkwy"/>
    <n v="76132"/>
    <s v="Texas Health_x000a_Resources"/>
    <s v="N"/>
    <n v="5"/>
    <n v="1145"/>
    <n v="1.7"/>
    <n v="0.5"/>
    <n v="3.38"/>
    <n v="238.33"/>
    <n v="102"/>
    <n v="2.6"/>
    <n v="0.8"/>
    <n v="3.13"/>
    <n v="19528"/>
    <n v="4.3"/>
    <n v="1.3"/>
    <n v="3.23"/>
  </r>
  <r>
    <s v="450788"/>
    <x v="862"/>
    <x v="20"/>
    <x v="1372"/>
    <x v="1"/>
    <s v="Less than 100 Claims - lower validity"/>
    <x v="1"/>
    <s v="7101 S Padre Island_x000a_Dr"/>
    <n v="78412"/>
    <s v="HCA Healthcare"/>
    <s v="N"/>
    <n v="3"/>
    <n v="27"/>
    <n v="0.1"/>
    <n v="0"/>
    <n v="3.99"/>
    <n v="266.23"/>
    <s v=""/>
    <s v=""/>
    <s v=""/>
    <m/>
    <s v=""/>
    <s v=""/>
    <s v=""/>
    <m/>
  </r>
  <r>
    <s v="450797"/>
    <x v="857"/>
    <x v="20"/>
    <x v="1373"/>
    <x v="1"/>
    <s v="Less than 100 Claims - lower validity"/>
    <x v="1"/>
    <s v="5445 Labranch_x000a_Street"/>
    <n v="77004"/>
    <s v="Independent (IPPS)"/>
    <s v="N"/>
    <s v="NA"/>
    <n v="26"/>
    <n v="0"/>
    <n v="0"/>
    <n v="1.02"/>
    <n v="74.599999999999994"/>
    <s v=""/>
    <s v=""/>
    <s v=""/>
    <m/>
    <s v=""/>
    <s v=""/>
    <s v=""/>
    <m/>
  </r>
  <r>
    <s v="450801"/>
    <x v="924"/>
    <x v="20"/>
    <x v="1374"/>
    <x v="1"/>
    <s v="Less than 100 Claims - lower validity"/>
    <x v="0"/>
    <s v="2600 St Michael Dr"/>
    <n v="75504"/>
    <s v="CHRISTUS Health"/>
    <s v="N"/>
    <n v="5"/>
    <n v="116"/>
    <n v="0.2"/>
    <n v="0.1"/>
    <n v="4.1399999999999997"/>
    <n v="269.70999999999998"/>
    <s v=""/>
    <s v=""/>
    <s v=""/>
    <m/>
    <s v=""/>
    <s v=""/>
    <s v=""/>
    <m/>
  </r>
  <r>
    <s v="450803"/>
    <x v="857"/>
    <x v="20"/>
    <x v="1375"/>
    <x v="1"/>
    <s v="Less than 100 Claims - lower validity"/>
    <x v="1"/>
    <s v="510 W Tidwell"/>
    <n v="77091"/>
    <s v="Independent (IPPS)"/>
    <s v="N"/>
    <s v="NA"/>
    <n v="33"/>
    <n v="0"/>
    <n v="0"/>
    <n v="2.23"/>
    <n v="162.02000000000001"/>
    <s v=""/>
    <s v=""/>
    <s v=""/>
    <m/>
    <s v=""/>
    <s v=""/>
    <s v=""/>
    <m/>
  </r>
  <r>
    <s v="450804"/>
    <x v="857"/>
    <x v="20"/>
    <x v="1376"/>
    <x v="1"/>
    <s v="Less than 100 Claims - lower validity"/>
    <x v="0"/>
    <s v="7401 South Main_x000a_Street"/>
    <n v="77030"/>
    <s v="HCA Healthcare"/>
    <s v="N"/>
    <n v="5"/>
    <n v="228"/>
    <n v="0.7"/>
    <n v="0.3"/>
    <n v="2.2799999999999998"/>
    <n v="163.37"/>
    <n v="36"/>
    <n v="1.2"/>
    <n v="0.5"/>
    <n v="2.48"/>
    <n v="15090"/>
    <n v="1.8"/>
    <n v="0.8"/>
    <n v="2.41"/>
  </r>
  <r>
    <s v="450808"/>
    <x v="864"/>
    <x v="20"/>
    <x v="1377"/>
    <x v="1"/>
    <s v="Less than 100 Claims - lower validity"/>
    <x v="1"/>
    <s v="6818 Austin Ctr Blvd_x000a_Suite 100"/>
    <n v="78731"/>
    <s v="Independent (IPPS)"/>
    <s v="N"/>
    <n v="5"/>
    <n v="71"/>
    <n v="0.1"/>
    <n v="0.1"/>
    <n v="0.87"/>
    <n v="53.5"/>
    <s v=""/>
    <s v=""/>
    <s v=""/>
    <m/>
    <s v=""/>
    <s v=""/>
    <s v=""/>
    <m/>
  </r>
  <r>
    <s v="450809"/>
    <x v="864"/>
    <x v="20"/>
    <x v="1378"/>
    <x v="1"/>
    <s v="Less than 100 Claims - lower validity"/>
    <x v="1"/>
    <s v="12221 Mopac_x000a_Expressway North"/>
    <n v="78758"/>
    <s v="Independent (IPPS)"/>
    <s v="N"/>
    <n v="4"/>
    <n v="12"/>
    <n v="0"/>
    <n v="0"/>
    <n v="2.4300000000000002"/>
    <n v="174.54"/>
    <s v=""/>
    <s v=""/>
    <s v=""/>
    <m/>
    <s v=""/>
    <s v=""/>
    <s v=""/>
    <m/>
  </r>
  <r>
    <s v="450820"/>
    <x v="925"/>
    <x v="20"/>
    <x v="1379"/>
    <x v="1"/>
    <s v="Less than 100 Claims - lower validity"/>
    <x v="0"/>
    <s v="16655 Southwest_x000a_Freeway"/>
    <n v="77479"/>
    <s v="Houston Methodist"/>
    <s v="N"/>
    <n v="3"/>
    <n v="968"/>
    <n v="1.7"/>
    <n v="0.5"/>
    <n v="3.13"/>
    <n v="223.95"/>
    <n v="95"/>
    <n v="1.4"/>
    <n v="0.9"/>
    <n v="1.54"/>
    <n v="9587"/>
    <n v="3.1"/>
    <n v="1.4"/>
    <n v="2.14"/>
  </r>
  <r>
    <s v="450827"/>
    <x v="852"/>
    <x v="20"/>
    <x v="1380"/>
    <x v="1"/>
    <s v="Less than 100 Claims - lower validity"/>
    <x v="1"/>
    <s v="5402 Kell West_x000a_Boulevard"/>
    <n v="76310"/>
    <s v="Independent (IPPS)"/>
    <s v="N"/>
    <n v="4"/>
    <n v="23"/>
    <n v="0"/>
    <n v="0"/>
    <n v="0.99"/>
    <n v="63.85"/>
    <s v=""/>
    <s v=""/>
    <s v=""/>
    <m/>
    <s v=""/>
    <s v=""/>
    <s v=""/>
    <m/>
  </r>
  <r>
    <s v="450834"/>
    <x v="744"/>
    <x v="20"/>
    <x v="1381"/>
    <x v="1"/>
    <s v="Less than 100 Claims - lower validity"/>
    <x v="1"/>
    <s v="3131 University Drive_x000a_East"/>
    <n v="77802"/>
    <s v="Independent (IPPS)"/>
    <s v="N"/>
    <s v="NA"/>
    <n v="12"/>
    <n v="0"/>
    <n v="0"/>
    <n v="1.62"/>
    <n v="112.23"/>
    <s v=""/>
    <s v=""/>
    <s v=""/>
    <m/>
    <s v=""/>
    <s v=""/>
    <s v=""/>
    <m/>
  </r>
  <r>
    <s v="450840"/>
    <x v="926"/>
    <x v="20"/>
    <x v="1382"/>
    <x v="1"/>
    <s v="Less than 100 Claims - lower validity"/>
    <x v="1"/>
    <s v="1105 Central_x000a_Expressway North"/>
    <n v="75013"/>
    <s v="Texas Health_x000a_Resources"/>
    <s v="N"/>
    <n v="4"/>
    <n v="71"/>
    <n v="0.1"/>
    <n v="0"/>
    <n v="3.43"/>
    <n v="233.95"/>
    <s v=""/>
    <s v=""/>
    <s v=""/>
    <m/>
    <s v=""/>
    <s v=""/>
    <s v=""/>
    <m/>
  </r>
  <r>
    <s v="450844"/>
    <x v="857"/>
    <x v="20"/>
    <x v="1383"/>
    <x v="1"/>
    <s v="Less than 100 Claims - lower validity"/>
    <x v="0"/>
    <s v="18220 Tomball_x000a_Parkway"/>
    <n v="77070"/>
    <s v="Houston Methodist"/>
    <s v="N"/>
    <n v="5"/>
    <n v="677"/>
    <n v="1.1000000000000001"/>
    <n v="0.4"/>
    <n v="2.54"/>
    <n v="175.95"/>
    <n v="52"/>
    <n v="0.6"/>
    <n v="0.4"/>
    <n v="1.35"/>
    <n v="8493"/>
    <n v="1.6"/>
    <n v="0.8"/>
    <n v="1.94"/>
  </r>
  <r>
    <s v="450847"/>
    <x v="927"/>
    <x v="20"/>
    <x v="1384"/>
    <x v="0"/>
    <s v="More than 100 Claims  - higher validity"/>
    <x v="0"/>
    <s v="23900 Katy Freeway"/>
    <n v="77494"/>
    <s v="Memorial Hermann_x000a_Health System"/>
    <s v="N"/>
    <n v="4"/>
    <n v="2937"/>
    <n v="3.2"/>
    <n v="0.8"/>
    <n v="3.83"/>
    <n v="275.63"/>
    <n v="216"/>
    <n v="1.9"/>
    <n v="1.3"/>
    <n v="1.5"/>
    <n v="9240"/>
    <n v="5.2"/>
    <n v="2.1"/>
    <n v="2.4300000000000002"/>
  </r>
  <r>
    <s v="450848"/>
    <x v="925"/>
    <x v="20"/>
    <x v="1385"/>
    <x v="1"/>
    <s v="Less than 100 Claims - lower validity"/>
    <x v="0"/>
    <s v="17500 W Grand_x000a_Parkway South"/>
    <n v="77479"/>
    <s v="Memorial Hermann_x000a_Health System"/>
    <s v="N"/>
    <n v="3"/>
    <n v="615"/>
    <n v="0.7"/>
    <n v="0.2"/>
    <n v="3.03"/>
    <n v="216.13"/>
    <n v="42"/>
    <n v="0.3"/>
    <n v="0.2"/>
    <n v="1.52"/>
    <n v="9600"/>
    <n v="1"/>
    <n v="0.4"/>
    <n v="2.2999999999999998"/>
  </r>
  <r>
    <s v="450851"/>
    <x v="853"/>
    <x v="20"/>
    <x v="1386"/>
    <x v="1"/>
    <s v="Less than 100 Claims - lower validity"/>
    <x v="1"/>
    <s v="621 North Hall Street"/>
    <n v="75226"/>
    <s v="Independent (IPPS)"/>
    <s v="N"/>
    <n v="5"/>
    <n v="18"/>
    <n v="0.4"/>
    <n v="0.1"/>
    <n v="3.21"/>
    <n v="231.47"/>
    <s v=""/>
    <s v=""/>
    <s v=""/>
    <m/>
    <s v=""/>
    <s v=""/>
    <s v=""/>
    <m/>
  </r>
  <r>
    <s v="450853"/>
    <x v="33"/>
    <x v="20"/>
    <x v="1387"/>
    <x v="1"/>
    <s v="Less than 100 Claims - lower validity"/>
    <x v="1"/>
    <s v="5601 Warren_x000a_Parkway"/>
    <n v="75034"/>
    <s v="United Surgical_x000a_Partners International"/>
    <s v="N"/>
    <n v="5"/>
    <n v="56"/>
    <n v="0.2"/>
    <n v="0.1"/>
    <n v="2.87"/>
    <n v="204.44"/>
    <s v=""/>
    <s v=""/>
    <s v=""/>
    <m/>
    <s v=""/>
    <s v=""/>
    <s v=""/>
    <m/>
  </r>
  <r>
    <s v="450860"/>
    <x v="925"/>
    <x v="20"/>
    <x v="1388"/>
    <x v="1"/>
    <s v="Less than 100 Claims - lower validity"/>
    <x v="0"/>
    <s v="16906 Southwest_x000a_Freeway"/>
    <n v="77479"/>
    <s v="Independent (IPPS)"/>
    <s v="N"/>
    <n v="5"/>
    <n v="121"/>
    <n v="0.2"/>
    <n v="0.1"/>
    <n v="1.5"/>
    <n v="104.7"/>
    <s v=""/>
    <s v=""/>
    <s v=""/>
    <m/>
    <s v=""/>
    <s v=""/>
    <s v=""/>
    <m/>
  </r>
  <r>
    <s v="450862"/>
    <x v="928"/>
    <x v="20"/>
    <x v="1389"/>
    <x v="1"/>
    <s v="Less than 100 Claims - lower validity"/>
    <x v="0"/>
    <s v="17200 St Luke's Way"/>
    <n v="77384"/>
    <s v="Catholic Health_x000a_Initiatives"/>
    <s v="N"/>
    <n v="2"/>
    <n v="256"/>
    <n v="0.4"/>
    <n v="0.1"/>
    <n v="3.3"/>
    <n v="222.66"/>
    <n v="15"/>
    <n v="0.2"/>
    <n v="0.1"/>
    <n v="1.1299999999999999"/>
    <n v="6803"/>
    <n v="0.6"/>
    <n v="0.3"/>
    <n v="2.15"/>
  </r>
  <r>
    <s v="450864"/>
    <x v="868"/>
    <x v="20"/>
    <x v="1390"/>
    <x v="1"/>
    <s v="Less than 100 Claims - lower validity"/>
    <x v="1"/>
    <s v="1814 Roseland_x000a_Boulevard"/>
    <n v="75701"/>
    <s v="Independent (IPPS)"/>
    <s v="N"/>
    <n v="5"/>
    <n v="79"/>
    <n v="0.1"/>
    <n v="0.1"/>
    <n v="1.9"/>
    <n v="129.68"/>
    <s v=""/>
    <s v=""/>
    <s v=""/>
    <m/>
    <s v=""/>
    <s v=""/>
    <s v=""/>
    <m/>
  </r>
  <r>
    <s v="450869"/>
    <x v="874"/>
    <x v="20"/>
    <x v="1391"/>
    <x v="1"/>
    <s v="Less than 100 Claims - lower validity"/>
    <x v="1"/>
    <s v="5501 South Mccoll"/>
    <n v="78539"/>
    <s v="Independent (IPPS)"/>
    <s v="N"/>
    <n v="4"/>
    <n v="91"/>
    <n v="0.1"/>
    <n v="0"/>
    <n v="3.01"/>
    <n v="195.68"/>
    <s v=""/>
    <s v=""/>
    <s v=""/>
    <m/>
    <s v=""/>
    <s v=""/>
    <s v=""/>
    <m/>
  </r>
  <r>
    <s v="450871"/>
    <x v="864"/>
    <x v="20"/>
    <x v="1392"/>
    <x v="1"/>
    <s v="Less than 100 Claims - lower validity"/>
    <x v="1"/>
    <s v="3003 Bee Caves_x000a_Road"/>
    <n v="78746"/>
    <s v="Independent (IPPS)"/>
    <s v="N"/>
    <s v="NA"/>
    <n v="43"/>
    <n v="0"/>
    <n v="0"/>
    <n v="1.01"/>
    <n v="69.180000000000007"/>
    <s v=""/>
    <s v=""/>
    <s v=""/>
    <m/>
    <s v=""/>
    <s v=""/>
    <s v=""/>
    <m/>
  </r>
  <r>
    <s v="450872"/>
    <x v="866"/>
    <x v="20"/>
    <x v="1393"/>
    <x v="1"/>
    <s v="Less than 100 Claims - lower validity"/>
    <x v="0"/>
    <s v="801 W Interstate 20"/>
    <n v="76017"/>
    <s v="USMD Health System"/>
    <s v="N"/>
    <n v="5"/>
    <n v="1232"/>
    <n v="1.8"/>
    <n v="0.8"/>
    <n v="2.35"/>
    <n v="163.65"/>
    <n v="30"/>
    <n v="1.1000000000000001"/>
    <n v="0.4"/>
    <n v="2.84"/>
    <n v="16925"/>
    <n v="2.9"/>
    <n v="1.2"/>
    <n v="2.5099999999999998"/>
  </r>
  <r>
    <s v="450874"/>
    <x v="669"/>
    <x v="20"/>
    <x v="1394"/>
    <x v="1"/>
    <s v="Less than 100 Claims - lower validity"/>
    <x v="1"/>
    <s v="400 West Interstate_x000a_635 Suite 101"/>
    <n v="75063"/>
    <s v="United Surgical_x000a_Partners International"/>
    <s v="N"/>
    <s v="NA"/>
    <n v="76"/>
    <n v="0.3"/>
    <n v="0.1"/>
    <n v="2.35"/>
    <n v="163.56"/>
    <n v="13"/>
    <n v="1.1000000000000001"/>
    <n v="0.3"/>
    <n v="3.96"/>
    <n v="23862"/>
    <n v="1.4"/>
    <n v="0.4"/>
    <n v="3.5"/>
  </r>
  <r>
    <s v="450875"/>
    <x v="883"/>
    <x v="20"/>
    <x v="1395"/>
    <x v="1"/>
    <s v="Less than 100 Claims - lower validity"/>
    <x v="1"/>
    <s v="6819 Plum Creek"/>
    <n v="79124"/>
    <s v="Ardent Health Services"/>
    <s v="N"/>
    <s v="NA"/>
    <n v="52"/>
    <n v="0.2"/>
    <n v="0.1"/>
    <n v="1.71"/>
    <n v="102.67"/>
    <s v=""/>
    <s v=""/>
    <s v=""/>
    <m/>
    <s v=""/>
    <s v=""/>
    <s v=""/>
    <m/>
  </r>
  <r>
    <s v="450876"/>
    <x v="860"/>
    <x v="20"/>
    <x v="1396"/>
    <x v="1"/>
    <s v="Less than 100 Claims - lower validity"/>
    <x v="1"/>
    <s v="4810 North Loop 289"/>
    <n v="79416"/>
    <s v="Independent (IPPS)"/>
    <s v="N"/>
    <n v="4"/>
    <n v="33"/>
    <n v="0.1"/>
    <n v="0"/>
    <n v="1.57"/>
    <n v="105.57"/>
    <s v=""/>
    <s v=""/>
    <s v=""/>
    <m/>
    <s v=""/>
    <s v=""/>
    <s v=""/>
    <m/>
  </r>
  <r>
    <s v="450880"/>
    <x v="859"/>
    <x v="20"/>
    <x v="1397"/>
    <x v="1"/>
    <s v="Less than 100 Claims - lower validity"/>
    <x v="1"/>
    <s v="1800 Park Place_x000a_Avenue"/>
    <n v="76110"/>
    <s v="Independent (IPPS)"/>
    <s v="N"/>
    <s v="NA"/>
    <n v="83"/>
    <n v="0.4"/>
    <n v="0.1"/>
    <n v="2.94"/>
    <n v="204.02"/>
    <s v=""/>
    <s v=""/>
    <s v=""/>
    <m/>
    <s v=""/>
    <s v=""/>
    <s v=""/>
    <m/>
  </r>
  <r>
    <s v="450883"/>
    <x v="929"/>
    <x v="20"/>
    <x v="1398"/>
    <x v="1"/>
    <s v="Less than 100 Claims - lower validity"/>
    <x v="0"/>
    <s v="2850  E State_x000a_Highway 114"/>
    <n v="76262"/>
    <s v="Independent (IPPS)"/>
    <s v="N"/>
    <s v="NA"/>
    <n v="153"/>
    <n v="0.8"/>
    <n v="0.3"/>
    <n v="2.35"/>
    <n v="164.24"/>
    <n v="16"/>
    <n v="0.5"/>
    <n v="0.2"/>
    <n v="2.48"/>
    <n v="15133"/>
    <n v="1.3"/>
    <n v="0.5"/>
    <n v="2.4"/>
  </r>
  <r>
    <s v="450888"/>
    <x v="930"/>
    <x v="20"/>
    <x v="1399"/>
    <x v="1"/>
    <s v="Less than 100 Claims - lower validity"/>
    <x v="1"/>
    <s v="1545 E Southlake_x000a_Blvd"/>
    <n v="76092"/>
    <s v="Independent (IPPS)"/>
    <s v="N"/>
    <s v="NA"/>
    <n v="96"/>
    <n v="0.3"/>
    <n v="0.2"/>
    <n v="1.99"/>
    <n v="130.11000000000001"/>
    <s v=""/>
    <s v=""/>
    <s v=""/>
    <m/>
    <s v=""/>
    <s v=""/>
    <s v=""/>
    <m/>
  </r>
  <r>
    <s v="450889"/>
    <x v="853"/>
    <x v="20"/>
    <x v="1400"/>
    <x v="1"/>
    <s v="Less than 100 Claims - lower validity"/>
    <x v="1"/>
    <s v="7115 Greenville_x000a_Avenue Suite 100"/>
    <n v="75231"/>
    <s v="Independent (IPPS)"/>
    <s v="N"/>
    <s v="NA"/>
    <n v="20"/>
    <n v="0.1"/>
    <n v="0"/>
    <n v="2.08"/>
    <n v="140.62"/>
    <s v=""/>
    <s v=""/>
    <s v=""/>
    <m/>
    <s v=""/>
    <s v=""/>
    <s v=""/>
    <m/>
  </r>
  <r>
    <s v="450890"/>
    <x v="912"/>
    <x v="20"/>
    <x v="1401"/>
    <x v="1"/>
    <s v="Less than 100 Claims - lower validity"/>
    <x v="0"/>
    <s v="4700 Alliance_x000a_Boulevard"/>
    <n v="75093"/>
    <s v="Baylor Scott &amp; White_x000a_Health"/>
    <s v="N"/>
    <n v="2"/>
    <n v="861"/>
    <n v="1.1000000000000001"/>
    <n v="0.3"/>
    <n v="3.81"/>
    <n v="271.63"/>
    <n v="83"/>
    <n v="1.7"/>
    <n v="0.7"/>
    <n v="2.5"/>
    <n v="14835"/>
    <n v="2.8"/>
    <n v="1"/>
    <n v="2.9"/>
  </r>
  <r>
    <s v="450891"/>
    <x v="912"/>
    <x v="20"/>
    <x v="1402"/>
    <x v="1"/>
    <s v="Less than 100 Claims - lower validity"/>
    <x v="1"/>
    <s v="6020 W Parker Road"/>
    <n v="75093"/>
    <s v="Independent (IPPS)"/>
    <s v="N"/>
    <s v="NA"/>
    <n v="40"/>
    <n v="0.1"/>
    <n v="0"/>
    <n v="1.79"/>
    <n v="99.83"/>
    <s v=""/>
    <s v=""/>
    <s v=""/>
    <m/>
    <s v=""/>
    <s v=""/>
    <s v=""/>
    <m/>
  </r>
  <r>
    <s v="450894"/>
    <x v="853"/>
    <x v="20"/>
    <x v="1403"/>
    <x v="1"/>
    <s v="Less than 100 Claims - lower validity"/>
    <x v="1"/>
    <s v="9032 Harry Hines_x000a_Blvd"/>
    <n v="75235"/>
    <s v="Independent (IPPS)"/>
    <s v="N"/>
    <s v="NA"/>
    <n v="59"/>
    <n v="0.2"/>
    <n v="0.1"/>
    <n v="1.65"/>
    <n v="116.49"/>
    <n v="15"/>
    <n v="0.6"/>
    <n v="0.3"/>
    <n v="2.2000000000000002"/>
    <n v="12864"/>
    <n v="0.7"/>
    <n v="0.4"/>
    <n v="2.0299999999999998"/>
  </r>
  <r>
    <s v="451302"/>
    <x v="931"/>
    <x v="20"/>
    <x v="1404"/>
    <x v="1"/>
    <s v="Less than 100 Claims - lower validity"/>
    <x v="1"/>
    <s v="404 North Kaufman_x000a_Street"/>
    <n v="75563"/>
    <s v="Independent (CAH)"/>
    <s v="Y"/>
    <s v="NA"/>
    <n v="60"/>
    <n v="0"/>
    <n v="0"/>
    <n v="1.37"/>
    <n v="108.59"/>
    <s v=""/>
    <s v=""/>
    <s v=""/>
    <m/>
    <s v=""/>
    <s v=""/>
    <s v=""/>
    <m/>
  </r>
  <r>
    <s v="451311"/>
    <x v="932"/>
    <x v="20"/>
    <x v="1405"/>
    <x v="1"/>
    <s v="Less than 100 Claims - lower validity"/>
    <x v="1"/>
    <s v="305 North Mckinney"/>
    <n v="77480"/>
    <s v="Independent (CAH)"/>
    <s v="Y"/>
    <s v="NA"/>
    <n v="30"/>
    <n v="0"/>
    <n v="0"/>
    <n v="0.87"/>
    <n v="124.93"/>
    <s v=""/>
    <s v=""/>
    <s v=""/>
    <m/>
    <s v=""/>
    <s v=""/>
    <s v=""/>
    <m/>
  </r>
  <r>
    <s v="451320"/>
    <x v="933"/>
    <x v="20"/>
    <x v="1406"/>
    <x v="1"/>
    <s v="Less than 100 Claims - lower validity"/>
    <x v="1"/>
    <s v="200 Hospital Drive"/>
    <n v="77514"/>
    <s v="Independent (CAH)"/>
    <s v="Y"/>
    <s v="NA"/>
    <n v="42"/>
    <n v="0"/>
    <n v="0"/>
    <n v="1.29"/>
    <n v="154.97999999999999"/>
    <s v=""/>
    <s v=""/>
    <s v=""/>
    <m/>
    <s v=""/>
    <s v=""/>
    <s v=""/>
    <m/>
  </r>
  <r>
    <s v="451328"/>
    <x v="934"/>
    <x v="20"/>
    <x v="1407"/>
    <x v="1"/>
    <s v="Less than 100 Claims - lower validity"/>
    <x v="0"/>
    <s v="538 Broadway"/>
    <n v="77665"/>
    <s v="Independent (CAH)"/>
    <s v="Y"/>
    <s v="NA"/>
    <n v="250"/>
    <n v="0.2"/>
    <n v="0.1"/>
    <n v="2.0499999999999998"/>
    <n v="194.86"/>
    <s v=""/>
    <s v=""/>
    <s v=""/>
    <m/>
    <s v=""/>
    <s v=""/>
    <s v=""/>
    <m/>
  </r>
  <r>
    <s v="451331"/>
    <x v="935"/>
    <x v="20"/>
    <x v="1408"/>
    <x v="1"/>
    <s v="Less than 100 Claims - lower validity"/>
    <x v="0"/>
    <s v="1411 Denver Avenue"/>
    <n v="79022"/>
    <s v="Independent (CAH)"/>
    <s v="Y"/>
    <s v="NA"/>
    <n v="142"/>
    <n v="0.1"/>
    <n v="0"/>
    <n v="2.25"/>
    <n v="269.60000000000002"/>
    <s v=""/>
    <s v=""/>
    <s v=""/>
    <m/>
    <s v=""/>
    <s v=""/>
    <s v=""/>
    <m/>
  </r>
  <r>
    <s v="451332"/>
    <x v="936"/>
    <x v="20"/>
    <x v="1409"/>
    <x v="1"/>
    <s v="Less than 100 Claims - lower validity"/>
    <x v="1"/>
    <s v="311 Green Avenue"/>
    <n v="77465"/>
    <s v="Independent (CAH)"/>
    <s v="Y"/>
    <s v="NA"/>
    <n v="39"/>
    <n v="0"/>
    <n v="0"/>
    <n v="1.1200000000000001"/>
    <n v="207.41"/>
    <s v=""/>
    <s v=""/>
    <s v=""/>
    <m/>
    <s v=""/>
    <s v=""/>
    <s v=""/>
    <m/>
  </r>
  <r>
    <s v="451356"/>
    <x v="937"/>
    <x v="20"/>
    <x v="231"/>
    <x v="1"/>
    <s v="Less than 100 Claims - lower validity"/>
    <x v="0"/>
    <s v="815 N Virginia Street"/>
    <n v="77979"/>
    <s v="Independent (CAH)"/>
    <s v="Y"/>
    <n v="3"/>
    <n v="163"/>
    <n v="0.1"/>
    <n v="0"/>
    <n v="1.82"/>
    <n v="160.4"/>
    <s v=""/>
    <s v=""/>
    <s v=""/>
    <m/>
    <s v=""/>
    <s v=""/>
    <s v=""/>
    <m/>
  </r>
  <r>
    <s v="451357"/>
    <x v="938"/>
    <x v="20"/>
    <x v="1410"/>
    <x v="1"/>
    <s v="Less than 100 Claims - lower validity"/>
    <x v="1"/>
    <s v="1700 Brazos"/>
    <n v="76567"/>
    <s v="Independent (CAH)"/>
    <s v="Y"/>
    <s v="NA"/>
    <n v="68"/>
    <n v="0.2"/>
    <n v="0.1"/>
    <n v="2.02"/>
    <n v="357.94"/>
    <s v=""/>
    <s v=""/>
    <s v=""/>
    <m/>
    <s v=""/>
    <s v=""/>
    <s v=""/>
    <m/>
  </r>
  <r>
    <s v="451363"/>
    <x v="939"/>
    <x v="20"/>
    <x v="1411"/>
    <x v="1"/>
    <s v="Less than 100 Claims - lower validity"/>
    <x v="1"/>
    <s v="1013 S Wells"/>
    <n v="77957"/>
    <s v="Independent (CAH)"/>
    <s v="Y"/>
    <s v="NA"/>
    <n v="43"/>
    <n v="0"/>
    <n v="0"/>
    <n v="0.86"/>
    <n v="184.47"/>
    <s v=""/>
    <s v=""/>
    <s v=""/>
    <m/>
    <s v=""/>
    <s v=""/>
    <s v=""/>
    <m/>
  </r>
  <r>
    <s v="451367"/>
    <x v="296"/>
    <x v="20"/>
    <x v="1412"/>
    <x v="1"/>
    <s v="Less than 100 Claims - lower validity"/>
    <x v="1"/>
    <s v="2701 Us Hwy 271 N"/>
    <n v="75686"/>
    <s v="East Texas Medical_x000a_Center Regional_x000a_Healthcare System"/>
    <s v="Y"/>
    <n v="4"/>
    <n v="17"/>
    <n v="0"/>
    <n v="0"/>
    <n v="2.66"/>
    <n v="225.98"/>
    <s v=""/>
    <s v=""/>
    <s v=""/>
    <m/>
    <s v=""/>
    <s v=""/>
    <s v=""/>
    <m/>
  </r>
  <r>
    <s v="451369"/>
    <x v="940"/>
    <x v="20"/>
    <x v="1413"/>
    <x v="1"/>
    <s v="Less than 100 Claims - lower validity"/>
    <x v="1"/>
    <s v="100 Medical Drive"/>
    <n v="79007"/>
    <s v="Independent (CAH)"/>
    <s v="Y"/>
    <n v="4"/>
    <n v="19"/>
    <n v="0"/>
    <n v="0"/>
    <n v="1.39"/>
    <n v="213.74"/>
    <s v=""/>
    <s v=""/>
    <s v=""/>
    <m/>
    <s v=""/>
    <s v=""/>
    <s v=""/>
    <m/>
  </r>
  <r>
    <s v="451370"/>
    <x v="941"/>
    <x v="20"/>
    <x v="1414"/>
    <x v="1"/>
    <s v="Less than 100 Claims - lower validity"/>
    <x v="1"/>
    <s v="504 Lipscomb Street"/>
    <n v="75418"/>
    <s v="Independent (CAH)"/>
    <s v="Y"/>
    <s v="NA"/>
    <n v="27"/>
    <n v="0"/>
    <n v="0"/>
    <n v="1.68"/>
    <n v="224.25"/>
    <s v=""/>
    <s v=""/>
    <s v=""/>
    <m/>
    <s v=""/>
    <s v=""/>
    <s v=""/>
    <m/>
  </r>
  <r>
    <s v="451375"/>
    <x v="571"/>
    <x v="20"/>
    <x v="1415"/>
    <x v="1"/>
    <s v="Less than 100 Claims - lower validity"/>
    <x v="1"/>
    <s v="1353 N Travis St"/>
    <n v="77575"/>
    <s v="Independent (CAH)"/>
    <s v="Y"/>
    <s v="NA"/>
    <n v="34"/>
    <n v="0"/>
    <n v="0"/>
    <n v="1.06"/>
    <n v="169.83"/>
    <s v=""/>
    <s v=""/>
    <s v=""/>
    <m/>
    <s v=""/>
    <s v=""/>
    <s v=""/>
    <m/>
  </r>
  <r>
    <s v="451376"/>
    <x v="942"/>
    <x v="20"/>
    <x v="1416"/>
    <x v="1"/>
    <s v="Less than 100 Claims - lower validity"/>
    <x v="1"/>
    <s v="1400 North Texana_x000a_Street"/>
    <n v="77964"/>
    <s v="Independent (CAH)"/>
    <s v="Y"/>
    <s v="NA"/>
    <n v="39"/>
    <n v="0"/>
    <n v="0"/>
    <n v="1.06"/>
    <n v="191.41"/>
    <s v=""/>
    <s v=""/>
    <s v=""/>
    <m/>
    <s v=""/>
    <s v=""/>
    <s v=""/>
    <m/>
  </r>
  <r>
    <s v="451380"/>
    <x v="943"/>
    <x v="20"/>
    <x v="1417"/>
    <x v="1"/>
    <s v="Less than 100 Claims - lower validity"/>
    <x v="1"/>
    <s v="117 Winnsboro_x000a_Street"/>
    <n v="75783"/>
    <s v="East Texas Medical_x000a_Center Regional_x000a_Healthcare System"/>
    <s v="Y"/>
    <n v="4"/>
    <n v="47"/>
    <n v="0"/>
    <n v="0"/>
    <n v="2.57"/>
    <n v="202.79"/>
    <s v=""/>
    <s v=""/>
    <s v=""/>
    <m/>
    <s v=""/>
    <s v=""/>
    <s v=""/>
    <m/>
  </r>
  <r>
    <s v="451381"/>
    <x v="376"/>
    <x v="20"/>
    <x v="1418"/>
    <x v="1"/>
    <s v="Less than 100 Claims - lower validity"/>
    <x v="1"/>
    <s v="719 West Coke Road"/>
    <n v="75494"/>
    <s v="CHRISTUS Health"/>
    <s v="Y"/>
    <s v="NA"/>
    <n v="38"/>
    <n v="0"/>
    <n v="0"/>
    <n v="2.5"/>
    <n v="221.32"/>
    <s v=""/>
    <s v=""/>
    <s v=""/>
    <m/>
    <s v=""/>
    <s v=""/>
    <s v=""/>
    <m/>
  </r>
  <r>
    <s v="451384"/>
    <x v="944"/>
    <x v="20"/>
    <x v="1419"/>
    <x v="1"/>
    <s v="Less than 100 Claims - lower validity"/>
    <x v="1"/>
    <s v="1700 Cogdell Blvd"/>
    <n v="79549"/>
    <s v="Independent (CAH)"/>
    <s v="Y"/>
    <s v="NA"/>
    <n v="35"/>
    <n v="0"/>
    <n v="0"/>
    <n v="1.2"/>
    <n v="84.01"/>
    <s v=""/>
    <s v=""/>
    <s v=""/>
    <m/>
    <s v=""/>
    <s v=""/>
    <s v=""/>
    <m/>
  </r>
  <r>
    <s v="470001"/>
    <x v="945"/>
    <x v="21"/>
    <x v="1420"/>
    <x v="1"/>
    <s v="Less than 100 Claims - lower validity"/>
    <x v="0"/>
    <s v="Box 547"/>
    <n v="5641"/>
    <s v="Independent (IPPS)"/>
    <s v="N"/>
    <n v="4"/>
    <n v="1027"/>
    <n v="1"/>
    <n v="0.3"/>
    <n v="3.12"/>
    <n v="246.57"/>
    <n v="14"/>
    <n v="0.2"/>
    <n v="0.1"/>
    <n v="1.46"/>
    <n v="14972"/>
    <n v="1.1000000000000001"/>
    <n v="0.4"/>
    <n v="2.62"/>
  </r>
  <r>
    <s v="470003"/>
    <x v="48"/>
    <x v="21"/>
    <x v="1421"/>
    <x v="1"/>
    <s v="Less than 100 Claims - lower validity"/>
    <x v="0"/>
    <s v="111 Colchester Ave"/>
    <n v="5401"/>
    <s v="Independent (IPPS)"/>
    <s v="N"/>
    <n v="2"/>
    <n v="2115"/>
    <n v="3.7"/>
    <n v="1.1000000000000001"/>
    <n v="3.49"/>
    <n v="261.61"/>
    <n v="72"/>
    <n v="2.1"/>
    <n v="0.9"/>
    <n v="2.31"/>
    <n v="22993"/>
    <n v="5.8"/>
    <n v="2"/>
    <n v="2.94"/>
  </r>
  <r>
    <s v="470005"/>
    <x v="946"/>
    <x v="21"/>
    <x v="1422"/>
    <x v="1"/>
    <s v="Less than 100 Claims - lower validity"/>
    <x v="0"/>
    <s v="160 Allen St"/>
    <n v="5701"/>
    <s v="Independent (IPPS)"/>
    <s v="N"/>
    <n v="4"/>
    <n v="1271"/>
    <n v="1.8"/>
    <n v="0.4"/>
    <n v="4.05"/>
    <n v="311.14999999999998"/>
    <n v="17"/>
    <n v="0.3"/>
    <n v="0.1"/>
    <n v="2.19"/>
    <n v="19117"/>
    <n v="2.1"/>
    <n v="0.6"/>
    <n v="3.58"/>
  </r>
  <r>
    <s v="470011"/>
    <x v="947"/>
    <x v="21"/>
    <x v="1423"/>
    <x v="0"/>
    <s v="More than 100 Claims  - higher validity"/>
    <x v="0"/>
    <s v="17 Belmont Ave"/>
    <n v="5301"/>
    <s v="Independent (IPPS)"/>
    <s v="N"/>
    <n v="4"/>
    <n v="1672"/>
    <n v="1.5"/>
    <n v="0.4"/>
    <n v="3.4"/>
    <n v="263.63"/>
    <n v="166"/>
    <n v="2.1"/>
    <n v="1.1000000000000001"/>
    <n v="1.88"/>
    <n v="15279"/>
    <n v="3.7"/>
    <n v="1.6"/>
    <n v="2.31"/>
  </r>
  <r>
    <s v="470012"/>
    <x v="948"/>
    <x v="21"/>
    <x v="1424"/>
    <x v="1"/>
    <s v="Less than 100 Claims - lower validity"/>
    <x v="0"/>
    <s v="100 Hospital Drive"/>
    <n v="5201"/>
    <s v="Independent (IPPS)"/>
    <s v="N"/>
    <n v="5"/>
    <n v="442"/>
    <n v="0.5"/>
    <n v="0.1"/>
    <n v="3.69"/>
    <n v="282.72000000000003"/>
    <s v=""/>
    <s v=""/>
    <s v=""/>
    <m/>
    <s v=""/>
    <s v=""/>
    <s v=""/>
    <m/>
  </r>
  <r>
    <s v="470024"/>
    <x v="949"/>
    <x v="21"/>
    <x v="1425"/>
    <x v="1"/>
    <s v="Less than 100 Claims - lower validity"/>
    <x v="0"/>
    <s v="133 Fairfield Street"/>
    <n v="5478"/>
    <s v="QHR"/>
    <s v="N"/>
    <n v="3"/>
    <n v="595"/>
    <n v="0.5"/>
    <n v="0.2"/>
    <n v="2.5099999999999998"/>
    <n v="192.64"/>
    <s v=""/>
    <s v=""/>
    <s v=""/>
    <m/>
    <s v=""/>
    <s v=""/>
    <s v=""/>
    <m/>
  </r>
  <r>
    <s v="471301"/>
    <x v="950"/>
    <x v="21"/>
    <x v="1426"/>
    <x v="1"/>
    <s v="Less than 100 Claims - lower validity"/>
    <x v="0"/>
    <s v="44 South Main Street"/>
    <n v="5060"/>
    <s v="Independent (CAH)"/>
    <s v="Y"/>
    <n v="3"/>
    <n v="849"/>
    <n v="1.2"/>
    <n v="0.6"/>
    <n v="1.8"/>
    <n v="347.79"/>
    <s v=""/>
    <s v=""/>
    <s v=""/>
    <m/>
    <s v=""/>
    <s v=""/>
    <s v=""/>
    <m/>
  </r>
  <r>
    <s v="471302"/>
    <x v="951"/>
    <x v="21"/>
    <x v="1427"/>
    <x v="1"/>
    <s v="Less than 100 Claims - lower validity"/>
    <x v="0"/>
    <s v="289 County Road"/>
    <n v="5089"/>
    <s v="Independent (CAH)"/>
    <s v="Y"/>
    <s v="NA"/>
    <n v="2957"/>
    <n v="4.2"/>
    <n v="2.2999999999999998"/>
    <n v="1.84"/>
    <n v="308.77999999999997"/>
    <n v="35"/>
    <n v="0.8"/>
    <n v="0.6"/>
    <n v="1.41"/>
    <n v="21846"/>
    <n v="5"/>
    <n v="2.8"/>
    <n v="1.75"/>
  </r>
  <r>
    <s v="471303"/>
    <x v="952"/>
    <x v="21"/>
    <x v="1428"/>
    <x v="1"/>
    <s v="Less than 100 Claims - lower validity"/>
    <x v="0"/>
    <s v="1315 Hospital Drive"/>
    <n v="5819"/>
    <s v="Independent (CAH)"/>
    <s v="Y"/>
    <n v="3"/>
    <n v="929"/>
    <n v="1.2"/>
    <n v="0.6"/>
    <n v="2.0299999999999998"/>
    <n v="312.41000000000003"/>
    <n v="35"/>
    <n v="0.5"/>
    <n v="0.3"/>
    <n v="1.62"/>
    <n v="16927"/>
    <n v="1.6"/>
    <n v="0.9"/>
    <n v="1.89"/>
  </r>
  <r>
    <s v="471304"/>
    <x v="953"/>
    <x v="21"/>
    <x v="1429"/>
    <x v="1"/>
    <s v="Less than 100 Claims - lower validity"/>
    <x v="0"/>
    <s v="189 Prouty Drive"/>
    <n v="5855"/>
    <s v="Independent (CAH)"/>
    <s v="Y"/>
    <n v="3"/>
    <n v="472"/>
    <n v="0.8"/>
    <n v="0.3"/>
    <n v="2.85"/>
    <n v="429.19"/>
    <s v=""/>
    <s v=""/>
    <s v=""/>
    <m/>
    <s v=""/>
    <s v=""/>
    <s v=""/>
    <m/>
  </r>
  <r>
    <s v="471305"/>
    <x v="954"/>
    <x v="21"/>
    <x v="1430"/>
    <x v="1"/>
    <s v="Less than 100 Claims - lower validity"/>
    <x v="0"/>
    <s v="528 Washington_x000a_Highway"/>
    <n v="5661"/>
    <s v="Independent (CAH)"/>
    <s v="Y"/>
    <n v="2"/>
    <n v="155"/>
    <n v="0.1"/>
    <n v="0.1"/>
    <n v="1.64"/>
    <n v="198.66"/>
    <s v=""/>
    <s v=""/>
    <s v=""/>
    <m/>
    <s v=""/>
    <s v=""/>
    <s v=""/>
    <m/>
  </r>
  <r>
    <s v="471306"/>
    <x v="46"/>
    <x v="21"/>
    <x v="1431"/>
    <x v="1"/>
    <s v="Less than 100 Claims - lower validity"/>
    <x v="0"/>
    <s v="Po Box 2003"/>
    <n v="5156"/>
    <s v="Independent (CAH)"/>
    <s v="Y"/>
    <n v="3"/>
    <n v="3755"/>
    <n v="3.1"/>
    <n v="1.4"/>
    <n v="2.17"/>
    <n v="209.64"/>
    <n v="91"/>
    <n v="0.9"/>
    <n v="0.7"/>
    <n v="1.44"/>
    <n v="13639"/>
    <n v="4"/>
    <n v="2.1"/>
    <n v="1.94"/>
  </r>
  <r>
    <s v="471307"/>
    <x v="955"/>
    <x v="21"/>
    <x v="1432"/>
    <x v="1"/>
    <s v="Less than 100 Claims - lower validity"/>
    <x v="0"/>
    <s v="115 Porter Drive"/>
    <n v="5753"/>
    <s v="Independent (CAH)"/>
    <s v="Y"/>
    <n v="4"/>
    <n v="189"/>
    <n v="0.1"/>
    <n v="0.1"/>
    <n v="1.62"/>
    <n v="270.83"/>
    <s v=""/>
    <s v=""/>
    <s v=""/>
    <m/>
    <s v=""/>
    <s v=""/>
    <s v=""/>
    <m/>
  </r>
  <r>
    <s v="500001"/>
    <x v="956"/>
    <x v="22"/>
    <x v="1433"/>
    <x v="1"/>
    <s v="Less than 100 Claims - lower validity"/>
    <x v="1"/>
    <s v="1550 North 115th_x000a_Street"/>
    <n v="98133"/>
    <s v="UW Medicine"/>
    <s v="N"/>
    <n v="4"/>
    <n v="20"/>
    <n v="0.1"/>
    <n v="0"/>
    <n v="2.2799999999999998"/>
    <n v="193.52"/>
    <s v=""/>
    <s v=""/>
    <s v=""/>
    <m/>
    <s v=""/>
    <s v=""/>
    <s v=""/>
    <m/>
  </r>
  <r>
    <s v="500003"/>
    <x v="152"/>
    <x v="22"/>
    <x v="1434"/>
    <x v="1"/>
    <s v="Less than 100 Claims - lower validity"/>
    <x v="1"/>
    <s v="1415 Kincaid Street"/>
    <n v="98274"/>
    <s v="Skagit Regional Health"/>
    <s v="N"/>
    <n v="2"/>
    <n v="91"/>
    <n v="0.1"/>
    <n v="0"/>
    <n v="3.8"/>
    <n v="279.29000000000002"/>
    <s v=""/>
    <s v=""/>
    <s v=""/>
    <m/>
    <s v=""/>
    <s v=""/>
    <s v=""/>
    <m/>
  </r>
  <r>
    <s v="500005"/>
    <x v="956"/>
    <x v="22"/>
    <x v="1435"/>
    <x v="1"/>
    <s v="Less than 100 Claims - lower validity"/>
    <x v="0"/>
    <s v="925 Seneca St"/>
    <n v="98101"/>
    <s v="Virginia Mason Health_x000a_System"/>
    <s v="N"/>
    <n v="5"/>
    <n v="193"/>
    <n v="0.4"/>
    <n v="0.2"/>
    <n v="2.4300000000000002"/>
    <n v="197.49"/>
    <s v=""/>
    <s v=""/>
    <s v=""/>
    <m/>
    <s v=""/>
    <s v=""/>
    <s v=""/>
    <m/>
  </r>
  <r>
    <s v="500007"/>
    <x v="957"/>
    <x v="22"/>
    <x v="1436"/>
    <x v="1"/>
    <s v="Less than 100 Claims - lower validity"/>
    <x v="1"/>
    <s v="1211  24th Street"/>
    <n v="98221"/>
    <s v="Independent (IPPS)"/>
    <s v="N"/>
    <n v="3"/>
    <n v="44"/>
    <n v="0"/>
    <n v="0"/>
    <n v="2.19"/>
    <n v="175.43"/>
    <s v=""/>
    <s v=""/>
    <s v=""/>
    <m/>
    <s v=""/>
    <s v=""/>
    <s v=""/>
    <m/>
  </r>
  <r>
    <s v="500008"/>
    <x v="956"/>
    <x v="22"/>
    <x v="1437"/>
    <x v="1"/>
    <s v="Less than 100 Claims - lower validity"/>
    <x v="0"/>
    <s v="1959 Ne Pacific St_x000a_Box 356151"/>
    <n v="98195"/>
    <s v="UW Medicine"/>
    <s v="N"/>
    <n v="5"/>
    <n v="383"/>
    <n v="0.5"/>
    <n v="0.2"/>
    <n v="2.77"/>
    <n v="218.32"/>
    <n v="23"/>
    <n v="0.9"/>
    <n v="0.6"/>
    <n v="1.58"/>
    <n v="21404"/>
    <n v="1.4"/>
    <n v="0.8"/>
    <n v="1.85"/>
  </r>
  <r>
    <s v="500011"/>
    <x v="958"/>
    <x v="22"/>
    <x v="1438"/>
    <x v="1"/>
    <s v="Less than 100 Claims - lower validity"/>
    <x v="1"/>
    <s v="16251 Sylvester_x000a_Road Sw"/>
    <n v="98166"/>
    <s v="Catholic Health_x000a_Initiatives"/>
    <s v="N"/>
    <n v="2"/>
    <n v="33"/>
    <n v="0"/>
    <n v="0"/>
    <n v="2.7"/>
    <n v="201.41"/>
    <s v=""/>
    <s v=""/>
    <s v=""/>
    <m/>
    <s v=""/>
    <s v=""/>
    <s v=""/>
    <m/>
  </r>
  <r>
    <s v="500014"/>
    <x v="959"/>
    <x v="22"/>
    <x v="1439"/>
    <x v="1"/>
    <s v="Less than 100 Claims - lower validity"/>
    <x v="0"/>
    <s v="1321 Colby Avenue"/>
    <n v="98201"/>
    <s v="Providence St. Joseph_x000a_Health"/>
    <s v="N"/>
    <n v="2"/>
    <n v="166"/>
    <n v="0.2"/>
    <n v="0.1"/>
    <n v="2.65"/>
    <n v="205.75"/>
    <n v="13"/>
    <n v="0.1"/>
    <n v="0.1"/>
    <n v="1.3"/>
    <n v="9584"/>
    <n v="0.3"/>
    <n v="0.1"/>
    <n v="2.0299999999999998"/>
  </r>
  <r>
    <s v="500015"/>
    <x v="239"/>
    <x v="22"/>
    <x v="1440"/>
    <x v="1"/>
    <s v="Less than 100 Claims - lower validity"/>
    <x v="1"/>
    <s v="202 North Division_x000a_Street Plaza One"/>
    <n v="98001"/>
    <s v="MultiCare Health_x000a_System"/>
    <s v="N"/>
    <n v="2"/>
    <n v="24"/>
    <n v="0.1"/>
    <n v="0"/>
    <n v="1.94"/>
    <n v="152.94999999999999"/>
    <s v=""/>
    <s v=""/>
    <s v=""/>
    <m/>
    <s v=""/>
    <s v=""/>
    <s v=""/>
    <m/>
  </r>
  <r>
    <s v="500019"/>
    <x v="151"/>
    <x v="22"/>
    <x v="1441"/>
    <x v="1"/>
    <s v="Less than 100 Claims - lower validity"/>
    <x v="1"/>
    <s v="914 S Scheuber_x000a_Road"/>
    <n v="98531"/>
    <s v="Providence St. Joseph_x000a_Health"/>
    <s v="N"/>
    <n v="4"/>
    <n v="97"/>
    <n v="0.2"/>
    <n v="0"/>
    <n v="6.94"/>
    <n v="549.32000000000005"/>
    <s v=""/>
    <s v=""/>
    <s v=""/>
    <m/>
    <s v=""/>
    <s v=""/>
    <s v=""/>
    <m/>
  </r>
  <r>
    <s v="500021"/>
    <x v="10"/>
    <x v="22"/>
    <x v="1442"/>
    <x v="1"/>
    <s v="Less than 100 Claims - lower validity"/>
    <x v="1"/>
    <s v="11315 Bridgeport_x000a_Way S W"/>
    <n v="98499"/>
    <s v="Catholic Health_x000a_Initiatives"/>
    <s v="N"/>
    <n v="2"/>
    <n v="18"/>
    <n v="0"/>
    <n v="0"/>
    <n v="3.51"/>
    <n v="289.63"/>
    <s v=""/>
    <s v=""/>
    <s v=""/>
    <m/>
    <s v=""/>
    <s v=""/>
    <s v=""/>
    <m/>
  </r>
  <r>
    <s v="500024"/>
    <x v="960"/>
    <x v="22"/>
    <x v="1443"/>
    <x v="1"/>
    <s v="Less than 100 Claims - lower validity"/>
    <x v="1"/>
    <s v="413 Lilly Road Ne"/>
    <n v="98506"/>
    <s v="Providence St. Joseph_x000a_Health"/>
    <s v="N"/>
    <n v="4"/>
    <n v="73"/>
    <n v="0.1"/>
    <n v="0.1"/>
    <n v="2.2799999999999998"/>
    <n v="187.36"/>
    <s v=""/>
    <s v=""/>
    <s v=""/>
    <m/>
    <s v=""/>
    <s v=""/>
    <s v=""/>
    <m/>
  </r>
  <r>
    <s v="500025"/>
    <x v="956"/>
    <x v="22"/>
    <x v="1444"/>
    <x v="1"/>
    <s v="Less than 100 Claims - lower validity"/>
    <x v="1"/>
    <s v="500 17th Avenue"/>
    <n v="98122"/>
    <s v="Providence St. Joseph_x000a_Health"/>
    <s v="N"/>
    <n v="4"/>
    <n v="62"/>
    <n v="0.1"/>
    <n v="0.1"/>
    <n v="2.06"/>
    <n v="233.1"/>
    <s v=""/>
    <s v=""/>
    <s v=""/>
    <m/>
    <s v=""/>
    <s v=""/>
    <s v=""/>
    <m/>
  </r>
  <r>
    <s v="500026"/>
    <x v="961"/>
    <x v="22"/>
    <x v="1445"/>
    <x v="1"/>
    <s v="Less than 100 Claims - lower validity"/>
    <x v="1"/>
    <s v="21601 76th Avenue_x000a_West"/>
    <n v="98026"/>
    <s v="Swedish Health_x000a_Services"/>
    <s v="N"/>
    <n v="2"/>
    <n v="45"/>
    <n v="0"/>
    <n v="0"/>
    <n v="2.84"/>
    <n v="229.57"/>
    <s v=""/>
    <s v=""/>
    <s v=""/>
    <m/>
    <s v=""/>
    <s v=""/>
    <s v=""/>
    <m/>
  </r>
  <r>
    <s v="500027"/>
    <x v="956"/>
    <x v="22"/>
    <x v="22"/>
    <x v="1"/>
    <s v="Less than 100 Claims - lower validity"/>
    <x v="0"/>
    <s v="747 Broadway"/>
    <n v="98122"/>
    <s v="Swedish Health_x000a_Services"/>
    <s v="N"/>
    <n v="5"/>
    <n v="182"/>
    <n v="0.3"/>
    <n v="0.1"/>
    <n v="2.5"/>
    <n v="214.91"/>
    <n v="32"/>
    <n v="1.3"/>
    <n v="0.4"/>
    <n v="3.34"/>
    <n v="25717"/>
    <n v="1.6"/>
    <n v="0.5"/>
    <n v="3.14"/>
  </r>
  <r>
    <s v="500030"/>
    <x v="962"/>
    <x v="22"/>
    <x v="236"/>
    <x v="1"/>
    <s v="Less than 100 Claims - lower validity"/>
    <x v="0"/>
    <s v="2901 Squalicum_x000a_Parkway"/>
    <n v="98225"/>
    <s v="PeaceHealth"/>
    <s v="N"/>
    <n v="4"/>
    <n v="416"/>
    <n v="1.1000000000000001"/>
    <n v="0.2"/>
    <n v="4.54"/>
    <n v="407.97"/>
    <n v="53"/>
    <n v="1.3"/>
    <n v="0.6"/>
    <n v="2.25"/>
    <n v="18683"/>
    <n v="2.4"/>
    <n v="0.8"/>
    <n v="2.9"/>
  </r>
  <r>
    <s v="500031"/>
    <x v="963"/>
    <x v="22"/>
    <x v="1446"/>
    <x v="1"/>
    <s v="Less than 100 Claims - lower validity"/>
    <x v="1"/>
    <s v="915 Anderson Drive"/>
    <n v="98520"/>
    <s v="Independent (IPPS)"/>
    <s v="N"/>
    <n v="1"/>
    <n v="41"/>
    <n v="0"/>
    <n v="0"/>
    <n v="2.37"/>
    <n v="205.58"/>
    <s v=""/>
    <s v=""/>
    <s v=""/>
    <m/>
    <s v=""/>
    <s v=""/>
    <s v=""/>
    <m/>
  </r>
  <r>
    <s v="500036"/>
    <x v="964"/>
    <x v="22"/>
    <x v="1447"/>
    <x v="1"/>
    <s v="Less than 100 Claims - lower validity"/>
    <x v="1"/>
    <s v="2811 Tieton Drive"/>
    <n v="98902"/>
    <s v="Virginia Mason Health_x000a_System"/>
    <s v="N"/>
    <n v="3"/>
    <n v="69"/>
    <n v="0.1"/>
    <n v="0"/>
    <n v="2.0299999999999998"/>
    <n v="158.68"/>
    <s v=""/>
    <s v=""/>
    <s v=""/>
    <m/>
    <s v=""/>
    <s v=""/>
    <s v=""/>
    <m/>
  </r>
  <r>
    <s v="500039"/>
    <x v="965"/>
    <x v="22"/>
    <x v="1448"/>
    <x v="1"/>
    <s v="Less than 100 Claims - lower validity"/>
    <x v="0"/>
    <s v="2520 Cherry Avenue"/>
    <n v="98310"/>
    <s v="Catholic Health_x000a_Initiatives"/>
    <s v="N"/>
    <n v="2"/>
    <n v="104"/>
    <n v="0.2"/>
    <n v="0"/>
    <n v="4.26"/>
    <n v="349.28"/>
    <s v=""/>
    <s v=""/>
    <s v=""/>
    <m/>
    <s v=""/>
    <s v=""/>
    <s v=""/>
    <m/>
  </r>
  <r>
    <s v="500041"/>
    <x v="858"/>
    <x v="22"/>
    <x v="1449"/>
    <x v="1"/>
    <s v="Less than 100 Claims - lower validity"/>
    <x v="1"/>
    <s v="1615 Delaware_x000a_Street"/>
    <n v="98632"/>
    <s v="PeaceHealth"/>
    <s v="N"/>
    <n v="3"/>
    <n v="18"/>
    <n v="0"/>
    <n v="0"/>
    <n v="7.21"/>
    <n v="589.91999999999996"/>
    <s v=""/>
    <s v=""/>
    <s v=""/>
    <m/>
    <s v=""/>
    <s v=""/>
    <s v=""/>
    <m/>
  </r>
  <r>
    <s v="500044"/>
    <x v="966"/>
    <x v="22"/>
    <x v="1450"/>
    <x v="1"/>
    <s v="Less than 100 Claims - lower validity"/>
    <x v="1"/>
    <s v="W 800 Fifth Avenue"/>
    <n v="99210"/>
    <s v="Community Health_x000a_Systems_x000a_(CHS)/Lutheran"/>
    <s v="N"/>
    <n v="4"/>
    <n v="37"/>
    <n v="0.1"/>
    <n v="0"/>
    <n v="3.04"/>
    <n v="244.69"/>
    <s v=""/>
    <s v=""/>
    <s v=""/>
    <m/>
    <s v=""/>
    <s v=""/>
    <s v=""/>
    <m/>
  </r>
  <r>
    <s v="500051"/>
    <x v="743"/>
    <x v="22"/>
    <x v="1451"/>
    <x v="1"/>
    <s v="Less than 100 Claims - lower validity"/>
    <x v="1"/>
    <s v="1035-116th Ave Ne"/>
    <n v="98004"/>
    <s v="Independent (IPPS)"/>
    <s v="N"/>
    <n v="4"/>
    <n v="83"/>
    <n v="0.1"/>
    <n v="0.1"/>
    <n v="2.4900000000000002"/>
    <n v="201.64"/>
    <s v=""/>
    <s v=""/>
    <s v=""/>
    <m/>
    <s v=""/>
    <s v=""/>
    <s v=""/>
    <m/>
  </r>
  <r>
    <s v="500053"/>
    <x v="967"/>
    <x v="22"/>
    <x v="1452"/>
    <x v="1"/>
    <s v="Less than 100 Claims - lower validity"/>
    <x v="1"/>
    <s v="900 South Auburn_x000a_Street"/>
    <n v="99336"/>
    <s v="Independent (IPPS)"/>
    <s v="N"/>
    <n v="3"/>
    <n v="42"/>
    <n v="0"/>
    <n v="0"/>
    <n v="2.5499999999999998"/>
    <n v="189.3"/>
    <s v=""/>
    <s v=""/>
    <s v=""/>
    <m/>
    <s v=""/>
    <s v=""/>
    <s v=""/>
    <m/>
  </r>
  <r>
    <s v="500054"/>
    <x v="966"/>
    <x v="22"/>
    <x v="1453"/>
    <x v="1"/>
    <s v="Less than 100 Claims - lower validity"/>
    <x v="1"/>
    <s v="101 West 8th_x000a_Avenue"/>
    <n v="99204"/>
    <s v="Providence St. Joseph_x000a_Health"/>
    <s v="N"/>
    <n v="4"/>
    <n v="48"/>
    <n v="0.1"/>
    <n v="0.1"/>
    <n v="1.33"/>
    <n v="117.44"/>
    <n v="13"/>
    <n v="0.4"/>
    <n v="0.1"/>
    <n v="2.76"/>
    <n v="27316"/>
    <n v="0.5"/>
    <n v="0.2"/>
    <n v="2.2000000000000002"/>
  </r>
  <r>
    <s v="500058"/>
    <x v="968"/>
    <x v="22"/>
    <x v="1454"/>
    <x v="1"/>
    <s v="Less than 100 Claims - lower validity"/>
    <x v="0"/>
    <s v="888 Swift Blvd"/>
    <n v="99352"/>
    <s v="Providence St. Joseph_x000a_Health"/>
    <s v="N"/>
    <n v="5"/>
    <n v="159"/>
    <n v="0.1"/>
    <n v="0.1"/>
    <n v="2.79"/>
    <n v="217.06"/>
    <s v=""/>
    <s v=""/>
    <s v=""/>
    <m/>
    <s v=""/>
    <s v=""/>
    <s v=""/>
    <m/>
  </r>
  <r>
    <s v="500060"/>
    <x v="866"/>
    <x v="22"/>
    <x v="1455"/>
    <x v="1"/>
    <s v="Less than 100 Claims - lower validity"/>
    <x v="1"/>
    <s v="330 S Stillaguamish_x000a_Ave"/>
    <n v="98223"/>
    <s v="Skagit Regional Health"/>
    <s v="N"/>
    <n v="3"/>
    <n v="25"/>
    <n v="0"/>
    <n v="0"/>
    <n v="2.2200000000000002"/>
    <n v="180.15"/>
    <s v=""/>
    <s v=""/>
    <s v=""/>
    <m/>
    <s v=""/>
    <s v=""/>
    <s v=""/>
    <m/>
  </r>
  <r>
    <s v="500064"/>
    <x v="956"/>
    <x v="22"/>
    <x v="1456"/>
    <x v="1"/>
    <s v="Less than 100 Claims - lower validity"/>
    <x v="0"/>
    <s v="325 9th Avenue"/>
    <n v="98104"/>
    <s v="UW Medicine"/>
    <s v="N"/>
    <n v="3"/>
    <n v="157"/>
    <n v="0.3"/>
    <n v="0.1"/>
    <n v="4.1500000000000004"/>
    <n v="338.1"/>
    <n v="21"/>
    <n v="1.7"/>
    <n v="0.5"/>
    <n v="3.61"/>
    <n v="40458"/>
    <n v="2"/>
    <n v="0.5"/>
    <n v="3.68"/>
  </r>
  <r>
    <s v="500072"/>
    <x v="969"/>
    <x v="22"/>
    <x v="1457"/>
    <x v="1"/>
    <s v="Less than 100 Claims - lower validity"/>
    <x v="1"/>
    <s v="939 Caroline St"/>
    <n v="98362"/>
    <s v="Independent (IPPS)"/>
    <s v="N"/>
    <n v="3"/>
    <n v="56"/>
    <n v="0.1"/>
    <n v="0"/>
    <n v="2.76"/>
    <n v="217.78"/>
    <s v=""/>
    <s v=""/>
    <s v=""/>
    <m/>
    <s v=""/>
    <s v=""/>
    <s v=""/>
    <m/>
  </r>
  <r>
    <s v="500077"/>
    <x v="966"/>
    <x v="22"/>
    <x v="1458"/>
    <x v="1"/>
    <s v="Less than 100 Claims - lower validity"/>
    <x v="1"/>
    <s v="5633 North_x000a_Lidgerwood"/>
    <n v="99208"/>
    <s v="Providence St. Joseph_x000a_Health"/>
    <s v="N"/>
    <n v="3"/>
    <n v="15"/>
    <n v="0.1"/>
    <n v="0"/>
    <n v="1.74"/>
    <n v="138.68"/>
    <s v=""/>
    <s v=""/>
    <s v=""/>
    <m/>
    <s v=""/>
    <s v=""/>
    <s v=""/>
    <m/>
  </r>
  <r>
    <s v="500088"/>
    <x v="970"/>
    <x v="22"/>
    <x v="1459"/>
    <x v="1"/>
    <s v="Less than 100 Claims - lower validity"/>
    <x v="0"/>
    <s v="400 S 43rd St"/>
    <n v="98055"/>
    <s v="UW Medicine"/>
    <s v="N"/>
    <n v="4"/>
    <n v="198"/>
    <n v="0.2"/>
    <n v="0.1"/>
    <n v="2.31"/>
    <n v="186.45"/>
    <s v=""/>
    <s v=""/>
    <s v=""/>
    <m/>
    <s v=""/>
    <s v=""/>
    <s v=""/>
    <m/>
  </r>
  <r>
    <s v="500108"/>
    <x v="971"/>
    <x v="22"/>
    <x v="236"/>
    <x v="1"/>
    <s v="Less than 100 Claims - lower validity"/>
    <x v="1"/>
    <s v="1717 South J Street"/>
    <n v="98405"/>
    <s v="Catholic Health_x000a_Initiatives"/>
    <s v="N"/>
    <n v="3"/>
    <n v="60"/>
    <n v="0.1"/>
    <n v="0"/>
    <n v="2.79"/>
    <n v="215.41"/>
    <n v="13"/>
    <n v="0.3"/>
    <n v="0.1"/>
    <n v="2.5099999999999998"/>
    <n v="18174"/>
    <n v="0.4"/>
    <n v="0.2"/>
    <n v="2.59"/>
  </r>
  <r>
    <s v="500124"/>
    <x v="972"/>
    <x v="22"/>
    <x v="1460"/>
    <x v="1"/>
    <s v="Less than 100 Claims - lower validity"/>
    <x v="0"/>
    <s v="12040 Ne 128th_x000a_Street"/>
    <n v="98034"/>
    <s v="Independent (IPPS)"/>
    <s v="N"/>
    <n v="5"/>
    <n v="124"/>
    <n v="0.1"/>
    <n v="0.1"/>
    <n v="1.78"/>
    <n v="143.16999999999999"/>
    <n v="20"/>
    <n v="0.2"/>
    <n v="0.1"/>
    <n v="1.63"/>
    <n v="11455"/>
    <n v="0.3"/>
    <n v="0.2"/>
    <n v="1.68"/>
  </r>
  <r>
    <s v="500129"/>
    <x v="971"/>
    <x v="22"/>
    <x v="1461"/>
    <x v="1"/>
    <s v="Less than 100 Claims - lower validity"/>
    <x v="0"/>
    <s v="315 S Mlk Jr Way"/>
    <n v="98405"/>
    <s v="MultiCare Health_x000a_System"/>
    <s v="N"/>
    <n v="2"/>
    <n v="194"/>
    <n v="0.4"/>
    <n v="0.1"/>
    <n v="5.07"/>
    <n v="427.91"/>
    <s v=""/>
    <s v=""/>
    <s v=""/>
    <m/>
    <s v=""/>
    <s v=""/>
    <s v=""/>
    <m/>
  </r>
  <r>
    <s v="500139"/>
    <x v="960"/>
    <x v="22"/>
    <x v="1462"/>
    <x v="1"/>
    <s v="Less than 100 Claims - lower validity"/>
    <x v="1"/>
    <s v="3900 Capital Mall Dr_x000a_Sw"/>
    <n v="98502"/>
    <s v="RCCH HealthCare_x000a_Partners"/>
    <s v="N"/>
    <n v="4"/>
    <n v="41"/>
    <n v="0"/>
    <n v="0"/>
    <n v="2.2200000000000002"/>
    <n v="184.01"/>
    <s v=""/>
    <s v=""/>
    <s v=""/>
    <m/>
    <s v=""/>
    <s v=""/>
    <s v=""/>
    <m/>
  </r>
  <r>
    <s v="500141"/>
    <x v="973"/>
    <x v="22"/>
    <x v="1463"/>
    <x v="1"/>
    <s v="Less than 100 Claims - lower validity"/>
    <x v="1"/>
    <s v="34515 9th Avenue_x000a_South"/>
    <n v="98003"/>
    <s v="Catholic Health_x000a_Initiatives"/>
    <s v="N"/>
    <n v="3"/>
    <n v="57"/>
    <n v="0.1"/>
    <n v="0"/>
    <n v="3.17"/>
    <n v="237.05"/>
    <s v=""/>
    <s v=""/>
    <s v=""/>
    <m/>
    <s v=""/>
    <s v=""/>
    <s v=""/>
    <m/>
  </r>
  <r>
    <s v="500148"/>
    <x v="974"/>
    <x v="22"/>
    <x v="1464"/>
    <x v="1"/>
    <s v="Less than 100 Claims - lower validity"/>
    <x v="1"/>
    <s v="820 North Chelan_x000a_Avenue"/>
    <n v="98801"/>
    <s v="Independent (IPPS)"/>
    <s v="N"/>
    <n v="3"/>
    <n v="36"/>
    <n v="0.1"/>
    <n v="0"/>
    <n v="1.7"/>
    <n v="129.51"/>
    <s v=""/>
    <s v=""/>
    <s v=""/>
    <m/>
    <s v=""/>
    <s v=""/>
    <s v=""/>
    <m/>
  </r>
  <r>
    <s v="500150"/>
    <x v="975"/>
    <x v="22"/>
    <x v="1465"/>
    <x v="1"/>
    <s v="Less than 100 Claims - lower validity"/>
    <x v="1"/>
    <s v="2211 Ne 139th Street"/>
    <n v="98686"/>
    <s v="Legacy Health"/>
    <s v="N"/>
    <n v="4"/>
    <n v="17"/>
    <n v="0"/>
    <n v="0"/>
    <n v="4.5999999999999996"/>
    <n v="379.1"/>
    <s v=""/>
    <s v=""/>
    <s v=""/>
    <m/>
    <s v=""/>
    <s v=""/>
    <s v=""/>
    <m/>
  </r>
  <r>
    <s v="500151"/>
    <x v="976"/>
    <x v="22"/>
    <x v="1466"/>
    <x v="1"/>
    <s v="Less than 100 Claims - lower validity"/>
    <x v="1"/>
    <s v="11567 Canterwood_x000a_Boulevard Nw"/>
    <n v="98332"/>
    <s v="Catholic Health_x000a_Initiatives"/>
    <s v="N"/>
    <n v="4"/>
    <n v="46"/>
    <n v="0.1"/>
    <n v="0"/>
    <n v="2.67"/>
    <n v="208.32"/>
    <s v=""/>
    <s v=""/>
    <s v=""/>
    <m/>
    <s v=""/>
    <s v=""/>
    <s v=""/>
    <m/>
  </r>
  <r>
    <s v="500152"/>
    <x v="977"/>
    <x v="22"/>
    <x v="1467"/>
    <x v="1"/>
    <s v="Less than 100 Claims - lower validity"/>
    <x v="0"/>
    <s v="751 Ne Blakely Dr"/>
    <n v="98029"/>
    <s v="Swedish Health_x000a_Services"/>
    <s v="N"/>
    <n v="4"/>
    <n v="115"/>
    <n v="0.1"/>
    <n v="0"/>
    <n v="2.4300000000000002"/>
    <n v="196.02"/>
    <s v=""/>
    <s v=""/>
    <s v=""/>
    <m/>
    <s v=""/>
    <s v=""/>
    <s v=""/>
    <m/>
  </r>
  <r>
    <s v="501312"/>
    <x v="978"/>
    <x v="22"/>
    <x v="1468"/>
    <x v="1"/>
    <s v="Less than 100 Claims - lower validity"/>
    <x v="1"/>
    <s v="723 Memorial Street"/>
    <n v="99350"/>
    <s v="Independent (CAH)"/>
    <s v="Y"/>
    <s v="NA"/>
    <n v="15"/>
    <n v="0"/>
    <n v="0"/>
    <n v="1.47"/>
    <n v="456.97"/>
    <s v=""/>
    <s v=""/>
    <s v=""/>
    <m/>
    <s v=""/>
    <s v=""/>
    <s v=""/>
    <m/>
  </r>
  <r>
    <s v="501331"/>
    <x v="979"/>
    <x v="22"/>
    <x v="1469"/>
    <x v="1"/>
    <s v="Less than 100 Claims - lower validity"/>
    <x v="1"/>
    <s v="835 S Bishop Blvd"/>
    <n v="99163"/>
    <s v="Independent (CAH)"/>
    <s v="Y"/>
    <s v="NA"/>
    <n v="36"/>
    <n v="0"/>
    <n v="0"/>
    <n v="1.1299999999999999"/>
    <n v="270.83"/>
    <s v=""/>
    <s v=""/>
    <s v=""/>
    <m/>
    <s v=""/>
    <s v=""/>
    <s v=""/>
    <m/>
  </r>
  <r>
    <s v="501332"/>
    <x v="980"/>
    <x v="22"/>
    <x v="1470"/>
    <x v="1"/>
    <s v="Less than 100 Claims - lower validity"/>
    <x v="1"/>
    <s v="1221 Highland_x000a_Avenue"/>
    <n v="99403"/>
    <s v="Independent (CAH)"/>
    <s v="Y"/>
    <n v="3"/>
    <n v="42"/>
    <n v="0"/>
    <n v="0"/>
    <n v="1.06"/>
    <n v="227.32"/>
    <s v=""/>
    <s v=""/>
    <s v=""/>
    <m/>
    <s v=""/>
    <s v=""/>
    <s v=""/>
    <m/>
  </r>
  <r>
    <s v="501333"/>
    <x v="981"/>
    <x v="22"/>
    <x v="1471"/>
    <x v="1"/>
    <s v="Less than 100 Claims - lower validity"/>
    <x v="1"/>
    <s v="603 South Chestnut"/>
    <n v="98926"/>
    <s v="Independent (CAH)"/>
    <s v="Y"/>
    <n v="3"/>
    <n v="54"/>
    <n v="0"/>
    <n v="0"/>
    <n v="1.31"/>
    <n v="290.02999999999997"/>
    <s v=""/>
    <s v=""/>
    <s v=""/>
    <m/>
    <s v=""/>
    <s v=""/>
    <s v=""/>
    <m/>
  </r>
  <r>
    <s v="501335"/>
    <x v="982"/>
    <x v="22"/>
    <x v="540"/>
    <x v="1"/>
    <s v="Less than 100 Claims - lower validity"/>
    <x v="1"/>
    <s v="1450 Battersby_x000a_Avenue"/>
    <n v="98022"/>
    <s v="Catholic Health_x000a_Initiatives"/>
    <s v="Y"/>
    <n v="4"/>
    <n v="64"/>
    <n v="0.1"/>
    <n v="0"/>
    <n v="2.2999999999999998"/>
    <n v="317.24"/>
    <s v=""/>
    <s v=""/>
    <s v=""/>
    <m/>
    <s v=""/>
    <s v=""/>
    <s v=""/>
    <m/>
  </r>
  <r>
    <s v="501336"/>
    <x v="983"/>
    <x v="22"/>
    <x v="1472"/>
    <x v="1"/>
    <s v="Less than 100 Claims - lower validity"/>
    <x v="1"/>
    <s v="901 Mt View Drive"/>
    <n v="98584"/>
    <s v="Independent (CAH)"/>
    <s v="Y"/>
    <n v="3"/>
    <n v="22"/>
    <n v="0"/>
    <n v="0"/>
    <n v="1.62"/>
    <n v="515.51"/>
    <s v=""/>
    <s v=""/>
    <s v=""/>
    <m/>
    <s v=""/>
    <s v=""/>
    <s v=""/>
    <m/>
  </r>
  <r>
    <s v="501339"/>
    <x v="984"/>
    <x v="22"/>
    <x v="1473"/>
    <x v="1"/>
    <s v="Less than 100 Claims - lower validity"/>
    <x v="1"/>
    <s v="101 North Main_x000a_Street"/>
    <n v="98239"/>
    <s v="Independent (CAH)"/>
    <s v="Y"/>
    <n v="3"/>
    <n v="35"/>
    <n v="0"/>
    <n v="0"/>
    <n v="1.91"/>
    <n v="284.82"/>
    <s v=""/>
    <s v=""/>
    <s v=""/>
    <m/>
    <s v=""/>
    <s v=""/>
    <s v=""/>
    <m/>
  </r>
  <r>
    <s v="520004"/>
    <x v="985"/>
    <x v="23"/>
    <x v="1474"/>
    <x v="1"/>
    <s v="Less than 100 Claims - lower validity"/>
    <x v="1"/>
    <s v="700 West Avenue_x000a_South"/>
    <n v="54601"/>
    <s v="Mayo Clinic"/>
    <s v="N"/>
    <n v="4"/>
    <n v="29"/>
    <n v="0.1"/>
    <n v="0"/>
    <n v="4.0599999999999996"/>
    <n v="279.27999999999997"/>
    <s v=""/>
    <s v=""/>
    <s v=""/>
    <m/>
    <s v=""/>
    <s v=""/>
    <s v=""/>
    <m/>
  </r>
  <r>
    <s v="520011"/>
    <x v="986"/>
    <x v="23"/>
    <x v="1475"/>
    <x v="1"/>
    <s v="Less than 100 Claims - lower validity"/>
    <x v="1"/>
    <s v="1700 West Stout_x000a_Street"/>
    <n v="54868"/>
    <s v="Independent (IPPS)"/>
    <s v="N"/>
    <n v="5"/>
    <n v="25"/>
    <n v="0"/>
    <n v="0"/>
    <n v="2.31"/>
    <n v="178.45"/>
    <s v=""/>
    <s v=""/>
    <s v=""/>
    <m/>
    <s v=""/>
    <s v=""/>
    <s v=""/>
    <m/>
  </r>
  <r>
    <s v="520021"/>
    <x v="987"/>
    <x v="23"/>
    <x v="1476"/>
    <x v="1"/>
    <s v="Less than 100 Claims - lower validity"/>
    <x v="0"/>
    <s v="6308 Eighth Ave"/>
    <n v="53143"/>
    <s v="Independent (IPPS)"/>
    <s v="N"/>
    <n v="4"/>
    <n v="524"/>
    <n v="0.6"/>
    <n v="0.2"/>
    <n v="3.58"/>
    <n v="253.97"/>
    <n v="24"/>
    <n v="1.1000000000000001"/>
    <n v="0.3"/>
    <n v="4.3"/>
    <n v="27966"/>
    <n v="1.8"/>
    <n v="0.4"/>
    <n v="4.01"/>
  </r>
  <r>
    <s v="520027"/>
    <x v="988"/>
    <x v="23"/>
    <x v="1477"/>
    <x v="1"/>
    <s v="Less than 100 Claims - lower validity"/>
    <x v="1"/>
    <s v="13111 N Port_x000a_Washington Rd"/>
    <n v="53097"/>
    <s v="Ascension Health"/>
    <s v="N"/>
    <n v="5"/>
    <n v="16"/>
    <n v="0"/>
    <n v="0"/>
    <n v="3.59"/>
    <n v="261.43"/>
    <s v=""/>
    <s v=""/>
    <s v=""/>
    <m/>
    <s v=""/>
    <s v=""/>
    <s v=""/>
    <m/>
  </r>
  <r>
    <s v="520028"/>
    <x v="374"/>
    <x v="23"/>
    <x v="1478"/>
    <x v="1"/>
    <s v="Less than 100 Claims - lower validity"/>
    <x v="0"/>
    <s v="2005 5th Street"/>
    <n v="53566"/>
    <s v="Independent (IPPS)"/>
    <s v="N"/>
    <n v="5"/>
    <n v="158"/>
    <n v="0.3"/>
    <n v="0.1"/>
    <n v="3.68"/>
    <n v="283.89999999999998"/>
    <n v="12"/>
    <n v="0.1"/>
    <n v="0.1"/>
    <n v="1.54"/>
    <n v="10380"/>
    <n v="0.4"/>
    <n v="0.2"/>
    <n v="2.54"/>
  </r>
  <r>
    <s v="520030"/>
    <x v="989"/>
    <x v="23"/>
    <x v="1479"/>
    <x v="1"/>
    <s v="Less than 100 Claims - lower validity"/>
    <x v="1"/>
    <s v="333 Pine Ridge Blvd"/>
    <n v="54401"/>
    <s v="Aspirus, Inc."/>
    <s v="N"/>
    <n v="4"/>
    <n v="15"/>
    <n v="0"/>
    <n v="0"/>
    <n v="3.23"/>
    <n v="230.23"/>
    <s v=""/>
    <s v=""/>
    <s v=""/>
    <m/>
    <s v=""/>
    <s v=""/>
    <s v=""/>
    <m/>
  </r>
  <r>
    <s v="520041"/>
    <x v="990"/>
    <x v="23"/>
    <x v="1480"/>
    <x v="1"/>
    <s v="Less than 100 Claims - lower validity"/>
    <x v="1"/>
    <s v="2817 New Pinery_x000a_Road"/>
    <n v="53901"/>
    <s v="Independent (IPPS)"/>
    <s v="N"/>
    <n v="2"/>
    <n v="14"/>
    <n v="0"/>
    <n v="0"/>
    <n v="4.3899999999999997"/>
    <n v="339.47"/>
    <s v=""/>
    <s v=""/>
    <s v=""/>
    <m/>
    <s v=""/>
    <s v=""/>
    <s v=""/>
    <m/>
  </r>
  <r>
    <s v="520051"/>
    <x v="991"/>
    <x v="23"/>
    <x v="1481"/>
    <x v="1"/>
    <s v="Less than 100 Claims - lower validity"/>
    <x v="0"/>
    <s v="2323 N Lake Dr"/>
    <n v="53211"/>
    <s v="Ascension Health"/>
    <s v="N"/>
    <n v="4"/>
    <n v="114"/>
    <n v="0.1"/>
    <n v="0"/>
    <n v="4.21"/>
    <n v="309.33"/>
    <s v=""/>
    <s v=""/>
    <s v=""/>
    <m/>
    <s v=""/>
    <s v=""/>
    <s v=""/>
    <m/>
  </r>
  <r>
    <s v="520066"/>
    <x v="992"/>
    <x v="23"/>
    <x v="1482"/>
    <x v="1"/>
    <s v="Less than 100 Claims - lower validity"/>
    <x v="0"/>
    <s v="1000 Mineral Point_x000a_Ave"/>
    <n v="53548"/>
    <s v="Mercy Health System"/>
    <s v="N"/>
    <n v="3"/>
    <n v="1871"/>
    <n v="2.1"/>
    <n v="0.6"/>
    <n v="3.37"/>
    <n v="242.89"/>
    <n v="67"/>
    <n v="1.5"/>
    <n v="0.5"/>
    <n v="2.83"/>
    <n v="19462"/>
    <n v="3.6"/>
    <n v="1.2"/>
    <n v="3.13"/>
  </r>
  <r>
    <s v="520070"/>
    <x v="993"/>
    <x v="23"/>
    <x v="1483"/>
    <x v="1"/>
    <s v="Less than 100 Claims - lower validity"/>
    <x v="1"/>
    <s v="1221 Whipple St"/>
    <n v="54703"/>
    <s v="Mayo Clinic"/>
    <s v="N"/>
    <n v="5"/>
    <n v="27"/>
    <n v="0.1"/>
    <n v="0"/>
    <n v="3.47"/>
    <n v="248.51"/>
    <s v=""/>
    <s v=""/>
    <s v=""/>
    <m/>
    <s v=""/>
    <s v=""/>
    <s v=""/>
    <m/>
  </r>
  <r>
    <s v="520071"/>
    <x v="994"/>
    <x v="23"/>
    <x v="1484"/>
    <x v="1"/>
    <s v="Less than 100 Claims - lower validity"/>
    <x v="1"/>
    <s v="611 Sherman Ave E"/>
    <n v="53538"/>
    <s v="Independent (IPPS)"/>
    <s v="N"/>
    <n v="5"/>
    <n v="26"/>
    <n v="0"/>
    <n v="0"/>
    <n v="3.38"/>
    <n v="217.7"/>
    <s v=""/>
    <s v=""/>
    <s v=""/>
    <m/>
    <s v=""/>
    <s v=""/>
    <s v=""/>
    <m/>
  </r>
  <r>
    <s v="520076"/>
    <x v="995"/>
    <x v="23"/>
    <x v="1485"/>
    <x v="1"/>
    <s v="Less than 100 Claims - lower validity"/>
    <x v="1"/>
    <s v="707 S University Ave"/>
    <n v="53916"/>
    <s v="Independent (IPPS)"/>
    <s v="N"/>
    <n v="4"/>
    <n v="28"/>
    <n v="0"/>
    <n v="0"/>
    <n v="2.76"/>
    <n v="204.89"/>
    <s v=""/>
    <s v=""/>
    <s v=""/>
    <m/>
    <s v=""/>
    <s v=""/>
    <s v=""/>
    <m/>
  </r>
  <r>
    <s v="520087"/>
    <x v="985"/>
    <x v="23"/>
    <x v="1486"/>
    <x v="1"/>
    <s v="Less than 100 Claims - lower validity"/>
    <x v="0"/>
    <s v="1910 South Ave"/>
    <n v="54601"/>
    <s v="Independent (IPPS)"/>
    <s v="N"/>
    <n v="5"/>
    <n v="113"/>
    <n v="0.2"/>
    <n v="0"/>
    <n v="3.92"/>
    <n v="278.69"/>
    <s v=""/>
    <s v=""/>
    <s v=""/>
    <m/>
    <s v=""/>
    <s v=""/>
    <s v=""/>
    <m/>
  </r>
  <r>
    <s v="520088"/>
    <x v="996"/>
    <x v="23"/>
    <x v="1487"/>
    <x v="1"/>
    <s v="Less than 100 Claims - lower validity"/>
    <x v="1"/>
    <s v="430 E Division St"/>
    <n v="54935"/>
    <s v="Independent (IPPS)"/>
    <s v="N"/>
    <n v="3"/>
    <n v="30"/>
    <n v="0.1"/>
    <n v="0"/>
    <n v="2.36"/>
    <n v="177.18"/>
    <s v=""/>
    <s v=""/>
    <s v=""/>
    <m/>
    <s v=""/>
    <s v=""/>
    <s v=""/>
    <m/>
  </r>
  <r>
    <s v="520089"/>
    <x v="247"/>
    <x v="23"/>
    <x v="1488"/>
    <x v="1"/>
    <s v="Less than 100 Claims - lower validity"/>
    <x v="1"/>
    <s v="202 S Park St"/>
    <n v="53715"/>
    <s v="UnityPoint Health"/>
    <s v="N"/>
    <n v="5"/>
    <n v="53"/>
    <n v="0.1"/>
    <n v="0"/>
    <n v="2.88"/>
    <n v="218.95"/>
    <n v="13"/>
    <n v="0.1"/>
    <n v="0.1"/>
    <n v="1.46"/>
    <n v="11125"/>
    <n v="0.2"/>
    <n v="0.1"/>
    <n v="1.88"/>
  </r>
  <r>
    <s v="520095"/>
    <x v="997"/>
    <x v="23"/>
    <x v="1489"/>
    <x v="1"/>
    <s v="Less than 100 Claims - lower validity"/>
    <x v="1"/>
    <s v="260 26th Street"/>
    <n v="53578"/>
    <s v="Independent (IPPS)"/>
    <s v="N"/>
    <n v="5"/>
    <n v="13"/>
    <n v="0"/>
    <n v="0"/>
    <n v="3.7"/>
    <n v="272.36"/>
    <s v=""/>
    <s v=""/>
    <s v=""/>
    <m/>
    <s v=""/>
    <s v=""/>
    <s v=""/>
    <m/>
  </r>
  <r>
    <s v="520097"/>
    <x v="998"/>
    <x v="23"/>
    <x v="1490"/>
    <x v="1"/>
    <s v="Less than 100 Claims - lower validity"/>
    <x v="1"/>
    <s v="1726 Shawano Ave"/>
    <n v="54303"/>
    <s v="HSHS Hospital Sisters_x000a_Health System"/>
    <s v="N"/>
    <n v="3"/>
    <n v="32"/>
    <n v="0"/>
    <n v="0"/>
    <n v="4.04"/>
    <n v="286.01"/>
    <s v=""/>
    <s v=""/>
    <s v=""/>
    <m/>
    <s v=""/>
    <s v=""/>
    <s v=""/>
    <m/>
  </r>
  <r>
    <s v="520098"/>
    <x v="247"/>
    <x v="23"/>
    <x v="1491"/>
    <x v="1"/>
    <s v="Less than 100 Claims - lower validity"/>
    <x v="0"/>
    <s v="600 Highland_x000a_Avenue"/>
    <n v="53792"/>
    <s v="UW Health System"/>
    <s v="N"/>
    <n v="5"/>
    <n v="1316"/>
    <n v="2.4"/>
    <n v="0.7"/>
    <n v="3.3"/>
    <n v="252.71"/>
    <n v="96"/>
    <n v="4.8"/>
    <n v="2.2000000000000002"/>
    <n v="2.2000000000000002"/>
    <n v="20683"/>
    <n v="7.2"/>
    <n v="2.9"/>
    <n v="2.48"/>
  </r>
  <r>
    <s v="520100"/>
    <x v="999"/>
    <x v="23"/>
    <x v="1492"/>
    <x v="1"/>
    <s v="Less than 100 Claims - lower validity"/>
    <x v="0"/>
    <s v="1969 W Hart Rd"/>
    <n v="53511"/>
    <s v="Independent (IPPS)"/>
    <s v="N"/>
    <n v="2"/>
    <n v="2705"/>
    <n v="3"/>
    <n v="0.9"/>
    <n v="3.28"/>
    <n v="234.4"/>
    <n v="81"/>
    <n v="1.8"/>
    <n v="0.7"/>
    <n v="2.5"/>
    <n v="16011"/>
    <n v="4.8"/>
    <n v="1.6"/>
    <n v="2.94"/>
  </r>
  <r>
    <s v="520113"/>
    <x v="1000"/>
    <x v="23"/>
    <x v="1493"/>
    <x v="1"/>
    <s v="Less than 100 Claims - lower validity"/>
    <x v="1"/>
    <s v="3100 Shore Drive"/>
    <n v="54143"/>
    <s v="Independent (IPPS)"/>
    <s v="N"/>
    <n v="4"/>
    <n v="21"/>
    <n v="0"/>
    <n v="0"/>
    <n v="3.38"/>
    <n v="257.81"/>
    <s v=""/>
    <s v=""/>
    <s v=""/>
    <m/>
    <s v=""/>
    <s v=""/>
    <s v=""/>
    <m/>
  </r>
  <r>
    <s v="520138"/>
    <x v="991"/>
    <x v="23"/>
    <x v="1494"/>
    <x v="1"/>
    <s v="Less than 100 Claims - lower validity"/>
    <x v="0"/>
    <s v="2900 W Oklahoma_x000a_Ave"/>
    <n v="53215"/>
    <s v="Aurora Health Care"/>
    <s v="N"/>
    <n v="4"/>
    <n v="154"/>
    <n v="0.5"/>
    <n v="0.1"/>
    <n v="4.6100000000000003"/>
    <n v="335.55"/>
    <n v="15"/>
    <n v="1"/>
    <n v="0.2"/>
    <n v="4.3499999999999996"/>
    <n v="31206"/>
    <n v="1.5"/>
    <n v="0.3"/>
    <n v="4.4400000000000004"/>
  </r>
  <r>
    <s v="520139"/>
    <x v="1001"/>
    <x v="23"/>
    <x v="1495"/>
    <x v="1"/>
    <s v="Less than 100 Claims - lower validity"/>
    <x v="1"/>
    <s v="8901 W Lincoln Ave"/>
    <n v="53227"/>
    <s v="Aurora Health Care"/>
    <s v="N"/>
    <n v="5"/>
    <n v="27"/>
    <n v="0.1"/>
    <n v="0"/>
    <n v="7.57"/>
    <n v="553.41"/>
    <s v=""/>
    <s v=""/>
    <s v=""/>
    <m/>
    <s v=""/>
    <s v=""/>
    <s v=""/>
    <m/>
  </r>
  <r>
    <s v="520177"/>
    <x v="991"/>
    <x v="23"/>
    <x v="1496"/>
    <x v="1"/>
    <s v="Less than 100 Claims - lower validity"/>
    <x v="0"/>
    <s v="9200 W Wisconsin_x000a_Ave"/>
    <n v="53226"/>
    <s v="Independent (IPPS)"/>
    <s v="N"/>
    <n v="4"/>
    <n v="166"/>
    <n v="0.4"/>
    <n v="0.1"/>
    <n v="4.82"/>
    <n v="343.29"/>
    <n v="11"/>
    <n v="0.3"/>
    <n v="0.1"/>
    <n v="2.48"/>
    <n v="20937"/>
    <n v="0.7"/>
    <n v="0.2"/>
    <n v="3.44"/>
  </r>
  <r>
    <s v="520193"/>
    <x v="998"/>
    <x v="23"/>
    <x v="1497"/>
    <x v="1"/>
    <s v="Less than 100 Claims - lower validity"/>
    <x v="1"/>
    <s v="2845 Greenbrier Rd"/>
    <n v="54311"/>
    <s v="Aurora Health Care"/>
    <s v="N"/>
    <n v="3"/>
    <n v="26"/>
    <n v="0.1"/>
    <n v="0"/>
    <n v="4.6900000000000004"/>
    <n v="331.64"/>
    <s v=""/>
    <s v=""/>
    <s v=""/>
    <m/>
    <s v=""/>
    <s v=""/>
    <s v=""/>
    <m/>
  </r>
  <r>
    <s v="520206"/>
    <x v="1002"/>
    <x v="23"/>
    <x v="1498"/>
    <x v="1"/>
    <s v="Less than 100 Claims - lower validity"/>
    <x v="1"/>
    <s v="36500 Aurora Drive"/>
    <n v="53066"/>
    <s v="Aurora Health Care"/>
    <s v="N"/>
    <n v="5"/>
    <n v="20"/>
    <n v="0.1"/>
    <n v="0"/>
    <n v="4.4800000000000004"/>
    <n v="330.92"/>
    <s v=""/>
    <s v=""/>
    <s v=""/>
    <m/>
    <s v=""/>
    <s v=""/>
    <s v=""/>
    <m/>
  </r>
  <r>
    <s v="521327"/>
    <x v="1003"/>
    <x v="23"/>
    <x v="1499"/>
    <x v="1"/>
    <s v="Less than 100 Claims - lower validity"/>
    <x v="1"/>
    <s v="620 W Brown St"/>
    <n v="53963"/>
    <s v="Independent (CAH)"/>
    <s v="Y"/>
    <n v="4"/>
    <n v="31"/>
    <n v="0"/>
    <n v="0"/>
    <n v="1.58"/>
    <n v="279.86"/>
    <s v=""/>
    <s v=""/>
    <s v=""/>
    <m/>
    <s v=""/>
    <s v=""/>
    <s v=""/>
    <m/>
  </r>
  <r>
    <s v="521337"/>
    <x v="1004"/>
    <x v="23"/>
    <x v="1500"/>
    <x v="1"/>
    <s v="Less than 100 Claims - lower validity"/>
    <x v="1"/>
    <s v="235 State Street"/>
    <n v="54024"/>
    <s v="Independent (CAH)"/>
    <s v="Y"/>
    <n v="4"/>
    <n v="18"/>
    <n v="0"/>
    <n v="0"/>
    <n v="1.2"/>
    <n v="203"/>
    <s v=""/>
    <s v=""/>
    <s v=""/>
    <m/>
    <s v=""/>
    <s v=""/>
    <s v=""/>
    <m/>
  </r>
  <r>
    <s v="521339"/>
    <x v="1005"/>
    <x v="23"/>
    <x v="1501"/>
    <x v="1"/>
    <s v="Less than 100 Claims - lower validity"/>
    <x v="1"/>
    <s v="601 S Center Ave"/>
    <n v="54452"/>
    <s v="Ascension Health"/>
    <s v="Y"/>
    <n v="4"/>
    <n v="14"/>
    <n v="0"/>
    <n v="0"/>
    <n v="1.08"/>
    <n v="235.24"/>
    <s v=""/>
    <s v=""/>
    <s v=""/>
    <m/>
    <s v=""/>
    <s v=""/>
    <s v=""/>
    <m/>
  </r>
  <r>
    <s v="521345"/>
    <x v="1006"/>
    <x v="23"/>
    <x v="1502"/>
    <x v="1"/>
    <s v="Less than 100 Claims - lower validity"/>
    <x v="1"/>
    <s v="535 Hospital Rd"/>
    <n v="54017"/>
    <s v="HealthPartners"/>
    <s v="Y"/>
    <n v="4"/>
    <n v="19"/>
    <n v="0"/>
    <n v="0"/>
    <n v="1.1000000000000001"/>
    <n v="266.07"/>
    <s v=""/>
    <s v=""/>
    <s v=""/>
    <m/>
    <s v=""/>
    <s v=""/>
    <s v=""/>
    <m/>
  </r>
  <r>
    <s v="521357"/>
    <x v="1007"/>
    <x v="23"/>
    <x v="1503"/>
    <x v="1"/>
    <s v="Less than 100 Claims - lower validity"/>
    <x v="0"/>
    <s v="N2950 State Road_x000a_67"/>
    <n v="53147"/>
    <s v="Mercy Health System"/>
    <s v="Y"/>
    <n v="4"/>
    <n v="127"/>
    <n v="0.1"/>
    <n v="0.1"/>
    <n v="1.77"/>
    <n v="176.79"/>
    <s v=""/>
    <s v=""/>
    <s v=""/>
    <m/>
    <s v=""/>
    <s v=""/>
    <s v=""/>
    <m/>
  </r>
  <r>
    <s v="521359"/>
    <x v="328"/>
    <x v="23"/>
    <x v="231"/>
    <x v="1"/>
    <s v="Less than 100 Claims - lower validity"/>
    <x v="1"/>
    <s v="1615 Maple Lane"/>
    <n v="54806"/>
    <s v="Independent (CAH)"/>
    <s v="Y"/>
    <n v="3"/>
    <n v="30"/>
    <n v="0"/>
    <n v="0"/>
    <n v="1.21"/>
    <n v="290.58"/>
    <s v=""/>
    <s v=""/>
    <s v=""/>
    <m/>
    <s v=""/>
    <s v=""/>
    <s v=""/>
    <m/>
  </r>
  <r>
    <s v="530002"/>
    <x v="1008"/>
    <x v="24"/>
    <x v="1504"/>
    <x v="1"/>
    <s v="Less than 100 Claims - lower validity"/>
    <x v="1"/>
    <s v="501 South Burma_x000a_Avenue"/>
    <n v="82716"/>
    <s v="Independent (IPPS)"/>
    <s v="N"/>
    <n v="3"/>
    <n v="86"/>
    <n v="0.1"/>
    <n v="0"/>
    <n v="4.46"/>
    <n v="323.52999999999997"/>
    <s v=""/>
    <s v=""/>
    <s v=""/>
    <m/>
    <s v=""/>
    <s v=""/>
    <s v=""/>
    <m/>
  </r>
  <r>
    <s v="530006"/>
    <x v="525"/>
    <x v="24"/>
    <x v="1505"/>
    <x v="1"/>
    <s v="Less than 100 Claims - lower validity"/>
    <x v="0"/>
    <s v="1401 W 5th St"/>
    <n v="82801"/>
    <s v="Independent (IPPS)"/>
    <s v="N"/>
    <n v="3"/>
    <n v="1004"/>
    <n v="1.5"/>
    <n v="0.4"/>
    <n v="3.82"/>
    <n v="306.35000000000002"/>
    <n v="27"/>
    <n v="0.4"/>
    <n v="0.2"/>
    <n v="1.75"/>
    <n v="16264"/>
    <n v="1.9"/>
    <n v="0.6"/>
    <n v="3.11"/>
  </r>
  <r>
    <s v="530008"/>
    <x v="1009"/>
    <x v="24"/>
    <x v="1506"/>
    <x v="1"/>
    <s v="Less than 100 Claims - lower validity"/>
    <x v="0"/>
    <s v="2100 W Sunset Dr"/>
    <n v="82501"/>
    <s v="LifePoint Health"/>
    <s v="N"/>
    <n v="2"/>
    <n v="244"/>
    <n v="0.4"/>
    <n v="0"/>
    <n v="8.3000000000000007"/>
    <n v="652.74"/>
    <s v=""/>
    <s v=""/>
    <s v=""/>
    <m/>
    <s v=""/>
    <s v=""/>
    <s v=""/>
    <m/>
  </r>
  <r>
    <s v="530011"/>
    <x v="1010"/>
    <x v="24"/>
    <x v="1507"/>
    <x v="1"/>
    <s v="Less than 100 Claims - lower validity"/>
    <x v="0"/>
    <s v="1200 College Drive"/>
    <n v="82901"/>
    <s v="Independent (IPPS)"/>
    <s v="N"/>
    <n v="3"/>
    <n v="173"/>
    <n v="0.2"/>
    <n v="0.1"/>
    <n v="3.8"/>
    <n v="298.56"/>
    <n v="20"/>
    <n v="0.2"/>
    <n v="0.1"/>
    <n v="1.25"/>
    <n v="11638"/>
    <n v="0.4"/>
    <n v="0.2"/>
    <n v="1.97"/>
  </r>
  <r>
    <s v="530012"/>
    <x v="1011"/>
    <x v="24"/>
    <x v="1508"/>
    <x v="0"/>
    <s v="More than 100 Claims  - higher validity"/>
    <x v="0"/>
    <s v="1233 East 2nd St"/>
    <n v="82601"/>
    <s v="Independent (IPPS)"/>
    <s v="N"/>
    <n v="3"/>
    <n v="2041"/>
    <n v="3.8"/>
    <n v="1"/>
    <n v="3.92"/>
    <n v="287.35000000000002"/>
    <n v="228"/>
    <n v="6.7"/>
    <n v="1.9"/>
    <n v="3.47"/>
    <n v="22688"/>
    <n v="10.5"/>
    <n v="2.9"/>
    <n v="3.62"/>
  </r>
  <r>
    <s v="530014"/>
    <x v="1012"/>
    <x v="24"/>
    <x v="1509"/>
    <x v="1"/>
    <s v="Less than 100 Claims - lower validity"/>
    <x v="0"/>
    <s v="214 East 23rd Street"/>
    <n v="82001"/>
    <s v="Independent (IPPS)"/>
    <s v="N"/>
    <n v="2"/>
    <n v="169"/>
    <n v="0.3"/>
    <n v="0.1"/>
    <n v="4.8"/>
    <n v="389.01"/>
    <n v="11"/>
    <n v="0.3"/>
    <n v="0.1"/>
    <n v="2.27"/>
    <n v="24070"/>
    <n v="0.6"/>
    <n v="0.2"/>
    <n v="3.17"/>
  </r>
  <r>
    <s v="530015"/>
    <x v="480"/>
    <x v="24"/>
    <x v="1510"/>
    <x v="1"/>
    <s v="Less than 100 Claims - lower validity"/>
    <x v="0"/>
    <s v="625 East Broadway"/>
    <n v="83001"/>
    <s v="Independent (IPPS)"/>
    <s v="N"/>
    <n v="5"/>
    <n v="472"/>
    <n v="1"/>
    <n v="0.3"/>
    <n v="2.84"/>
    <n v="224.29"/>
    <n v="21"/>
    <n v="0.4"/>
    <n v="0.2"/>
    <n v="1.82"/>
    <n v="18779"/>
    <n v="1.4"/>
    <n v="0.6"/>
    <n v="2.42"/>
  </r>
  <r>
    <s v="530025"/>
    <x v="1013"/>
    <x v="24"/>
    <x v="1511"/>
    <x v="1"/>
    <s v="Less than 100 Claims - lower validity"/>
    <x v="0"/>
    <s v="255 N 30th"/>
    <n v="82072"/>
    <s v="Independent (IPPS)"/>
    <s v="N"/>
    <n v="4"/>
    <n v="1569"/>
    <n v="2.2000000000000002"/>
    <n v="0.6"/>
    <n v="3.96"/>
    <n v="320.52999999999997"/>
    <n v="57"/>
    <n v="1"/>
    <n v="0.6"/>
    <n v="1.74"/>
    <n v="16559"/>
    <n v="3.2"/>
    <n v="1.1000000000000001"/>
    <n v="2.85"/>
  </r>
  <r>
    <s v="530032"/>
    <x v="146"/>
    <x v="24"/>
    <x v="1512"/>
    <x v="1"/>
    <s v="Less than 100 Claims - lower validity"/>
    <x v="0"/>
    <s v="190 Arrowhead Dr"/>
    <n v="82930"/>
    <s v="Quorum Health"/>
    <s v="N"/>
    <n v="3"/>
    <n v="966"/>
    <n v="2"/>
    <n v="0.3"/>
    <n v="5.89"/>
    <n v="465.9"/>
    <n v="22"/>
    <n v="0.4"/>
    <n v="0.1"/>
    <n v="3.13"/>
    <n v="19456"/>
    <n v="2.4"/>
    <n v="0.5"/>
    <n v="5.2"/>
  </r>
  <r>
    <s v="530033"/>
    <x v="1011"/>
    <x v="24"/>
    <x v="1513"/>
    <x v="1"/>
    <s v="Less than 100 Claims - lower validity"/>
    <x v="1"/>
    <s v="6550 East 2nd Street"/>
    <n v="82605"/>
    <s v="National Surgical_x000a_Healthcare"/>
    <s v="N"/>
    <s v="NA"/>
    <n v="48"/>
    <n v="0.3"/>
    <n v="0.1"/>
    <n v="4.24"/>
    <n v="315.81"/>
    <s v=""/>
    <s v=""/>
    <s v=""/>
    <m/>
    <s v=""/>
    <s v=""/>
    <s v=""/>
    <m/>
  </r>
  <r>
    <s v="531303"/>
    <x v="1014"/>
    <x v="24"/>
    <x v="1514"/>
    <x v="1"/>
    <s v="Less than 100 Claims - lower validity"/>
    <x v="1"/>
    <s v="1124 Washington_x000a_Boulevard"/>
    <n v="82701"/>
    <s v="Regional Health"/>
    <s v="Y"/>
    <s v="NA"/>
    <n v="62"/>
    <n v="0"/>
    <n v="0"/>
    <n v="1.28"/>
    <n v="274.56"/>
    <s v=""/>
    <s v=""/>
    <s v=""/>
    <m/>
    <s v=""/>
    <s v=""/>
    <s v=""/>
    <m/>
  </r>
  <r>
    <s v="531306"/>
    <x v="1015"/>
    <x v="24"/>
    <x v="1515"/>
    <x v="1"/>
    <s v="Less than 100 Claims - lower validity"/>
    <x v="0"/>
    <s v="400 South 15th_x000a_Street"/>
    <n v="82401"/>
    <s v="Banner Health"/>
    <s v="Y"/>
    <n v="3"/>
    <n v="576"/>
    <n v="0.8"/>
    <n v="0.4"/>
    <n v="1.98"/>
    <n v="349.27"/>
    <s v=""/>
    <s v=""/>
    <s v=""/>
    <m/>
    <s v=""/>
    <s v=""/>
    <s v=""/>
    <m/>
  </r>
  <r>
    <s v="531307"/>
    <x v="1016"/>
    <x v="24"/>
    <x v="27"/>
    <x v="1"/>
    <s v="Less than 100 Claims - lower validity"/>
    <x v="0"/>
    <s v="2000 Campbell Drive"/>
    <n v="82240"/>
    <s v="Banner Health"/>
    <s v="Y"/>
    <n v="3"/>
    <n v="398"/>
    <n v="0.7"/>
    <n v="0.3"/>
    <n v="2.4"/>
    <n v="465.36"/>
    <s v=""/>
    <s v=""/>
    <s v=""/>
    <m/>
    <s v=""/>
    <s v=""/>
    <s v=""/>
    <m/>
  </r>
  <r>
    <s v="531312"/>
    <x v="1017"/>
    <x v="24"/>
    <x v="1516"/>
    <x v="1"/>
    <s v="Less than 100 Claims - lower validity"/>
    <x v="0"/>
    <s v="707 Sheridan_x000a_Avenue"/>
    <n v="82414"/>
    <s v="QHR"/>
    <s v="Y"/>
    <n v="4"/>
    <n v="800"/>
    <n v="1.4"/>
    <n v="0.6"/>
    <n v="2.4"/>
    <n v="336.22"/>
    <n v="33"/>
    <n v="0.7"/>
    <n v="0.4"/>
    <n v="1.82"/>
    <n v="18292"/>
    <n v="2.2000000000000002"/>
    <n v="1"/>
    <n v="2.16"/>
  </r>
  <r>
    <s v="670004"/>
    <x v="157"/>
    <x v="20"/>
    <x v="1517"/>
    <x v="1"/>
    <s v="Less than 100 Claims - lower validity"/>
    <x v="1"/>
    <s v="One St Mark's Place"/>
    <n v="78945"/>
    <s v="Community Hospital_x000a_Corporation"/>
    <s v="N"/>
    <n v="4"/>
    <n v="41"/>
    <n v="0"/>
    <n v="0"/>
    <n v="2.64"/>
    <n v="169.06"/>
    <s v=""/>
    <s v=""/>
    <s v=""/>
    <m/>
    <s v=""/>
    <s v=""/>
    <s v=""/>
    <m/>
  </r>
  <r>
    <s v="670005"/>
    <x v="923"/>
    <x v="20"/>
    <x v="1518"/>
    <x v="1"/>
    <s v="Less than 100 Claims - lower validity"/>
    <x v="1"/>
    <s v="300 Kingwood_x000a_Medical Drive"/>
    <n v="77339"/>
    <s v="Independent (IPPS)"/>
    <s v="N"/>
    <n v="4"/>
    <n v="68"/>
    <n v="0.2"/>
    <n v="0.1"/>
    <n v="1.23"/>
    <n v="74.39"/>
    <s v=""/>
    <s v=""/>
    <s v=""/>
    <m/>
    <s v=""/>
    <s v=""/>
    <s v=""/>
    <m/>
  </r>
  <r>
    <s v="670006"/>
    <x v="864"/>
    <x v="20"/>
    <x v="1519"/>
    <x v="1"/>
    <s v="Less than 100 Claims - lower validity"/>
    <x v="0"/>
    <s v="5656 Bee Caves_x000a_Road, Suite M-302"/>
    <n v="78746"/>
    <s v="Independent (IPPS)"/>
    <s v="N"/>
    <n v="3"/>
    <n v="122"/>
    <n v="0.1"/>
    <n v="0.2"/>
    <n v="0.52"/>
    <n v="25.27"/>
    <s v=""/>
    <s v=""/>
    <s v=""/>
    <m/>
    <s v=""/>
    <s v=""/>
    <s v=""/>
    <m/>
  </r>
  <r>
    <s v="670008"/>
    <x v="910"/>
    <x v="20"/>
    <x v="1520"/>
    <x v="1"/>
    <s v="Less than 100 Claims - lower validity"/>
    <x v="0"/>
    <s v="333 N Texas Avenue"/>
    <n v="77598"/>
    <s v="Independent (IPPS)"/>
    <s v="N"/>
    <s v="NA"/>
    <n v="140"/>
    <n v="0.4"/>
    <n v="0.2"/>
    <n v="2.06"/>
    <n v="139.97"/>
    <s v=""/>
    <s v=""/>
    <s v=""/>
    <m/>
    <s v=""/>
    <s v=""/>
    <s v=""/>
    <m/>
  </r>
  <r>
    <s v="670019"/>
    <x v="857"/>
    <x v="20"/>
    <x v="1521"/>
    <x v="1"/>
    <s v="Less than 100 Claims - lower validity"/>
    <x v="1"/>
    <s v="7501 Fannin"/>
    <n v="77054"/>
    <s v="Independent (IPPS)"/>
    <s v="N"/>
    <s v="NA"/>
    <n v="26"/>
    <n v="0"/>
    <n v="0"/>
    <n v="1.69"/>
    <n v="121.89"/>
    <s v=""/>
    <s v=""/>
    <s v=""/>
    <m/>
    <s v=""/>
    <s v=""/>
    <s v=""/>
    <m/>
  </r>
  <r>
    <s v="670023"/>
    <x v="373"/>
    <x v="20"/>
    <x v="1522"/>
    <x v="1"/>
    <s v="Less than 100 Claims - lower validity"/>
    <x v="1"/>
    <s v="2700 E Broad Street"/>
    <n v="76063"/>
    <s v="Methodist Health_x000a_System"/>
    <s v="N"/>
    <n v="3"/>
    <n v="28"/>
    <n v="0"/>
    <n v="0"/>
    <n v="4.51"/>
    <n v="303.24"/>
    <s v=""/>
    <s v=""/>
    <s v=""/>
    <m/>
    <s v=""/>
    <s v=""/>
    <s v=""/>
    <m/>
  </r>
  <r>
    <s v="670024"/>
    <x v="1018"/>
    <x v="20"/>
    <x v="1523"/>
    <x v="1"/>
    <s v="Less than 100 Claims - lower validity"/>
    <x v="0"/>
    <s v="21214 Northwest_x000a_Freeway"/>
    <n v="77429"/>
    <s v="Independent (IPPS)"/>
    <s v="N"/>
    <n v="2"/>
    <n v="497"/>
    <n v="0.6"/>
    <n v="0.2"/>
    <n v="2.58"/>
    <n v="160.71"/>
    <n v="23"/>
    <n v="0.4"/>
    <n v="0.2"/>
    <n v="1.71"/>
    <n v="10220"/>
    <n v="1"/>
    <n v="0.5"/>
    <n v="2.13"/>
  </r>
  <r>
    <s v="670025"/>
    <x v="912"/>
    <x v="20"/>
    <x v="1524"/>
    <x v="1"/>
    <s v="Less than 100 Claims - lower validity"/>
    <x v="1"/>
    <s v="1100 Allied Drive"/>
    <n v="75093"/>
    <s v="Independent (IPPS)"/>
    <s v="N"/>
    <n v="5"/>
    <n v="48"/>
    <n v="0.4"/>
    <n v="0.1"/>
    <n v="4.41"/>
    <n v="321.13"/>
    <s v=""/>
    <s v=""/>
    <s v=""/>
    <m/>
    <s v=""/>
    <s v=""/>
    <s v=""/>
    <m/>
  </r>
  <r>
    <s v="670031"/>
    <x v="871"/>
    <x v="20"/>
    <x v="1525"/>
    <x v="1"/>
    <s v="Less than 100 Claims - lower validity"/>
    <x v="0"/>
    <s v="4600 East Sam_x000a_Houston Parkway_x000a_South"/>
    <n v="77505"/>
    <s v="Catholic Health_x000a_Initiatives"/>
    <s v="N"/>
    <n v="5"/>
    <n v="336"/>
    <n v="0.5"/>
    <n v="0.2"/>
    <n v="2.04"/>
    <n v="137.49"/>
    <n v="25"/>
    <n v="0.2"/>
    <n v="0.2"/>
    <n v="1.26"/>
    <n v="7456"/>
    <n v="0.7"/>
    <n v="0.4"/>
    <n v="1.69"/>
  </r>
  <r>
    <s v="670034"/>
    <x v="920"/>
    <x v="20"/>
    <x v="1526"/>
    <x v="1"/>
    <s v="Less than 100 Claims - lower validity"/>
    <x v="0"/>
    <s v="300 University Blvd"/>
    <n v="78664"/>
    <s v="Baylor Scott &amp; White_x000a_Health"/>
    <s v="N"/>
    <n v="4"/>
    <n v="2339"/>
    <n v="1"/>
    <n v="0.4"/>
    <n v="2.38"/>
    <n v="167.32"/>
    <n v="22"/>
    <n v="0.3"/>
    <n v="0.2"/>
    <n v="1.85"/>
    <n v="10869"/>
    <n v="1.3"/>
    <n v="0.6"/>
    <n v="2.2400000000000002"/>
  </r>
  <r>
    <s v="670043"/>
    <x v="1019"/>
    <x v="20"/>
    <x v="1527"/>
    <x v="1"/>
    <s v="Less than 100 Claims - lower validity"/>
    <x v="0"/>
    <s v="1401 Medical_x000a_Parkway"/>
    <n v="78613"/>
    <s v="Community Health_x000a_Systems_x000a_(CHS)/Lutheran"/>
    <s v="N"/>
    <n v="3"/>
    <n v="446"/>
    <n v="0.5"/>
    <n v="0.2"/>
    <n v="2.54"/>
    <n v="175.29"/>
    <n v="19"/>
    <n v="0.4"/>
    <n v="0.1"/>
    <n v="2.59"/>
    <n v="15480"/>
    <n v="0.8"/>
    <n v="0.3"/>
    <n v="2.56"/>
  </r>
  <r>
    <s v="670044"/>
    <x v="1020"/>
    <x v="20"/>
    <x v="1528"/>
    <x v="1"/>
    <s v="Less than 100 Claims - lower validity"/>
    <x v="0"/>
    <s v="3150 Horizon Road"/>
    <n v="75032"/>
    <s v="Independent (IPPS)"/>
    <s v="N"/>
    <n v="3"/>
    <n v="119"/>
    <n v="0.2"/>
    <n v="0.1"/>
    <n v="2.67"/>
    <n v="185.79"/>
    <s v=""/>
    <s v=""/>
    <s v=""/>
    <m/>
    <s v=""/>
    <s v=""/>
    <s v=""/>
    <m/>
  </r>
  <r>
    <s v="670046"/>
    <x v="859"/>
    <x v="20"/>
    <x v="1529"/>
    <x v="1"/>
    <s v="Less than 100 Claims - lower validity"/>
    <x v="1"/>
    <s v="5900 Altamesa Blvd"/>
    <n v="76132"/>
    <s v="USMD Health System"/>
    <s v="N"/>
    <s v="NA"/>
    <n v="66"/>
    <n v="0.1"/>
    <n v="0.1"/>
    <n v="1.39"/>
    <n v="79.739999999999995"/>
    <s v=""/>
    <s v=""/>
    <s v=""/>
    <m/>
    <s v=""/>
    <s v=""/>
    <s v=""/>
    <m/>
  </r>
  <r>
    <s v="670047"/>
    <x v="850"/>
    <x v="20"/>
    <x v="1530"/>
    <x v="1"/>
    <s v="Less than 100 Claims - lower validity"/>
    <x v="1"/>
    <s v="3280 Joe Battle Blvd"/>
    <n v="79938"/>
    <s v="TENET Healthcare_x000a_Corporation"/>
    <s v="N"/>
    <n v="2"/>
    <n v="18"/>
    <n v="0"/>
    <n v="0"/>
    <n v="14.86"/>
    <n v="956.54"/>
    <s v=""/>
    <s v=""/>
    <s v=""/>
    <m/>
    <s v=""/>
    <s v=""/>
    <s v=""/>
    <m/>
  </r>
  <r>
    <s v="670049"/>
    <x v="853"/>
    <x v="20"/>
    <x v="1531"/>
    <x v="1"/>
    <s v="Less than 100 Claims - lower validity"/>
    <x v="1"/>
    <s v="9301 North Central_x000a_Expressway Suite_x000a_100"/>
    <n v="75231"/>
    <s v="Independent (IPPS)"/>
    <s v="N"/>
    <n v="5"/>
    <n v="50"/>
    <n v="0.2"/>
    <n v="0.1"/>
    <n v="2.72"/>
    <n v="196.03"/>
    <s v=""/>
    <s v=""/>
    <s v=""/>
    <m/>
    <s v=""/>
    <s v=""/>
    <s v=""/>
    <m/>
  </r>
  <r>
    <s v="670053"/>
    <x v="925"/>
    <x v="20"/>
    <x v="1532"/>
    <x v="1"/>
    <s v="Less than 100 Claims - lower validity"/>
    <x v="1"/>
    <s v="1317 Lake Pointe_x000a_Parkway"/>
    <n v="77478"/>
    <s v="Catholic Health_x000a_Initiatives"/>
    <s v="N"/>
    <n v="3"/>
    <n v="67"/>
    <n v="0.1"/>
    <n v="0"/>
    <n v="2.76"/>
    <n v="198.63"/>
    <s v=""/>
    <s v=""/>
    <s v=""/>
    <m/>
    <s v=""/>
    <s v=""/>
    <s v=""/>
    <m/>
  </r>
  <r>
    <s v="670055"/>
    <x v="865"/>
    <x v="20"/>
    <x v="1533"/>
    <x v="1"/>
    <s v="Less than 100 Claims - lower validity"/>
    <x v="1"/>
    <s v="1139 E Sonterra_x000a_Blvd, Ste 535"/>
    <n v="78258"/>
    <s v="HCA Healthcare"/>
    <s v="N"/>
    <n v="4"/>
    <n v="30"/>
    <n v="0"/>
    <n v="0"/>
    <n v="4.97"/>
    <n v="337.36"/>
    <s v=""/>
    <s v=""/>
    <s v=""/>
    <m/>
    <s v=""/>
    <s v=""/>
    <s v=""/>
    <m/>
  </r>
  <r>
    <s v="670058"/>
    <x v="925"/>
    <x v="20"/>
    <x v="1534"/>
    <x v="1"/>
    <s v="Less than 100 Claims - lower validity"/>
    <x v="1"/>
    <s v="16000 Southwest_x000a_Freeway"/>
    <n v="77479"/>
    <s v="Emerus"/>
    <s v="N"/>
    <s v="NA"/>
    <n v="26"/>
    <n v="0"/>
    <n v="0"/>
    <n v="7.65"/>
    <n v="551.39"/>
    <s v=""/>
    <s v=""/>
    <s v=""/>
    <m/>
    <s v=""/>
    <s v=""/>
    <s v=""/>
    <m/>
  </r>
  <r>
    <s v="670059"/>
    <x v="928"/>
    <x v="20"/>
    <x v="1535"/>
    <x v="1"/>
    <s v="Less than 100 Claims - lower validity"/>
    <x v="1"/>
    <s v="17400 St Lukes Way"/>
    <n v="77384"/>
    <s v="Catholic Health_x000a_Initiatives"/>
    <s v="N"/>
    <n v="4"/>
    <n v="35"/>
    <n v="0"/>
    <n v="0"/>
    <n v="4.33"/>
    <n v="313.69"/>
    <s v=""/>
    <s v=""/>
    <s v=""/>
    <m/>
    <s v=""/>
    <s v=""/>
    <s v=""/>
    <m/>
  </r>
  <r>
    <s v="670060"/>
    <x v="1021"/>
    <x v="20"/>
    <x v="1536"/>
    <x v="1"/>
    <s v="Less than 100 Claims - lower validity"/>
    <x v="1"/>
    <s v="231 South Collins_x000a_Road"/>
    <n v="75182"/>
    <s v="TENET Healthcare_x000a_Corporation"/>
    <s v="N"/>
    <n v="3"/>
    <n v="31"/>
    <n v="0.1"/>
    <n v="0"/>
    <n v="2.35"/>
    <n v="171.26"/>
    <s v=""/>
    <s v=""/>
    <s v=""/>
    <m/>
    <s v=""/>
    <s v=""/>
    <s v=""/>
    <m/>
  </r>
  <r>
    <s v="670061"/>
    <x v="862"/>
    <x v="20"/>
    <x v="1537"/>
    <x v="1"/>
    <s v="Less than 100 Claims - lower validity"/>
    <x v="1"/>
    <s v="6130 Parkway Drive"/>
    <n v="78414"/>
    <s v="National Surgical_x000a_Healthcare"/>
    <s v="N"/>
    <n v="5"/>
    <n v="34"/>
    <n v="0.1"/>
    <n v="0"/>
    <n v="1.24"/>
    <n v="75.430000000000007"/>
    <s v=""/>
    <s v=""/>
    <s v=""/>
    <m/>
    <s v=""/>
    <s v=""/>
    <s v=""/>
    <m/>
  </r>
  <r>
    <s v="670067"/>
    <x v="866"/>
    <x v="20"/>
    <x v="1538"/>
    <x v="1"/>
    <s v="Less than 100 Claims - lower validity"/>
    <x v="0"/>
    <s v="707 Highlander Blvd"/>
    <n v="76015"/>
    <s v="Independent (IPPS)"/>
    <s v="N"/>
    <s v="NA"/>
    <n v="755"/>
    <n v="3.1"/>
    <n v="1"/>
    <n v="3.29"/>
    <n v="224"/>
    <n v="34"/>
    <n v="1.7"/>
    <n v="0.5"/>
    <n v="3.73"/>
    <n v="21918"/>
    <n v="4.8"/>
    <n v="1.4"/>
    <n v="3.43"/>
  </r>
  <r>
    <s v="670068"/>
    <x v="1022"/>
    <x v="20"/>
    <x v="1539"/>
    <x v="1"/>
    <s v="Less than 100 Claims - lower validity"/>
    <x v="1"/>
    <s v="4400 Long Prairie_x000a_Road"/>
    <n v="75028"/>
    <s v="Independent (IPPS)"/>
    <s v="N"/>
    <n v="4"/>
    <n v="94"/>
    <n v="0.1"/>
    <n v="0"/>
    <n v="2.6"/>
    <n v="180.46"/>
    <n v="17"/>
    <n v="0.2"/>
    <n v="0.1"/>
    <n v="2.2200000000000002"/>
    <n v="13503"/>
    <n v="0.3"/>
    <n v="0.1"/>
    <n v="2.35"/>
  </r>
  <r>
    <s v="670069"/>
    <x v="1023"/>
    <x v="20"/>
    <x v="1540"/>
    <x v="1"/>
    <s v="Less than 100 Claims - lower validity"/>
    <x v="1"/>
    <s v="8000 W Eldorado_x000a_Pkwy"/>
    <n v="75070"/>
    <s v="Independent (IPPS)"/>
    <s v="N"/>
    <n v="4"/>
    <n v="32"/>
    <n v="0.1"/>
    <n v="0"/>
    <n v="1.57"/>
    <n v="110.28"/>
    <s v=""/>
    <s v=""/>
    <s v=""/>
    <m/>
    <s v=""/>
    <s v=""/>
    <s v=""/>
    <m/>
  </r>
  <r>
    <s v="670073"/>
    <x v="1024"/>
    <x v="20"/>
    <x v="1541"/>
    <x v="1"/>
    <s v="Less than 100 Claims - lower validity"/>
    <x v="1"/>
    <s v="17101 Dallas_x000a_Parkway"/>
    <n v="75001"/>
    <s v="Independent (IPPS)"/>
    <s v="N"/>
    <n v="5"/>
    <n v="46"/>
    <n v="0.1"/>
    <n v="0.1"/>
    <n v="1.57"/>
    <n v="105.23"/>
    <s v=""/>
    <s v=""/>
    <s v=""/>
    <m/>
    <s v=""/>
    <s v=""/>
    <s v=""/>
    <m/>
  </r>
  <r>
    <s v="670075"/>
    <x v="857"/>
    <x v="20"/>
    <x v="1542"/>
    <x v="1"/>
    <s v="Less than 100 Claims - lower validity"/>
    <x v="1"/>
    <s v="20171 Chasewood_x000a_Park Drive"/>
    <n v="77070"/>
    <s v="Catholic Health_x000a_Initiatives"/>
    <s v="N"/>
    <n v="3"/>
    <n v="79"/>
    <n v="0.2"/>
    <n v="0.1"/>
    <n v="2.92"/>
    <n v="205.43"/>
    <s v=""/>
    <s v=""/>
    <s v=""/>
    <m/>
    <s v=""/>
    <s v=""/>
    <s v=""/>
    <m/>
  </r>
  <r>
    <s v="670076"/>
    <x v="1025"/>
    <x v="20"/>
    <x v="1543"/>
    <x v="1"/>
    <s v="Less than 100 Claims - lower validity"/>
    <x v="1"/>
    <s v="3601 Calais Drive"/>
    <n v="75090"/>
    <s v="Foundation Surgical_x000a_Hospital Affiliates"/>
    <s v="N"/>
    <n v="5"/>
    <n v="31"/>
    <n v="0.1"/>
    <n v="0"/>
    <n v="2.13"/>
    <n v="150.32"/>
    <s v=""/>
    <s v=""/>
    <s v=""/>
    <m/>
    <s v=""/>
    <s v=""/>
    <s v=""/>
    <m/>
  </r>
  <r>
    <s v="670077"/>
    <x v="857"/>
    <x v="20"/>
    <x v="1544"/>
    <x v="0"/>
    <s v="More than 100 Claims  - higher validity"/>
    <x v="0"/>
    <s v="18500 Katy Freeway"/>
    <n v="77094"/>
    <s v="Houston Methodist"/>
    <s v="N"/>
    <n v="4"/>
    <n v="2485"/>
    <n v="3.6"/>
    <n v="1.4"/>
    <n v="2.5299999999999998"/>
    <n v="179.88"/>
    <n v="182"/>
    <n v="1.8"/>
    <n v="1.5"/>
    <n v="1.1599999999999999"/>
    <n v="7252"/>
    <n v="5.4"/>
    <n v="3"/>
    <n v="1.82"/>
  </r>
  <r>
    <s v="670078"/>
    <x v="865"/>
    <x v="20"/>
    <x v="1545"/>
    <x v="1"/>
    <s v="Less than 100 Claims - lower validity"/>
    <x v="1"/>
    <s v="16088 San Pedro"/>
    <n v="78232"/>
    <s v="Emerus"/>
    <s v="N"/>
    <n v="5"/>
    <n v="28"/>
    <n v="0"/>
    <n v="0"/>
    <n v="5.32"/>
    <n v="361.96"/>
    <s v=""/>
    <s v=""/>
    <s v=""/>
    <m/>
    <s v=""/>
    <s v=""/>
    <s v=""/>
    <m/>
  </r>
  <r>
    <s v="670079"/>
    <x v="1026"/>
    <x v="20"/>
    <x v="1546"/>
    <x v="1"/>
    <s v="Less than 100 Claims - lower validity"/>
    <x v="1"/>
    <s v="100  Medical_x000a_Parkway"/>
    <n v="78734"/>
    <s v="Independent (IPPS)"/>
    <s v="N"/>
    <s v="NA"/>
    <n v="23"/>
    <n v="0"/>
    <n v="0"/>
    <n v="1.91"/>
    <n v="124.33"/>
    <s v=""/>
    <s v=""/>
    <s v=""/>
    <m/>
    <s v=""/>
    <s v=""/>
    <s v=""/>
    <m/>
  </r>
  <r>
    <s v="670082"/>
    <x v="1027"/>
    <x v="20"/>
    <x v="1547"/>
    <x v="1"/>
    <s v="Less than 100 Claims - lower validity"/>
    <x v="1"/>
    <s v="5252 West University_x000a_Drive"/>
    <n v="75071"/>
    <s v="Baylor Scott &amp; White_x000a_Health"/>
    <s v="N"/>
    <n v="4"/>
    <n v="71"/>
    <n v="0.1"/>
    <n v="0"/>
    <n v="3.28"/>
    <n v="234.28"/>
    <s v=""/>
    <s v=""/>
    <s v=""/>
    <m/>
    <s v=""/>
    <s v=""/>
    <s v=""/>
    <m/>
  </r>
  <r>
    <s v="670083"/>
    <x v="1028"/>
    <x v="20"/>
    <x v="1548"/>
    <x v="1"/>
    <s v="Less than 100 Claims - lower validity"/>
    <x v="1"/>
    <s v="2709 Hospital Blvd"/>
    <n v="75051"/>
    <s v="Independent (IPPS)"/>
    <s v="N"/>
    <s v="NA"/>
    <n v="93"/>
    <n v="0.1"/>
    <n v="0"/>
    <n v="4.5599999999999996"/>
    <n v="330.15"/>
    <s v=""/>
    <s v=""/>
    <s v=""/>
    <m/>
    <s v=""/>
    <s v=""/>
    <s v=""/>
    <m/>
  </r>
  <r>
    <s v="670087"/>
    <x v="1019"/>
    <x v="20"/>
    <x v="1549"/>
    <x v="1"/>
    <s v="Less than 100 Claims - lower validity"/>
    <x v="1"/>
    <s v="900 East Whitestone_x000a_Blvd"/>
    <n v="78613"/>
    <s v="Independent (IPPS)"/>
    <s v="N"/>
    <s v="NA"/>
    <n v="61"/>
    <n v="0.1"/>
    <n v="0"/>
    <n v="5.39"/>
    <n v="384.02"/>
    <s v=""/>
    <s v=""/>
    <s v=""/>
    <m/>
    <s v=""/>
    <s v=""/>
    <s v=""/>
    <m/>
  </r>
  <r>
    <s v="670088"/>
    <x v="892"/>
    <x v="20"/>
    <x v="1550"/>
    <x v="1"/>
    <s v="Less than 100 Claims - lower validity"/>
    <x v="0"/>
    <s v="700 Scott &amp; White_x000a_Drive"/>
    <n v="77845"/>
    <s v="Baylor Scott &amp; White_x000a_Health"/>
    <s v="N"/>
    <n v="4"/>
    <n v="117"/>
    <n v="0.1"/>
    <n v="0.1"/>
    <n v="2.48"/>
    <n v="178.08"/>
    <n v="13"/>
    <n v="0.2"/>
    <n v="0.1"/>
    <n v="1.72"/>
    <n v="10059"/>
    <n v="0.3"/>
    <n v="0.1"/>
    <n v="1.99"/>
  </r>
  <r>
    <s v="670090"/>
    <x v="626"/>
    <x v="20"/>
    <x v="1551"/>
    <x v="1"/>
    <s v="Less than 100 Claims - lower validity"/>
    <x v="1"/>
    <s v="2600 West Pleasant_x000a_Run Road"/>
    <n v="75146"/>
    <s v="Independent (IPPS)"/>
    <s v="N"/>
    <s v="NA"/>
    <n v="23"/>
    <n v="0"/>
    <n v="0"/>
    <n v="3.9"/>
    <n v="285.02999999999997"/>
    <s v=""/>
    <s v=""/>
    <s v=""/>
    <m/>
    <s v=""/>
    <s v=""/>
    <s v=""/>
    <m/>
  </r>
  <r>
    <s v="670096"/>
    <x v="910"/>
    <x v="20"/>
    <x v="1552"/>
    <x v="1"/>
    <s v="Less than 100 Claims - lower validity"/>
    <x v="0"/>
    <s v="200 Blossom Street"/>
    <n v="77598"/>
    <s v="Independent (IPPS)"/>
    <s v="N"/>
    <n v="2"/>
    <n v="282"/>
    <n v="0.3"/>
    <n v="0.3"/>
    <n v="1.1299999999999999"/>
    <n v="80.98"/>
    <n v="32"/>
    <n v="0.5"/>
    <n v="0.8"/>
    <n v="0.61"/>
    <n v="5026"/>
    <n v="0.8"/>
    <n v="1.1000000000000001"/>
    <n v="0.76"/>
  </r>
  <r>
    <s v="670103"/>
    <x v="859"/>
    <x v="20"/>
    <x v="1553"/>
    <x v="1"/>
    <s v="Less than 100 Claims - lower validity"/>
    <x v="1"/>
    <s v="3101 North Tarrant_x000a_Parkway"/>
    <n v="76177"/>
    <s v="HCA Healthcare"/>
    <s v="N"/>
    <n v="3"/>
    <n v="89"/>
    <n v="0.1"/>
    <n v="0"/>
    <n v="4.8099999999999996"/>
    <n v="345.77"/>
    <s v=""/>
    <s v=""/>
    <s v=""/>
    <m/>
    <s v=""/>
    <s v=""/>
    <s v=""/>
    <m/>
  </r>
  <r>
    <s v="670107"/>
    <x v="916"/>
    <x v="20"/>
    <x v="1554"/>
    <x v="1"/>
    <s v="Less than 100 Claims - lower validity"/>
    <x v="0"/>
    <s v="12500 South_x000a_Freeway Suite 100"/>
    <n v="76028"/>
    <s v="Emerus"/>
    <s v="N"/>
    <s v="NA"/>
    <n v="351"/>
    <n v="0.4"/>
    <n v="0.1"/>
    <n v="5.92"/>
    <n v="423.34"/>
    <s v=""/>
    <s v=""/>
    <s v=""/>
    <m/>
    <s v=""/>
    <s v=""/>
    <s v=""/>
    <m/>
  </r>
  <r>
    <s v="670108"/>
    <x v="1029"/>
    <x v="20"/>
    <x v="1555"/>
    <x v="1"/>
    <s v="Less than 100 Claims - lower validity"/>
    <x v="1"/>
    <s v="810 W Highway 71"/>
    <n v="78654"/>
    <s v="Baylor Scott &amp; White_x000a_Health"/>
    <s v="N"/>
    <n v="4"/>
    <n v="45"/>
    <n v="0"/>
    <n v="0"/>
    <n v="2.14"/>
    <n v="137.86000000000001"/>
    <s v=""/>
    <s v=""/>
    <s v=""/>
    <m/>
    <s v=""/>
    <s v=""/>
    <s v=""/>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44FA507-762C-4C55-8183-604AD3DF73F5}" name="PivotTable1" cacheId="1"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chartFormat="21">
  <location ref="A6:B11" firstHeaderRow="1" firstDataRow="1" firstDataCol="1" rowPageCount="2" colPageCount="1"/>
  <pivotFields count="25">
    <pivotField showAll="0"/>
    <pivotField axis="axisPage" showAll="0">
      <items count="1031">
        <item x="358"/>
        <item x="963"/>
        <item x="887"/>
        <item x="816"/>
        <item x="1024"/>
        <item x="452"/>
        <item x="719"/>
        <item x="636"/>
        <item x="4"/>
        <item x="108"/>
        <item x="633"/>
        <item x="354"/>
        <item x="539"/>
        <item x="926"/>
        <item x="807"/>
        <item x="747"/>
        <item x="460"/>
        <item x="462"/>
        <item x="143"/>
        <item x="883"/>
        <item x="394"/>
        <item x="607"/>
        <item x="957"/>
        <item x="933"/>
        <item x="253"/>
        <item x="317"/>
        <item x="877"/>
        <item x="282"/>
        <item x="467"/>
        <item x="909"/>
        <item x="866"/>
        <item x="196"/>
        <item x="642"/>
        <item x="700"/>
        <item x="684"/>
        <item x="328"/>
        <item x="746"/>
        <item x="59"/>
        <item x="107"/>
        <item x="448"/>
        <item x="110"/>
        <item x="78"/>
        <item x="422"/>
        <item x="239"/>
        <item x="117"/>
        <item x="14"/>
        <item x="132"/>
        <item x="864"/>
        <item x="267"/>
        <item x="443"/>
        <item x="897"/>
        <item x="489"/>
        <item x="404"/>
        <item x="413"/>
        <item x="718"/>
        <item x="333"/>
        <item x="945"/>
        <item x="203"/>
        <item x="849"/>
        <item x="372"/>
        <item x="661"/>
        <item x="291"/>
        <item x="366"/>
        <item x="475"/>
        <item x="466"/>
        <item x="898"/>
        <item x="768"/>
        <item x="856"/>
        <item x="794"/>
        <item x="769"/>
        <item x="995"/>
        <item x="290"/>
        <item x="419"/>
        <item x="81"/>
        <item x="758"/>
        <item x="182"/>
        <item x="743"/>
        <item x="962"/>
        <item x="889"/>
        <item x="999"/>
        <item x="579"/>
        <item x="948"/>
        <item x="346"/>
        <item x="631"/>
        <item x="583"/>
        <item x="406"/>
        <item x="481"/>
        <item x="592"/>
        <item x="177"/>
        <item x="167"/>
        <item x="576"/>
        <item x="249"/>
        <item x="764"/>
        <item x="88"/>
        <item x="204"/>
        <item x="577"/>
        <item x="941"/>
        <item x="693"/>
        <item x="940"/>
        <item x="383"/>
        <item x="425"/>
        <item x="15"/>
        <item x="330"/>
        <item x="65"/>
        <item x="598"/>
        <item x="563"/>
        <item x="947"/>
        <item x="278"/>
        <item x="388"/>
        <item x="270"/>
        <item x="965"/>
        <item x="881"/>
        <item x="566"/>
        <item x="417"/>
        <item x="2"/>
        <item x="830"/>
        <item x="433"/>
        <item x="906"/>
        <item x="115"/>
        <item x="38"/>
        <item x="744"/>
        <item x="810"/>
        <item x="779"/>
        <item x="657"/>
        <item x="395"/>
        <item x="958"/>
        <item x="916"/>
        <item x="48"/>
        <item x="555"/>
        <item x="595"/>
        <item x="477"/>
        <item x="414"/>
        <item x="421"/>
        <item x="557"/>
        <item x="787"/>
        <item x="342"/>
        <item x="767"/>
        <item x="662"/>
        <item x="11"/>
        <item x="109"/>
        <item x="93"/>
        <item x="568"/>
        <item x="409"/>
        <item x="215"/>
        <item x="646"/>
        <item x="266"/>
        <item x="540"/>
        <item x="111"/>
        <item x="505"/>
        <item x="884"/>
        <item x="708"/>
        <item x="1011"/>
        <item x="527"/>
        <item x="34"/>
        <item x="1019"/>
        <item x="151"/>
        <item x="160"/>
        <item x="387"/>
        <item x="811"/>
        <item x="326"/>
        <item x="694"/>
        <item x="756"/>
        <item x="533"/>
        <item x="538"/>
        <item x="844"/>
        <item x="512"/>
        <item x="572"/>
        <item x="1012"/>
        <item x="19"/>
        <item x="159"/>
        <item x="585"/>
        <item x="599"/>
        <item x="715"/>
        <item x="754"/>
        <item x="501"/>
        <item x="629"/>
        <item x="801"/>
        <item x="980"/>
        <item x="268"/>
        <item x="324"/>
        <item x="878"/>
        <item x="723"/>
        <item x="104"/>
        <item x="679"/>
        <item x="288"/>
        <item x="468"/>
        <item x="641"/>
        <item x="710"/>
        <item x="1017"/>
        <item x="318"/>
        <item x="624"/>
        <item x="892"/>
        <item x="12"/>
        <item x="559"/>
        <item x="258"/>
        <item x="131"/>
        <item x="515"/>
        <item x="615"/>
        <item x="245"/>
        <item x="886"/>
        <item x="127"/>
        <item x="841"/>
        <item x="103"/>
        <item x="101"/>
        <item x="341"/>
        <item x="862"/>
        <item x="824"/>
        <item x="899"/>
        <item x="62"/>
        <item x="292"/>
        <item x="825"/>
        <item x="984"/>
        <item x="396"/>
        <item x="113"/>
        <item x="49"/>
        <item x="228"/>
        <item x="570"/>
        <item x="829"/>
        <item x="362"/>
        <item x="262"/>
        <item x="106"/>
        <item x="609"/>
        <item x="403"/>
        <item x="751"/>
        <item x="1018"/>
        <item x="935"/>
        <item x="853"/>
        <item x="676"/>
        <item x="162"/>
        <item x="728"/>
        <item x="69"/>
        <item x="457"/>
        <item x="124"/>
        <item x="600"/>
        <item x="763"/>
        <item x="199"/>
        <item x="36"/>
        <item x="76"/>
        <item x="759"/>
        <item x="98"/>
        <item x="23"/>
        <item x="893"/>
        <item x="911"/>
        <item x="7"/>
        <item x="392"/>
        <item x="363"/>
        <item x="619"/>
        <item x="459"/>
        <item x="838"/>
        <item x="602"/>
        <item x="148"/>
        <item x="314"/>
        <item x="393"/>
        <item x="126"/>
        <item x="133"/>
        <item x="620"/>
        <item x="200"/>
        <item x="813"/>
        <item x="765"/>
        <item x="675"/>
        <item x="9"/>
        <item x="691"/>
        <item x="255"/>
        <item x="35"/>
        <item x="222"/>
        <item x="511"/>
        <item x="742"/>
        <item x="138"/>
        <item x="535"/>
        <item x="993"/>
        <item x="874"/>
        <item x="961"/>
        <item x="939"/>
        <item x="299"/>
        <item x="850"/>
        <item x="150"/>
        <item x="698"/>
        <item x="329"/>
        <item x="197"/>
        <item x="227"/>
        <item x="981"/>
        <item x="411"/>
        <item x="788"/>
        <item x="185"/>
        <item x="277"/>
        <item x="750"/>
        <item x="17"/>
        <item x="982"/>
        <item x="815"/>
        <item x="789"/>
        <item x="545"/>
        <item x="637"/>
        <item x="47"/>
        <item x="738"/>
        <item x="146"/>
        <item x="251"/>
        <item x="959"/>
        <item x="180"/>
        <item x="586"/>
        <item x="622"/>
        <item x="730"/>
        <item x="427"/>
        <item x="410"/>
        <item x="497"/>
        <item x="137"/>
        <item x="973"/>
        <item x="561"/>
        <item x="83"/>
        <item x="553"/>
        <item x="741"/>
        <item x="269"/>
        <item x="122"/>
        <item x="492"/>
        <item x="1022"/>
        <item x="996"/>
        <item x="994"/>
        <item x="6"/>
        <item x="20"/>
        <item x="68"/>
        <item x="94"/>
        <item x="304"/>
        <item x="327"/>
        <item x="226"/>
        <item x="859"/>
        <item x="74"/>
        <item x="780"/>
        <item x="283"/>
        <item x="217"/>
        <item x="397"/>
        <item x="908"/>
        <item x="176"/>
        <item x="546"/>
        <item x="33"/>
        <item x="37"/>
        <item x="80"/>
        <item x="156"/>
        <item x="781"/>
        <item x="827"/>
        <item x="729"/>
        <item x="644"/>
        <item x="854"/>
        <item x="300"/>
        <item x="442"/>
        <item x="748"/>
        <item x="891"/>
        <item x="218"/>
        <item x="692"/>
        <item x="493"/>
        <item x="188"/>
        <item x="798"/>
        <item x="976"/>
        <item x="1008"/>
        <item x="536"/>
        <item x="331"/>
        <item x="900"/>
        <item x="24"/>
        <item x="384"/>
        <item x="323"/>
        <item x="231"/>
        <item x="869"/>
        <item x="907"/>
        <item x="504"/>
        <item x="499"/>
        <item x="13"/>
        <item x="1028"/>
        <item x="464"/>
        <item x="170"/>
        <item x="656"/>
        <item x="903"/>
        <item x="471"/>
        <item x="593"/>
        <item x="0"/>
        <item x="998"/>
        <item x="294"/>
        <item x="235"/>
        <item x="697"/>
        <item x="293"/>
        <item x="173"/>
        <item x="479"/>
        <item x="820"/>
        <item x="55"/>
        <item x="942"/>
        <item x="610"/>
        <item x="219"/>
        <item x="487"/>
        <item x="554"/>
        <item x="817"/>
        <item x="345"/>
        <item x="799"/>
        <item x="587"/>
        <item x="272"/>
        <item x="184"/>
        <item x="465"/>
        <item x="596"/>
        <item x="39"/>
        <item x="195"/>
        <item x="591"/>
        <item x="337"/>
        <item x="690"/>
        <item x="584"/>
        <item x="847"/>
        <item x="147"/>
        <item x="818"/>
        <item x="704"/>
        <item x="771"/>
        <item x="685"/>
        <item x="785"/>
        <item x="463"/>
        <item x="169"/>
        <item x="120"/>
        <item x="233"/>
        <item x="647"/>
        <item x="202"/>
        <item x="474"/>
        <item x="73"/>
        <item x="40"/>
        <item x="350"/>
        <item x="857"/>
        <item x="472"/>
        <item x="97"/>
        <item x="41"/>
        <item x="917"/>
        <item x="709"/>
        <item x="256"/>
        <item x="895"/>
        <item x="423"/>
        <item x="400"/>
        <item x="230"/>
        <item x="325"/>
        <item x="542"/>
        <item x="470"/>
        <item x="529"/>
        <item x="669"/>
        <item x="532"/>
        <item x="977"/>
        <item x="681"/>
        <item x="480"/>
        <item x="64"/>
        <item x="677"/>
        <item x="992"/>
        <item x="139"/>
        <item x="556"/>
        <item x="223"/>
        <item x="378"/>
        <item x="364"/>
        <item x="154"/>
        <item x="130"/>
        <item x="141"/>
        <item x="320"/>
        <item x="842"/>
        <item x="803"/>
        <item x="144"/>
        <item x="399"/>
        <item x="569"/>
        <item x="45"/>
        <item x="306"/>
        <item x="96"/>
        <item x="455"/>
        <item x="597"/>
        <item x="518"/>
        <item x="802"/>
        <item x="175"/>
        <item x="302"/>
        <item x="401"/>
        <item x="927"/>
        <item x="621"/>
        <item x="264"/>
        <item x="664"/>
        <item x="386"/>
        <item x="967"/>
        <item x="987"/>
        <item x="778"/>
        <item x="851"/>
        <item x="736"/>
        <item x="84"/>
        <item x="879"/>
        <item x="375"/>
        <item x="832"/>
        <item x="880"/>
        <item x="923"/>
        <item x="972"/>
        <item x="552"/>
        <item x="812"/>
        <item x="259"/>
        <item x="831"/>
        <item x="221"/>
        <item x="53"/>
        <item x="985"/>
        <item x="836"/>
        <item x="157"/>
        <item x="43"/>
        <item x="18"/>
        <item x="220"/>
        <item x="385"/>
        <item x="616"/>
        <item x="32"/>
        <item x="112"/>
        <item x="357"/>
        <item x="172"/>
        <item x="1007"/>
        <item x="867"/>
        <item x="578"/>
        <item x="528"/>
        <item x="1026"/>
        <item x="10"/>
        <item x="319"/>
        <item x="58"/>
        <item x="626"/>
        <item x="819"/>
        <item x="790"/>
        <item x="498"/>
        <item x="502"/>
        <item x="1013"/>
        <item x="640"/>
        <item x="635"/>
        <item x="530"/>
        <item x="312"/>
        <item x="252"/>
        <item x="125"/>
        <item x="54"/>
        <item x="297"/>
        <item x="316"/>
        <item x="260"/>
        <item x="574"/>
        <item x="381"/>
        <item x="340"/>
        <item x="845"/>
        <item x="791"/>
        <item x="408"/>
        <item x="914"/>
        <item x="339"/>
        <item x="603"/>
        <item x="305"/>
        <item x="571"/>
        <item x="186"/>
        <item x="716"/>
        <item x="208"/>
        <item x="931"/>
        <item x="321"/>
        <item x="284"/>
        <item x="140"/>
        <item x="30"/>
        <item x="601"/>
        <item x="449"/>
        <item x="670"/>
        <item x="772"/>
        <item x="248"/>
        <item x="29"/>
        <item x="1"/>
        <item x="858"/>
        <item x="755"/>
        <item x="643"/>
        <item x="589"/>
        <item x="27"/>
        <item x="16"/>
        <item x="435"/>
        <item x="99"/>
        <item x="860"/>
        <item x="488"/>
        <item x="885"/>
        <item x="367"/>
        <item x="390"/>
        <item x="418"/>
        <item x="247"/>
        <item x="663"/>
        <item x="356"/>
        <item x="618"/>
        <item x="667"/>
        <item x="313"/>
        <item x="517"/>
        <item x="519"/>
        <item x="373"/>
        <item x="105"/>
        <item x="1029"/>
        <item x="90"/>
        <item x="118"/>
        <item x="1000"/>
        <item x="181"/>
        <item x="370"/>
        <item x="431"/>
        <item x="541"/>
        <item x="469"/>
        <item x="359"/>
        <item x="506"/>
        <item x="236"/>
        <item x="201"/>
        <item x="674"/>
        <item x="752"/>
        <item x="707"/>
        <item x="183"/>
        <item x="740"/>
        <item x="761"/>
        <item x="198"/>
        <item x="1027"/>
        <item x="919"/>
        <item x="166"/>
        <item x="1023"/>
        <item x="309"/>
        <item x="805"/>
        <item x="683"/>
        <item x="60"/>
        <item x="437"/>
        <item x="145"/>
        <item x="839"/>
        <item x="988"/>
        <item x="1005"/>
        <item x="379"/>
        <item x="439"/>
        <item x="558"/>
        <item x="67"/>
        <item x="72"/>
        <item x="225"/>
        <item x="753"/>
        <item x="955"/>
        <item x="507"/>
        <item x="614"/>
        <item x="441"/>
        <item x="416"/>
        <item x="991"/>
        <item x="377"/>
        <item x="671"/>
        <item x="904"/>
        <item x="224"/>
        <item x="594"/>
        <item x="712"/>
        <item x="374"/>
        <item x="205"/>
        <item x="3"/>
        <item x="241"/>
        <item x="332"/>
        <item x="703"/>
        <item x="352"/>
        <item x="164"/>
        <item x="834"/>
        <item x="954"/>
        <item x="209"/>
        <item x="776"/>
        <item x="152"/>
        <item x="508"/>
        <item x="476"/>
        <item x="254"/>
        <item x="523"/>
        <item x="261"/>
        <item x="840"/>
        <item x="210"/>
        <item x="334"/>
        <item x="451"/>
        <item x="913"/>
        <item x="713"/>
        <item x="446"/>
        <item x="192"/>
        <item x="70"/>
        <item x="774"/>
        <item x="389"/>
        <item x="617"/>
        <item x="828"/>
        <item x="918"/>
        <item x="349"/>
        <item x="793"/>
        <item x="238"/>
        <item x="232"/>
        <item x="365"/>
        <item x="189"/>
        <item x="627"/>
        <item x="348"/>
        <item x="1006"/>
        <item x="398"/>
        <item x="658"/>
        <item x="659"/>
        <item x="520"/>
        <item x="265"/>
        <item x="428"/>
        <item x="1014"/>
        <item x="142"/>
        <item x="953"/>
        <item x="307"/>
        <item x="660"/>
        <item x="243"/>
        <item x="171"/>
        <item x="628"/>
        <item x="564"/>
        <item x="870"/>
        <item x="273"/>
        <item x="424"/>
        <item x="732"/>
        <item x="420"/>
        <item x="445"/>
        <item x="666"/>
        <item x="580"/>
        <item x="447"/>
        <item x="187"/>
        <item x="153"/>
        <item x="837"/>
        <item x="371"/>
        <item x="773"/>
        <item x="875"/>
        <item x="95"/>
        <item x="303"/>
        <item x="665"/>
        <item x="174"/>
        <item x="960"/>
        <item x="178"/>
        <item x="353"/>
        <item x="737"/>
        <item x="66"/>
        <item x="573"/>
        <item x="165"/>
        <item x="315"/>
        <item x="335"/>
        <item x="490"/>
        <item x="726"/>
        <item x="343"/>
        <item x="63"/>
        <item x="936"/>
        <item x="922"/>
        <item x="89"/>
        <item x="429"/>
        <item x="155"/>
        <item x="872"/>
        <item x="310"/>
        <item x="207"/>
        <item x="190"/>
        <item x="31"/>
        <item x="725"/>
        <item x="871"/>
        <item x="770"/>
        <item x="543"/>
        <item x="168"/>
        <item x="71"/>
        <item x="158"/>
        <item x="582"/>
        <item x="193"/>
        <item x="630"/>
        <item x="486"/>
        <item x="804"/>
        <item x="524"/>
        <item x="336"/>
        <item x="699"/>
        <item x="296"/>
        <item x="792"/>
        <item x="430"/>
        <item x="604"/>
        <item x="912"/>
        <item x="87"/>
        <item x="678"/>
        <item x="250"/>
        <item x="612"/>
        <item x="453"/>
        <item x="969"/>
        <item x="901"/>
        <item x="777"/>
        <item x="461"/>
        <item x="937"/>
        <item x="990"/>
        <item x="649"/>
        <item x="285"/>
        <item x="623"/>
        <item x="581"/>
        <item x="672"/>
        <item x="997"/>
        <item x="301"/>
        <item x="405"/>
        <item x="211"/>
        <item x="978"/>
        <item x="8"/>
        <item x="833"/>
        <item x="979"/>
        <item x="149"/>
        <item x="943"/>
        <item x="402"/>
        <item x="695"/>
        <item x="950"/>
        <item x="42"/>
        <item x="655"/>
        <item x="735"/>
        <item x="796"/>
        <item x="216"/>
        <item x="534"/>
        <item x="287"/>
        <item x="970"/>
        <item x="986"/>
        <item x="902"/>
        <item x="968"/>
        <item x="240"/>
        <item x="562"/>
        <item x="52"/>
        <item x="650"/>
        <item x="1009"/>
        <item x="706"/>
        <item x="212"/>
        <item x="206"/>
        <item x="281"/>
        <item x="762"/>
        <item x="1010"/>
        <item x="938"/>
        <item x="191"/>
        <item x="412"/>
        <item x="1020"/>
        <item x="705"/>
        <item x="835"/>
        <item x="550"/>
        <item x="121"/>
        <item x="605"/>
        <item x="136"/>
        <item x="920"/>
        <item x="921"/>
        <item x="491"/>
        <item x="654"/>
        <item x="415"/>
        <item x="274"/>
        <item x="338"/>
        <item x="368"/>
        <item x="686"/>
        <item x="946"/>
        <item x="473"/>
        <item x="949"/>
        <item x="547"/>
        <item x="1004"/>
        <item x="522"/>
        <item x="537"/>
        <item x="548"/>
        <item x="551"/>
        <item x="721"/>
        <item x="575"/>
        <item x="391"/>
        <item x="952"/>
        <item x="588"/>
        <item x="213"/>
        <item x="57"/>
        <item x="688"/>
        <item x="894"/>
        <item x="865"/>
        <item x="890"/>
        <item x="526"/>
        <item x="86"/>
        <item x="634"/>
        <item x="648"/>
        <item x="79"/>
        <item x="510"/>
        <item x="114"/>
        <item x="295"/>
        <item x="806"/>
        <item x="782"/>
        <item x="956"/>
        <item x="549"/>
        <item x="873"/>
        <item x="797"/>
        <item x="800"/>
        <item x="843"/>
        <item x="795"/>
        <item x="246"/>
        <item x="814"/>
        <item x="308"/>
        <item x="531"/>
        <item x="257"/>
        <item x="983"/>
        <item x="525"/>
        <item x="1025"/>
        <item x="645"/>
        <item x="361"/>
        <item x="613"/>
        <item x="711"/>
        <item x="639"/>
        <item x="360"/>
        <item x="696"/>
        <item x="876"/>
        <item x="848"/>
        <item x="135"/>
        <item x="944"/>
        <item x="652"/>
        <item x="344"/>
        <item x="242"/>
        <item x="478"/>
        <item x="85"/>
        <item x="444"/>
        <item x="426"/>
        <item x="456"/>
        <item x="930"/>
        <item x="966"/>
        <item x="46"/>
        <item x="668"/>
        <item x="714"/>
        <item x="458"/>
        <item x="521"/>
        <item x="821"/>
        <item x="123"/>
        <item x="21"/>
        <item x="25"/>
        <item x="760"/>
        <item x="134"/>
        <item x="682"/>
        <item x="75"/>
        <item x="483"/>
        <item x="925"/>
        <item x="289"/>
        <item x="351"/>
        <item x="888"/>
        <item x="1002"/>
        <item x="1021"/>
        <item x="932"/>
        <item x="590"/>
        <item x="689"/>
        <item x="734"/>
        <item x="651"/>
        <item x="971"/>
        <item x="82"/>
        <item x="91"/>
        <item x="77"/>
        <item x="638"/>
        <item x="438"/>
        <item x="485"/>
        <item x="514"/>
        <item x="544"/>
        <item x="286"/>
        <item x="863"/>
        <item x="229"/>
        <item x="924"/>
        <item x="928"/>
        <item x="347"/>
        <item x="119"/>
        <item x="22"/>
        <item x="454"/>
        <item x="739"/>
        <item x="128"/>
        <item x="280"/>
        <item x="826"/>
        <item x="116"/>
        <item x="727"/>
        <item x="915"/>
        <item x="298"/>
        <item x="1016"/>
        <item x="567"/>
        <item x="606"/>
        <item x="823"/>
        <item x="484"/>
        <item x="500"/>
        <item x="322"/>
        <item x="56"/>
        <item x="929"/>
        <item x="513"/>
        <item x="653"/>
        <item x="846"/>
        <item x="868"/>
        <item x="783"/>
        <item x="161"/>
        <item x="26"/>
        <item x="129"/>
        <item x="234"/>
        <item x="733"/>
        <item x="975"/>
        <item x="214"/>
        <item x="905"/>
        <item x="855"/>
        <item x="382"/>
        <item x="237"/>
        <item x="440"/>
        <item x="279"/>
        <item x="861"/>
        <item x="757"/>
        <item x="51"/>
        <item x="432"/>
        <item x="503"/>
        <item x="565"/>
        <item x="749"/>
        <item x="263"/>
        <item x="673"/>
        <item x="244"/>
        <item x="784"/>
        <item x="1003"/>
        <item x="989"/>
        <item x="786"/>
        <item x="896"/>
        <item x="494"/>
        <item x="809"/>
        <item x="882"/>
        <item x="910"/>
        <item x="100"/>
        <item x="974"/>
        <item x="1001"/>
        <item x="482"/>
        <item x="766"/>
        <item x="380"/>
        <item x="92"/>
        <item x="560"/>
        <item x="516"/>
        <item x="717"/>
        <item x="436"/>
        <item x="745"/>
        <item x="28"/>
        <item x="102"/>
        <item x="5"/>
        <item x="680"/>
        <item x="608"/>
        <item x="311"/>
        <item x="852"/>
        <item x="822"/>
        <item x="808"/>
        <item x="775"/>
        <item x="276"/>
        <item x="702"/>
        <item x="701"/>
        <item x="275"/>
        <item x="271"/>
        <item x="951"/>
        <item x="194"/>
        <item x="369"/>
        <item x="934"/>
        <item x="376"/>
        <item x="687"/>
        <item x="611"/>
        <item x="632"/>
        <item x="61"/>
        <item x="179"/>
        <item x="625"/>
        <item x="722"/>
        <item x="434"/>
        <item x="1015"/>
        <item x="44"/>
        <item x="496"/>
        <item x="509"/>
        <item x="720"/>
        <item x="964"/>
        <item x="407"/>
        <item x="731"/>
        <item x="495"/>
        <item x="50"/>
        <item x="355"/>
        <item x="724"/>
        <item x="450"/>
        <item x="163"/>
        <item t="default"/>
      </items>
    </pivotField>
    <pivotField axis="axisPage" showAll="0">
      <items count="26">
        <item x="0"/>
        <item x="1"/>
        <item x="2"/>
        <item x="3"/>
        <item x="4"/>
        <item x="5"/>
        <item x="6"/>
        <item x="7"/>
        <item x="9"/>
        <item x="8"/>
        <item x="10"/>
        <item x="11"/>
        <item x="12"/>
        <item x="16"/>
        <item x="13"/>
        <item x="14"/>
        <item x="15"/>
        <item x="17"/>
        <item x="18"/>
        <item x="19"/>
        <item x="20"/>
        <item x="21"/>
        <item x="22"/>
        <item x="23"/>
        <item x="24"/>
        <item t="default"/>
      </items>
    </pivotField>
    <pivotField axis="axisRow" showAll="0" sortType="ascending">
      <items count="1557">
        <item x="498"/>
        <item x="1329"/>
        <item x="1180"/>
        <item x="281"/>
        <item x="569"/>
        <item x="503"/>
        <item x="1168"/>
        <item x="1124"/>
        <item x="401"/>
        <item x="616"/>
        <item x="1077"/>
        <item x="277"/>
        <item x="223"/>
        <item x="201"/>
        <item x="226"/>
        <item x="253"/>
        <item x="251"/>
        <item x="272"/>
        <item x="275"/>
        <item x="244"/>
        <item x="257"/>
        <item x="265"/>
        <item x="1075"/>
        <item x="1016"/>
        <item x="975"/>
        <item x="1164"/>
        <item x="268"/>
        <item x="926"/>
        <item x="879"/>
        <item x="759"/>
        <item x="1143"/>
        <item x="1138"/>
        <item x="445"/>
        <item x="524"/>
        <item x="1065"/>
        <item x="887"/>
        <item x="182"/>
        <item x="273"/>
        <item x="882"/>
        <item x="42"/>
        <item x="606"/>
        <item x="1392"/>
        <item x="23"/>
        <item x="574"/>
        <item x="898"/>
        <item x="724"/>
        <item x="1501"/>
        <item x="1064"/>
        <item x="72"/>
        <item x="749"/>
        <item x="750"/>
        <item x="1479"/>
        <item x="557"/>
        <item x="643"/>
        <item x="177"/>
        <item x="1043"/>
        <item x="147"/>
        <item x="1049"/>
        <item x="1497"/>
        <item x="1498"/>
        <item x="1494"/>
        <item x="1495"/>
        <item x="516"/>
        <item x="47"/>
        <item x="1311"/>
        <item x="1545"/>
        <item x="467"/>
        <item x="315"/>
        <item x="476"/>
        <item x="471"/>
        <item x="474"/>
        <item x="472"/>
        <item x="462"/>
        <item x="100"/>
        <item x="81"/>
        <item x="1260"/>
        <item x="105"/>
        <item x="99"/>
        <item x="1208"/>
        <item x="1299"/>
        <item x="776"/>
        <item x="813"/>
        <item x="804"/>
        <item x="849"/>
        <item x="777"/>
        <item x="511"/>
        <item x="1493"/>
        <item x="1552"/>
        <item x="1096"/>
        <item x="1554"/>
        <item x="1386"/>
        <item x="1387"/>
        <item x="1264"/>
        <item x="1398"/>
        <item x="1319"/>
        <item x="1538"/>
        <item x="1401"/>
        <item x="1549"/>
        <item x="1555"/>
        <item x="1550"/>
        <item x="1305"/>
        <item x="1330"/>
        <item x="1272"/>
        <item x="1315"/>
        <item x="1282"/>
        <item x="1364"/>
        <item x="1353"/>
        <item x="1363"/>
        <item x="1547"/>
        <item x="1536"/>
        <item x="1543"/>
        <item x="1397"/>
        <item x="1394"/>
        <item x="1247"/>
        <item x="1270"/>
        <item x="1406"/>
        <item x="601"/>
        <item x="613"/>
        <item x="625"/>
        <item x="607"/>
        <item x="652"/>
        <item x="703"/>
        <item x="728"/>
        <item x="708"/>
        <item x="700"/>
        <item x="681"/>
        <item x="696"/>
        <item x="727"/>
        <item x="506"/>
        <item x="1485"/>
        <item x="752"/>
        <item x="1059"/>
        <item x="1302"/>
        <item x="1492"/>
        <item x="817"/>
        <item x="835"/>
        <item x="845"/>
        <item x="1080"/>
        <item x="611"/>
        <item x="932"/>
        <item x="628"/>
        <item x="78"/>
        <item x="1083"/>
        <item x="834"/>
        <item x="1056"/>
        <item x="188"/>
        <item x="1195"/>
        <item x="1001"/>
        <item x="436"/>
        <item x="1122"/>
        <item x="330"/>
        <item x="111"/>
        <item x="787"/>
        <item x="693"/>
        <item x="608"/>
        <item x="769"/>
        <item x="842"/>
        <item x="1423"/>
        <item x="1263"/>
        <item x="480"/>
        <item x="591"/>
        <item x="637"/>
        <item x="635"/>
        <item x="732"/>
        <item x="853"/>
        <item x="676"/>
        <item x="763"/>
        <item x="650"/>
        <item x="680"/>
        <item x="947"/>
        <item x="129"/>
        <item x="90"/>
        <item x="1335"/>
        <item x="1120"/>
        <item x="564"/>
        <item x="1170"/>
        <item x="530"/>
        <item x="850"/>
        <item x="588"/>
        <item x="598"/>
        <item x="388"/>
        <item x="783"/>
        <item x="1504"/>
        <item x="143"/>
        <item x="941"/>
        <item x="599"/>
        <item x="119"/>
        <item x="967"/>
        <item x="1462"/>
        <item x="779"/>
        <item x="123"/>
        <item x="1338"/>
        <item x="288"/>
        <item x="903"/>
        <item x="602"/>
        <item x="760"/>
        <item x="979"/>
        <item x="981"/>
        <item x="969"/>
        <item x="479"/>
        <item x="989"/>
        <item x="580"/>
        <item x="1455"/>
        <item x="828"/>
        <item x="46"/>
        <item x="990"/>
        <item x="873"/>
        <item x="956"/>
        <item x="1527"/>
        <item x="218"/>
        <item x="239"/>
        <item x="793"/>
        <item x="264"/>
        <item x="109"/>
        <item x="552"/>
        <item x="578"/>
        <item x="1304"/>
        <item x="1420"/>
        <item x="35"/>
        <item x="28"/>
        <item x="11"/>
        <item x="8"/>
        <item x="12"/>
        <item x="39"/>
        <item x="20"/>
        <item x="192"/>
        <item x="1167"/>
        <item x="950"/>
        <item x="1188"/>
        <item x="998"/>
        <item x="869"/>
        <item x="1173"/>
        <item x="1509"/>
        <item x="1292"/>
        <item x="1296"/>
        <item x="721"/>
        <item x="1079"/>
        <item x="810"/>
        <item x="565"/>
        <item x="1252"/>
        <item x="1250"/>
        <item x="502"/>
        <item x="1333"/>
        <item x="534"/>
        <item x="1273"/>
        <item x="1300"/>
        <item x="1418"/>
        <item x="1301"/>
        <item x="1251"/>
        <item x="1256"/>
        <item x="1289"/>
        <item x="493"/>
        <item x="1374"/>
        <item x="497"/>
        <item x="886"/>
        <item x="916"/>
        <item x="1248"/>
        <item x="814"/>
        <item x="1150"/>
        <item x="851"/>
        <item x="297"/>
        <item x="444"/>
        <item x="1340"/>
        <item x="1084"/>
        <item x="131"/>
        <item x="951"/>
        <item x="615"/>
        <item x="1082"/>
        <item x="163"/>
        <item x="1419"/>
        <item x="1307"/>
        <item x="50"/>
        <item x="25"/>
        <item x="1481"/>
        <item x="1477"/>
        <item x="345"/>
        <item x="437"/>
        <item x="266"/>
        <item x="654"/>
        <item x="27"/>
        <item x="854"/>
        <item x="346"/>
        <item x="374"/>
        <item x="329"/>
        <item x="365"/>
        <item x="349"/>
        <item x="1062"/>
        <item x="295"/>
        <item x="838"/>
        <item x="1112"/>
        <item x="350"/>
        <item x="862"/>
        <item x="1155"/>
        <item x="1464"/>
        <item x="1297"/>
        <item x="1211"/>
        <item x="600"/>
        <item x="1408"/>
        <item x="1430"/>
        <item x="189"/>
        <item x="1372"/>
        <item x="875"/>
        <item x="673"/>
        <item x="792"/>
        <item x="778"/>
        <item x="285"/>
        <item x="1551"/>
        <item x="1103"/>
        <item x="1193"/>
        <item x="1361"/>
        <item x="553"/>
        <item x="1316"/>
        <item x="999"/>
        <item x="325"/>
        <item x="332"/>
        <item x="334"/>
        <item x="403"/>
        <item x="228"/>
        <item x="846"/>
        <item x="1125"/>
        <item x="316"/>
        <item x="157"/>
        <item x="179"/>
        <item x="1277"/>
        <item x="254"/>
        <item x="125"/>
        <item x="30"/>
        <item x="1228"/>
        <item x="1341"/>
        <item x="7"/>
        <item x="560"/>
        <item x="807"/>
        <item x="521"/>
        <item x="1285"/>
        <item x="729"/>
        <item x="669"/>
        <item x="1107"/>
        <item x="1480"/>
        <item x="132"/>
        <item x="551"/>
        <item x="1391"/>
        <item x="1375"/>
        <item x="154"/>
        <item x="592"/>
        <item x="1175"/>
        <item x="913"/>
        <item x="1102"/>
        <item x="968"/>
        <item x="391"/>
        <item x="354"/>
        <item x="156"/>
        <item x="528"/>
        <item x="1057"/>
        <item x="51"/>
        <item x="1266"/>
        <item x="1317"/>
        <item x="1412"/>
        <item x="1417"/>
        <item x="581"/>
        <item x="890"/>
        <item x="936"/>
        <item x="174"/>
        <item x="755"/>
        <item x="1186"/>
        <item x="260"/>
        <item x="719"/>
        <item x="303"/>
        <item x="865"/>
        <item x="1132"/>
        <item x="250"/>
        <item x="627"/>
        <item x="180"/>
        <item x="139"/>
        <item x="158"/>
        <item x="461"/>
        <item x="944"/>
        <item x="1219"/>
        <item x="307"/>
        <item x="60"/>
        <item x="1295"/>
        <item x="1048"/>
        <item x="1135"/>
        <item x="185"/>
        <item x="1512"/>
        <item x="1460"/>
        <item x="1177"/>
        <item x="1165"/>
        <item x="827"/>
        <item x="871"/>
        <item x="924"/>
        <item x="371"/>
        <item x="1040"/>
        <item x="1044"/>
        <item x="548"/>
        <item x="287"/>
        <item x="1127"/>
        <item x="326"/>
        <item x="235"/>
        <item x="1014"/>
        <item x="983"/>
        <item x="134"/>
        <item x="1035"/>
        <item x="803"/>
        <item x="455"/>
        <item x="80"/>
        <item x="94"/>
        <item x="92"/>
        <item x="93"/>
        <item x="1041"/>
        <item x="153"/>
        <item x="17"/>
        <item x="701"/>
        <item x="1066"/>
        <item x="1220"/>
        <item x="1484"/>
        <item x="1222"/>
        <item x="1121"/>
        <item x="847"/>
        <item x="373"/>
        <item x="305"/>
        <item x="348"/>
        <item x="337"/>
        <item x="292"/>
        <item x="360"/>
        <item x="344"/>
        <item x="301"/>
        <item x="322"/>
        <item x="361"/>
        <item x="237"/>
        <item x="396"/>
        <item x="563"/>
        <item x="525"/>
        <item x="583"/>
        <item x="1232"/>
        <item x="801"/>
        <item x="866"/>
        <item x="1496"/>
        <item x="1129"/>
        <item x="1123"/>
        <item x="723"/>
        <item x="225"/>
        <item x="418"/>
        <item x="1131"/>
        <item x="1185"/>
        <item x="1022"/>
        <item x="712"/>
        <item x="888"/>
        <item x="1146"/>
        <item x="392"/>
        <item x="1426"/>
        <item x="894"/>
        <item x="1323"/>
        <item x="1095"/>
        <item x="529"/>
        <item x="1413"/>
        <item x="806"/>
        <item x="314"/>
        <item x="41"/>
        <item x="193"/>
        <item x="1404"/>
        <item x="443"/>
        <item x="308"/>
        <item x="1288"/>
        <item x="159"/>
        <item x="1267"/>
        <item x="1018"/>
        <item x="65"/>
        <item x="1144"/>
        <item x="1067"/>
        <item x="1011"/>
        <item x="1446"/>
        <item x="843"/>
        <item x="441"/>
        <item x="390"/>
        <item x="1015"/>
        <item x="229"/>
        <item x="1183"/>
        <item x="905"/>
        <item x="1274"/>
        <item x="1486"/>
        <item x="68"/>
        <item x="162"/>
        <item x="1119"/>
        <item x="84"/>
        <item x="992"/>
        <item x="620"/>
        <item x="1367"/>
        <item x="312"/>
        <item x="774"/>
        <item x="1181"/>
        <item x="1456"/>
        <item x="449"/>
        <item x="689"/>
        <item x="603"/>
        <item x="1306"/>
        <item x="964"/>
        <item x="822"/>
        <item x="402"/>
        <item x="1448"/>
        <item x="52"/>
        <item x="758"/>
        <item x="996"/>
        <item x="730"/>
        <item x="546"/>
        <item x="70"/>
        <item x="245"/>
        <item x="826"/>
        <item x="740"/>
        <item x="1298"/>
        <item x="293"/>
        <item x="133"/>
        <item x="1116"/>
        <item x="1223"/>
        <item x="309"/>
        <item x="682"/>
        <item x="667"/>
        <item x="666"/>
        <item x="735"/>
        <item x="702"/>
        <item x="1139"/>
        <item x="1140"/>
        <item x="823"/>
        <item x="186"/>
        <item x="631"/>
        <item x="960"/>
        <item x="1128"/>
        <item x="937"/>
        <item x="1438"/>
        <item x="1337"/>
        <item x="1092"/>
        <item x="747"/>
        <item x="661"/>
        <item x="675"/>
        <item x="95"/>
        <item x="893"/>
        <item x="626"/>
        <item x="861"/>
        <item x="1130"/>
        <item x="605"/>
        <item x="1029"/>
        <item x="562"/>
        <item x="952"/>
        <item x="1156"/>
        <item x="1373"/>
        <item x="1358"/>
        <item x="1320"/>
        <item x="1383"/>
        <item x="1342"/>
        <item x="1520"/>
        <item x="884"/>
        <item x="1313"/>
        <item x="1312"/>
        <item x="697"/>
        <item x="694"/>
        <item x="731"/>
        <item x="832"/>
        <item x="508"/>
        <item x="262"/>
        <item x="321"/>
        <item x="367"/>
        <item x="336"/>
        <item x="399"/>
        <item x="376"/>
        <item x="320"/>
        <item x="389"/>
        <item x="313"/>
        <item x="359"/>
        <item x="384"/>
        <item x="385"/>
        <item x="249"/>
        <item x="1098"/>
        <item x="1436"/>
        <item x="357"/>
        <item x="1511"/>
        <item x="1411"/>
        <item x="86"/>
        <item x="567"/>
        <item x="240"/>
        <item x="1190"/>
        <item x="1136"/>
        <item x="481"/>
        <item x="393"/>
        <item x="507"/>
        <item x="197"/>
        <item x="451"/>
        <item x="459"/>
        <item x="1010"/>
        <item x="97"/>
        <item x="150"/>
        <item x="224"/>
        <item x="1212"/>
        <item x="290"/>
        <item x="976"/>
        <item x="1253"/>
        <item x="122"/>
        <item x="1454"/>
        <item x="917"/>
        <item x="841"/>
        <item x="738"/>
        <item x="1153"/>
        <item x="434"/>
        <item x="435"/>
        <item x="733"/>
        <item x="187"/>
        <item x="438"/>
        <item x="24"/>
        <item x="1380"/>
        <item x="928"/>
        <item x="1452"/>
        <item x="369"/>
        <item x="1046"/>
        <item x="328"/>
        <item x="448"/>
        <item x="1370"/>
        <item x="278"/>
        <item x="271"/>
        <item x="61"/>
        <item x="1471"/>
        <item x="1023"/>
        <item x="351"/>
        <item x="294"/>
        <item x="571"/>
        <item x="483"/>
        <item x="549"/>
        <item x="825"/>
        <item x="545"/>
        <item x="640"/>
        <item x="509"/>
        <item x="475"/>
        <item x="1336"/>
        <item x="1058"/>
        <item x="658"/>
        <item x="986"/>
        <item x="811"/>
        <item x="653"/>
        <item x="864"/>
        <item x="103"/>
        <item x="1475"/>
        <item x="532"/>
        <item x="1546"/>
        <item x="1090"/>
        <item x="568"/>
        <item x="1151"/>
        <item x="494"/>
        <item x="1134"/>
        <item x="1275"/>
        <item x="527"/>
        <item x="1416"/>
        <item x="120"/>
        <item x="597"/>
        <item x="427"/>
        <item x="904"/>
        <item x="1187"/>
        <item x="1215"/>
        <item x="83"/>
        <item x="812"/>
        <item x="1465"/>
        <item x="1160"/>
        <item x="933"/>
        <item x="533"/>
        <item x="978"/>
        <item x="1415"/>
        <item x="808"/>
        <item x="1091"/>
        <item x="1006"/>
        <item x="54"/>
        <item x="442"/>
        <item x="914"/>
        <item x="1218"/>
        <item x="440"/>
        <item x="241"/>
        <item x="1410"/>
        <item x="876"/>
        <item x="848"/>
        <item x="1113"/>
        <item x="464"/>
        <item x="1"/>
        <item x="1357"/>
        <item x="899"/>
        <item x="206"/>
        <item x="542"/>
        <item x="470"/>
        <item x="891"/>
        <item x="909"/>
        <item x="906"/>
        <item x="895"/>
        <item x="617"/>
        <item x="106"/>
        <item x="184"/>
        <item x="269"/>
        <item x="1396"/>
        <item x="1052"/>
        <item x="302"/>
        <item x="5"/>
        <item x="742"/>
        <item x="1158"/>
        <item x="1163"/>
        <item x="585"/>
        <item x="573"/>
        <item x="584"/>
        <item x="339"/>
        <item x="857"/>
        <item x="400"/>
        <item x="965"/>
        <item x="987"/>
        <item x="1073"/>
        <item x="299"/>
        <item x="612"/>
        <item x="761"/>
        <item x="482"/>
        <item x="1240"/>
        <item x="642"/>
        <item x="91"/>
        <item x="863"/>
        <item x="1088"/>
        <item x="1070"/>
        <item x="1472"/>
        <item x="624"/>
        <item x="621"/>
        <item x="945"/>
        <item x="1325"/>
        <item x="1214"/>
        <item x="107"/>
        <item x="1483"/>
        <item x="1474"/>
        <item x="1026"/>
        <item x="19"/>
        <item x="746"/>
        <item x="690"/>
        <item x="664"/>
        <item x="678"/>
        <item x="699"/>
        <item x="706"/>
        <item x="710"/>
        <item x="718"/>
        <item x="713"/>
        <item x="715"/>
        <item x="422"/>
        <item x="1157"/>
        <item x="1100"/>
        <item x="44"/>
        <item x="34"/>
        <item x="1347"/>
        <item x="1345"/>
        <item x="1279"/>
        <item x="1553"/>
        <item x="1351"/>
        <item x="1344"/>
        <item x="1268"/>
        <item x="1055"/>
        <item x="958"/>
        <item x="53"/>
        <item x="149"/>
        <item x="695"/>
        <item x="1217"/>
        <item x="1534"/>
        <item x="1290"/>
        <item x="1384"/>
        <item x="1339"/>
        <item x="1354"/>
        <item x="1385"/>
        <item x="1518"/>
        <item x="1262"/>
        <item x="246"/>
        <item x="347"/>
        <item x="323"/>
        <item x="1507"/>
        <item x="62"/>
        <item x="231"/>
        <item x="959"/>
        <item x="89"/>
        <item x="432"/>
        <item x="1032"/>
        <item x="1114"/>
        <item x="1093"/>
        <item x="1482"/>
        <item x="751"/>
        <item x="646"/>
        <item x="572"/>
        <item x="234"/>
        <item x="824"/>
        <item x="953"/>
        <item x="1099"/>
        <item x="771"/>
        <item x="1002"/>
        <item x="1094"/>
        <item x="1031"/>
        <item x="773"/>
        <item x="786"/>
        <item x="782"/>
        <item x="416"/>
        <item x="1038"/>
        <item x="619"/>
        <item x="9"/>
        <item x="1097"/>
        <item x="1047"/>
        <item x="1060"/>
        <item x="1053"/>
        <item x="1503"/>
        <item x="1117"/>
        <item x="1257"/>
        <item x="1209"/>
        <item x="463"/>
        <item x="1541"/>
        <item x="1314"/>
        <item x="291"/>
        <item x="1522"/>
        <item x="1540"/>
        <item x="1204"/>
        <item x="1328"/>
        <item x="1533"/>
        <item x="1379"/>
        <item x="1544"/>
        <item x="720"/>
        <item x="1033"/>
        <item x="1287"/>
        <item x="220"/>
        <item x="423"/>
        <item x="1028"/>
        <item x="577"/>
        <item x="66"/>
        <item x="1280"/>
        <item x="660"/>
        <item x="709"/>
        <item x="756"/>
        <item x="657"/>
        <item x="717"/>
        <item x="211"/>
        <item x="630"/>
        <item x="1174"/>
        <item x="590"/>
        <item x="1182"/>
        <item x="526"/>
        <item x="915"/>
        <item x="799"/>
        <item x="881"/>
        <item x="541"/>
        <item x="3"/>
        <item x="520"/>
        <item x="212"/>
        <item x="1201"/>
        <item x="1118"/>
        <item x="622"/>
        <item x="768"/>
        <item x="1159"/>
        <item x="595"/>
        <item x="1007"/>
        <item x="1019"/>
        <item x="587"/>
        <item x="1184"/>
        <item x="939"/>
        <item x="919"/>
        <item x="88"/>
        <item x="921"/>
        <item x="940"/>
        <item x="1513"/>
        <item x="908"/>
        <item x="1427"/>
        <item x="69"/>
        <item x="1440"/>
        <item x="1450"/>
        <item x="743"/>
        <item x="679"/>
        <item x="753"/>
        <item x="670"/>
        <item x="736"/>
        <item x="686"/>
        <item x="456"/>
        <item x="1346"/>
        <item x="641"/>
        <item x="85"/>
        <item x="991"/>
        <item x="632"/>
        <item x="487"/>
        <item x="37"/>
        <item x="1322"/>
        <item x="446"/>
        <item x="629"/>
        <item x="988"/>
        <item x="878"/>
        <item x="927"/>
        <item x="920"/>
        <item x="420"/>
        <item x="633"/>
        <item x="922"/>
        <item x="948"/>
        <item x="1278"/>
        <item x="618"/>
        <item x="1378"/>
        <item x="971"/>
        <item x="1531"/>
        <item x="0"/>
        <item x="1429"/>
        <item x="1523"/>
        <item x="114"/>
        <item x="794"/>
        <item x="491"/>
        <item x="707"/>
        <item x="609"/>
        <item x="931"/>
        <item x="29"/>
        <item x="1269"/>
        <item x="855"/>
        <item x="1213"/>
        <item x="145"/>
        <item x="772"/>
        <item x="1428"/>
        <item x="513"/>
        <item x="839"/>
        <item x="902"/>
        <item x="856"/>
        <item x="171"/>
        <item x="138"/>
        <item x="135"/>
        <item x="267"/>
        <item x="1377"/>
        <item x="1433"/>
        <item x="113"/>
        <item x="1294"/>
        <item x="227"/>
        <item x="1425"/>
        <item x="270"/>
        <item x="469"/>
        <item x="252"/>
        <item x="638"/>
        <item x="962"/>
        <item x="963"/>
        <item x="995"/>
        <item x="993"/>
        <item x="930"/>
        <item x="943"/>
        <item x="938"/>
        <item x="1309"/>
        <item x="518"/>
        <item x="734"/>
        <item x="716"/>
        <item x="499"/>
        <item x="535"/>
        <item x="536"/>
        <item x="550"/>
        <item x="570"/>
        <item x="1050"/>
        <item x="1106"/>
        <item x="1061"/>
        <item x="1009"/>
        <item x="415"/>
        <item x="929"/>
        <item x="1457"/>
        <item x="492"/>
        <item x="79"/>
        <item x="45"/>
        <item x="358"/>
        <item x="363"/>
        <item x="195"/>
        <item x="698"/>
        <item x="214"/>
        <item x="457"/>
        <item x="517"/>
        <item x="510"/>
        <item x="1451"/>
        <item x="431"/>
        <item x="458"/>
        <item x="789"/>
        <item x="76"/>
        <item x="1409"/>
        <item x="1366"/>
        <item x="112"/>
        <item x="127"/>
        <item x="1331"/>
        <item x="198"/>
        <item x="1271"/>
        <item x="280"/>
        <item x="544"/>
        <item x="966"/>
        <item x="40"/>
        <item x="1245"/>
        <item x="805"/>
        <item x="867"/>
        <item x="579"/>
        <item x="338"/>
        <item x="395"/>
        <item x="13"/>
        <item x="352"/>
        <item x="304"/>
        <item x="383"/>
        <item x="341"/>
        <item x="1230"/>
        <item x="1024"/>
        <item x="196"/>
        <item x="737"/>
        <item x="1111"/>
        <item x="1449"/>
        <item x="222"/>
        <item x="586"/>
        <item x="1284"/>
        <item x="394"/>
        <item x="284"/>
        <item x="1242"/>
        <item x="770"/>
        <item x="137"/>
        <item x="1381"/>
        <item x="539"/>
        <item x="366"/>
        <item x="155"/>
        <item x="176"/>
        <item x="173"/>
        <item x="161"/>
        <item x="142"/>
        <item x="164"/>
        <item x="178"/>
        <item x="831"/>
        <item x="74"/>
        <item x="460"/>
        <item x="1403"/>
        <item x="1147"/>
        <item x="362"/>
        <item x="73"/>
        <item x="897"/>
        <item x="110"/>
        <item x="2"/>
        <item x="1349"/>
        <item x="566"/>
        <item x="648"/>
        <item x="1432"/>
        <item x="311"/>
        <item x="872"/>
        <item x="6"/>
        <item x="413"/>
        <item x="892"/>
        <item x="896"/>
        <item x="10"/>
        <item x="215"/>
        <item x="238"/>
        <item x="219"/>
        <item x="258"/>
        <item x="256"/>
        <item x="183"/>
        <item x="205"/>
        <item x="242"/>
        <item x="233"/>
        <item x="209"/>
        <item x="561"/>
        <item x="819"/>
        <item x="647"/>
        <item x="764"/>
        <item x="687"/>
        <item x="1468"/>
        <item x="651"/>
        <item x="1441"/>
        <item x="1254"/>
        <item x="1458"/>
        <item x="429"/>
        <item x="1439"/>
        <item x="1453"/>
        <item x="859"/>
        <item x="1443"/>
        <item x="276"/>
        <item x="71"/>
        <item x="379"/>
        <item x="1469"/>
        <item x="404"/>
        <item x="1395"/>
        <item x="984"/>
        <item x="55"/>
        <item x="409"/>
        <item x="496"/>
        <item x="121"/>
        <item x="829"/>
        <item x="1142"/>
        <item x="289"/>
        <item x="124"/>
        <item x="900"/>
        <item x="319"/>
        <item x="775"/>
        <item x="982"/>
        <item x="1407"/>
        <item x="230"/>
        <item x="49"/>
        <item x="1359"/>
        <item x="247"/>
        <item x="1004"/>
        <item x="324"/>
        <item x="279"/>
        <item x="934"/>
        <item x="263"/>
        <item x="907"/>
        <item x="21"/>
        <item x="203"/>
        <item x="1362"/>
        <item x="589"/>
        <item x="378"/>
        <item x="199"/>
        <item x="221"/>
        <item x="961"/>
        <item x="1422"/>
        <item x="87"/>
        <item x="1506"/>
        <item x="604"/>
        <item x="210"/>
        <item x="261"/>
        <item x="1239"/>
        <item x="202"/>
        <item x="408"/>
        <item x="478"/>
        <item x="18"/>
        <item x="672"/>
        <item x="300"/>
        <item x="331"/>
        <item x="160"/>
        <item x="816"/>
        <item x="426"/>
        <item x="818"/>
        <item x="784"/>
        <item x="433"/>
        <item x="671"/>
        <item x="741"/>
        <item x="1237"/>
        <item x="1224"/>
        <item x="1216"/>
        <item x="1210"/>
        <item x="1133"/>
        <item x="1085"/>
        <item x="286"/>
        <item x="1310"/>
        <item x="889"/>
        <item x="4"/>
        <item x="56"/>
        <item x="901"/>
        <item x="248"/>
        <item x="98"/>
        <item x="1489"/>
        <item x="495"/>
        <item x="744"/>
        <item x="327"/>
        <item x="739"/>
        <item x="1291"/>
        <item x="1258"/>
        <item x="1526"/>
        <item x="405"/>
        <item x="58"/>
        <item x="980"/>
        <item x="1259"/>
        <item x="1283"/>
        <item x="1332"/>
        <item x="1176"/>
        <item x="421"/>
        <item x="745"/>
        <item x="1505"/>
        <item x="190"/>
        <item x="860"/>
        <item x="1530"/>
        <item x="911"/>
        <item x="614"/>
        <item x="255"/>
        <item x="655"/>
        <item x="925"/>
        <item x="1434"/>
        <item x="38"/>
        <item x="501"/>
        <item x="912"/>
        <item x="1109"/>
        <item x="167"/>
        <item x="108"/>
        <item x="1071"/>
        <item x="243"/>
        <item x="1276"/>
        <item x="1537"/>
        <item x="623"/>
        <item x="59"/>
        <item x="144"/>
        <item x="726"/>
        <item x="181"/>
        <item x="800"/>
        <item x="575"/>
        <item x="870"/>
        <item x="1005"/>
        <item x="1231"/>
        <item x="1199"/>
        <item x="1076"/>
        <item x="417"/>
        <item x="75"/>
        <item x="1424"/>
        <item x="64"/>
        <item x="714"/>
        <item x="757"/>
        <item x="762"/>
        <item x="883"/>
        <item x="662"/>
        <item x="683"/>
        <item x="754"/>
        <item x="766"/>
        <item x="748"/>
        <item x="692"/>
        <item x="663"/>
        <item x="659"/>
        <item x="645"/>
        <item x="454"/>
        <item x="1431"/>
        <item x="1051"/>
        <item x="797"/>
        <item x="815"/>
        <item x="798"/>
        <item x="790"/>
        <item x="781"/>
        <item x="767"/>
        <item x="791"/>
        <item x="191"/>
        <item x="785"/>
        <item x="1487"/>
        <item x="274"/>
        <item x="942"/>
        <item x="1466"/>
        <item x="36"/>
        <item x="43"/>
        <item x="788"/>
        <item x="213"/>
        <item x="554"/>
        <item x="412"/>
        <item x="296"/>
        <item x="512"/>
        <item x="1179"/>
        <item x="453"/>
        <item x="1442"/>
        <item x="1500"/>
        <item x="1321"/>
        <item x="1360"/>
        <item x="1101"/>
        <item x="447"/>
        <item x="540"/>
        <item x="1034"/>
        <item x="610"/>
        <item x="1463"/>
        <item x="169"/>
        <item x="522"/>
        <item x="555"/>
        <item x="837"/>
        <item x="558"/>
        <item x="705"/>
        <item x="1063"/>
        <item x="722"/>
        <item x="711"/>
        <item x="1510"/>
        <item x="318"/>
        <item x="236"/>
        <item x="283"/>
        <item x="725"/>
        <item x="704"/>
        <item x="656"/>
        <item x="1244"/>
        <item x="1078"/>
        <item x="96"/>
        <item x="152"/>
        <item x="852"/>
        <item x="809"/>
        <item x="1054"/>
        <item x="1542"/>
        <item x="1535"/>
        <item x="1525"/>
        <item x="1532"/>
        <item x="1389"/>
        <item x="1517"/>
        <item x="556"/>
        <item x="200"/>
        <item x="310"/>
        <item x="644"/>
        <item x="15"/>
        <item x="136"/>
        <item x="1490"/>
        <item x="130"/>
        <item x="677"/>
        <item x="582"/>
        <item x="836"/>
        <item x="833"/>
        <item x="1036"/>
        <item x="504"/>
        <item x="335"/>
        <item x="356"/>
        <item x="1021"/>
        <item x="382"/>
        <item x="406"/>
        <item x="340"/>
        <item x="372"/>
        <item x="840"/>
        <item x="355"/>
        <item x="333"/>
        <item x="67"/>
        <item x="377"/>
        <item x="298"/>
        <item x="381"/>
        <item x="375"/>
        <item x="387"/>
        <item x="380"/>
        <item x="439"/>
        <item x="342"/>
        <item x="830"/>
        <item x="146"/>
        <item x="594"/>
        <item x="32"/>
        <item x="1069"/>
        <item x="1030"/>
        <item x="419"/>
        <item x="674"/>
        <item x="954"/>
        <item x="596"/>
        <item x="685"/>
        <item x="1388"/>
        <item x="398"/>
        <item x="1012"/>
        <item x="1013"/>
        <item x="1074"/>
        <item x="1087"/>
        <item x="1191"/>
        <item x="1104"/>
        <item x="543"/>
        <item x="411"/>
        <item x="259"/>
        <item x="216"/>
        <item x="1445"/>
        <item x="1467"/>
        <item x="22"/>
        <item x="1444"/>
        <item x="1405"/>
        <item x="452"/>
        <item x="1461"/>
        <item x="104"/>
        <item x="102"/>
        <item x="140"/>
        <item x="688"/>
        <item x="468"/>
        <item x="490"/>
        <item x="1221"/>
        <item x="1205"/>
        <item x="1233"/>
        <item x="1226"/>
        <item x="1203"/>
        <item x="1234"/>
        <item x="1225"/>
        <item x="317"/>
        <item x="488"/>
        <item x="1548"/>
        <item x="1261"/>
        <item x="1402"/>
        <item x="1281"/>
        <item x="1318"/>
        <item x="1286"/>
        <item x="1399"/>
        <item x="1371"/>
        <item x="1352"/>
        <item x="1382"/>
        <item x="1324"/>
        <item x="1365"/>
        <item x="1539"/>
        <item x="1368"/>
        <item x="1528"/>
        <item x="1400"/>
        <item x="1376"/>
        <item x="1390"/>
        <item x="1308"/>
        <item x="208"/>
        <item x="844"/>
        <item x="368"/>
        <item x="1524"/>
        <item x="1519"/>
        <item x="1241"/>
        <item x="450"/>
        <item x="1327"/>
        <item x="1478"/>
        <item x="977"/>
        <item x="364"/>
        <item x="1000"/>
        <item x="547"/>
        <item x="207"/>
        <item x="484"/>
        <item x="1171"/>
        <item x="217"/>
        <item x="649"/>
        <item x="165"/>
        <item x="1265"/>
        <item x="1189"/>
        <item x="935"/>
        <item x="1414"/>
        <item x="1037"/>
        <item x="1348"/>
        <item x="1369"/>
        <item x="204"/>
        <item x="505"/>
        <item x="1110"/>
        <item x="858"/>
        <item x="1089"/>
        <item x="1229"/>
        <item x="473"/>
        <item x="1235"/>
        <item x="1207"/>
        <item x="1192"/>
        <item x="1236"/>
        <item x="1238"/>
        <item x="1227"/>
        <item x="1470"/>
        <item x="780"/>
        <item x="796"/>
        <item x="636"/>
        <item x="531"/>
        <item x="466"/>
        <item x="26"/>
        <item x="77"/>
        <item x="101"/>
        <item x="1068"/>
        <item x="1086"/>
        <item x="1115"/>
        <item x="1042"/>
        <item x="639"/>
        <item x="118"/>
        <item x="82"/>
        <item x="397"/>
        <item x="306"/>
        <item x="1476"/>
        <item x="923"/>
        <item x="1243"/>
        <item x="946"/>
        <item x="370"/>
        <item x="1488"/>
        <item x="14"/>
        <item x="1521"/>
        <item x="515"/>
        <item x="410"/>
        <item x="486"/>
        <item x="957"/>
        <item x="115"/>
        <item x="1072"/>
        <item x="1108"/>
        <item x="1045"/>
        <item x="1355"/>
        <item x="485"/>
        <item x="1249"/>
        <item x="16"/>
        <item x="232"/>
        <item x="414"/>
        <item x="465"/>
        <item x="477"/>
        <item x="665"/>
        <item x="802"/>
        <item x="973"/>
        <item x="1356"/>
        <item x="1246"/>
        <item x="1197"/>
        <item x="1027"/>
        <item x="1421"/>
        <item x="1491"/>
        <item x="1003"/>
        <item x="1437"/>
        <item x="885"/>
        <item x="910"/>
        <item x="668"/>
        <item x="691"/>
        <item x="1145"/>
        <item x="1172"/>
        <item x="1137"/>
        <item x="1149"/>
        <item x="1154"/>
        <item x="1169"/>
        <item x="1152"/>
        <item x="874"/>
        <item x="1081"/>
        <item x="1529"/>
        <item x="1393"/>
        <item x="1255"/>
        <item x="33"/>
        <item x="1459"/>
        <item x="880"/>
        <item x="31"/>
        <item x="1039"/>
        <item x="1206"/>
        <item x="428"/>
        <item x="407"/>
        <item x="424"/>
        <item x="997"/>
        <item x="970"/>
        <item x="1435"/>
        <item x="282"/>
        <item x="994"/>
        <item x="974"/>
        <item x="593"/>
        <item x="1166"/>
        <item x="1515"/>
        <item x="820"/>
        <item x="1141"/>
        <item x="972"/>
        <item x="1499"/>
        <item x="1025"/>
        <item x="1194"/>
        <item x="168"/>
        <item x="1162"/>
        <item x="1293"/>
        <item x="877"/>
        <item x="48"/>
        <item x="128"/>
        <item x="1196"/>
        <item x="1202"/>
        <item x="1198"/>
        <item x="1178"/>
        <item x="166"/>
        <item x="170"/>
        <item x="172"/>
        <item x="148"/>
        <item x="175"/>
        <item x="151"/>
        <item x="141"/>
        <item x="868"/>
        <item x="425"/>
        <item x="126"/>
        <item x="684"/>
        <item x="489"/>
        <item x="1105"/>
        <item x="559"/>
        <item x="1343"/>
        <item x="500"/>
        <item x="117"/>
        <item x="1516"/>
        <item x="1148"/>
        <item x="765"/>
        <item x="194"/>
        <item x="795"/>
        <item x="430"/>
        <item x="1502"/>
        <item x="1514"/>
        <item x="116"/>
        <item x="1473"/>
        <item x="955"/>
        <item x="1334"/>
        <item x="1161"/>
        <item x="1200"/>
        <item x="538"/>
        <item x="519"/>
        <item x="985"/>
        <item x="1008"/>
        <item x="634"/>
        <item x="514"/>
        <item x="1303"/>
        <item x="343"/>
        <item x="949"/>
        <item x="523"/>
        <item x="1350"/>
        <item x="537"/>
        <item x="353"/>
        <item x="1017"/>
        <item x="1326"/>
        <item x="386"/>
        <item x="1020"/>
        <item x="57"/>
        <item x="821"/>
        <item x="1126"/>
        <item x="918"/>
        <item x="1508"/>
        <item x="1447"/>
        <item x="576"/>
        <item x="63"/>
        <item t="default"/>
      </items>
      <autoSortScope>
        <pivotArea dataOnly="0" outline="0" fieldPosition="0">
          <references count="1">
            <reference field="4294967294" count="1" selected="0">
              <x v="0"/>
            </reference>
          </references>
        </pivotArea>
      </autoSortScope>
    </pivotField>
    <pivotField showAll="0">
      <items count="5">
        <item h="1" m="1" x="2"/>
        <item h="1" m="1" x="3"/>
        <item h="1"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3"/>
  </rowFields>
  <rowItems count="5">
    <i>
      <x v="1104"/>
    </i>
    <i>
      <x v="329"/>
    </i>
    <i>
      <x v="219"/>
    </i>
    <i>
      <x v="1030"/>
    </i>
    <i>
      <x v="1086"/>
    </i>
  </rowItems>
  <colItems count="1">
    <i/>
  </colItems>
  <pageFields count="2">
    <pageField fld="2" item="0" hier="-1"/>
    <pageField fld="1" item="243" hier="-1"/>
  </pageFields>
  <dataFields count="1">
    <dataField name="Average of Relative price for inpatient and outpatient services" fld="24" subtotal="average" baseField="3" baseItem="390" numFmtId="9"/>
  </dataFields>
  <formats count="39">
    <format dxfId="78">
      <pivotArea outline="0" collapsedLevelsAreSubtotals="1" fieldPosition="0"/>
    </format>
    <format dxfId="77">
      <pivotArea dataOnly="0" labelOnly="1" fieldPosition="0">
        <references count="1">
          <reference field="3" count="50">
            <x v="8"/>
            <x v="28"/>
            <x v="38"/>
            <x v="40"/>
            <x v="45"/>
            <x v="48"/>
            <x v="87"/>
            <x v="179"/>
            <x v="264"/>
            <x v="307"/>
            <x v="360"/>
            <x v="362"/>
            <x v="417"/>
            <x v="429"/>
            <x v="437"/>
            <x v="494"/>
            <x v="511"/>
            <x v="516"/>
            <x v="518"/>
            <x v="519"/>
            <x v="523"/>
            <x v="549"/>
            <x v="552"/>
            <x v="577"/>
            <x v="579"/>
            <x v="649"/>
            <x v="665"/>
            <x v="717"/>
            <x v="729"/>
            <x v="732"/>
            <x v="744"/>
            <x v="779"/>
            <x v="789"/>
            <x v="792"/>
            <x v="833"/>
            <x v="866"/>
            <x v="879"/>
            <x v="884"/>
            <x v="1002"/>
            <x v="1120"/>
            <x v="1126"/>
            <x v="1201"/>
            <x v="1209"/>
            <x v="1238"/>
            <x v="1412"/>
            <x v="1423"/>
            <x v="1435"/>
            <x v="1454"/>
            <x v="1541"/>
            <x v="1548"/>
          </reference>
        </references>
      </pivotArea>
    </format>
    <format dxfId="76">
      <pivotArea dataOnly="0" labelOnly="1" fieldPosition="0">
        <references count="1">
          <reference field="3" count="50">
            <x v="83"/>
            <x v="123"/>
            <x v="126"/>
            <x v="127"/>
            <x v="141"/>
            <x v="153"/>
            <x v="154"/>
            <x v="170"/>
            <x v="301"/>
            <x v="331"/>
            <x v="375"/>
            <x v="445"/>
            <x v="485"/>
            <x v="535"/>
            <x v="567"/>
            <x v="616"/>
            <x v="686"/>
            <x v="728"/>
            <x v="731"/>
            <x v="736"/>
            <x v="753"/>
            <x v="783"/>
            <x v="813"/>
            <x v="828"/>
            <x v="845"/>
            <x v="934"/>
            <x v="935"/>
            <x v="1022"/>
            <x v="1043"/>
            <x v="1047"/>
            <x v="1114"/>
            <x v="1152"/>
            <x v="1186"/>
            <x v="1204"/>
            <x v="1205"/>
            <x v="1214"/>
            <x v="1240"/>
            <x v="1245"/>
            <x v="1247"/>
            <x v="1253"/>
            <x v="1264"/>
            <x v="1277"/>
            <x v="1279"/>
            <x v="1313"/>
            <x v="1399"/>
            <x v="1443"/>
            <x v="1461"/>
            <x v="1468"/>
            <x v="1495"/>
            <x v="1535"/>
          </reference>
        </references>
      </pivotArea>
    </format>
    <format dxfId="75">
      <pivotArea dataOnly="0" labelOnly="1" fieldPosition="0">
        <references count="1">
          <reference field="3" count="50">
            <x v="15"/>
            <x v="70"/>
            <x v="120"/>
            <x v="121"/>
            <x v="124"/>
            <x v="125"/>
            <x v="151"/>
            <x v="175"/>
            <x v="180"/>
            <x v="233"/>
            <x v="260"/>
            <x v="282"/>
            <x v="439"/>
            <x v="517"/>
            <x v="526"/>
            <x v="532"/>
            <x v="575"/>
            <x v="596"/>
            <x v="609"/>
            <x v="689"/>
            <x v="730"/>
            <x v="735"/>
            <x v="751"/>
            <x v="762"/>
            <x v="767"/>
            <x v="787"/>
            <x v="835"/>
            <x v="864"/>
            <x v="872"/>
            <x v="963"/>
            <x v="987"/>
            <x v="1045"/>
            <x v="1104"/>
            <x v="1105"/>
            <x v="1148"/>
            <x v="1149"/>
            <x v="1167"/>
            <x v="1202"/>
            <x v="1237"/>
            <x v="1239"/>
            <x v="1244"/>
            <x v="1246"/>
            <x v="1298"/>
            <x v="1312"/>
            <x v="1400"/>
            <x v="1405"/>
            <x v="1493"/>
            <x v="1518"/>
            <x v="1530"/>
            <x v="1555"/>
          </reference>
        </references>
      </pivotArea>
    </format>
    <format dxfId="74">
      <pivotArea dataOnly="0" labelOnly="1" fieldPosition="0">
        <references count="1">
          <reference field="3" count="50">
            <x v="37"/>
            <x v="64"/>
            <x v="122"/>
            <x v="171"/>
            <x v="262"/>
            <x v="311"/>
            <x v="319"/>
            <x v="370"/>
            <x v="372"/>
            <x v="384"/>
            <x v="428"/>
            <x v="492"/>
            <x v="515"/>
            <x v="554"/>
            <x v="570"/>
            <x v="631"/>
            <x v="636"/>
            <x v="672"/>
            <x v="733"/>
            <x v="791"/>
            <x v="804"/>
            <x v="826"/>
            <x v="854"/>
            <x v="857"/>
            <x v="948"/>
            <x v="969"/>
            <x v="1034"/>
            <x v="1084"/>
            <x v="1092"/>
            <x v="1108"/>
            <x v="1139"/>
            <x v="1144"/>
            <x v="1154"/>
            <x v="1193"/>
            <x v="1194"/>
            <x v="1199"/>
            <x v="1200"/>
            <x v="1230"/>
            <x v="1257"/>
            <x v="1370"/>
            <x v="1398"/>
            <x v="1401"/>
            <x v="1416"/>
            <x v="1418"/>
            <x v="1428"/>
            <x v="1445"/>
            <x v="1450"/>
            <x v="1452"/>
            <x v="1459"/>
            <x v="1482"/>
          </reference>
        </references>
      </pivotArea>
    </format>
    <format dxfId="73">
      <pivotArea dataOnly="0" labelOnly="1" fieldPosition="0">
        <references count="1">
          <reference field="3" count="50">
            <x v="23"/>
            <x v="67"/>
            <x v="81"/>
            <x v="116"/>
            <x v="118"/>
            <x v="128"/>
            <x v="161"/>
            <x v="165"/>
            <x v="209"/>
            <x v="230"/>
            <x v="243"/>
            <x v="251"/>
            <x v="256"/>
            <x v="280"/>
            <x v="354"/>
            <x v="377"/>
            <x v="390"/>
            <x v="497"/>
            <x v="546"/>
            <x v="553"/>
            <x v="561"/>
            <x v="582"/>
            <x v="594"/>
            <x v="626"/>
            <x v="691"/>
            <x v="734"/>
            <x v="812"/>
            <x v="834"/>
            <x v="883"/>
            <x v="898"/>
            <x v="906"/>
            <x v="922"/>
            <x v="984"/>
            <x v="1057"/>
            <x v="1060"/>
            <x v="1083"/>
            <x v="1155"/>
            <x v="1159"/>
            <x v="1197"/>
            <x v="1269"/>
            <x v="1288"/>
            <x v="1410"/>
            <x v="1420"/>
            <x v="1438"/>
            <x v="1449"/>
            <x v="1480"/>
            <x v="1508"/>
            <x v="1515"/>
            <x v="1543"/>
            <x v="1546"/>
          </reference>
        </references>
      </pivotArea>
    </format>
    <format dxfId="72">
      <pivotArea dataOnly="0" labelOnly="1" fieldPosition="0">
        <references count="1">
          <reference field="3" count="50">
            <x v="11"/>
            <x v="12"/>
            <x v="69"/>
            <x v="78"/>
            <x v="99"/>
            <x v="140"/>
            <x v="218"/>
            <x v="236"/>
            <x v="378"/>
            <x v="392"/>
            <x v="452"/>
            <x v="473"/>
            <x v="480"/>
            <x v="514"/>
            <x v="534"/>
            <x v="569"/>
            <x v="581"/>
            <x v="585"/>
            <x v="607"/>
            <x v="643"/>
            <x v="667"/>
            <x v="685"/>
            <x v="766"/>
            <x v="880"/>
            <x v="914"/>
            <x v="917"/>
            <x v="921"/>
            <x v="945"/>
            <x v="951"/>
            <x v="967"/>
            <x v="980"/>
            <x v="1013"/>
            <x v="1020"/>
            <x v="1024"/>
            <x v="1052"/>
            <x v="1058"/>
            <x v="1090"/>
            <x v="1117"/>
            <x v="1118"/>
            <x v="1119"/>
            <x v="1136"/>
            <x v="1145"/>
            <x v="1153"/>
            <x v="1224"/>
            <x v="1248"/>
            <x v="1299"/>
            <x v="1302"/>
            <x v="1338"/>
            <x v="1413"/>
            <x v="1511"/>
          </reference>
        </references>
      </pivotArea>
    </format>
    <format dxfId="71">
      <pivotArea dataOnly="0" labelOnly="1" fieldPosition="0">
        <references count="1">
          <reference field="3" count="50">
            <x v="17"/>
            <x v="19"/>
            <x v="21"/>
            <x v="142"/>
            <x v="167"/>
            <x v="210"/>
            <x v="239"/>
            <x v="253"/>
            <x v="271"/>
            <x v="334"/>
            <x v="347"/>
            <x v="371"/>
            <x v="422"/>
            <x v="481"/>
            <x v="504"/>
            <x v="529"/>
            <x v="593"/>
            <x v="627"/>
            <x v="713"/>
            <x v="721"/>
            <x v="749"/>
            <x v="771"/>
            <x v="781"/>
            <x v="811"/>
            <x v="877"/>
            <x v="893"/>
            <x v="936"/>
            <x v="939"/>
            <x v="1035"/>
            <x v="1042"/>
            <x v="1044"/>
            <x v="1053"/>
            <x v="1074"/>
            <x v="1109"/>
            <x v="1113"/>
            <x v="1138"/>
            <x v="1226"/>
            <x v="1229"/>
            <x v="1249"/>
            <x v="1259"/>
            <x v="1270"/>
            <x v="1289"/>
            <x v="1407"/>
            <x v="1439"/>
            <x v="1448"/>
            <x v="1451"/>
            <x v="1471"/>
            <x v="1503"/>
            <x v="1504"/>
            <x v="1517"/>
          </reference>
        </references>
      </pivotArea>
    </format>
    <format dxfId="70">
      <pivotArea dataOnly="0" labelOnly="1" fieldPosition="0">
        <references count="1">
          <reference field="3" count="50">
            <x v="79"/>
            <x v="93"/>
            <x v="104"/>
            <x v="157"/>
            <x v="185"/>
            <x v="224"/>
            <x v="263"/>
            <x v="316"/>
            <x v="329"/>
            <x v="367"/>
            <x v="369"/>
            <x v="374"/>
            <x v="398"/>
            <x v="421"/>
            <x v="466"/>
            <x v="513"/>
            <x v="610"/>
            <x v="613"/>
            <x v="677"/>
            <x v="682"/>
            <x v="684"/>
            <x v="702"/>
            <x v="756"/>
            <x v="758"/>
            <x v="760"/>
            <x v="805"/>
            <x v="814"/>
            <x v="941"/>
            <x v="1029"/>
            <x v="1088"/>
            <x v="1137"/>
            <x v="1160"/>
            <x v="1174"/>
            <x v="1178"/>
            <x v="1180"/>
            <x v="1187"/>
            <x v="1218"/>
            <x v="1349"/>
            <x v="1351"/>
            <x v="1358"/>
            <x v="1360"/>
            <x v="1371"/>
            <x v="1372"/>
            <x v="1381"/>
            <x v="1394"/>
            <x v="1429"/>
            <x v="1440"/>
            <x v="1458"/>
            <x v="1465"/>
            <x v="1466"/>
          </reference>
        </references>
      </pivotArea>
    </format>
    <format dxfId="69">
      <pivotArea dataOnly="0" labelOnly="1" fieldPosition="0">
        <references count="1">
          <reference field="3" count="50">
            <x v="80"/>
            <x v="85"/>
            <x v="113"/>
            <x v="197"/>
            <x v="219"/>
            <x v="221"/>
            <x v="254"/>
            <x v="364"/>
            <x v="382"/>
            <x v="388"/>
            <x v="397"/>
            <x v="420"/>
            <x v="468"/>
            <x v="544"/>
            <x v="602"/>
            <x v="605"/>
            <x v="622"/>
            <x v="638"/>
            <x v="662"/>
            <x v="670"/>
            <x v="715"/>
            <x v="757"/>
            <x v="786"/>
            <x v="796"/>
            <x v="800"/>
            <x v="816"/>
            <x v="818"/>
            <x v="937"/>
            <x v="943"/>
            <x v="950"/>
            <x v="960"/>
            <x v="1036"/>
            <x v="1081"/>
            <x v="1106"/>
            <x v="1157"/>
            <x v="1241"/>
            <x v="1254"/>
            <x v="1263"/>
            <x v="1306"/>
            <x v="1355"/>
            <x v="1366"/>
            <x v="1403"/>
            <x v="1436"/>
            <x v="1441"/>
            <x v="1447"/>
            <x v="1464"/>
            <x v="1509"/>
            <x v="1514"/>
            <x v="1516"/>
            <x v="1542"/>
          </reference>
        </references>
      </pivotArea>
    </format>
    <format dxfId="68">
      <pivotArea dataOnly="0" labelOnly="1" fieldPosition="0">
        <references count="1">
          <reference field="3" count="50">
            <x v="55"/>
            <x v="63"/>
            <x v="88"/>
            <x v="106"/>
            <x v="135"/>
            <x v="156"/>
            <x v="162"/>
            <x v="206"/>
            <x v="208"/>
            <x v="217"/>
            <x v="237"/>
            <x v="248"/>
            <x v="288"/>
            <x v="349"/>
            <x v="411"/>
            <x v="412"/>
            <x v="418"/>
            <x v="566"/>
            <x v="591"/>
            <x v="683"/>
            <x v="698"/>
            <x v="699"/>
            <x v="746"/>
            <x v="747"/>
            <x v="778"/>
            <x v="794"/>
            <x v="795"/>
            <x v="801"/>
            <x v="847"/>
            <x v="927"/>
            <x v="930"/>
            <x v="1030"/>
            <x v="1051"/>
            <x v="1065"/>
            <x v="1086"/>
            <x v="1099"/>
            <x v="1112"/>
            <x v="1125"/>
            <x v="1308"/>
            <x v="1315"/>
            <x v="1347"/>
            <x v="1365"/>
            <x v="1368"/>
            <x v="1389"/>
            <x v="1390"/>
            <x v="1421"/>
            <x v="1455"/>
            <x v="1462"/>
            <x v="1472"/>
            <x v="1544"/>
          </reference>
        </references>
      </pivotArea>
    </format>
    <format dxfId="67">
      <pivotArea dataOnly="0" labelOnly="1" fieldPosition="0">
        <references count="1">
          <reference field="3" count="50">
            <x v="92"/>
            <x v="96"/>
            <x v="133"/>
            <x v="143"/>
            <x v="144"/>
            <x v="211"/>
            <x v="212"/>
            <x v="244"/>
            <x v="275"/>
            <x v="284"/>
            <x v="296"/>
            <x v="314"/>
            <x v="315"/>
            <x v="323"/>
            <x v="351"/>
            <x v="373"/>
            <x v="408"/>
            <x v="427"/>
            <x v="471"/>
            <x v="545"/>
            <x v="573"/>
            <x v="693"/>
            <x v="718"/>
            <x v="764"/>
            <x v="765"/>
            <x v="769"/>
            <x v="895"/>
            <x v="896"/>
            <x v="913"/>
            <x v="966"/>
            <x v="981"/>
            <x v="1006"/>
            <x v="1028"/>
            <x v="1080"/>
            <x v="1111"/>
            <x v="1124"/>
            <x v="1173"/>
            <x v="1227"/>
            <x v="1268"/>
            <x v="1273"/>
            <x v="1274"/>
            <x v="1340"/>
            <x v="1342"/>
            <x v="1406"/>
            <x v="1414"/>
            <x v="1431"/>
            <x v="1434"/>
            <x v="1446"/>
            <x v="1507"/>
            <x v="1512"/>
          </reference>
        </references>
      </pivotArea>
    </format>
    <format dxfId="66">
      <pivotArea dataOnly="0" labelOnly="1" fieldPosition="0">
        <references count="1">
          <reference field="3" count="50">
            <x v="68"/>
            <x v="204"/>
            <x v="215"/>
            <x v="223"/>
            <x v="232"/>
            <x v="249"/>
            <x v="281"/>
            <x v="286"/>
            <x v="291"/>
            <x v="299"/>
            <x v="324"/>
            <x v="348"/>
            <x v="366"/>
            <x v="404"/>
            <x v="410"/>
            <x v="423"/>
            <x v="424"/>
            <x v="435"/>
            <x v="505"/>
            <x v="509"/>
            <x v="558"/>
            <x v="559"/>
            <x v="560"/>
            <x v="572"/>
            <x v="587"/>
            <x v="635"/>
            <x v="664"/>
            <x v="692"/>
            <x v="695"/>
            <x v="726"/>
            <x v="748"/>
            <x v="775"/>
            <x v="837"/>
            <x v="858"/>
            <x v="908"/>
            <x v="911"/>
            <x v="958"/>
            <x v="1025"/>
            <x v="1107"/>
            <x v="1121"/>
            <x v="1147"/>
            <x v="1212"/>
            <x v="1276"/>
            <x v="1278"/>
            <x v="1283"/>
            <x v="1284"/>
            <x v="1287"/>
            <x v="1337"/>
            <x v="1352"/>
            <x v="1393"/>
          </reference>
        </references>
      </pivotArea>
    </format>
    <format dxfId="65">
      <pivotArea dataOnly="0" labelOnly="1" fieldPosition="0">
        <references count="1">
          <reference field="3" count="50">
            <x v="39"/>
            <x v="42"/>
            <x v="95"/>
            <x v="103"/>
            <x v="112"/>
            <x v="150"/>
            <x v="222"/>
            <x v="283"/>
            <x v="302"/>
            <x v="313"/>
            <x v="320"/>
            <x v="325"/>
            <x v="396"/>
            <x v="403"/>
            <x v="425"/>
            <x v="426"/>
            <x v="436"/>
            <x v="487"/>
            <x v="490"/>
            <x v="563"/>
            <x v="611"/>
            <x v="651"/>
            <x v="655"/>
            <x v="676"/>
            <x v="700"/>
            <x v="712"/>
            <x v="770"/>
            <x v="891"/>
            <x v="957"/>
            <x v="974"/>
            <x v="977"/>
            <x v="1015"/>
            <x v="1017"/>
            <x v="1019"/>
            <x v="1072"/>
            <x v="1073"/>
            <x v="1094"/>
            <x v="1133"/>
            <x v="1242"/>
            <x v="1265"/>
            <x v="1271"/>
            <x v="1275"/>
            <x v="1280"/>
            <x v="1281"/>
            <x v="1282"/>
            <x v="1319"/>
            <x v="1344"/>
            <x v="1346"/>
            <x v="1540"/>
            <x v="1552"/>
          </reference>
        </references>
      </pivotArea>
    </format>
    <format dxfId="64">
      <pivotArea dataOnly="0" labelOnly="1" fieldPosition="0">
        <references count="1">
          <reference field="3" count="50">
            <x v="35"/>
            <x v="44"/>
            <x v="49"/>
            <x v="50"/>
            <x v="51"/>
            <x v="60"/>
            <x v="134"/>
            <x v="174"/>
            <x v="176"/>
            <x v="181"/>
            <x v="193"/>
            <x v="194"/>
            <x v="220"/>
            <x v="270"/>
            <x v="272"/>
            <x v="285"/>
            <x v="287"/>
            <x v="326"/>
            <x v="359"/>
            <x v="383"/>
            <x v="419"/>
            <x v="446"/>
            <x v="450"/>
            <x v="461"/>
            <x v="565"/>
            <x v="597"/>
            <x v="615"/>
            <x v="619"/>
            <x v="620"/>
            <x v="678"/>
            <x v="740"/>
            <x v="741"/>
            <x v="743"/>
            <x v="782"/>
            <x v="827"/>
            <x v="856"/>
            <x v="900"/>
            <x v="952"/>
            <x v="979"/>
            <x v="983"/>
            <x v="985"/>
            <x v="1026"/>
            <x v="1071"/>
            <x v="1141"/>
            <x v="1213"/>
            <x v="1235"/>
            <x v="1297"/>
            <x v="1415"/>
            <x v="1437"/>
            <x v="1469"/>
          </reference>
        </references>
      </pivotArea>
    </format>
    <format dxfId="63">
      <pivotArea dataOnly="0" labelOnly="1" fieldPosition="0">
        <references count="1">
          <reference field="3" count="50">
            <x v="0"/>
            <x v="3"/>
            <x v="6"/>
            <x v="10"/>
            <x v="27"/>
            <x v="31"/>
            <x v="32"/>
            <x v="33"/>
            <x v="52"/>
            <x v="53"/>
            <x v="54"/>
            <x v="56"/>
            <x v="57"/>
            <x v="58"/>
            <x v="84"/>
            <x v="89"/>
            <x v="94"/>
            <x v="98"/>
            <x v="129"/>
            <x v="130"/>
            <x v="131"/>
            <x v="132"/>
            <x v="178"/>
            <x v="182"/>
            <x v="184"/>
            <x v="186"/>
            <x v="188"/>
            <x v="190"/>
            <x v="192"/>
            <x v="196"/>
            <x v="198"/>
            <x v="200"/>
            <x v="202"/>
            <x v="214"/>
            <x v="216"/>
            <x v="226"/>
            <x v="289"/>
            <x v="290"/>
            <x v="292"/>
            <x v="293"/>
            <x v="294"/>
            <x v="295"/>
            <x v="297"/>
            <x v="298"/>
            <x v="300"/>
            <x v="303"/>
            <x v="304"/>
            <x v="305"/>
            <x v="306"/>
            <x v="308"/>
          </reference>
        </references>
      </pivotArea>
    </format>
    <format dxfId="62">
      <pivotArea dataOnly="0" labelOnly="1" fieldPosition="0">
        <references count="1">
          <reference field="3" count="50">
            <x v="4"/>
            <x v="5"/>
            <x v="7"/>
            <x v="13"/>
            <x v="16"/>
            <x v="20"/>
            <x v="43"/>
            <x v="59"/>
            <x v="61"/>
            <x v="62"/>
            <x v="100"/>
            <x v="102"/>
            <x v="107"/>
            <x v="111"/>
            <x v="114"/>
            <x v="117"/>
            <x v="119"/>
            <x v="136"/>
            <x v="137"/>
            <x v="138"/>
            <x v="139"/>
            <x v="145"/>
            <x v="146"/>
            <x v="147"/>
            <x v="148"/>
            <x v="228"/>
            <x v="234"/>
            <x v="238"/>
            <x v="240"/>
            <x v="242"/>
            <x v="246"/>
            <x v="250"/>
            <x v="252"/>
            <x v="258"/>
            <x v="266"/>
            <x v="268"/>
            <x v="274"/>
            <x v="276"/>
            <x v="309"/>
            <x v="310"/>
            <x v="312"/>
            <x v="317"/>
            <x v="318"/>
            <x v="321"/>
            <x v="322"/>
            <x v="327"/>
            <x v="328"/>
            <x v="330"/>
            <x v="332"/>
            <x v="333"/>
          </reference>
        </references>
      </pivotArea>
    </format>
    <format dxfId="61">
      <pivotArea dataOnly="0" labelOnly="1" fieldPosition="0">
        <references count="1">
          <reference field="3" count="50">
            <x v="1"/>
            <x v="2"/>
            <x v="9"/>
            <x v="14"/>
            <x v="18"/>
            <x v="22"/>
            <x v="29"/>
            <x v="30"/>
            <x v="65"/>
            <x v="66"/>
            <x v="82"/>
            <x v="86"/>
            <x v="91"/>
            <x v="101"/>
            <x v="108"/>
            <x v="110"/>
            <x v="149"/>
            <x v="152"/>
            <x v="177"/>
            <x v="189"/>
            <x v="201"/>
            <x v="205"/>
            <x v="213"/>
            <x v="225"/>
            <x v="229"/>
            <x v="241"/>
            <x v="245"/>
            <x v="257"/>
            <x v="261"/>
            <x v="265"/>
            <x v="278"/>
            <x v="335"/>
            <x v="336"/>
            <x v="337"/>
            <x v="338"/>
            <x v="339"/>
            <x v="340"/>
            <x v="341"/>
            <x v="342"/>
            <x v="343"/>
            <x v="344"/>
            <x v="345"/>
            <x v="346"/>
            <x v="350"/>
            <x v="352"/>
            <x v="353"/>
            <x v="355"/>
            <x v="356"/>
            <x v="357"/>
            <x v="358"/>
          </reference>
        </references>
      </pivotArea>
    </format>
    <format dxfId="60">
      <pivotArea dataOnly="0" labelOnly="1" fieldPosition="0">
        <references count="1">
          <reference field="3" count="50">
            <x v="24"/>
            <x v="25"/>
            <x v="26"/>
            <x v="34"/>
            <x v="36"/>
            <x v="41"/>
            <x v="46"/>
            <x v="71"/>
            <x v="72"/>
            <x v="73"/>
            <x v="74"/>
            <x v="75"/>
            <x v="76"/>
            <x v="77"/>
            <x v="90"/>
            <x v="97"/>
            <x v="109"/>
            <x v="115"/>
            <x v="155"/>
            <x v="158"/>
            <x v="159"/>
            <x v="160"/>
            <x v="163"/>
            <x v="164"/>
            <x v="166"/>
            <x v="168"/>
            <x v="169"/>
            <x v="183"/>
            <x v="187"/>
            <x v="191"/>
            <x v="199"/>
            <x v="203"/>
            <x v="207"/>
            <x v="231"/>
            <x v="235"/>
            <x v="247"/>
            <x v="255"/>
            <x v="267"/>
            <x v="269"/>
            <x v="273"/>
            <x v="277"/>
            <x v="279"/>
            <x v="361"/>
            <x v="363"/>
            <x v="365"/>
            <x v="368"/>
            <x v="376"/>
            <x v="379"/>
            <x v="380"/>
            <x v="381"/>
          </reference>
        </references>
      </pivotArea>
    </format>
    <format dxfId="59">
      <pivotArea dataOnly="0" labelOnly="1" fieldPosition="0">
        <references count="1">
          <reference field="3" count="50">
            <x v="47"/>
            <x v="105"/>
            <x v="172"/>
            <x v="173"/>
            <x v="195"/>
            <x v="227"/>
            <x v="259"/>
            <x v="385"/>
            <x v="386"/>
            <x v="387"/>
            <x v="389"/>
            <x v="394"/>
            <x v="401"/>
            <x v="402"/>
            <x v="407"/>
            <x v="409"/>
            <x v="438"/>
            <x v="440"/>
            <x v="441"/>
            <x v="442"/>
            <x v="443"/>
            <x v="444"/>
            <x v="467"/>
            <x v="470"/>
            <x v="472"/>
            <x v="474"/>
            <x v="476"/>
            <x v="477"/>
            <x v="478"/>
            <x v="479"/>
            <x v="482"/>
            <x v="510"/>
            <x v="512"/>
            <x v="520"/>
            <x v="571"/>
            <x v="583"/>
            <x v="589"/>
            <x v="595"/>
            <x v="599"/>
            <x v="601"/>
            <x v="603"/>
            <x v="673"/>
            <x v="674"/>
            <x v="675"/>
            <x v="679"/>
            <x v="680"/>
            <x v="681"/>
            <x v="687"/>
            <x v="688"/>
            <x v="690"/>
          </reference>
        </references>
      </pivotArea>
    </format>
    <format dxfId="58">
      <pivotArea dataOnly="0" labelOnly="1" fieldPosition="0">
        <references count="1">
          <reference field="3" count="50">
            <x v="395"/>
            <x v="413"/>
            <x v="431"/>
            <x v="432"/>
            <x v="434"/>
            <x v="447"/>
            <x v="448"/>
            <x v="484"/>
            <x v="486"/>
            <x v="488"/>
            <x v="489"/>
            <x v="496"/>
            <x v="498"/>
            <x v="501"/>
            <x v="502"/>
            <x v="503"/>
            <x v="521"/>
            <x v="522"/>
            <x v="524"/>
            <x v="525"/>
            <x v="527"/>
            <x v="528"/>
            <x v="530"/>
            <x v="617"/>
            <x v="621"/>
            <x v="623"/>
            <x v="625"/>
            <x v="629"/>
            <x v="633"/>
            <x v="637"/>
            <x v="639"/>
            <x v="641"/>
            <x v="645"/>
            <x v="647"/>
            <x v="653"/>
            <x v="694"/>
            <x v="696"/>
            <x v="697"/>
            <x v="701"/>
            <x v="703"/>
            <x v="704"/>
            <x v="705"/>
            <x v="706"/>
            <x v="707"/>
            <x v="708"/>
            <x v="709"/>
            <x v="710"/>
            <x v="711"/>
            <x v="714"/>
            <x v="716"/>
          </reference>
        </references>
      </pivotArea>
    </format>
    <format dxfId="57">
      <pivotArea dataOnly="0" labelOnly="1" fieldPosition="0">
        <references count="1">
          <reference field="3" count="50">
            <x v="391"/>
            <x v="393"/>
            <x v="399"/>
            <x v="405"/>
            <x v="414"/>
            <x v="430"/>
            <x v="433"/>
            <x v="449"/>
            <x v="451"/>
            <x v="453"/>
            <x v="475"/>
            <x v="483"/>
            <x v="495"/>
            <x v="507"/>
            <x v="508"/>
            <x v="531"/>
            <x v="533"/>
            <x v="536"/>
            <x v="537"/>
            <x v="538"/>
            <x v="539"/>
            <x v="540"/>
            <x v="541"/>
            <x v="542"/>
            <x v="543"/>
            <x v="574"/>
            <x v="578"/>
            <x v="586"/>
            <x v="590"/>
            <x v="598"/>
            <x v="606"/>
            <x v="614"/>
            <x v="618"/>
            <x v="630"/>
            <x v="657"/>
            <x v="659"/>
            <x v="661"/>
            <x v="663"/>
            <x v="669"/>
            <x v="671"/>
            <x v="719"/>
            <x v="720"/>
            <x v="722"/>
            <x v="723"/>
            <x v="724"/>
            <x v="725"/>
            <x v="727"/>
            <x v="737"/>
            <x v="738"/>
            <x v="739"/>
          </reference>
        </references>
      </pivotArea>
    </format>
    <format dxfId="56">
      <pivotArea dataOnly="0" labelOnly="1" fieldPosition="0">
        <references count="1">
          <reference field="3" count="50">
            <x v="400"/>
            <x v="406"/>
            <x v="415"/>
            <x v="416"/>
            <x v="454"/>
            <x v="455"/>
            <x v="456"/>
            <x v="457"/>
            <x v="458"/>
            <x v="459"/>
            <x v="460"/>
            <x v="462"/>
            <x v="469"/>
            <x v="493"/>
            <x v="499"/>
            <x v="500"/>
            <x v="547"/>
            <x v="548"/>
            <x v="550"/>
            <x v="551"/>
            <x v="555"/>
            <x v="556"/>
            <x v="557"/>
            <x v="576"/>
            <x v="580"/>
            <x v="588"/>
            <x v="592"/>
            <x v="604"/>
            <x v="612"/>
            <x v="628"/>
            <x v="634"/>
            <x v="642"/>
            <x v="644"/>
            <x v="646"/>
            <x v="650"/>
            <x v="652"/>
            <x v="654"/>
            <x v="658"/>
            <x v="660"/>
            <x v="666"/>
            <x v="668"/>
            <x v="742"/>
            <x v="745"/>
            <x v="750"/>
            <x v="752"/>
            <x v="754"/>
            <x v="755"/>
            <x v="759"/>
            <x v="761"/>
            <x v="763"/>
          </reference>
        </references>
      </pivotArea>
    </format>
    <format dxfId="55">
      <pivotArea dataOnly="0" labelOnly="1" fieldPosition="0">
        <references count="1">
          <reference field="3" count="50">
            <x v="463"/>
            <x v="464"/>
            <x v="465"/>
            <x v="491"/>
            <x v="506"/>
            <x v="562"/>
            <x v="564"/>
            <x v="568"/>
            <x v="584"/>
            <x v="600"/>
            <x v="608"/>
            <x v="624"/>
            <x v="632"/>
            <x v="640"/>
            <x v="648"/>
            <x v="656"/>
            <x v="768"/>
            <x v="772"/>
            <x v="773"/>
            <x v="774"/>
            <x v="776"/>
            <x v="777"/>
            <x v="809"/>
            <x v="810"/>
            <x v="823"/>
            <x v="824"/>
            <x v="846"/>
            <x v="849"/>
            <x v="851"/>
            <x v="852"/>
            <x v="892"/>
            <x v="894"/>
            <x v="946"/>
            <x v="954"/>
            <x v="956"/>
            <x v="962"/>
            <x v="964"/>
            <x v="968"/>
            <x v="970"/>
            <x v="972"/>
            <x v="1056"/>
            <x v="1059"/>
            <x v="1061"/>
            <x v="1062"/>
            <x v="1063"/>
            <x v="1064"/>
            <x v="1066"/>
            <x v="1067"/>
            <x v="1068"/>
            <x v="1069"/>
          </reference>
        </references>
      </pivotArea>
    </format>
    <format dxfId="54">
      <pivotArea dataOnly="0" labelOnly="1" fieldPosition="0">
        <references count="1">
          <reference field="3" count="50">
            <x v="784"/>
            <x v="790"/>
            <x v="797"/>
            <x v="798"/>
            <x v="802"/>
            <x v="803"/>
            <x v="825"/>
            <x v="829"/>
            <x v="861"/>
            <x v="867"/>
            <x v="868"/>
            <x v="873"/>
            <x v="897"/>
            <x v="899"/>
            <x v="901"/>
            <x v="902"/>
            <x v="903"/>
            <x v="904"/>
            <x v="905"/>
            <x v="907"/>
            <x v="976"/>
            <x v="978"/>
            <x v="982"/>
            <x v="986"/>
            <x v="988"/>
            <x v="990"/>
            <x v="992"/>
            <x v="994"/>
            <x v="996"/>
            <x v="998"/>
            <x v="1000"/>
            <x v="1004"/>
            <x v="1008"/>
            <x v="1010"/>
            <x v="1012"/>
            <x v="1014"/>
            <x v="1016"/>
            <x v="1018"/>
            <x v="1070"/>
            <x v="1075"/>
            <x v="1076"/>
            <x v="1077"/>
            <x v="1078"/>
            <x v="1079"/>
            <x v="1082"/>
            <x v="1085"/>
            <x v="1087"/>
            <x v="1089"/>
            <x v="1091"/>
            <x v="1093"/>
          </reference>
        </references>
      </pivotArea>
    </format>
    <format dxfId="53">
      <pivotArea dataOnly="0" labelOnly="1" fieldPosition="0">
        <references count="1">
          <reference field="3" count="50">
            <x v="788"/>
            <x v="793"/>
            <x v="806"/>
            <x v="817"/>
            <x v="819"/>
            <x v="820"/>
            <x v="821"/>
            <x v="830"/>
            <x v="831"/>
            <x v="832"/>
            <x v="848"/>
            <x v="853"/>
            <x v="855"/>
            <x v="874"/>
            <x v="875"/>
            <x v="878"/>
            <x v="881"/>
            <x v="886"/>
            <x v="890"/>
            <x v="909"/>
            <x v="910"/>
            <x v="912"/>
            <x v="915"/>
            <x v="916"/>
            <x v="918"/>
            <x v="919"/>
            <x v="920"/>
            <x v="947"/>
            <x v="955"/>
            <x v="959"/>
            <x v="971"/>
            <x v="975"/>
            <x v="1032"/>
            <x v="1038"/>
            <x v="1040"/>
            <x v="1046"/>
            <x v="1048"/>
            <x v="1050"/>
            <x v="1054"/>
            <x v="1095"/>
            <x v="1096"/>
            <x v="1097"/>
            <x v="1098"/>
            <x v="1100"/>
            <x v="1101"/>
            <x v="1102"/>
            <x v="1103"/>
            <x v="1110"/>
            <x v="1115"/>
            <x v="1116"/>
          </reference>
        </references>
      </pivotArea>
    </format>
    <format dxfId="52">
      <pivotArea dataOnly="0" labelOnly="1" fieldPosition="0">
        <references count="1">
          <reference field="3" count="50">
            <x v="785"/>
            <x v="799"/>
            <x v="807"/>
            <x v="815"/>
            <x v="836"/>
            <x v="838"/>
            <x v="859"/>
            <x v="860"/>
            <x v="863"/>
            <x v="865"/>
            <x v="870"/>
            <x v="882"/>
            <x v="885"/>
            <x v="888"/>
            <x v="889"/>
            <x v="923"/>
            <x v="924"/>
            <x v="925"/>
            <x v="926"/>
            <x v="928"/>
            <x v="929"/>
            <x v="931"/>
            <x v="932"/>
            <x v="933"/>
            <x v="953"/>
            <x v="961"/>
            <x v="991"/>
            <x v="995"/>
            <x v="999"/>
            <x v="1003"/>
            <x v="1007"/>
            <x v="1011"/>
            <x v="1023"/>
            <x v="1027"/>
            <x v="1031"/>
            <x v="1039"/>
            <x v="1055"/>
            <x v="1122"/>
            <x v="1123"/>
            <x v="1127"/>
            <x v="1128"/>
            <x v="1129"/>
            <x v="1130"/>
            <x v="1131"/>
            <x v="1132"/>
            <x v="1134"/>
            <x v="1135"/>
            <x v="1140"/>
            <x v="1142"/>
            <x v="1143"/>
          </reference>
        </references>
      </pivotArea>
    </format>
    <format dxfId="51">
      <pivotArea dataOnly="0" labelOnly="1" fieldPosition="0">
        <references count="1">
          <reference field="3" count="50">
            <x v="780"/>
            <x v="808"/>
            <x v="822"/>
            <x v="839"/>
            <x v="840"/>
            <x v="841"/>
            <x v="842"/>
            <x v="843"/>
            <x v="844"/>
            <x v="850"/>
            <x v="862"/>
            <x v="869"/>
            <x v="871"/>
            <x v="876"/>
            <x v="887"/>
            <x v="938"/>
            <x v="940"/>
            <x v="942"/>
            <x v="944"/>
            <x v="949"/>
            <x v="965"/>
            <x v="973"/>
            <x v="989"/>
            <x v="993"/>
            <x v="997"/>
            <x v="1001"/>
            <x v="1005"/>
            <x v="1009"/>
            <x v="1021"/>
            <x v="1033"/>
            <x v="1037"/>
            <x v="1041"/>
            <x v="1049"/>
            <x v="1146"/>
            <x v="1150"/>
            <x v="1151"/>
            <x v="1156"/>
            <x v="1158"/>
            <x v="1161"/>
            <x v="1162"/>
            <x v="1163"/>
            <x v="1164"/>
            <x v="1165"/>
            <x v="1166"/>
            <x v="1169"/>
            <x v="1181"/>
            <x v="1303"/>
            <x v="1304"/>
            <x v="1345"/>
            <x v="1361"/>
          </reference>
        </references>
      </pivotArea>
    </format>
    <format dxfId="50">
      <pivotArea dataOnly="0" labelOnly="1" fieldPosition="0">
        <references count="1">
          <reference field="3" count="50">
            <x v="1175"/>
            <x v="1176"/>
            <x v="1182"/>
            <x v="1184"/>
            <x v="1195"/>
            <x v="1196"/>
            <x v="1210"/>
            <x v="1236"/>
            <x v="1250"/>
            <x v="1252"/>
            <x v="1255"/>
            <x v="1256"/>
            <x v="1260"/>
            <x v="1262"/>
            <x v="1305"/>
            <x v="1307"/>
            <x v="1309"/>
            <x v="1310"/>
            <x v="1311"/>
            <x v="1314"/>
            <x v="1316"/>
            <x v="1317"/>
            <x v="1353"/>
            <x v="1357"/>
            <x v="1359"/>
            <x v="1363"/>
            <x v="1367"/>
            <x v="1369"/>
            <x v="1373"/>
            <x v="1375"/>
            <x v="1377"/>
            <x v="1379"/>
            <x v="1383"/>
            <x v="1385"/>
            <x v="1387"/>
            <x v="1391"/>
            <x v="1395"/>
            <x v="1397"/>
            <x v="1453"/>
            <x v="1456"/>
            <x v="1457"/>
            <x v="1460"/>
            <x v="1463"/>
            <x v="1467"/>
            <x v="1470"/>
            <x v="1473"/>
            <x v="1474"/>
            <x v="1475"/>
            <x v="1476"/>
            <x v="1477"/>
          </reference>
        </references>
      </pivotArea>
    </format>
    <format dxfId="49">
      <pivotArea dataOnly="0" labelOnly="1" fieldPosition="0">
        <references count="1">
          <reference field="3" count="50">
            <x v="1168"/>
            <x v="1185"/>
            <x v="1190"/>
            <x v="1191"/>
            <x v="1198"/>
            <x v="1215"/>
            <x v="1216"/>
            <x v="1221"/>
            <x v="1223"/>
            <x v="1228"/>
            <x v="1231"/>
            <x v="1232"/>
            <x v="1234"/>
            <x v="1272"/>
            <x v="1286"/>
            <x v="1291"/>
            <x v="1293"/>
            <x v="1295"/>
            <x v="1296"/>
            <x v="1318"/>
            <x v="1320"/>
            <x v="1321"/>
            <x v="1409"/>
            <x v="1411"/>
            <x v="1417"/>
            <x v="1419"/>
            <x v="1425"/>
            <x v="1427"/>
            <x v="1433"/>
            <x v="1478"/>
            <x v="1479"/>
            <x v="1481"/>
            <x v="1483"/>
            <x v="1484"/>
            <x v="1485"/>
            <x v="1486"/>
            <x v="1487"/>
            <x v="1488"/>
            <x v="1489"/>
            <x v="1490"/>
            <x v="1491"/>
            <x v="1492"/>
            <x v="1494"/>
            <x v="1496"/>
            <x v="1497"/>
            <x v="1498"/>
            <x v="1499"/>
            <x v="1500"/>
            <x v="1501"/>
            <x v="1502"/>
          </reference>
        </references>
      </pivotArea>
    </format>
    <format dxfId="48">
      <pivotArea dataOnly="0" labelOnly="1" fieldPosition="0">
        <references count="1">
          <reference field="3" count="50">
            <x v="1172"/>
            <x v="1188"/>
            <x v="1189"/>
            <x v="1207"/>
            <x v="1220"/>
            <x v="1251"/>
            <x v="1258"/>
            <x v="1261"/>
            <x v="1285"/>
            <x v="1290"/>
            <x v="1294"/>
            <x v="1301"/>
            <x v="1322"/>
            <x v="1323"/>
            <x v="1324"/>
            <x v="1325"/>
            <x v="1326"/>
            <x v="1327"/>
            <x v="1328"/>
            <x v="1329"/>
            <x v="1330"/>
            <x v="1331"/>
            <x v="1332"/>
            <x v="1333"/>
            <x v="1348"/>
            <x v="1356"/>
            <x v="1364"/>
            <x v="1376"/>
            <x v="1380"/>
            <x v="1384"/>
            <x v="1388"/>
            <x v="1392"/>
            <x v="1396"/>
            <x v="1404"/>
            <x v="1408"/>
            <x v="1424"/>
            <x v="1432"/>
            <x v="1505"/>
            <x v="1506"/>
            <x v="1510"/>
            <x v="1513"/>
            <x v="1519"/>
            <x v="1520"/>
            <x v="1521"/>
            <x v="1522"/>
            <x v="1523"/>
            <x v="1524"/>
            <x v="1525"/>
            <x v="1526"/>
            <x v="1527"/>
          </reference>
        </references>
      </pivotArea>
    </format>
    <format dxfId="47">
      <pivotArea dataOnly="0" labelOnly="1" fieldPosition="0">
        <references count="1">
          <reference field="3" count="50">
            <x v="1170"/>
            <x v="1177"/>
            <x v="1179"/>
            <x v="1183"/>
            <x v="1192"/>
            <x v="1203"/>
            <x v="1206"/>
            <x v="1208"/>
            <x v="1211"/>
            <x v="1217"/>
            <x v="1219"/>
            <x v="1222"/>
            <x v="1225"/>
            <x v="1233"/>
            <x v="1243"/>
            <x v="1267"/>
            <x v="1292"/>
            <x v="1300"/>
            <x v="1334"/>
            <x v="1335"/>
            <x v="1336"/>
            <x v="1339"/>
            <x v="1341"/>
            <x v="1343"/>
            <x v="1350"/>
            <x v="1354"/>
            <x v="1374"/>
            <x v="1378"/>
            <x v="1382"/>
            <x v="1386"/>
            <x v="1402"/>
            <x v="1422"/>
            <x v="1430"/>
            <x v="1442"/>
            <x v="1444"/>
            <x v="1528"/>
            <x v="1529"/>
            <x v="1531"/>
            <x v="1532"/>
            <x v="1533"/>
            <x v="1534"/>
            <x v="1536"/>
            <x v="1537"/>
            <x v="1538"/>
            <x v="1539"/>
            <x v="1545"/>
            <x v="1547"/>
            <x v="1549"/>
            <x v="1550"/>
            <x v="1551"/>
          </reference>
        </references>
      </pivotArea>
    </format>
    <format dxfId="46">
      <pivotArea dataOnly="0" labelOnly="1" fieldPosition="0">
        <references count="1">
          <reference field="3" count="6">
            <x v="1171"/>
            <x v="1266"/>
            <x v="1362"/>
            <x v="1426"/>
            <x v="1553"/>
            <x v="1554"/>
          </reference>
        </references>
      </pivotArea>
    </format>
    <format dxfId="45">
      <pivotArea outline="0" collapsedLevelsAreSubtotals="1" fieldPosition="0"/>
    </format>
    <format dxfId="44">
      <pivotArea type="all" dataOnly="0" outline="0" fieldPosition="0"/>
    </format>
    <format dxfId="43">
      <pivotArea outline="0" collapsedLevelsAreSubtotals="1" fieldPosition="0"/>
    </format>
    <format dxfId="42">
      <pivotArea field="3" type="button" dataOnly="0" labelOnly="1" outline="0" axis="axisRow" fieldPosition="0"/>
    </format>
    <format dxfId="41">
      <pivotArea dataOnly="0" labelOnly="1" fieldPosition="0">
        <references count="1">
          <reference field="3" count="11">
            <x v="283"/>
            <x v="284"/>
            <x v="285"/>
            <x v="290"/>
            <x v="377"/>
            <x v="390"/>
            <x v="423"/>
            <x v="558"/>
            <x v="951"/>
            <x v="1283"/>
            <x v="1284"/>
          </reference>
        </references>
      </pivotArea>
    </format>
    <format dxfId="40">
      <pivotArea dataOnly="0" labelOnly="1" outline="0" axis="axisValues" fieldPosition="0"/>
    </format>
  </formats>
  <chartFormats count="1">
    <chartFormat chart="13" format="7" series="1">
      <pivotArea type="data" outline="0" fieldPosition="0">
        <references count="1">
          <reference field="4294967294" count="1" selected="0">
            <x v="0"/>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4FA630E-AA12-4266-B32A-D1A5E016FEB9}" name="PivotTable4" cacheId="1" applyNumberFormats="0" applyBorderFormats="0" applyFontFormats="0" applyPatternFormats="0" applyAlignmentFormats="0" applyWidthHeightFormats="1" dataCaption="Values" updatedVersion="6" minRefreshableVersion="3" useAutoFormatting="1" rowGrandTotals="0" colGrandTotals="0" itemPrintTitles="1" createdVersion="6" indent="0" compact="0" compactData="0" multipleFieldFilters="0" chartFormat="5">
  <location ref="A6:B12" firstHeaderRow="1" firstDataRow="1" firstDataCol="1" rowPageCount="2" colPageCount="1"/>
  <pivotFields count="25">
    <pivotField compact="0" outline="0" showAll="0" defaultSubtotal="0"/>
    <pivotField axis="axisPage" compact="0" outline="0" showAll="0" defaultSubtotal="0">
      <items count="1030">
        <item x="358"/>
        <item x="963"/>
        <item x="887"/>
        <item x="816"/>
        <item x="1024"/>
        <item x="452"/>
        <item x="719"/>
        <item x="636"/>
        <item x="4"/>
        <item x="108"/>
        <item x="633"/>
        <item x="354"/>
        <item x="539"/>
        <item x="926"/>
        <item x="807"/>
        <item x="747"/>
        <item x="460"/>
        <item x="462"/>
        <item x="143"/>
        <item x="883"/>
        <item x="394"/>
        <item x="607"/>
        <item x="957"/>
        <item x="933"/>
        <item x="253"/>
        <item x="317"/>
        <item x="877"/>
        <item x="282"/>
        <item x="467"/>
        <item x="909"/>
        <item x="866"/>
        <item x="196"/>
        <item x="642"/>
        <item x="700"/>
        <item x="684"/>
        <item x="328"/>
        <item x="746"/>
        <item x="59"/>
        <item x="107"/>
        <item x="448"/>
        <item x="110"/>
        <item x="78"/>
        <item x="422"/>
        <item x="239"/>
        <item x="117"/>
        <item x="14"/>
        <item x="132"/>
        <item x="864"/>
        <item x="267"/>
        <item x="443"/>
        <item x="897"/>
        <item x="489"/>
        <item x="404"/>
        <item x="413"/>
        <item x="718"/>
        <item x="333"/>
        <item x="945"/>
        <item x="203"/>
        <item x="849"/>
        <item x="372"/>
        <item x="661"/>
        <item x="291"/>
        <item x="366"/>
        <item x="475"/>
        <item x="466"/>
        <item x="898"/>
        <item x="768"/>
        <item x="856"/>
        <item x="794"/>
        <item x="769"/>
        <item x="995"/>
        <item x="290"/>
        <item x="419"/>
        <item x="81"/>
        <item x="758"/>
        <item x="182"/>
        <item x="743"/>
        <item x="962"/>
        <item x="889"/>
        <item x="999"/>
        <item x="579"/>
        <item x="948"/>
        <item x="346"/>
        <item x="631"/>
        <item x="583"/>
        <item x="406"/>
        <item x="481"/>
        <item x="592"/>
        <item x="177"/>
        <item x="167"/>
        <item x="576"/>
        <item x="249"/>
        <item x="764"/>
        <item x="88"/>
        <item x="204"/>
        <item x="577"/>
        <item x="941"/>
        <item x="693"/>
        <item x="940"/>
        <item x="383"/>
        <item x="425"/>
        <item x="15"/>
        <item x="330"/>
        <item x="65"/>
        <item x="598"/>
        <item x="563"/>
        <item x="947"/>
        <item x="278"/>
        <item x="388"/>
        <item x="270"/>
        <item x="965"/>
        <item x="881"/>
        <item x="566"/>
        <item x="417"/>
        <item x="2"/>
        <item x="830"/>
        <item x="433"/>
        <item x="906"/>
        <item x="115"/>
        <item x="38"/>
        <item x="744"/>
        <item x="810"/>
        <item x="779"/>
        <item x="657"/>
        <item x="395"/>
        <item x="958"/>
        <item x="916"/>
        <item x="48"/>
        <item x="555"/>
        <item x="595"/>
        <item x="477"/>
        <item x="414"/>
        <item x="421"/>
        <item x="557"/>
        <item x="787"/>
        <item x="342"/>
        <item x="767"/>
        <item x="662"/>
        <item x="11"/>
        <item x="109"/>
        <item x="93"/>
        <item x="568"/>
        <item x="409"/>
        <item x="215"/>
        <item x="646"/>
        <item x="266"/>
        <item x="540"/>
        <item x="111"/>
        <item x="505"/>
        <item x="884"/>
        <item x="708"/>
        <item x="1011"/>
        <item x="527"/>
        <item x="34"/>
        <item x="1019"/>
        <item x="151"/>
        <item x="160"/>
        <item x="387"/>
        <item x="811"/>
        <item x="326"/>
        <item x="694"/>
        <item x="756"/>
        <item x="533"/>
        <item x="538"/>
        <item x="844"/>
        <item x="512"/>
        <item x="572"/>
        <item x="1012"/>
        <item x="19"/>
        <item x="159"/>
        <item x="585"/>
        <item x="599"/>
        <item x="715"/>
        <item x="754"/>
        <item x="501"/>
        <item x="629"/>
        <item x="801"/>
        <item x="980"/>
        <item x="268"/>
        <item x="324"/>
        <item x="878"/>
        <item x="723"/>
        <item x="104"/>
        <item x="679"/>
        <item x="288"/>
        <item x="468"/>
        <item x="641"/>
        <item x="710"/>
        <item x="1017"/>
        <item x="318"/>
        <item x="624"/>
        <item x="892"/>
        <item x="12"/>
        <item x="559"/>
        <item x="258"/>
        <item x="131"/>
        <item x="515"/>
        <item x="615"/>
        <item x="245"/>
        <item x="886"/>
        <item x="127"/>
        <item x="841"/>
        <item x="103"/>
        <item x="101"/>
        <item x="341"/>
        <item x="862"/>
        <item x="824"/>
        <item x="899"/>
        <item x="62"/>
        <item x="292"/>
        <item x="825"/>
        <item x="984"/>
        <item x="396"/>
        <item x="113"/>
        <item x="49"/>
        <item x="228"/>
        <item x="570"/>
        <item x="829"/>
        <item x="362"/>
        <item x="262"/>
        <item x="106"/>
        <item x="609"/>
        <item x="403"/>
        <item x="751"/>
        <item x="1018"/>
        <item x="935"/>
        <item x="853"/>
        <item x="676"/>
        <item x="162"/>
        <item x="728"/>
        <item x="69"/>
        <item x="457"/>
        <item x="124"/>
        <item x="600"/>
        <item x="763"/>
        <item x="199"/>
        <item x="36"/>
        <item x="76"/>
        <item x="759"/>
        <item x="98"/>
        <item x="23"/>
        <item x="893"/>
        <item x="911"/>
        <item x="7"/>
        <item x="392"/>
        <item x="363"/>
        <item x="619"/>
        <item x="459"/>
        <item x="838"/>
        <item x="602"/>
        <item x="148"/>
        <item x="314"/>
        <item x="393"/>
        <item x="126"/>
        <item x="133"/>
        <item x="620"/>
        <item x="200"/>
        <item x="813"/>
        <item x="765"/>
        <item x="675"/>
        <item x="9"/>
        <item x="691"/>
        <item x="255"/>
        <item x="35"/>
        <item x="222"/>
        <item x="511"/>
        <item x="742"/>
        <item x="138"/>
        <item x="535"/>
        <item x="993"/>
        <item x="874"/>
        <item x="961"/>
        <item x="939"/>
        <item x="299"/>
        <item x="850"/>
        <item x="150"/>
        <item x="698"/>
        <item x="329"/>
        <item x="197"/>
        <item x="227"/>
        <item x="981"/>
        <item x="411"/>
        <item x="788"/>
        <item x="185"/>
        <item x="277"/>
        <item x="750"/>
        <item x="17"/>
        <item x="982"/>
        <item x="815"/>
        <item x="789"/>
        <item x="545"/>
        <item x="637"/>
        <item x="47"/>
        <item x="738"/>
        <item x="146"/>
        <item x="251"/>
        <item x="959"/>
        <item x="180"/>
        <item x="586"/>
        <item x="622"/>
        <item x="730"/>
        <item x="427"/>
        <item x="410"/>
        <item x="497"/>
        <item x="137"/>
        <item x="973"/>
        <item x="561"/>
        <item x="83"/>
        <item x="553"/>
        <item x="741"/>
        <item x="269"/>
        <item x="122"/>
        <item x="492"/>
        <item x="1022"/>
        <item x="996"/>
        <item x="994"/>
        <item x="6"/>
        <item x="20"/>
        <item x="68"/>
        <item x="94"/>
        <item x="304"/>
        <item x="327"/>
        <item x="226"/>
        <item x="859"/>
        <item x="74"/>
        <item x="780"/>
        <item x="283"/>
        <item x="217"/>
        <item x="397"/>
        <item x="908"/>
        <item x="176"/>
        <item x="546"/>
        <item x="33"/>
        <item x="37"/>
        <item x="80"/>
        <item x="156"/>
        <item x="781"/>
        <item x="827"/>
        <item x="729"/>
        <item x="644"/>
        <item x="854"/>
        <item x="300"/>
        <item x="442"/>
        <item x="748"/>
        <item x="891"/>
        <item x="218"/>
        <item x="692"/>
        <item x="493"/>
        <item x="188"/>
        <item x="798"/>
        <item x="976"/>
        <item x="1008"/>
        <item x="536"/>
        <item x="331"/>
        <item x="900"/>
        <item x="24"/>
        <item x="384"/>
        <item x="323"/>
        <item x="231"/>
        <item x="869"/>
        <item x="907"/>
        <item x="504"/>
        <item x="499"/>
        <item x="13"/>
        <item x="1028"/>
        <item x="464"/>
        <item x="170"/>
        <item x="656"/>
        <item x="903"/>
        <item x="471"/>
        <item x="593"/>
        <item x="0"/>
        <item x="998"/>
        <item x="294"/>
        <item x="235"/>
        <item x="697"/>
        <item x="293"/>
        <item x="173"/>
        <item x="479"/>
        <item x="820"/>
        <item x="55"/>
        <item x="942"/>
        <item x="610"/>
        <item x="219"/>
        <item x="487"/>
        <item x="554"/>
        <item x="817"/>
        <item x="345"/>
        <item x="799"/>
        <item x="587"/>
        <item x="272"/>
        <item x="184"/>
        <item x="465"/>
        <item x="596"/>
        <item x="39"/>
        <item x="195"/>
        <item x="591"/>
        <item x="337"/>
        <item x="690"/>
        <item x="584"/>
        <item x="847"/>
        <item x="147"/>
        <item x="818"/>
        <item x="704"/>
        <item x="771"/>
        <item x="685"/>
        <item x="785"/>
        <item x="463"/>
        <item x="169"/>
        <item x="120"/>
        <item x="233"/>
        <item x="647"/>
        <item x="202"/>
        <item x="474"/>
        <item x="73"/>
        <item x="40"/>
        <item x="350"/>
        <item x="857"/>
        <item x="472"/>
        <item x="97"/>
        <item x="41"/>
        <item x="917"/>
        <item x="709"/>
        <item x="256"/>
        <item x="895"/>
        <item x="423"/>
        <item x="400"/>
        <item x="230"/>
        <item x="325"/>
        <item x="542"/>
        <item x="470"/>
        <item x="529"/>
        <item x="669"/>
        <item x="532"/>
        <item x="977"/>
        <item x="681"/>
        <item x="480"/>
        <item x="64"/>
        <item x="677"/>
        <item x="992"/>
        <item x="139"/>
        <item x="556"/>
        <item x="223"/>
        <item x="378"/>
        <item x="364"/>
        <item x="154"/>
        <item x="130"/>
        <item x="141"/>
        <item x="320"/>
        <item x="842"/>
        <item x="803"/>
        <item x="144"/>
        <item x="399"/>
        <item x="569"/>
        <item x="45"/>
        <item x="306"/>
        <item x="96"/>
        <item x="455"/>
        <item x="597"/>
        <item x="518"/>
        <item x="802"/>
        <item x="175"/>
        <item x="302"/>
        <item x="401"/>
        <item x="927"/>
        <item x="621"/>
        <item x="264"/>
        <item x="664"/>
        <item x="386"/>
        <item x="967"/>
        <item x="987"/>
        <item x="778"/>
        <item x="851"/>
        <item x="736"/>
        <item x="84"/>
        <item x="879"/>
        <item x="375"/>
        <item x="832"/>
        <item x="880"/>
        <item x="923"/>
        <item x="972"/>
        <item x="552"/>
        <item x="812"/>
        <item x="259"/>
        <item x="831"/>
        <item x="221"/>
        <item x="53"/>
        <item x="985"/>
        <item x="836"/>
        <item x="157"/>
        <item x="43"/>
        <item x="18"/>
        <item x="220"/>
        <item x="385"/>
        <item x="616"/>
        <item x="32"/>
        <item x="112"/>
        <item x="357"/>
        <item x="172"/>
        <item x="1007"/>
        <item x="867"/>
        <item x="578"/>
        <item x="528"/>
        <item x="1026"/>
        <item x="10"/>
        <item x="319"/>
        <item x="58"/>
        <item x="626"/>
        <item x="819"/>
        <item x="790"/>
        <item x="498"/>
        <item x="502"/>
        <item x="1013"/>
        <item x="640"/>
        <item x="635"/>
        <item x="530"/>
        <item x="312"/>
        <item x="252"/>
        <item x="125"/>
        <item x="54"/>
        <item x="297"/>
        <item x="316"/>
        <item x="260"/>
        <item x="574"/>
        <item x="381"/>
        <item x="340"/>
        <item x="845"/>
        <item x="791"/>
        <item x="408"/>
        <item x="914"/>
        <item x="339"/>
        <item x="603"/>
        <item x="305"/>
        <item x="571"/>
        <item x="186"/>
        <item x="716"/>
        <item x="208"/>
        <item x="931"/>
        <item x="321"/>
        <item x="284"/>
        <item x="140"/>
        <item x="30"/>
        <item x="601"/>
        <item x="449"/>
        <item x="670"/>
        <item x="772"/>
        <item x="248"/>
        <item x="29"/>
        <item x="1"/>
        <item x="858"/>
        <item x="755"/>
        <item x="643"/>
        <item x="589"/>
        <item x="27"/>
        <item x="16"/>
        <item x="435"/>
        <item x="99"/>
        <item x="860"/>
        <item x="488"/>
        <item x="885"/>
        <item x="367"/>
        <item x="390"/>
        <item x="418"/>
        <item x="247"/>
        <item x="663"/>
        <item x="356"/>
        <item x="618"/>
        <item x="667"/>
        <item x="313"/>
        <item x="517"/>
        <item x="519"/>
        <item x="373"/>
        <item x="105"/>
        <item x="1029"/>
        <item x="90"/>
        <item x="118"/>
        <item x="1000"/>
        <item x="181"/>
        <item x="370"/>
        <item x="431"/>
        <item x="541"/>
        <item x="469"/>
        <item x="359"/>
        <item x="506"/>
        <item x="236"/>
        <item x="201"/>
        <item x="674"/>
        <item x="752"/>
        <item x="707"/>
        <item x="183"/>
        <item x="740"/>
        <item x="761"/>
        <item x="198"/>
        <item x="1027"/>
        <item x="919"/>
        <item x="166"/>
        <item x="1023"/>
        <item x="309"/>
        <item x="805"/>
        <item x="683"/>
        <item x="60"/>
        <item x="437"/>
        <item x="145"/>
        <item x="839"/>
        <item x="988"/>
        <item x="1005"/>
        <item x="379"/>
        <item x="439"/>
        <item x="558"/>
        <item x="67"/>
        <item x="72"/>
        <item x="225"/>
        <item x="753"/>
        <item x="955"/>
        <item x="507"/>
        <item x="614"/>
        <item x="441"/>
        <item x="416"/>
        <item x="991"/>
        <item x="377"/>
        <item x="671"/>
        <item x="904"/>
        <item x="224"/>
        <item x="594"/>
        <item x="712"/>
        <item x="374"/>
        <item x="205"/>
        <item x="3"/>
        <item x="241"/>
        <item x="332"/>
        <item x="703"/>
        <item x="352"/>
        <item x="164"/>
        <item x="834"/>
        <item x="954"/>
        <item x="209"/>
        <item x="776"/>
        <item x="152"/>
        <item x="508"/>
        <item x="476"/>
        <item x="254"/>
        <item x="523"/>
        <item x="261"/>
        <item x="840"/>
        <item x="210"/>
        <item x="334"/>
        <item x="451"/>
        <item x="913"/>
        <item x="713"/>
        <item x="446"/>
        <item x="192"/>
        <item x="70"/>
        <item x="774"/>
        <item x="389"/>
        <item x="617"/>
        <item x="828"/>
        <item x="918"/>
        <item x="349"/>
        <item x="793"/>
        <item x="238"/>
        <item x="232"/>
        <item x="365"/>
        <item x="189"/>
        <item x="627"/>
        <item x="348"/>
        <item x="1006"/>
        <item x="398"/>
        <item x="658"/>
        <item x="659"/>
        <item x="520"/>
        <item x="265"/>
        <item x="428"/>
        <item x="1014"/>
        <item x="142"/>
        <item x="953"/>
        <item x="307"/>
        <item x="660"/>
        <item x="243"/>
        <item x="171"/>
        <item x="628"/>
        <item x="564"/>
        <item x="870"/>
        <item x="273"/>
        <item x="424"/>
        <item x="732"/>
        <item x="420"/>
        <item x="445"/>
        <item x="666"/>
        <item x="580"/>
        <item x="447"/>
        <item x="187"/>
        <item x="153"/>
        <item x="837"/>
        <item x="371"/>
        <item x="773"/>
        <item x="875"/>
        <item x="95"/>
        <item x="303"/>
        <item x="665"/>
        <item x="174"/>
        <item x="960"/>
        <item x="178"/>
        <item x="353"/>
        <item x="737"/>
        <item x="66"/>
        <item x="573"/>
        <item x="165"/>
        <item x="315"/>
        <item x="335"/>
        <item x="490"/>
        <item x="726"/>
        <item x="343"/>
        <item x="63"/>
        <item x="936"/>
        <item x="922"/>
        <item x="89"/>
        <item x="429"/>
        <item x="155"/>
        <item x="872"/>
        <item x="310"/>
        <item x="207"/>
        <item x="190"/>
        <item x="31"/>
        <item x="725"/>
        <item x="871"/>
        <item x="770"/>
        <item x="543"/>
        <item x="168"/>
        <item x="71"/>
        <item x="158"/>
        <item x="582"/>
        <item x="193"/>
        <item x="630"/>
        <item x="486"/>
        <item x="804"/>
        <item x="524"/>
        <item x="336"/>
        <item x="699"/>
        <item x="296"/>
        <item x="792"/>
        <item x="430"/>
        <item x="604"/>
        <item x="912"/>
        <item x="87"/>
        <item x="678"/>
        <item x="250"/>
        <item x="612"/>
        <item x="453"/>
        <item x="969"/>
        <item x="901"/>
        <item x="777"/>
        <item x="461"/>
        <item x="937"/>
        <item x="990"/>
        <item x="649"/>
        <item x="285"/>
        <item x="623"/>
        <item x="581"/>
        <item x="672"/>
        <item x="997"/>
        <item x="301"/>
        <item x="405"/>
        <item x="211"/>
        <item x="978"/>
        <item x="8"/>
        <item x="833"/>
        <item x="979"/>
        <item x="149"/>
        <item x="943"/>
        <item x="402"/>
        <item x="695"/>
        <item x="950"/>
        <item x="42"/>
        <item x="655"/>
        <item x="735"/>
        <item x="796"/>
        <item x="216"/>
        <item x="534"/>
        <item x="287"/>
        <item x="970"/>
        <item x="986"/>
        <item x="902"/>
        <item x="968"/>
        <item x="240"/>
        <item x="562"/>
        <item x="52"/>
        <item x="650"/>
        <item x="1009"/>
        <item x="706"/>
        <item x="212"/>
        <item x="206"/>
        <item x="281"/>
        <item x="762"/>
        <item x="1010"/>
        <item x="938"/>
        <item x="191"/>
        <item x="412"/>
        <item x="1020"/>
        <item x="705"/>
        <item x="835"/>
        <item x="550"/>
        <item x="121"/>
        <item x="605"/>
        <item x="136"/>
        <item x="920"/>
        <item x="921"/>
        <item x="491"/>
        <item x="654"/>
        <item x="415"/>
        <item x="274"/>
        <item x="338"/>
        <item x="368"/>
        <item x="686"/>
        <item x="946"/>
        <item x="473"/>
        <item x="949"/>
        <item x="547"/>
        <item x="1004"/>
        <item x="522"/>
        <item x="537"/>
        <item x="548"/>
        <item x="551"/>
        <item x="721"/>
        <item x="575"/>
        <item x="391"/>
        <item x="952"/>
        <item x="588"/>
        <item x="213"/>
        <item x="57"/>
        <item x="688"/>
        <item x="894"/>
        <item x="865"/>
        <item x="890"/>
        <item x="526"/>
        <item x="86"/>
        <item x="634"/>
        <item x="648"/>
        <item x="79"/>
        <item x="510"/>
        <item x="114"/>
        <item x="295"/>
        <item x="806"/>
        <item x="782"/>
        <item x="956"/>
        <item x="549"/>
        <item x="873"/>
        <item x="797"/>
        <item x="800"/>
        <item x="843"/>
        <item x="795"/>
        <item x="246"/>
        <item x="814"/>
        <item x="308"/>
        <item x="531"/>
        <item x="257"/>
        <item x="983"/>
        <item x="525"/>
        <item x="1025"/>
        <item x="645"/>
        <item x="361"/>
        <item x="613"/>
        <item x="711"/>
        <item x="639"/>
        <item x="360"/>
        <item x="696"/>
        <item x="876"/>
        <item x="848"/>
        <item x="135"/>
        <item x="944"/>
        <item x="652"/>
        <item x="344"/>
        <item x="242"/>
        <item x="478"/>
        <item x="85"/>
        <item x="444"/>
        <item x="426"/>
        <item x="456"/>
        <item x="930"/>
        <item x="966"/>
        <item x="46"/>
        <item x="668"/>
        <item x="714"/>
        <item x="458"/>
        <item x="521"/>
        <item x="821"/>
        <item x="123"/>
        <item x="21"/>
        <item x="25"/>
        <item x="760"/>
        <item x="134"/>
        <item x="682"/>
        <item x="75"/>
        <item x="483"/>
        <item x="925"/>
        <item x="289"/>
        <item x="351"/>
        <item x="888"/>
        <item x="1002"/>
        <item x="1021"/>
        <item x="932"/>
        <item x="590"/>
        <item x="689"/>
        <item x="734"/>
        <item x="651"/>
        <item x="971"/>
        <item x="82"/>
        <item x="91"/>
        <item x="77"/>
        <item x="638"/>
        <item x="438"/>
        <item x="485"/>
        <item x="514"/>
        <item x="544"/>
        <item x="286"/>
        <item x="863"/>
        <item x="229"/>
        <item x="924"/>
        <item x="928"/>
        <item x="347"/>
        <item x="119"/>
        <item x="22"/>
        <item x="454"/>
        <item x="739"/>
        <item x="128"/>
        <item x="280"/>
        <item x="826"/>
        <item x="116"/>
        <item x="727"/>
        <item x="915"/>
        <item x="298"/>
        <item x="1016"/>
        <item x="567"/>
        <item x="606"/>
        <item x="823"/>
        <item x="484"/>
        <item x="500"/>
        <item x="322"/>
        <item x="56"/>
        <item x="929"/>
        <item x="513"/>
        <item x="653"/>
        <item x="846"/>
        <item x="868"/>
        <item x="783"/>
        <item x="161"/>
        <item x="26"/>
        <item x="129"/>
        <item x="234"/>
        <item x="733"/>
        <item x="975"/>
        <item x="214"/>
        <item x="905"/>
        <item x="855"/>
        <item x="382"/>
        <item x="237"/>
        <item x="440"/>
        <item x="279"/>
        <item x="861"/>
        <item x="757"/>
        <item x="51"/>
        <item x="432"/>
        <item x="503"/>
        <item x="565"/>
        <item x="749"/>
        <item x="263"/>
        <item x="673"/>
        <item x="244"/>
        <item x="784"/>
        <item x="1003"/>
        <item x="989"/>
        <item x="786"/>
        <item x="896"/>
        <item x="494"/>
        <item x="809"/>
        <item x="882"/>
        <item x="910"/>
        <item x="100"/>
        <item x="974"/>
        <item x="1001"/>
        <item x="482"/>
        <item x="766"/>
        <item x="380"/>
        <item x="92"/>
        <item x="560"/>
        <item x="516"/>
        <item x="717"/>
        <item x="436"/>
        <item x="745"/>
        <item x="28"/>
        <item x="102"/>
        <item x="5"/>
        <item x="680"/>
        <item x="608"/>
        <item x="311"/>
        <item x="852"/>
        <item x="822"/>
        <item x="808"/>
        <item x="775"/>
        <item x="276"/>
        <item x="702"/>
        <item x="701"/>
        <item x="275"/>
        <item x="271"/>
        <item x="951"/>
        <item x="194"/>
        <item x="369"/>
        <item x="934"/>
        <item x="376"/>
        <item x="687"/>
        <item x="611"/>
        <item x="632"/>
        <item x="61"/>
        <item x="179"/>
        <item x="625"/>
        <item x="722"/>
        <item x="434"/>
        <item x="1015"/>
        <item x="44"/>
        <item x="496"/>
        <item x="509"/>
        <item x="720"/>
        <item x="964"/>
        <item x="407"/>
        <item x="731"/>
        <item x="495"/>
        <item x="50"/>
        <item x="355"/>
        <item x="724"/>
        <item x="450"/>
        <item x="163"/>
      </items>
    </pivotField>
    <pivotField axis="axisPage" compact="0" outline="0" showAll="0" defaultSubtotal="0">
      <items count="25">
        <item x="0"/>
        <item x="1"/>
        <item x="2"/>
        <item x="3"/>
        <item x="4"/>
        <item x="5"/>
        <item x="6"/>
        <item x="7"/>
        <item x="9"/>
        <item x="8"/>
        <item x="10"/>
        <item x="11"/>
        <item x="12"/>
        <item x="16"/>
        <item x="13"/>
        <item x="14"/>
        <item x="15"/>
        <item x="17"/>
        <item x="18"/>
        <item x="19"/>
        <item x="20"/>
        <item x="21"/>
        <item x="22"/>
        <item x="23"/>
        <item x="24"/>
      </items>
    </pivotField>
    <pivotField axis="axisRow" compact="0" outline="0" showAll="0" sortType="ascending" defaultSubtotal="0">
      <items count="1556">
        <item x="498"/>
        <item x="1329"/>
        <item x="1180"/>
        <item x="281"/>
        <item x="569"/>
        <item x="503"/>
        <item x="1168"/>
        <item x="1124"/>
        <item x="401"/>
        <item x="616"/>
        <item x="1077"/>
        <item x="277"/>
        <item x="223"/>
        <item x="201"/>
        <item x="226"/>
        <item x="253"/>
        <item x="251"/>
        <item x="272"/>
        <item x="275"/>
        <item x="244"/>
        <item x="257"/>
        <item x="265"/>
        <item x="1075"/>
        <item x="1016"/>
        <item x="975"/>
        <item x="1164"/>
        <item x="268"/>
        <item x="926"/>
        <item x="879"/>
        <item x="759"/>
        <item x="1143"/>
        <item x="1138"/>
        <item x="445"/>
        <item x="524"/>
        <item x="1065"/>
        <item x="887"/>
        <item x="182"/>
        <item x="273"/>
        <item x="882"/>
        <item x="42"/>
        <item x="606"/>
        <item x="1392"/>
        <item x="23"/>
        <item x="574"/>
        <item x="898"/>
        <item x="724"/>
        <item x="1501"/>
        <item x="1064"/>
        <item x="72"/>
        <item x="749"/>
        <item x="750"/>
        <item x="1479"/>
        <item x="557"/>
        <item x="643"/>
        <item x="177"/>
        <item x="1043"/>
        <item x="147"/>
        <item x="1049"/>
        <item x="1497"/>
        <item x="1498"/>
        <item x="1494"/>
        <item x="1495"/>
        <item x="516"/>
        <item x="47"/>
        <item x="1311"/>
        <item x="1545"/>
        <item x="467"/>
        <item x="315"/>
        <item x="476"/>
        <item x="471"/>
        <item x="474"/>
        <item x="472"/>
        <item x="462"/>
        <item x="100"/>
        <item x="81"/>
        <item x="1260"/>
        <item x="105"/>
        <item x="99"/>
        <item x="1208"/>
        <item x="1299"/>
        <item x="776"/>
        <item x="813"/>
        <item x="804"/>
        <item x="849"/>
        <item x="777"/>
        <item x="511"/>
        <item x="1493"/>
        <item x="1552"/>
        <item x="1096"/>
        <item x="1554"/>
        <item x="1386"/>
        <item x="1387"/>
        <item x="1264"/>
        <item x="1398"/>
        <item x="1319"/>
        <item x="1538"/>
        <item x="1401"/>
        <item x="1549"/>
        <item x="1555"/>
        <item x="1550"/>
        <item x="1305"/>
        <item x="1330"/>
        <item x="1272"/>
        <item x="1315"/>
        <item x="1282"/>
        <item x="1364"/>
        <item x="1353"/>
        <item x="1363"/>
        <item x="1547"/>
        <item x="1536"/>
        <item x="1543"/>
        <item x="1397"/>
        <item x="1394"/>
        <item x="1247"/>
        <item x="1270"/>
        <item x="1406"/>
        <item x="601"/>
        <item x="613"/>
        <item x="625"/>
        <item x="607"/>
        <item x="652"/>
        <item x="703"/>
        <item x="728"/>
        <item x="708"/>
        <item x="700"/>
        <item x="681"/>
        <item x="696"/>
        <item x="727"/>
        <item x="506"/>
        <item x="1485"/>
        <item x="752"/>
        <item x="1059"/>
        <item x="1302"/>
        <item x="1492"/>
        <item x="817"/>
        <item x="835"/>
        <item x="845"/>
        <item x="1080"/>
        <item x="611"/>
        <item x="932"/>
        <item x="628"/>
        <item x="78"/>
        <item x="1083"/>
        <item x="834"/>
        <item x="1056"/>
        <item x="188"/>
        <item x="1195"/>
        <item x="1001"/>
        <item x="436"/>
        <item x="1122"/>
        <item x="330"/>
        <item x="111"/>
        <item x="787"/>
        <item x="693"/>
        <item x="608"/>
        <item x="769"/>
        <item x="842"/>
        <item x="1423"/>
        <item x="1263"/>
        <item x="480"/>
        <item x="591"/>
        <item x="637"/>
        <item x="635"/>
        <item x="732"/>
        <item x="853"/>
        <item x="676"/>
        <item x="763"/>
        <item x="650"/>
        <item x="680"/>
        <item x="947"/>
        <item x="129"/>
        <item x="90"/>
        <item x="1335"/>
        <item x="1120"/>
        <item x="564"/>
        <item x="1170"/>
        <item x="530"/>
        <item x="850"/>
        <item x="588"/>
        <item x="598"/>
        <item x="388"/>
        <item x="783"/>
        <item x="1504"/>
        <item x="143"/>
        <item x="941"/>
        <item x="599"/>
        <item x="119"/>
        <item x="967"/>
        <item x="1462"/>
        <item x="779"/>
        <item x="123"/>
        <item x="1338"/>
        <item x="288"/>
        <item x="903"/>
        <item x="602"/>
        <item x="760"/>
        <item x="979"/>
        <item x="981"/>
        <item x="969"/>
        <item x="479"/>
        <item x="989"/>
        <item x="580"/>
        <item x="1455"/>
        <item x="828"/>
        <item x="46"/>
        <item x="990"/>
        <item x="873"/>
        <item x="956"/>
        <item x="1527"/>
        <item x="218"/>
        <item x="239"/>
        <item x="793"/>
        <item x="264"/>
        <item x="109"/>
        <item x="552"/>
        <item x="578"/>
        <item x="1304"/>
        <item x="1420"/>
        <item x="35"/>
        <item x="28"/>
        <item x="11"/>
        <item x="8"/>
        <item x="12"/>
        <item x="39"/>
        <item x="20"/>
        <item x="192"/>
        <item x="1167"/>
        <item x="950"/>
        <item x="1188"/>
        <item x="998"/>
        <item x="869"/>
        <item x="1173"/>
        <item x="1509"/>
        <item x="1292"/>
        <item x="1296"/>
        <item x="721"/>
        <item x="1079"/>
        <item x="810"/>
        <item x="565"/>
        <item x="1252"/>
        <item x="1250"/>
        <item x="502"/>
        <item x="1333"/>
        <item x="534"/>
        <item x="1273"/>
        <item x="1300"/>
        <item x="1418"/>
        <item x="1301"/>
        <item x="1251"/>
        <item x="1256"/>
        <item x="1289"/>
        <item x="493"/>
        <item x="1374"/>
        <item x="497"/>
        <item x="886"/>
        <item x="916"/>
        <item x="1248"/>
        <item x="814"/>
        <item x="1150"/>
        <item x="851"/>
        <item x="297"/>
        <item x="444"/>
        <item x="1340"/>
        <item x="1084"/>
        <item x="131"/>
        <item x="951"/>
        <item x="615"/>
        <item x="1082"/>
        <item x="163"/>
        <item x="1419"/>
        <item x="1307"/>
        <item x="50"/>
        <item x="25"/>
        <item x="1481"/>
        <item x="1477"/>
        <item x="345"/>
        <item x="437"/>
        <item x="266"/>
        <item x="654"/>
        <item x="27"/>
        <item x="854"/>
        <item x="346"/>
        <item x="374"/>
        <item x="329"/>
        <item x="365"/>
        <item x="349"/>
        <item x="1062"/>
        <item x="295"/>
        <item x="838"/>
        <item x="1112"/>
        <item x="350"/>
        <item x="862"/>
        <item x="1155"/>
        <item x="1464"/>
        <item x="1297"/>
        <item x="1211"/>
        <item x="600"/>
        <item x="1408"/>
        <item x="1430"/>
        <item x="189"/>
        <item x="1372"/>
        <item x="875"/>
        <item x="673"/>
        <item x="792"/>
        <item x="778"/>
        <item x="285"/>
        <item x="1551"/>
        <item x="1103"/>
        <item x="1193"/>
        <item x="1361"/>
        <item x="553"/>
        <item x="1316"/>
        <item x="999"/>
        <item x="325"/>
        <item x="332"/>
        <item x="334"/>
        <item x="403"/>
        <item x="228"/>
        <item x="846"/>
        <item x="1125"/>
        <item x="316"/>
        <item x="157"/>
        <item x="179"/>
        <item x="1277"/>
        <item x="254"/>
        <item x="125"/>
        <item x="30"/>
        <item x="1228"/>
        <item x="1341"/>
        <item x="7"/>
        <item x="560"/>
        <item x="807"/>
        <item x="521"/>
        <item x="1285"/>
        <item x="729"/>
        <item x="669"/>
        <item x="1107"/>
        <item x="1480"/>
        <item x="132"/>
        <item x="551"/>
        <item x="1391"/>
        <item x="1375"/>
        <item x="154"/>
        <item x="592"/>
        <item x="1175"/>
        <item x="913"/>
        <item x="1102"/>
        <item x="968"/>
        <item x="391"/>
        <item x="354"/>
        <item x="156"/>
        <item x="528"/>
        <item x="1057"/>
        <item x="51"/>
        <item x="1266"/>
        <item x="1317"/>
        <item x="1412"/>
        <item x="1417"/>
        <item x="581"/>
        <item x="890"/>
        <item x="936"/>
        <item x="174"/>
        <item x="755"/>
        <item x="1186"/>
        <item x="260"/>
        <item x="719"/>
        <item x="303"/>
        <item x="865"/>
        <item x="1132"/>
        <item x="250"/>
        <item x="627"/>
        <item x="180"/>
        <item x="139"/>
        <item x="158"/>
        <item x="461"/>
        <item x="944"/>
        <item x="1219"/>
        <item x="307"/>
        <item x="60"/>
        <item x="1295"/>
        <item x="1048"/>
        <item x="1135"/>
        <item x="185"/>
        <item x="1512"/>
        <item x="1460"/>
        <item x="1177"/>
        <item x="1165"/>
        <item x="827"/>
        <item x="871"/>
        <item x="924"/>
        <item x="371"/>
        <item x="1040"/>
        <item x="1044"/>
        <item x="548"/>
        <item x="287"/>
        <item x="1127"/>
        <item x="326"/>
        <item x="235"/>
        <item x="1014"/>
        <item x="983"/>
        <item x="134"/>
        <item x="1035"/>
        <item x="803"/>
        <item x="455"/>
        <item x="80"/>
        <item x="94"/>
        <item x="92"/>
        <item x="93"/>
        <item x="1041"/>
        <item x="153"/>
        <item x="17"/>
        <item x="701"/>
        <item x="1066"/>
        <item x="1220"/>
        <item x="1484"/>
        <item x="1222"/>
        <item x="1121"/>
        <item x="847"/>
        <item x="373"/>
        <item x="305"/>
        <item x="348"/>
        <item x="337"/>
        <item x="292"/>
        <item x="360"/>
        <item x="344"/>
        <item x="301"/>
        <item x="322"/>
        <item x="361"/>
        <item x="237"/>
        <item x="396"/>
        <item x="563"/>
        <item x="525"/>
        <item x="583"/>
        <item x="1232"/>
        <item x="801"/>
        <item x="866"/>
        <item x="1496"/>
        <item x="1129"/>
        <item x="1123"/>
        <item x="723"/>
        <item x="225"/>
        <item x="418"/>
        <item x="1131"/>
        <item x="1185"/>
        <item x="1022"/>
        <item x="712"/>
        <item x="888"/>
        <item x="1146"/>
        <item x="392"/>
        <item x="1426"/>
        <item x="894"/>
        <item x="1323"/>
        <item x="1095"/>
        <item x="529"/>
        <item x="1413"/>
        <item x="806"/>
        <item x="314"/>
        <item x="41"/>
        <item x="193"/>
        <item x="1404"/>
        <item x="443"/>
        <item x="308"/>
        <item x="1288"/>
        <item x="159"/>
        <item x="1267"/>
        <item x="1018"/>
        <item x="65"/>
        <item x="1144"/>
        <item x="1067"/>
        <item x="1011"/>
        <item x="1446"/>
        <item x="843"/>
        <item x="441"/>
        <item x="390"/>
        <item x="1015"/>
        <item x="229"/>
        <item x="1183"/>
        <item x="905"/>
        <item x="1274"/>
        <item x="1486"/>
        <item x="68"/>
        <item x="162"/>
        <item x="1119"/>
        <item x="84"/>
        <item x="992"/>
        <item x="620"/>
        <item x="1367"/>
        <item x="312"/>
        <item x="774"/>
        <item x="1181"/>
        <item x="1456"/>
        <item x="449"/>
        <item x="689"/>
        <item x="603"/>
        <item x="1306"/>
        <item x="964"/>
        <item x="822"/>
        <item x="402"/>
        <item x="1448"/>
        <item x="52"/>
        <item x="758"/>
        <item x="996"/>
        <item x="730"/>
        <item x="546"/>
        <item x="70"/>
        <item x="245"/>
        <item x="826"/>
        <item x="740"/>
        <item x="1298"/>
        <item x="293"/>
        <item x="133"/>
        <item x="1116"/>
        <item x="1223"/>
        <item x="309"/>
        <item x="682"/>
        <item x="667"/>
        <item x="666"/>
        <item x="735"/>
        <item x="702"/>
        <item x="1139"/>
        <item x="1140"/>
        <item x="823"/>
        <item x="186"/>
        <item x="631"/>
        <item x="960"/>
        <item x="1128"/>
        <item x="937"/>
        <item x="1438"/>
        <item x="1337"/>
        <item x="1092"/>
        <item x="747"/>
        <item x="661"/>
        <item x="675"/>
        <item x="95"/>
        <item x="893"/>
        <item x="626"/>
        <item x="861"/>
        <item x="1130"/>
        <item x="605"/>
        <item x="1029"/>
        <item x="562"/>
        <item x="952"/>
        <item x="1156"/>
        <item x="1373"/>
        <item x="1358"/>
        <item x="1320"/>
        <item x="1383"/>
        <item x="1342"/>
        <item x="1520"/>
        <item x="884"/>
        <item x="1313"/>
        <item x="1312"/>
        <item x="697"/>
        <item x="694"/>
        <item x="731"/>
        <item x="832"/>
        <item x="508"/>
        <item x="262"/>
        <item x="321"/>
        <item x="367"/>
        <item x="336"/>
        <item x="399"/>
        <item x="376"/>
        <item x="320"/>
        <item x="389"/>
        <item x="313"/>
        <item x="359"/>
        <item x="384"/>
        <item x="385"/>
        <item x="249"/>
        <item x="1098"/>
        <item x="1436"/>
        <item x="357"/>
        <item x="1511"/>
        <item x="1411"/>
        <item x="86"/>
        <item x="567"/>
        <item x="240"/>
        <item x="1190"/>
        <item x="1136"/>
        <item x="481"/>
        <item x="393"/>
        <item x="507"/>
        <item x="197"/>
        <item x="451"/>
        <item x="459"/>
        <item x="1010"/>
        <item x="97"/>
        <item x="150"/>
        <item x="224"/>
        <item x="1212"/>
        <item x="290"/>
        <item x="976"/>
        <item x="1253"/>
        <item x="122"/>
        <item x="1454"/>
        <item x="917"/>
        <item x="841"/>
        <item x="738"/>
        <item x="1153"/>
        <item x="434"/>
        <item x="435"/>
        <item x="733"/>
        <item x="187"/>
        <item x="438"/>
        <item x="24"/>
        <item x="1380"/>
        <item x="928"/>
        <item x="1452"/>
        <item x="369"/>
        <item x="1046"/>
        <item x="328"/>
        <item x="448"/>
        <item x="1370"/>
        <item x="278"/>
        <item x="271"/>
        <item x="61"/>
        <item x="1471"/>
        <item x="1023"/>
        <item x="351"/>
        <item x="294"/>
        <item x="571"/>
        <item x="483"/>
        <item x="549"/>
        <item x="825"/>
        <item x="545"/>
        <item x="640"/>
        <item x="509"/>
        <item x="475"/>
        <item x="1336"/>
        <item x="1058"/>
        <item x="658"/>
        <item x="986"/>
        <item x="811"/>
        <item x="653"/>
        <item x="864"/>
        <item x="103"/>
        <item x="1475"/>
        <item x="532"/>
        <item x="1546"/>
        <item x="1090"/>
        <item x="568"/>
        <item x="1151"/>
        <item x="494"/>
        <item x="1134"/>
        <item x="1275"/>
        <item x="527"/>
        <item x="1416"/>
        <item x="120"/>
        <item x="597"/>
        <item x="427"/>
        <item x="904"/>
        <item x="1187"/>
        <item x="1215"/>
        <item x="83"/>
        <item x="812"/>
        <item x="1465"/>
        <item x="1160"/>
        <item x="933"/>
        <item x="533"/>
        <item x="978"/>
        <item x="1415"/>
        <item x="808"/>
        <item x="1091"/>
        <item x="1006"/>
        <item x="54"/>
        <item x="442"/>
        <item x="914"/>
        <item x="1218"/>
        <item x="440"/>
        <item x="241"/>
        <item x="1410"/>
        <item x="876"/>
        <item x="848"/>
        <item x="1113"/>
        <item x="464"/>
        <item x="1"/>
        <item x="1357"/>
        <item x="899"/>
        <item x="206"/>
        <item x="542"/>
        <item x="470"/>
        <item x="891"/>
        <item x="909"/>
        <item x="906"/>
        <item x="895"/>
        <item x="617"/>
        <item x="106"/>
        <item x="184"/>
        <item x="269"/>
        <item x="1396"/>
        <item x="1052"/>
        <item x="302"/>
        <item x="5"/>
        <item x="742"/>
        <item x="1158"/>
        <item x="1163"/>
        <item x="585"/>
        <item x="573"/>
        <item x="584"/>
        <item x="339"/>
        <item x="857"/>
        <item x="400"/>
        <item x="965"/>
        <item x="987"/>
        <item x="1073"/>
        <item x="299"/>
        <item x="612"/>
        <item x="761"/>
        <item x="482"/>
        <item x="1240"/>
        <item x="642"/>
        <item x="91"/>
        <item x="863"/>
        <item x="1088"/>
        <item x="1070"/>
        <item x="1472"/>
        <item x="624"/>
        <item x="621"/>
        <item x="945"/>
        <item x="1325"/>
        <item x="1214"/>
        <item x="107"/>
        <item x="1483"/>
        <item x="1474"/>
        <item x="1026"/>
        <item x="19"/>
        <item x="746"/>
        <item x="690"/>
        <item x="664"/>
        <item x="678"/>
        <item x="699"/>
        <item x="706"/>
        <item x="710"/>
        <item x="718"/>
        <item x="713"/>
        <item x="715"/>
        <item x="422"/>
        <item x="1157"/>
        <item x="1100"/>
        <item x="44"/>
        <item x="34"/>
        <item x="1347"/>
        <item x="1345"/>
        <item x="1279"/>
        <item x="1553"/>
        <item x="1351"/>
        <item x="1344"/>
        <item x="1268"/>
        <item x="1055"/>
        <item x="958"/>
        <item x="53"/>
        <item x="149"/>
        <item x="695"/>
        <item x="1217"/>
        <item x="1534"/>
        <item x="1290"/>
        <item x="1384"/>
        <item x="1339"/>
        <item x="1354"/>
        <item x="1385"/>
        <item x="1518"/>
        <item x="1262"/>
        <item x="246"/>
        <item x="347"/>
        <item x="323"/>
        <item x="1507"/>
        <item x="62"/>
        <item x="231"/>
        <item x="959"/>
        <item x="89"/>
        <item x="432"/>
        <item x="1032"/>
        <item x="1114"/>
        <item x="1093"/>
        <item x="1482"/>
        <item x="751"/>
        <item x="646"/>
        <item x="572"/>
        <item x="234"/>
        <item x="824"/>
        <item x="953"/>
        <item x="1099"/>
        <item x="771"/>
        <item x="1002"/>
        <item x="1094"/>
        <item x="1031"/>
        <item x="773"/>
        <item x="786"/>
        <item x="782"/>
        <item x="416"/>
        <item x="1038"/>
        <item x="619"/>
        <item x="9"/>
        <item x="1097"/>
        <item x="1047"/>
        <item x="1060"/>
        <item x="1053"/>
        <item x="1503"/>
        <item x="1117"/>
        <item x="1257"/>
        <item x="1209"/>
        <item x="463"/>
        <item x="1541"/>
        <item x="1314"/>
        <item x="291"/>
        <item x="1522"/>
        <item x="1540"/>
        <item x="1204"/>
        <item x="1328"/>
        <item x="1533"/>
        <item x="1379"/>
        <item x="1544"/>
        <item x="720"/>
        <item x="1033"/>
        <item x="1287"/>
        <item x="220"/>
        <item x="423"/>
        <item x="1028"/>
        <item x="577"/>
        <item x="66"/>
        <item x="1280"/>
        <item x="660"/>
        <item x="709"/>
        <item x="756"/>
        <item x="657"/>
        <item x="717"/>
        <item x="211"/>
        <item x="630"/>
        <item x="1174"/>
        <item x="590"/>
        <item x="1182"/>
        <item x="526"/>
        <item x="915"/>
        <item x="799"/>
        <item x="881"/>
        <item x="541"/>
        <item x="3"/>
        <item x="520"/>
        <item x="212"/>
        <item x="1201"/>
        <item x="1118"/>
        <item x="622"/>
        <item x="768"/>
        <item x="1159"/>
        <item x="595"/>
        <item x="1007"/>
        <item x="1019"/>
        <item x="587"/>
        <item x="1184"/>
        <item x="939"/>
        <item x="919"/>
        <item x="88"/>
        <item x="921"/>
        <item x="940"/>
        <item x="1513"/>
        <item x="908"/>
        <item x="1427"/>
        <item x="69"/>
        <item x="1440"/>
        <item x="1450"/>
        <item x="743"/>
        <item x="679"/>
        <item x="753"/>
        <item x="670"/>
        <item x="736"/>
        <item x="686"/>
        <item x="456"/>
        <item x="1346"/>
        <item x="641"/>
        <item x="85"/>
        <item x="991"/>
        <item x="632"/>
        <item x="487"/>
        <item x="37"/>
        <item x="1322"/>
        <item x="446"/>
        <item x="629"/>
        <item x="988"/>
        <item x="878"/>
        <item x="927"/>
        <item x="920"/>
        <item x="420"/>
        <item x="633"/>
        <item x="922"/>
        <item x="948"/>
        <item x="1278"/>
        <item x="618"/>
        <item x="1378"/>
        <item x="971"/>
        <item x="1531"/>
        <item x="0"/>
        <item x="1429"/>
        <item x="1523"/>
        <item x="114"/>
        <item x="794"/>
        <item x="491"/>
        <item x="707"/>
        <item x="609"/>
        <item x="931"/>
        <item x="29"/>
        <item x="1269"/>
        <item x="855"/>
        <item x="1213"/>
        <item x="145"/>
        <item x="772"/>
        <item x="1428"/>
        <item x="513"/>
        <item x="839"/>
        <item x="902"/>
        <item x="856"/>
        <item x="171"/>
        <item x="138"/>
        <item x="135"/>
        <item x="267"/>
        <item x="1377"/>
        <item x="1433"/>
        <item x="113"/>
        <item x="1294"/>
        <item x="227"/>
        <item x="1425"/>
        <item x="270"/>
        <item x="469"/>
        <item x="252"/>
        <item x="638"/>
        <item x="962"/>
        <item x="963"/>
        <item x="995"/>
        <item x="993"/>
        <item x="930"/>
        <item x="943"/>
        <item x="938"/>
        <item x="1309"/>
        <item x="518"/>
        <item x="734"/>
        <item x="716"/>
        <item x="499"/>
        <item x="535"/>
        <item x="536"/>
        <item x="550"/>
        <item x="570"/>
        <item x="1050"/>
        <item x="1106"/>
        <item x="1061"/>
        <item x="1009"/>
        <item x="415"/>
        <item x="929"/>
        <item x="1457"/>
        <item x="492"/>
        <item x="79"/>
        <item x="45"/>
        <item x="358"/>
        <item x="363"/>
        <item x="195"/>
        <item x="698"/>
        <item x="214"/>
        <item x="457"/>
        <item x="517"/>
        <item x="510"/>
        <item x="1451"/>
        <item x="431"/>
        <item x="458"/>
        <item x="789"/>
        <item x="76"/>
        <item x="1409"/>
        <item x="1366"/>
        <item x="112"/>
        <item x="127"/>
        <item x="1331"/>
        <item x="198"/>
        <item x="1271"/>
        <item x="280"/>
        <item x="544"/>
        <item x="966"/>
        <item x="40"/>
        <item x="1245"/>
        <item x="805"/>
        <item x="867"/>
        <item x="579"/>
        <item x="338"/>
        <item x="395"/>
        <item x="13"/>
        <item x="352"/>
        <item x="304"/>
        <item x="383"/>
        <item x="341"/>
        <item x="1230"/>
        <item x="1024"/>
        <item x="196"/>
        <item x="737"/>
        <item x="1111"/>
        <item x="1449"/>
        <item x="222"/>
        <item x="586"/>
        <item x="1284"/>
        <item x="394"/>
        <item x="284"/>
        <item x="1242"/>
        <item x="770"/>
        <item x="137"/>
        <item x="1381"/>
        <item x="539"/>
        <item x="366"/>
        <item x="155"/>
        <item x="176"/>
        <item x="173"/>
        <item x="161"/>
        <item x="142"/>
        <item x="164"/>
        <item x="178"/>
        <item x="831"/>
        <item x="74"/>
        <item x="460"/>
        <item x="1403"/>
        <item x="1147"/>
        <item x="362"/>
        <item x="73"/>
        <item x="897"/>
        <item x="110"/>
        <item x="2"/>
        <item x="1349"/>
        <item x="566"/>
        <item x="648"/>
        <item x="1432"/>
        <item x="311"/>
        <item x="872"/>
        <item x="6"/>
        <item x="413"/>
        <item x="892"/>
        <item x="896"/>
        <item x="10"/>
        <item x="215"/>
        <item x="238"/>
        <item x="219"/>
        <item x="258"/>
        <item x="256"/>
        <item x="183"/>
        <item x="205"/>
        <item x="242"/>
        <item x="233"/>
        <item x="209"/>
        <item x="561"/>
        <item x="819"/>
        <item x="647"/>
        <item x="764"/>
        <item x="687"/>
        <item x="1468"/>
        <item x="651"/>
        <item x="1441"/>
        <item x="1254"/>
        <item x="1458"/>
        <item x="429"/>
        <item x="1439"/>
        <item x="1453"/>
        <item x="859"/>
        <item x="1443"/>
        <item x="276"/>
        <item x="71"/>
        <item x="379"/>
        <item x="1469"/>
        <item x="404"/>
        <item x="1395"/>
        <item x="984"/>
        <item x="55"/>
        <item x="409"/>
        <item x="496"/>
        <item x="121"/>
        <item x="829"/>
        <item x="1142"/>
        <item x="289"/>
        <item x="124"/>
        <item x="900"/>
        <item x="319"/>
        <item x="775"/>
        <item x="982"/>
        <item x="1407"/>
        <item x="230"/>
        <item x="49"/>
        <item x="1359"/>
        <item x="247"/>
        <item x="1004"/>
        <item x="324"/>
        <item x="279"/>
        <item x="934"/>
        <item x="263"/>
        <item x="907"/>
        <item x="21"/>
        <item x="203"/>
        <item x="1362"/>
        <item x="589"/>
        <item x="378"/>
        <item x="199"/>
        <item x="221"/>
        <item x="961"/>
        <item x="1422"/>
        <item x="87"/>
        <item x="1506"/>
        <item x="604"/>
        <item x="210"/>
        <item x="261"/>
        <item x="1239"/>
        <item x="202"/>
        <item x="408"/>
        <item x="478"/>
        <item x="18"/>
        <item x="672"/>
        <item x="300"/>
        <item x="331"/>
        <item x="160"/>
        <item x="816"/>
        <item x="426"/>
        <item x="818"/>
        <item x="784"/>
        <item x="433"/>
        <item x="671"/>
        <item x="741"/>
        <item x="1237"/>
        <item x="1224"/>
        <item x="1216"/>
        <item x="1210"/>
        <item x="1133"/>
        <item x="1085"/>
        <item x="286"/>
        <item x="1310"/>
        <item x="889"/>
        <item x="4"/>
        <item x="56"/>
        <item x="901"/>
        <item x="248"/>
        <item x="98"/>
        <item x="1489"/>
        <item x="495"/>
        <item x="744"/>
        <item x="327"/>
        <item x="739"/>
        <item x="1291"/>
        <item x="1258"/>
        <item x="1526"/>
        <item x="405"/>
        <item x="58"/>
        <item x="980"/>
        <item x="1259"/>
        <item x="1283"/>
        <item x="1332"/>
        <item x="1176"/>
        <item x="421"/>
        <item x="745"/>
        <item x="1505"/>
        <item x="190"/>
        <item x="860"/>
        <item x="1530"/>
        <item x="911"/>
        <item x="614"/>
        <item x="255"/>
        <item x="655"/>
        <item x="925"/>
        <item x="1434"/>
        <item x="38"/>
        <item x="501"/>
        <item x="912"/>
        <item x="1109"/>
        <item x="167"/>
        <item x="108"/>
        <item x="1071"/>
        <item x="243"/>
        <item x="1276"/>
        <item x="1537"/>
        <item x="623"/>
        <item x="59"/>
        <item x="144"/>
        <item x="726"/>
        <item x="181"/>
        <item x="800"/>
        <item x="575"/>
        <item x="870"/>
        <item x="1005"/>
        <item x="1231"/>
        <item x="1199"/>
        <item x="1076"/>
        <item x="417"/>
        <item x="75"/>
        <item x="1424"/>
        <item x="64"/>
        <item x="714"/>
        <item x="757"/>
        <item x="762"/>
        <item x="883"/>
        <item x="662"/>
        <item x="683"/>
        <item x="754"/>
        <item x="766"/>
        <item x="748"/>
        <item x="692"/>
        <item x="663"/>
        <item x="659"/>
        <item x="645"/>
        <item x="454"/>
        <item x="1431"/>
        <item x="1051"/>
        <item x="797"/>
        <item x="815"/>
        <item x="798"/>
        <item x="790"/>
        <item x="781"/>
        <item x="767"/>
        <item x="791"/>
        <item x="191"/>
        <item x="785"/>
        <item x="1487"/>
        <item x="274"/>
        <item x="942"/>
        <item x="1466"/>
        <item x="36"/>
        <item x="43"/>
        <item x="788"/>
        <item x="213"/>
        <item x="554"/>
        <item x="412"/>
        <item x="296"/>
        <item x="512"/>
        <item x="1179"/>
        <item x="453"/>
        <item x="1442"/>
        <item x="1500"/>
        <item x="1321"/>
        <item x="1360"/>
        <item x="1101"/>
        <item x="447"/>
        <item x="540"/>
        <item x="1034"/>
        <item x="610"/>
        <item x="1463"/>
        <item x="169"/>
        <item x="522"/>
        <item x="555"/>
        <item x="837"/>
        <item x="558"/>
        <item x="705"/>
        <item x="1063"/>
        <item x="722"/>
        <item x="711"/>
        <item x="1510"/>
        <item x="318"/>
        <item x="236"/>
        <item x="283"/>
        <item x="725"/>
        <item x="704"/>
        <item x="656"/>
        <item x="1244"/>
        <item x="1078"/>
        <item x="96"/>
        <item x="152"/>
        <item x="852"/>
        <item x="809"/>
        <item x="1054"/>
        <item x="1542"/>
        <item x="1535"/>
        <item x="1525"/>
        <item x="1532"/>
        <item x="1389"/>
        <item x="1517"/>
        <item x="556"/>
        <item x="200"/>
        <item x="310"/>
        <item x="644"/>
        <item x="15"/>
        <item x="136"/>
        <item x="1490"/>
        <item x="130"/>
        <item x="677"/>
        <item x="582"/>
        <item x="836"/>
        <item x="833"/>
        <item x="1036"/>
        <item x="504"/>
        <item x="335"/>
        <item x="356"/>
        <item x="1021"/>
        <item x="382"/>
        <item x="406"/>
        <item x="340"/>
        <item x="372"/>
        <item x="840"/>
        <item x="355"/>
        <item x="333"/>
        <item x="67"/>
        <item x="377"/>
        <item x="298"/>
        <item x="381"/>
        <item x="375"/>
        <item x="387"/>
        <item x="380"/>
        <item x="439"/>
        <item x="342"/>
        <item x="830"/>
        <item x="146"/>
        <item x="594"/>
        <item x="32"/>
        <item x="1069"/>
        <item x="1030"/>
        <item x="419"/>
        <item x="674"/>
        <item x="954"/>
        <item x="596"/>
        <item x="685"/>
        <item x="1388"/>
        <item x="398"/>
        <item x="1012"/>
        <item x="1013"/>
        <item x="1074"/>
        <item x="1087"/>
        <item x="1191"/>
        <item x="1104"/>
        <item x="543"/>
        <item x="411"/>
        <item x="259"/>
        <item x="216"/>
        <item x="1445"/>
        <item x="1467"/>
        <item x="22"/>
        <item x="1444"/>
        <item x="1405"/>
        <item x="452"/>
        <item x="1461"/>
        <item x="104"/>
        <item x="102"/>
        <item x="140"/>
        <item x="688"/>
        <item x="468"/>
        <item x="490"/>
        <item x="1221"/>
        <item x="1205"/>
        <item x="1233"/>
        <item x="1226"/>
        <item x="1203"/>
        <item x="1234"/>
        <item x="1225"/>
        <item x="317"/>
        <item x="488"/>
        <item x="1548"/>
        <item x="1261"/>
        <item x="1402"/>
        <item x="1281"/>
        <item x="1318"/>
        <item x="1286"/>
        <item x="1399"/>
        <item x="1371"/>
        <item x="1352"/>
        <item x="1382"/>
        <item x="1324"/>
        <item x="1365"/>
        <item x="1539"/>
        <item x="1368"/>
        <item x="1528"/>
        <item x="1400"/>
        <item x="1376"/>
        <item x="1390"/>
        <item x="1308"/>
        <item x="208"/>
        <item x="844"/>
        <item x="368"/>
        <item x="1524"/>
        <item x="1519"/>
        <item x="1241"/>
        <item x="450"/>
        <item x="1327"/>
        <item x="1478"/>
        <item x="977"/>
        <item x="364"/>
        <item x="1000"/>
        <item x="547"/>
        <item x="207"/>
        <item x="484"/>
        <item x="1171"/>
        <item x="217"/>
        <item x="649"/>
        <item x="165"/>
        <item x="1265"/>
        <item x="1189"/>
        <item x="935"/>
        <item x="1414"/>
        <item x="1037"/>
        <item x="1348"/>
        <item x="1369"/>
        <item x="204"/>
        <item x="505"/>
        <item x="1110"/>
        <item x="858"/>
        <item x="1089"/>
        <item x="1229"/>
        <item x="473"/>
        <item x="1235"/>
        <item x="1207"/>
        <item x="1192"/>
        <item x="1236"/>
        <item x="1238"/>
        <item x="1227"/>
        <item x="1470"/>
        <item x="780"/>
        <item x="796"/>
        <item x="636"/>
        <item x="531"/>
        <item x="466"/>
        <item x="26"/>
        <item x="77"/>
        <item x="101"/>
        <item x="1068"/>
        <item x="1086"/>
        <item x="1115"/>
        <item x="1042"/>
        <item x="639"/>
        <item x="118"/>
        <item x="82"/>
        <item x="397"/>
        <item x="306"/>
        <item x="1476"/>
        <item x="923"/>
        <item x="1243"/>
        <item x="946"/>
        <item x="370"/>
        <item x="1488"/>
        <item x="14"/>
        <item x="1521"/>
        <item x="515"/>
        <item x="410"/>
        <item x="486"/>
        <item x="957"/>
        <item x="115"/>
        <item x="1072"/>
        <item x="1108"/>
        <item x="1045"/>
        <item x="1355"/>
        <item x="485"/>
        <item x="1249"/>
        <item x="16"/>
        <item x="232"/>
        <item x="414"/>
        <item x="465"/>
        <item x="477"/>
        <item x="665"/>
        <item x="802"/>
        <item x="973"/>
        <item x="1356"/>
        <item x="1246"/>
        <item x="1197"/>
        <item x="1027"/>
        <item x="1421"/>
        <item x="1491"/>
        <item x="1003"/>
        <item x="1437"/>
        <item x="885"/>
        <item x="910"/>
        <item x="668"/>
        <item x="691"/>
        <item x="1145"/>
        <item x="1172"/>
        <item x="1137"/>
        <item x="1149"/>
        <item x="1154"/>
        <item x="1169"/>
        <item x="1152"/>
        <item x="874"/>
        <item x="1081"/>
        <item x="1529"/>
        <item x="1393"/>
        <item x="1255"/>
        <item x="33"/>
        <item x="1459"/>
        <item x="880"/>
        <item x="31"/>
        <item x="1039"/>
        <item x="1206"/>
        <item x="428"/>
        <item x="407"/>
        <item x="424"/>
        <item x="997"/>
        <item x="970"/>
        <item x="1435"/>
        <item x="282"/>
        <item x="994"/>
        <item x="974"/>
        <item x="593"/>
        <item x="1166"/>
        <item x="1515"/>
        <item x="820"/>
        <item x="1141"/>
        <item x="972"/>
        <item x="1499"/>
        <item x="1025"/>
        <item x="1194"/>
        <item x="168"/>
        <item x="1162"/>
        <item x="1293"/>
        <item x="877"/>
        <item x="48"/>
        <item x="128"/>
        <item x="1196"/>
        <item x="1202"/>
        <item x="1198"/>
        <item x="1178"/>
        <item x="166"/>
        <item x="170"/>
        <item x="172"/>
        <item x="148"/>
        <item x="175"/>
        <item x="151"/>
        <item x="141"/>
        <item x="868"/>
        <item x="425"/>
        <item x="126"/>
        <item x="684"/>
        <item x="489"/>
        <item x="1105"/>
        <item x="559"/>
        <item x="1343"/>
        <item x="500"/>
        <item x="117"/>
        <item x="1516"/>
        <item x="1148"/>
        <item x="765"/>
        <item x="194"/>
        <item x="795"/>
        <item x="430"/>
        <item x="1502"/>
        <item x="1514"/>
        <item x="116"/>
        <item x="1473"/>
        <item x="955"/>
        <item x="1334"/>
        <item x="1161"/>
        <item x="1200"/>
        <item x="538"/>
        <item x="519"/>
        <item x="985"/>
        <item x="1008"/>
        <item x="634"/>
        <item x="514"/>
        <item x="1303"/>
        <item x="343"/>
        <item x="949"/>
        <item x="523"/>
        <item x="1350"/>
        <item x="537"/>
        <item x="353"/>
        <item x="1017"/>
        <item x="1326"/>
        <item x="386"/>
        <item x="1020"/>
        <item x="57"/>
        <item x="821"/>
        <item x="1126"/>
        <item x="918"/>
        <item x="1508"/>
        <item x="1447"/>
        <item x="576"/>
        <item x="63"/>
      </items>
      <autoSortScope>
        <pivotArea dataOnly="0" outline="0" fieldPosition="0">
          <references count="1">
            <reference field="4294967294" count="1" selected="0">
              <x v="0"/>
            </reference>
          </references>
        </pivotArea>
      </autoSortScope>
    </pivotField>
    <pivotField compact="0" outline="0" subtotalTop="0" showAll="0" defaultSubtotal="0"/>
    <pivotField compact="0" outline="0" subtotalTop="0" showAll="0" defaultSubtotal="0"/>
    <pivotField compact="0" outline="0" subtotalTop="0" showAll="0" defaultSubtotal="0">
      <items count="2">
        <item h="1" x="1"/>
        <item x="0"/>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1">
    <field x="3"/>
  </rowFields>
  <rowItems count="6">
    <i>
      <x v="515"/>
    </i>
    <i>
      <x v="1237"/>
    </i>
    <i>
      <x v="492"/>
    </i>
    <i>
      <x v="1154"/>
    </i>
    <i>
      <x v="602"/>
    </i>
    <i>
      <x v="334"/>
    </i>
  </rowItems>
  <colItems count="1">
    <i/>
  </colItems>
  <pageFields count="2">
    <pageField fld="2" item="10" hier="-1"/>
    <pageField fld="1" item="247" hier="-1"/>
  </pageFields>
  <dataFields count="1">
    <dataField name="Average of Relative price for inpatient services" fld="20" subtotal="average" baseField="0" baseItem="0" numFmtId="9"/>
  </dataFields>
  <formats count="5">
    <format dxfId="39">
      <pivotArea type="all" dataOnly="0" outline="0" fieldPosition="0"/>
    </format>
    <format dxfId="38">
      <pivotArea outline="0" collapsedLevelsAreSubtotals="1" fieldPosition="0"/>
    </format>
    <format dxfId="37">
      <pivotArea field="3" type="button" dataOnly="0" labelOnly="1" outline="0" axis="axisRow" fieldPosition="0"/>
    </format>
    <format dxfId="36">
      <pivotArea dataOnly="0" labelOnly="1" fieldPosition="0">
        <references count="1">
          <reference field="3" count="6">
            <x v="334"/>
            <x v="492"/>
            <x v="515"/>
            <x v="602"/>
            <x v="1154"/>
            <x v="1237"/>
          </reference>
        </references>
      </pivotArea>
    </format>
    <format dxfId="35">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1C723BE6-0B3C-4994-9A3D-95A6DCE35341}" name="PivotTable3" cacheId="1"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chartFormat="6">
  <location ref="A6:B11" firstHeaderRow="1" firstDataRow="1" firstDataCol="1" rowPageCount="2" colPageCount="1"/>
  <pivotFields count="25">
    <pivotField showAll="0"/>
    <pivotField axis="axisPage" showAll="0">
      <items count="1031">
        <item x="358"/>
        <item x="963"/>
        <item x="887"/>
        <item x="816"/>
        <item x="1024"/>
        <item x="452"/>
        <item x="719"/>
        <item x="636"/>
        <item x="4"/>
        <item x="108"/>
        <item x="633"/>
        <item x="354"/>
        <item x="539"/>
        <item x="926"/>
        <item x="807"/>
        <item x="747"/>
        <item x="460"/>
        <item x="462"/>
        <item x="143"/>
        <item x="883"/>
        <item x="394"/>
        <item x="607"/>
        <item x="957"/>
        <item x="933"/>
        <item x="253"/>
        <item x="317"/>
        <item x="877"/>
        <item x="282"/>
        <item x="467"/>
        <item x="909"/>
        <item x="866"/>
        <item x="196"/>
        <item x="642"/>
        <item x="700"/>
        <item x="684"/>
        <item x="328"/>
        <item x="746"/>
        <item x="59"/>
        <item x="107"/>
        <item x="448"/>
        <item x="110"/>
        <item x="78"/>
        <item x="422"/>
        <item x="239"/>
        <item x="117"/>
        <item x="14"/>
        <item x="132"/>
        <item x="864"/>
        <item x="267"/>
        <item x="443"/>
        <item x="897"/>
        <item x="489"/>
        <item x="404"/>
        <item x="413"/>
        <item x="718"/>
        <item x="333"/>
        <item x="945"/>
        <item x="203"/>
        <item x="849"/>
        <item x="372"/>
        <item x="661"/>
        <item x="291"/>
        <item x="366"/>
        <item x="475"/>
        <item x="466"/>
        <item x="898"/>
        <item x="768"/>
        <item x="856"/>
        <item x="794"/>
        <item x="769"/>
        <item x="995"/>
        <item x="290"/>
        <item x="419"/>
        <item x="81"/>
        <item x="758"/>
        <item x="182"/>
        <item x="743"/>
        <item x="962"/>
        <item x="889"/>
        <item x="999"/>
        <item x="579"/>
        <item x="948"/>
        <item x="346"/>
        <item x="631"/>
        <item x="583"/>
        <item x="406"/>
        <item x="481"/>
        <item x="592"/>
        <item x="177"/>
        <item x="167"/>
        <item x="576"/>
        <item x="249"/>
        <item x="764"/>
        <item x="88"/>
        <item x="204"/>
        <item x="577"/>
        <item x="941"/>
        <item x="693"/>
        <item x="940"/>
        <item x="383"/>
        <item x="425"/>
        <item x="15"/>
        <item x="330"/>
        <item x="65"/>
        <item x="598"/>
        <item x="563"/>
        <item x="947"/>
        <item x="278"/>
        <item x="388"/>
        <item x="270"/>
        <item x="965"/>
        <item x="881"/>
        <item x="566"/>
        <item x="417"/>
        <item x="2"/>
        <item x="830"/>
        <item x="433"/>
        <item x="906"/>
        <item x="115"/>
        <item x="38"/>
        <item x="744"/>
        <item x="810"/>
        <item x="779"/>
        <item x="657"/>
        <item x="395"/>
        <item x="958"/>
        <item x="916"/>
        <item x="48"/>
        <item x="555"/>
        <item x="595"/>
        <item x="477"/>
        <item x="414"/>
        <item x="421"/>
        <item x="557"/>
        <item x="787"/>
        <item x="342"/>
        <item x="767"/>
        <item x="662"/>
        <item x="11"/>
        <item x="109"/>
        <item x="93"/>
        <item x="568"/>
        <item x="409"/>
        <item x="215"/>
        <item x="646"/>
        <item x="266"/>
        <item x="540"/>
        <item x="111"/>
        <item x="505"/>
        <item x="884"/>
        <item x="708"/>
        <item x="1011"/>
        <item x="527"/>
        <item x="34"/>
        <item x="1019"/>
        <item x="151"/>
        <item x="160"/>
        <item x="387"/>
        <item x="811"/>
        <item x="326"/>
        <item x="694"/>
        <item x="756"/>
        <item x="533"/>
        <item x="538"/>
        <item x="844"/>
        <item x="512"/>
        <item x="572"/>
        <item x="1012"/>
        <item x="19"/>
        <item x="159"/>
        <item x="585"/>
        <item x="599"/>
        <item x="715"/>
        <item x="754"/>
        <item x="501"/>
        <item x="629"/>
        <item x="801"/>
        <item x="980"/>
        <item x="268"/>
        <item x="324"/>
        <item x="878"/>
        <item x="723"/>
        <item x="104"/>
        <item x="679"/>
        <item x="288"/>
        <item x="468"/>
        <item x="641"/>
        <item x="710"/>
        <item x="1017"/>
        <item x="318"/>
        <item x="624"/>
        <item x="892"/>
        <item x="12"/>
        <item x="559"/>
        <item x="258"/>
        <item x="131"/>
        <item x="515"/>
        <item x="615"/>
        <item x="245"/>
        <item x="886"/>
        <item x="127"/>
        <item x="841"/>
        <item x="103"/>
        <item x="101"/>
        <item x="341"/>
        <item x="862"/>
        <item x="824"/>
        <item x="899"/>
        <item x="62"/>
        <item x="292"/>
        <item x="825"/>
        <item x="984"/>
        <item x="396"/>
        <item x="113"/>
        <item x="49"/>
        <item x="228"/>
        <item x="570"/>
        <item x="829"/>
        <item x="362"/>
        <item x="262"/>
        <item x="106"/>
        <item x="609"/>
        <item x="403"/>
        <item x="751"/>
        <item x="1018"/>
        <item x="935"/>
        <item x="853"/>
        <item x="676"/>
        <item x="162"/>
        <item x="728"/>
        <item x="69"/>
        <item x="457"/>
        <item x="124"/>
        <item x="600"/>
        <item x="763"/>
        <item x="199"/>
        <item x="36"/>
        <item x="76"/>
        <item x="759"/>
        <item x="98"/>
        <item x="23"/>
        <item x="893"/>
        <item x="911"/>
        <item x="7"/>
        <item x="392"/>
        <item x="363"/>
        <item x="619"/>
        <item x="459"/>
        <item x="838"/>
        <item x="602"/>
        <item x="148"/>
        <item x="314"/>
        <item x="393"/>
        <item x="126"/>
        <item x="133"/>
        <item x="620"/>
        <item x="200"/>
        <item x="813"/>
        <item x="765"/>
        <item x="675"/>
        <item x="9"/>
        <item x="691"/>
        <item x="255"/>
        <item x="35"/>
        <item x="222"/>
        <item x="511"/>
        <item x="742"/>
        <item x="138"/>
        <item x="535"/>
        <item x="993"/>
        <item x="874"/>
        <item x="961"/>
        <item x="939"/>
        <item x="299"/>
        <item x="850"/>
        <item x="150"/>
        <item x="698"/>
        <item x="329"/>
        <item x="197"/>
        <item x="227"/>
        <item x="981"/>
        <item x="411"/>
        <item x="788"/>
        <item x="185"/>
        <item x="277"/>
        <item x="750"/>
        <item x="17"/>
        <item x="982"/>
        <item x="815"/>
        <item x="789"/>
        <item x="545"/>
        <item x="637"/>
        <item x="47"/>
        <item x="738"/>
        <item x="146"/>
        <item x="251"/>
        <item x="959"/>
        <item x="180"/>
        <item x="586"/>
        <item x="622"/>
        <item x="730"/>
        <item x="427"/>
        <item x="410"/>
        <item x="497"/>
        <item x="137"/>
        <item x="973"/>
        <item x="561"/>
        <item x="83"/>
        <item x="553"/>
        <item x="741"/>
        <item x="269"/>
        <item x="122"/>
        <item x="492"/>
        <item x="1022"/>
        <item x="996"/>
        <item x="994"/>
        <item x="6"/>
        <item x="20"/>
        <item x="68"/>
        <item x="94"/>
        <item x="304"/>
        <item x="327"/>
        <item x="226"/>
        <item x="859"/>
        <item x="74"/>
        <item x="780"/>
        <item x="283"/>
        <item x="217"/>
        <item x="397"/>
        <item x="908"/>
        <item x="176"/>
        <item x="546"/>
        <item x="33"/>
        <item x="37"/>
        <item x="80"/>
        <item x="156"/>
        <item x="781"/>
        <item x="827"/>
        <item x="729"/>
        <item x="644"/>
        <item x="854"/>
        <item x="300"/>
        <item x="442"/>
        <item x="748"/>
        <item x="891"/>
        <item x="218"/>
        <item x="692"/>
        <item x="493"/>
        <item x="188"/>
        <item x="798"/>
        <item x="976"/>
        <item x="1008"/>
        <item x="536"/>
        <item x="331"/>
        <item x="900"/>
        <item x="24"/>
        <item x="384"/>
        <item x="323"/>
        <item x="231"/>
        <item x="869"/>
        <item x="907"/>
        <item x="504"/>
        <item x="499"/>
        <item x="13"/>
        <item x="1028"/>
        <item x="464"/>
        <item x="170"/>
        <item x="656"/>
        <item x="903"/>
        <item x="471"/>
        <item x="593"/>
        <item x="0"/>
        <item x="998"/>
        <item x="294"/>
        <item x="235"/>
        <item x="697"/>
        <item x="293"/>
        <item x="173"/>
        <item x="479"/>
        <item x="820"/>
        <item x="55"/>
        <item x="942"/>
        <item x="610"/>
        <item x="219"/>
        <item x="487"/>
        <item x="554"/>
        <item x="817"/>
        <item x="345"/>
        <item x="799"/>
        <item x="587"/>
        <item x="272"/>
        <item x="184"/>
        <item x="465"/>
        <item x="596"/>
        <item x="39"/>
        <item x="195"/>
        <item x="591"/>
        <item x="337"/>
        <item x="690"/>
        <item x="584"/>
        <item x="847"/>
        <item x="147"/>
        <item x="818"/>
        <item x="704"/>
        <item x="771"/>
        <item x="685"/>
        <item x="785"/>
        <item x="463"/>
        <item x="169"/>
        <item x="120"/>
        <item x="233"/>
        <item x="647"/>
        <item x="202"/>
        <item x="474"/>
        <item x="73"/>
        <item x="40"/>
        <item x="350"/>
        <item x="857"/>
        <item x="472"/>
        <item x="97"/>
        <item x="41"/>
        <item x="917"/>
        <item x="709"/>
        <item x="256"/>
        <item x="895"/>
        <item x="423"/>
        <item x="400"/>
        <item x="230"/>
        <item x="325"/>
        <item x="542"/>
        <item x="470"/>
        <item x="529"/>
        <item x="669"/>
        <item x="532"/>
        <item x="977"/>
        <item x="681"/>
        <item x="480"/>
        <item x="64"/>
        <item x="677"/>
        <item x="992"/>
        <item x="139"/>
        <item x="556"/>
        <item x="223"/>
        <item x="378"/>
        <item x="364"/>
        <item x="154"/>
        <item x="130"/>
        <item x="141"/>
        <item x="320"/>
        <item x="842"/>
        <item x="803"/>
        <item x="144"/>
        <item x="399"/>
        <item x="569"/>
        <item x="45"/>
        <item x="306"/>
        <item x="96"/>
        <item x="455"/>
        <item x="597"/>
        <item x="518"/>
        <item x="802"/>
        <item x="175"/>
        <item x="302"/>
        <item x="401"/>
        <item x="927"/>
        <item x="621"/>
        <item x="264"/>
        <item x="664"/>
        <item x="386"/>
        <item x="967"/>
        <item x="987"/>
        <item x="778"/>
        <item x="851"/>
        <item x="736"/>
        <item x="84"/>
        <item x="879"/>
        <item x="375"/>
        <item x="832"/>
        <item x="880"/>
        <item x="923"/>
        <item x="972"/>
        <item x="552"/>
        <item x="812"/>
        <item x="259"/>
        <item x="831"/>
        <item x="221"/>
        <item x="53"/>
        <item x="985"/>
        <item x="836"/>
        <item x="157"/>
        <item x="43"/>
        <item x="18"/>
        <item x="220"/>
        <item x="385"/>
        <item x="616"/>
        <item x="32"/>
        <item x="112"/>
        <item x="357"/>
        <item x="172"/>
        <item x="1007"/>
        <item x="867"/>
        <item x="578"/>
        <item x="528"/>
        <item x="1026"/>
        <item x="10"/>
        <item x="319"/>
        <item x="58"/>
        <item x="626"/>
        <item x="819"/>
        <item x="790"/>
        <item x="498"/>
        <item x="502"/>
        <item x="1013"/>
        <item x="640"/>
        <item x="635"/>
        <item x="530"/>
        <item x="312"/>
        <item x="252"/>
        <item x="125"/>
        <item x="54"/>
        <item x="297"/>
        <item x="316"/>
        <item x="260"/>
        <item x="574"/>
        <item x="381"/>
        <item x="340"/>
        <item x="845"/>
        <item x="791"/>
        <item x="408"/>
        <item x="914"/>
        <item x="339"/>
        <item x="603"/>
        <item x="305"/>
        <item x="571"/>
        <item x="186"/>
        <item x="716"/>
        <item x="208"/>
        <item x="931"/>
        <item x="321"/>
        <item x="284"/>
        <item x="140"/>
        <item x="30"/>
        <item x="601"/>
        <item x="449"/>
        <item x="670"/>
        <item x="772"/>
        <item x="248"/>
        <item x="29"/>
        <item x="1"/>
        <item x="858"/>
        <item x="755"/>
        <item x="643"/>
        <item x="589"/>
        <item x="27"/>
        <item x="16"/>
        <item x="435"/>
        <item x="99"/>
        <item x="860"/>
        <item x="488"/>
        <item x="885"/>
        <item x="367"/>
        <item x="390"/>
        <item x="418"/>
        <item x="247"/>
        <item x="663"/>
        <item x="356"/>
        <item x="618"/>
        <item x="667"/>
        <item x="313"/>
        <item x="517"/>
        <item x="519"/>
        <item x="373"/>
        <item x="105"/>
        <item x="1029"/>
        <item x="90"/>
        <item x="118"/>
        <item x="1000"/>
        <item x="181"/>
        <item x="370"/>
        <item x="431"/>
        <item x="541"/>
        <item x="469"/>
        <item x="359"/>
        <item x="506"/>
        <item x="236"/>
        <item x="201"/>
        <item x="674"/>
        <item x="752"/>
        <item x="707"/>
        <item x="183"/>
        <item x="740"/>
        <item x="761"/>
        <item x="198"/>
        <item x="1027"/>
        <item x="919"/>
        <item x="166"/>
        <item x="1023"/>
        <item x="309"/>
        <item x="805"/>
        <item x="683"/>
        <item x="60"/>
        <item x="437"/>
        <item x="145"/>
        <item x="839"/>
        <item x="988"/>
        <item x="1005"/>
        <item x="379"/>
        <item x="439"/>
        <item x="558"/>
        <item x="67"/>
        <item x="72"/>
        <item x="225"/>
        <item x="753"/>
        <item x="955"/>
        <item x="507"/>
        <item x="614"/>
        <item x="441"/>
        <item x="416"/>
        <item x="991"/>
        <item x="377"/>
        <item x="671"/>
        <item x="904"/>
        <item x="224"/>
        <item x="594"/>
        <item x="712"/>
        <item x="374"/>
        <item x="205"/>
        <item x="3"/>
        <item x="241"/>
        <item x="332"/>
        <item x="703"/>
        <item x="352"/>
        <item x="164"/>
        <item x="834"/>
        <item x="954"/>
        <item x="209"/>
        <item x="776"/>
        <item x="152"/>
        <item x="508"/>
        <item x="476"/>
        <item x="254"/>
        <item x="523"/>
        <item x="261"/>
        <item x="840"/>
        <item x="210"/>
        <item x="334"/>
        <item x="451"/>
        <item x="913"/>
        <item x="713"/>
        <item x="446"/>
        <item x="192"/>
        <item x="70"/>
        <item x="774"/>
        <item x="389"/>
        <item x="617"/>
        <item x="828"/>
        <item x="918"/>
        <item x="349"/>
        <item x="793"/>
        <item x="238"/>
        <item x="232"/>
        <item x="365"/>
        <item x="189"/>
        <item x="627"/>
        <item x="348"/>
        <item x="1006"/>
        <item x="398"/>
        <item x="658"/>
        <item x="659"/>
        <item x="520"/>
        <item x="265"/>
        <item x="428"/>
        <item x="1014"/>
        <item x="142"/>
        <item x="953"/>
        <item x="307"/>
        <item x="660"/>
        <item x="243"/>
        <item x="171"/>
        <item x="628"/>
        <item x="564"/>
        <item x="870"/>
        <item x="273"/>
        <item x="424"/>
        <item x="732"/>
        <item x="420"/>
        <item x="445"/>
        <item x="666"/>
        <item x="580"/>
        <item x="447"/>
        <item x="187"/>
        <item x="153"/>
        <item x="837"/>
        <item x="371"/>
        <item x="773"/>
        <item x="875"/>
        <item x="95"/>
        <item x="303"/>
        <item x="665"/>
        <item x="174"/>
        <item x="960"/>
        <item x="178"/>
        <item x="353"/>
        <item x="737"/>
        <item x="66"/>
        <item x="573"/>
        <item x="165"/>
        <item x="315"/>
        <item x="335"/>
        <item x="490"/>
        <item x="726"/>
        <item x="343"/>
        <item x="63"/>
        <item x="936"/>
        <item x="922"/>
        <item x="89"/>
        <item x="429"/>
        <item x="155"/>
        <item x="872"/>
        <item x="310"/>
        <item x="207"/>
        <item x="190"/>
        <item x="31"/>
        <item x="725"/>
        <item x="871"/>
        <item x="770"/>
        <item x="543"/>
        <item x="168"/>
        <item x="71"/>
        <item x="158"/>
        <item x="582"/>
        <item x="193"/>
        <item x="630"/>
        <item x="486"/>
        <item x="804"/>
        <item x="524"/>
        <item x="336"/>
        <item x="699"/>
        <item x="296"/>
        <item x="792"/>
        <item x="430"/>
        <item x="604"/>
        <item x="912"/>
        <item x="87"/>
        <item x="678"/>
        <item x="250"/>
        <item x="612"/>
        <item x="453"/>
        <item x="969"/>
        <item x="901"/>
        <item x="777"/>
        <item x="461"/>
        <item x="937"/>
        <item x="990"/>
        <item x="649"/>
        <item x="285"/>
        <item x="623"/>
        <item x="581"/>
        <item x="672"/>
        <item x="997"/>
        <item x="301"/>
        <item x="405"/>
        <item x="211"/>
        <item x="978"/>
        <item x="8"/>
        <item x="833"/>
        <item x="979"/>
        <item x="149"/>
        <item x="943"/>
        <item x="402"/>
        <item x="695"/>
        <item x="950"/>
        <item x="42"/>
        <item x="655"/>
        <item x="735"/>
        <item x="796"/>
        <item x="216"/>
        <item x="534"/>
        <item x="287"/>
        <item x="970"/>
        <item x="986"/>
        <item x="902"/>
        <item x="968"/>
        <item x="240"/>
        <item x="562"/>
        <item x="52"/>
        <item x="650"/>
        <item x="1009"/>
        <item x="706"/>
        <item x="212"/>
        <item x="206"/>
        <item x="281"/>
        <item x="762"/>
        <item x="1010"/>
        <item x="938"/>
        <item x="191"/>
        <item x="412"/>
        <item x="1020"/>
        <item x="705"/>
        <item x="835"/>
        <item x="550"/>
        <item x="121"/>
        <item x="605"/>
        <item x="136"/>
        <item x="920"/>
        <item x="921"/>
        <item x="491"/>
        <item x="654"/>
        <item x="415"/>
        <item x="274"/>
        <item x="338"/>
        <item x="368"/>
        <item x="686"/>
        <item x="946"/>
        <item x="473"/>
        <item x="949"/>
        <item x="547"/>
        <item x="1004"/>
        <item x="522"/>
        <item x="537"/>
        <item x="548"/>
        <item x="551"/>
        <item x="721"/>
        <item x="575"/>
        <item x="391"/>
        <item x="952"/>
        <item x="588"/>
        <item x="213"/>
        <item x="57"/>
        <item x="688"/>
        <item x="894"/>
        <item x="865"/>
        <item x="890"/>
        <item x="526"/>
        <item x="86"/>
        <item x="634"/>
        <item x="648"/>
        <item x="79"/>
        <item x="510"/>
        <item x="114"/>
        <item x="295"/>
        <item x="806"/>
        <item x="782"/>
        <item x="956"/>
        <item x="549"/>
        <item x="873"/>
        <item x="797"/>
        <item x="800"/>
        <item x="843"/>
        <item x="795"/>
        <item x="246"/>
        <item x="814"/>
        <item x="308"/>
        <item x="531"/>
        <item x="257"/>
        <item x="983"/>
        <item x="525"/>
        <item x="1025"/>
        <item x="645"/>
        <item x="361"/>
        <item x="613"/>
        <item x="711"/>
        <item x="639"/>
        <item x="360"/>
        <item x="696"/>
        <item x="876"/>
        <item x="848"/>
        <item x="135"/>
        <item x="944"/>
        <item x="652"/>
        <item x="344"/>
        <item x="242"/>
        <item x="478"/>
        <item x="85"/>
        <item x="444"/>
        <item x="426"/>
        <item x="456"/>
        <item x="930"/>
        <item x="966"/>
        <item x="46"/>
        <item x="668"/>
        <item x="714"/>
        <item x="458"/>
        <item x="521"/>
        <item x="821"/>
        <item x="123"/>
        <item x="21"/>
        <item x="25"/>
        <item x="760"/>
        <item x="134"/>
        <item x="682"/>
        <item x="75"/>
        <item x="483"/>
        <item x="925"/>
        <item x="289"/>
        <item x="351"/>
        <item x="888"/>
        <item x="1002"/>
        <item x="1021"/>
        <item x="932"/>
        <item x="590"/>
        <item x="689"/>
        <item x="734"/>
        <item x="651"/>
        <item x="971"/>
        <item x="82"/>
        <item x="91"/>
        <item x="77"/>
        <item x="638"/>
        <item x="438"/>
        <item x="485"/>
        <item x="514"/>
        <item x="544"/>
        <item x="286"/>
        <item x="863"/>
        <item x="229"/>
        <item x="924"/>
        <item x="928"/>
        <item x="347"/>
        <item x="119"/>
        <item x="22"/>
        <item x="454"/>
        <item x="739"/>
        <item x="128"/>
        <item x="280"/>
        <item x="826"/>
        <item x="116"/>
        <item x="727"/>
        <item x="915"/>
        <item x="298"/>
        <item x="1016"/>
        <item x="567"/>
        <item x="606"/>
        <item x="823"/>
        <item x="484"/>
        <item x="500"/>
        <item x="322"/>
        <item x="56"/>
        <item x="929"/>
        <item x="513"/>
        <item x="653"/>
        <item x="846"/>
        <item x="868"/>
        <item x="783"/>
        <item x="161"/>
        <item x="26"/>
        <item x="129"/>
        <item x="234"/>
        <item x="733"/>
        <item x="975"/>
        <item x="214"/>
        <item x="905"/>
        <item x="855"/>
        <item x="382"/>
        <item x="237"/>
        <item x="440"/>
        <item x="279"/>
        <item x="861"/>
        <item x="757"/>
        <item x="51"/>
        <item x="432"/>
        <item x="503"/>
        <item x="565"/>
        <item x="749"/>
        <item x="263"/>
        <item x="673"/>
        <item x="244"/>
        <item x="784"/>
        <item x="1003"/>
        <item x="989"/>
        <item x="786"/>
        <item x="896"/>
        <item x="494"/>
        <item x="809"/>
        <item x="882"/>
        <item x="910"/>
        <item x="100"/>
        <item x="974"/>
        <item x="1001"/>
        <item x="482"/>
        <item x="766"/>
        <item x="380"/>
        <item x="92"/>
        <item x="560"/>
        <item x="516"/>
        <item x="717"/>
        <item x="436"/>
        <item x="745"/>
        <item x="28"/>
        <item x="102"/>
        <item x="5"/>
        <item x="680"/>
        <item x="608"/>
        <item x="311"/>
        <item x="852"/>
        <item x="822"/>
        <item x="808"/>
        <item x="775"/>
        <item x="276"/>
        <item x="702"/>
        <item x="701"/>
        <item x="275"/>
        <item x="271"/>
        <item x="951"/>
        <item x="194"/>
        <item x="369"/>
        <item x="934"/>
        <item x="376"/>
        <item x="687"/>
        <item x="611"/>
        <item x="632"/>
        <item x="61"/>
        <item x="179"/>
        <item x="625"/>
        <item x="722"/>
        <item x="434"/>
        <item x="1015"/>
        <item x="44"/>
        <item x="496"/>
        <item x="509"/>
        <item x="720"/>
        <item x="964"/>
        <item x="407"/>
        <item x="731"/>
        <item x="495"/>
        <item x="50"/>
        <item x="355"/>
        <item x="724"/>
        <item x="450"/>
        <item x="163"/>
        <item t="default"/>
      </items>
    </pivotField>
    <pivotField axis="axisPage" showAll="0">
      <items count="26">
        <item x="0"/>
        <item x="1"/>
        <item x="2"/>
        <item x="3"/>
        <item x="4"/>
        <item x="5"/>
        <item x="6"/>
        <item x="7"/>
        <item x="9"/>
        <item x="8"/>
        <item x="10"/>
        <item x="11"/>
        <item x="12"/>
        <item x="16"/>
        <item x="13"/>
        <item x="14"/>
        <item x="15"/>
        <item x="17"/>
        <item x="18"/>
        <item x="19"/>
        <item x="20"/>
        <item x="21"/>
        <item x="22"/>
        <item x="23"/>
        <item x="24"/>
        <item t="default"/>
      </items>
    </pivotField>
    <pivotField axis="axisRow" showAll="0" sortType="ascending">
      <items count="1557">
        <item x="498"/>
        <item x="1329"/>
        <item x="1180"/>
        <item x="281"/>
        <item x="569"/>
        <item x="503"/>
        <item x="1168"/>
        <item x="1124"/>
        <item x="401"/>
        <item x="616"/>
        <item x="1077"/>
        <item x="277"/>
        <item x="223"/>
        <item x="201"/>
        <item x="226"/>
        <item x="253"/>
        <item x="251"/>
        <item x="272"/>
        <item x="275"/>
        <item x="244"/>
        <item x="257"/>
        <item x="265"/>
        <item x="1075"/>
        <item x="1016"/>
        <item x="975"/>
        <item x="1164"/>
        <item x="268"/>
        <item x="926"/>
        <item x="879"/>
        <item x="759"/>
        <item x="1143"/>
        <item x="1138"/>
        <item x="445"/>
        <item x="524"/>
        <item x="1065"/>
        <item x="887"/>
        <item x="182"/>
        <item x="273"/>
        <item x="882"/>
        <item x="42"/>
        <item x="606"/>
        <item x="1392"/>
        <item x="23"/>
        <item x="574"/>
        <item x="898"/>
        <item x="724"/>
        <item x="1501"/>
        <item x="1064"/>
        <item x="72"/>
        <item x="749"/>
        <item x="750"/>
        <item x="1479"/>
        <item x="557"/>
        <item x="643"/>
        <item x="177"/>
        <item x="1043"/>
        <item x="147"/>
        <item x="1049"/>
        <item x="1497"/>
        <item x="1498"/>
        <item x="1494"/>
        <item x="1495"/>
        <item x="516"/>
        <item x="47"/>
        <item x="1311"/>
        <item x="1545"/>
        <item x="467"/>
        <item x="315"/>
        <item x="476"/>
        <item x="471"/>
        <item x="474"/>
        <item x="472"/>
        <item x="462"/>
        <item x="100"/>
        <item x="81"/>
        <item x="1260"/>
        <item x="105"/>
        <item x="99"/>
        <item x="1208"/>
        <item x="1299"/>
        <item x="776"/>
        <item x="813"/>
        <item x="804"/>
        <item x="849"/>
        <item x="777"/>
        <item x="511"/>
        <item x="1493"/>
        <item x="1552"/>
        <item x="1096"/>
        <item x="1554"/>
        <item x="1386"/>
        <item x="1387"/>
        <item x="1264"/>
        <item x="1398"/>
        <item x="1319"/>
        <item x="1538"/>
        <item x="1401"/>
        <item x="1549"/>
        <item x="1555"/>
        <item x="1550"/>
        <item x="1305"/>
        <item x="1330"/>
        <item x="1272"/>
        <item x="1315"/>
        <item x="1282"/>
        <item x="1364"/>
        <item x="1353"/>
        <item x="1363"/>
        <item x="1547"/>
        <item x="1536"/>
        <item x="1543"/>
        <item x="1397"/>
        <item x="1394"/>
        <item x="1247"/>
        <item x="1270"/>
        <item x="1406"/>
        <item x="601"/>
        <item x="613"/>
        <item x="625"/>
        <item x="607"/>
        <item x="652"/>
        <item x="703"/>
        <item x="728"/>
        <item x="708"/>
        <item x="700"/>
        <item x="681"/>
        <item x="696"/>
        <item x="727"/>
        <item x="506"/>
        <item x="1485"/>
        <item x="752"/>
        <item x="1059"/>
        <item x="1302"/>
        <item x="1492"/>
        <item x="817"/>
        <item x="835"/>
        <item x="845"/>
        <item x="1080"/>
        <item x="611"/>
        <item x="932"/>
        <item x="628"/>
        <item x="78"/>
        <item x="1083"/>
        <item x="834"/>
        <item x="1056"/>
        <item x="188"/>
        <item x="1195"/>
        <item x="1001"/>
        <item x="436"/>
        <item x="1122"/>
        <item x="330"/>
        <item x="111"/>
        <item x="787"/>
        <item x="693"/>
        <item x="608"/>
        <item x="769"/>
        <item x="842"/>
        <item x="1423"/>
        <item x="1263"/>
        <item x="480"/>
        <item x="591"/>
        <item x="637"/>
        <item x="635"/>
        <item x="732"/>
        <item x="853"/>
        <item x="676"/>
        <item x="763"/>
        <item x="650"/>
        <item x="680"/>
        <item x="947"/>
        <item x="129"/>
        <item x="90"/>
        <item x="1335"/>
        <item x="1120"/>
        <item x="564"/>
        <item x="1170"/>
        <item x="530"/>
        <item x="850"/>
        <item x="588"/>
        <item x="598"/>
        <item x="388"/>
        <item x="783"/>
        <item x="1504"/>
        <item x="143"/>
        <item x="941"/>
        <item x="599"/>
        <item x="119"/>
        <item x="967"/>
        <item x="1462"/>
        <item x="779"/>
        <item x="123"/>
        <item x="1338"/>
        <item x="288"/>
        <item x="903"/>
        <item x="602"/>
        <item x="760"/>
        <item x="979"/>
        <item x="981"/>
        <item x="969"/>
        <item x="479"/>
        <item x="989"/>
        <item x="580"/>
        <item x="1455"/>
        <item x="828"/>
        <item x="46"/>
        <item x="990"/>
        <item x="873"/>
        <item x="956"/>
        <item x="1527"/>
        <item x="218"/>
        <item x="239"/>
        <item x="793"/>
        <item x="264"/>
        <item x="109"/>
        <item x="552"/>
        <item x="578"/>
        <item x="1304"/>
        <item x="1420"/>
        <item x="35"/>
        <item x="28"/>
        <item x="11"/>
        <item x="8"/>
        <item x="12"/>
        <item x="39"/>
        <item x="20"/>
        <item x="192"/>
        <item x="1167"/>
        <item x="950"/>
        <item x="1188"/>
        <item x="998"/>
        <item x="869"/>
        <item x="1173"/>
        <item x="1509"/>
        <item x="1292"/>
        <item x="1296"/>
        <item x="721"/>
        <item x="1079"/>
        <item x="810"/>
        <item x="565"/>
        <item x="1252"/>
        <item x="1250"/>
        <item x="502"/>
        <item x="1333"/>
        <item x="534"/>
        <item x="1273"/>
        <item x="1300"/>
        <item x="1418"/>
        <item x="1301"/>
        <item x="1251"/>
        <item x="1256"/>
        <item x="1289"/>
        <item x="493"/>
        <item x="1374"/>
        <item x="497"/>
        <item x="886"/>
        <item x="916"/>
        <item x="1248"/>
        <item x="814"/>
        <item x="1150"/>
        <item x="851"/>
        <item x="297"/>
        <item x="444"/>
        <item x="1340"/>
        <item x="1084"/>
        <item x="131"/>
        <item x="951"/>
        <item x="615"/>
        <item x="1082"/>
        <item x="163"/>
        <item x="1419"/>
        <item x="1307"/>
        <item x="50"/>
        <item x="25"/>
        <item x="1481"/>
        <item x="1477"/>
        <item x="345"/>
        <item x="437"/>
        <item x="266"/>
        <item x="654"/>
        <item x="27"/>
        <item x="854"/>
        <item x="346"/>
        <item x="374"/>
        <item x="329"/>
        <item x="365"/>
        <item x="349"/>
        <item x="1062"/>
        <item x="295"/>
        <item x="838"/>
        <item x="1112"/>
        <item x="350"/>
        <item x="862"/>
        <item x="1155"/>
        <item x="1464"/>
        <item x="1297"/>
        <item x="1211"/>
        <item x="600"/>
        <item x="1408"/>
        <item x="1430"/>
        <item x="189"/>
        <item x="1372"/>
        <item x="875"/>
        <item x="673"/>
        <item x="792"/>
        <item x="778"/>
        <item x="285"/>
        <item x="1551"/>
        <item x="1103"/>
        <item x="1193"/>
        <item x="1361"/>
        <item x="553"/>
        <item x="1316"/>
        <item x="999"/>
        <item x="325"/>
        <item x="332"/>
        <item x="334"/>
        <item x="403"/>
        <item x="228"/>
        <item x="846"/>
        <item x="1125"/>
        <item x="316"/>
        <item x="157"/>
        <item x="179"/>
        <item x="1277"/>
        <item x="254"/>
        <item x="125"/>
        <item x="30"/>
        <item x="1228"/>
        <item x="1341"/>
        <item x="7"/>
        <item x="560"/>
        <item x="807"/>
        <item x="521"/>
        <item x="1285"/>
        <item x="729"/>
        <item x="669"/>
        <item x="1107"/>
        <item x="1480"/>
        <item x="132"/>
        <item x="551"/>
        <item x="1391"/>
        <item x="1375"/>
        <item x="154"/>
        <item x="592"/>
        <item x="1175"/>
        <item x="913"/>
        <item x="1102"/>
        <item x="968"/>
        <item x="391"/>
        <item x="354"/>
        <item x="156"/>
        <item x="528"/>
        <item x="1057"/>
        <item x="51"/>
        <item x="1266"/>
        <item x="1317"/>
        <item x="1412"/>
        <item x="1417"/>
        <item x="581"/>
        <item x="890"/>
        <item x="936"/>
        <item x="174"/>
        <item x="755"/>
        <item x="1186"/>
        <item x="260"/>
        <item x="719"/>
        <item x="303"/>
        <item x="865"/>
        <item x="1132"/>
        <item x="250"/>
        <item x="627"/>
        <item x="180"/>
        <item x="139"/>
        <item x="158"/>
        <item x="461"/>
        <item x="944"/>
        <item x="1219"/>
        <item x="307"/>
        <item x="60"/>
        <item x="1295"/>
        <item x="1048"/>
        <item x="1135"/>
        <item x="185"/>
        <item x="1512"/>
        <item x="1460"/>
        <item x="1177"/>
        <item x="1165"/>
        <item x="827"/>
        <item x="871"/>
        <item x="924"/>
        <item x="371"/>
        <item x="1040"/>
        <item x="1044"/>
        <item x="548"/>
        <item x="287"/>
        <item x="1127"/>
        <item x="326"/>
        <item x="235"/>
        <item x="1014"/>
        <item x="983"/>
        <item x="134"/>
        <item x="1035"/>
        <item x="803"/>
        <item x="455"/>
        <item x="80"/>
        <item x="94"/>
        <item x="92"/>
        <item x="93"/>
        <item x="1041"/>
        <item x="153"/>
        <item x="17"/>
        <item x="701"/>
        <item x="1066"/>
        <item x="1220"/>
        <item x="1484"/>
        <item x="1222"/>
        <item x="1121"/>
        <item x="847"/>
        <item x="373"/>
        <item x="305"/>
        <item x="348"/>
        <item x="337"/>
        <item x="292"/>
        <item x="360"/>
        <item x="344"/>
        <item x="301"/>
        <item x="322"/>
        <item x="361"/>
        <item x="237"/>
        <item x="396"/>
        <item x="563"/>
        <item x="525"/>
        <item x="583"/>
        <item x="1232"/>
        <item x="801"/>
        <item x="866"/>
        <item x="1496"/>
        <item x="1129"/>
        <item x="1123"/>
        <item x="723"/>
        <item x="225"/>
        <item x="418"/>
        <item x="1131"/>
        <item x="1185"/>
        <item x="1022"/>
        <item x="712"/>
        <item x="888"/>
        <item x="1146"/>
        <item x="392"/>
        <item x="1426"/>
        <item x="894"/>
        <item x="1323"/>
        <item x="1095"/>
        <item x="529"/>
        <item x="1413"/>
        <item x="806"/>
        <item x="314"/>
        <item x="41"/>
        <item x="193"/>
        <item x="1404"/>
        <item x="443"/>
        <item x="308"/>
        <item x="1288"/>
        <item x="159"/>
        <item x="1267"/>
        <item x="1018"/>
        <item x="65"/>
        <item x="1144"/>
        <item x="1067"/>
        <item x="1011"/>
        <item x="1446"/>
        <item x="843"/>
        <item x="441"/>
        <item x="390"/>
        <item x="1015"/>
        <item x="229"/>
        <item x="1183"/>
        <item x="905"/>
        <item x="1274"/>
        <item x="1486"/>
        <item x="68"/>
        <item x="162"/>
        <item x="1119"/>
        <item x="84"/>
        <item x="992"/>
        <item x="620"/>
        <item x="1367"/>
        <item x="312"/>
        <item x="774"/>
        <item x="1181"/>
        <item x="1456"/>
        <item x="449"/>
        <item x="689"/>
        <item x="603"/>
        <item x="1306"/>
        <item x="964"/>
        <item x="822"/>
        <item x="402"/>
        <item x="1448"/>
        <item x="52"/>
        <item x="758"/>
        <item x="996"/>
        <item x="730"/>
        <item x="546"/>
        <item x="70"/>
        <item x="245"/>
        <item x="826"/>
        <item x="740"/>
        <item x="1298"/>
        <item x="293"/>
        <item x="133"/>
        <item x="1116"/>
        <item x="1223"/>
        <item x="309"/>
        <item x="682"/>
        <item x="667"/>
        <item x="666"/>
        <item x="735"/>
        <item x="702"/>
        <item x="1139"/>
        <item x="1140"/>
        <item x="823"/>
        <item x="186"/>
        <item x="631"/>
        <item x="960"/>
        <item x="1128"/>
        <item x="937"/>
        <item x="1438"/>
        <item x="1337"/>
        <item x="1092"/>
        <item x="747"/>
        <item x="661"/>
        <item x="675"/>
        <item x="95"/>
        <item x="893"/>
        <item x="626"/>
        <item x="861"/>
        <item x="1130"/>
        <item x="605"/>
        <item x="1029"/>
        <item x="562"/>
        <item x="952"/>
        <item x="1156"/>
        <item x="1373"/>
        <item x="1358"/>
        <item x="1320"/>
        <item x="1383"/>
        <item x="1342"/>
        <item x="1520"/>
        <item x="884"/>
        <item x="1313"/>
        <item x="1312"/>
        <item x="697"/>
        <item x="694"/>
        <item x="731"/>
        <item x="832"/>
        <item x="508"/>
        <item x="262"/>
        <item x="321"/>
        <item x="367"/>
        <item x="336"/>
        <item x="399"/>
        <item x="376"/>
        <item x="320"/>
        <item x="389"/>
        <item x="313"/>
        <item x="359"/>
        <item x="384"/>
        <item x="385"/>
        <item x="249"/>
        <item x="1098"/>
        <item x="1436"/>
        <item x="357"/>
        <item x="1511"/>
        <item x="1411"/>
        <item x="86"/>
        <item x="567"/>
        <item x="240"/>
        <item x="1190"/>
        <item x="1136"/>
        <item x="481"/>
        <item x="393"/>
        <item x="507"/>
        <item x="197"/>
        <item x="451"/>
        <item x="459"/>
        <item x="1010"/>
        <item x="97"/>
        <item x="150"/>
        <item x="224"/>
        <item x="1212"/>
        <item x="290"/>
        <item x="976"/>
        <item x="1253"/>
        <item x="122"/>
        <item x="1454"/>
        <item x="917"/>
        <item x="841"/>
        <item x="738"/>
        <item x="1153"/>
        <item x="434"/>
        <item x="435"/>
        <item x="733"/>
        <item x="187"/>
        <item x="438"/>
        <item x="24"/>
        <item x="1380"/>
        <item x="928"/>
        <item x="1452"/>
        <item x="369"/>
        <item x="1046"/>
        <item x="328"/>
        <item x="448"/>
        <item x="1370"/>
        <item x="278"/>
        <item x="271"/>
        <item x="61"/>
        <item x="1471"/>
        <item x="1023"/>
        <item x="351"/>
        <item x="294"/>
        <item x="571"/>
        <item x="483"/>
        <item x="549"/>
        <item x="825"/>
        <item x="545"/>
        <item x="640"/>
        <item x="509"/>
        <item x="475"/>
        <item x="1336"/>
        <item x="1058"/>
        <item x="658"/>
        <item x="986"/>
        <item x="811"/>
        <item x="653"/>
        <item x="864"/>
        <item x="103"/>
        <item x="1475"/>
        <item x="532"/>
        <item x="1546"/>
        <item x="1090"/>
        <item x="568"/>
        <item x="1151"/>
        <item x="494"/>
        <item x="1134"/>
        <item x="1275"/>
        <item x="527"/>
        <item x="1416"/>
        <item x="120"/>
        <item x="597"/>
        <item x="427"/>
        <item x="904"/>
        <item x="1187"/>
        <item x="1215"/>
        <item x="83"/>
        <item x="812"/>
        <item x="1465"/>
        <item x="1160"/>
        <item x="933"/>
        <item x="533"/>
        <item x="978"/>
        <item x="1415"/>
        <item x="808"/>
        <item x="1091"/>
        <item x="1006"/>
        <item x="54"/>
        <item x="442"/>
        <item x="914"/>
        <item x="1218"/>
        <item x="440"/>
        <item x="241"/>
        <item x="1410"/>
        <item x="876"/>
        <item x="848"/>
        <item x="1113"/>
        <item x="464"/>
        <item x="1"/>
        <item x="1357"/>
        <item x="899"/>
        <item x="206"/>
        <item x="542"/>
        <item x="470"/>
        <item x="891"/>
        <item x="909"/>
        <item x="906"/>
        <item x="895"/>
        <item x="617"/>
        <item x="106"/>
        <item x="184"/>
        <item x="269"/>
        <item x="1396"/>
        <item x="1052"/>
        <item x="302"/>
        <item x="5"/>
        <item x="742"/>
        <item x="1158"/>
        <item x="1163"/>
        <item x="585"/>
        <item x="573"/>
        <item x="584"/>
        <item x="339"/>
        <item x="857"/>
        <item x="400"/>
        <item x="965"/>
        <item x="987"/>
        <item x="1073"/>
        <item x="299"/>
        <item x="612"/>
        <item x="761"/>
        <item x="482"/>
        <item x="1240"/>
        <item x="642"/>
        <item x="91"/>
        <item x="863"/>
        <item x="1088"/>
        <item x="1070"/>
        <item x="1472"/>
        <item x="624"/>
        <item x="621"/>
        <item x="945"/>
        <item x="1325"/>
        <item x="1214"/>
        <item x="107"/>
        <item x="1483"/>
        <item x="1474"/>
        <item x="1026"/>
        <item x="19"/>
        <item x="746"/>
        <item x="690"/>
        <item x="664"/>
        <item x="678"/>
        <item x="699"/>
        <item x="706"/>
        <item x="710"/>
        <item x="718"/>
        <item x="713"/>
        <item x="715"/>
        <item x="422"/>
        <item x="1157"/>
        <item x="1100"/>
        <item x="44"/>
        <item x="34"/>
        <item x="1347"/>
        <item x="1345"/>
        <item x="1279"/>
        <item x="1553"/>
        <item x="1351"/>
        <item x="1344"/>
        <item x="1268"/>
        <item x="1055"/>
        <item x="958"/>
        <item x="53"/>
        <item x="149"/>
        <item x="695"/>
        <item x="1217"/>
        <item x="1534"/>
        <item x="1290"/>
        <item x="1384"/>
        <item x="1339"/>
        <item x="1354"/>
        <item x="1385"/>
        <item x="1518"/>
        <item x="1262"/>
        <item x="246"/>
        <item x="347"/>
        <item x="323"/>
        <item x="1507"/>
        <item x="62"/>
        <item x="231"/>
        <item x="959"/>
        <item x="89"/>
        <item x="432"/>
        <item x="1032"/>
        <item x="1114"/>
        <item x="1093"/>
        <item x="1482"/>
        <item x="751"/>
        <item x="646"/>
        <item x="572"/>
        <item x="234"/>
        <item x="824"/>
        <item x="953"/>
        <item x="1099"/>
        <item x="771"/>
        <item x="1002"/>
        <item x="1094"/>
        <item x="1031"/>
        <item x="773"/>
        <item x="786"/>
        <item x="782"/>
        <item x="416"/>
        <item x="1038"/>
        <item x="619"/>
        <item x="9"/>
        <item x="1097"/>
        <item x="1047"/>
        <item x="1060"/>
        <item x="1053"/>
        <item x="1503"/>
        <item x="1117"/>
        <item x="1257"/>
        <item x="1209"/>
        <item x="463"/>
        <item x="1541"/>
        <item x="1314"/>
        <item x="291"/>
        <item x="1522"/>
        <item x="1540"/>
        <item x="1204"/>
        <item x="1328"/>
        <item x="1533"/>
        <item x="1379"/>
        <item x="1544"/>
        <item x="720"/>
        <item x="1033"/>
        <item x="1287"/>
        <item x="220"/>
        <item x="423"/>
        <item x="1028"/>
        <item x="577"/>
        <item x="66"/>
        <item x="1280"/>
        <item x="660"/>
        <item x="709"/>
        <item x="756"/>
        <item x="657"/>
        <item x="717"/>
        <item x="211"/>
        <item x="630"/>
        <item x="1174"/>
        <item x="590"/>
        <item x="1182"/>
        <item x="526"/>
        <item x="915"/>
        <item x="799"/>
        <item x="881"/>
        <item x="541"/>
        <item x="3"/>
        <item x="520"/>
        <item x="212"/>
        <item x="1201"/>
        <item x="1118"/>
        <item x="622"/>
        <item x="768"/>
        <item x="1159"/>
        <item x="595"/>
        <item x="1007"/>
        <item x="1019"/>
        <item x="587"/>
        <item x="1184"/>
        <item x="939"/>
        <item x="919"/>
        <item x="88"/>
        <item x="921"/>
        <item x="940"/>
        <item x="1513"/>
        <item x="908"/>
        <item x="1427"/>
        <item x="69"/>
        <item x="1440"/>
        <item x="1450"/>
        <item x="743"/>
        <item x="679"/>
        <item x="753"/>
        <item x="670"/>
        <item x="736"/>
        <item x="686"/>
        <item x="456"/>
        <item x="1346"/>
        <item x="641"/>
        <item x="85"/>
        <item x="991"/>
        <item x="632"/>
        <item x="487"/>
        <item x="37"/>
        <item x="1322"/>
        <item x="446"/>
        <item x="629"/>
        <item x="988"/>
        <item x="878"/>
        <item x="927"/>
        <item x="920"/>
        <item x="420"/>
        <item x="633"/>
        <item x="922"/>
        <item x="948"/>
        <item x="1278"/>
        <item x="618"/>
        <item x="1378"/>
        <item x="971"/>
        <item x="1531"/>
        <item x="0"/>
        <item x="1429"/>
        <item x="1523"/>
        <item x="114"/>
        <item x="794"/>
        <item x="491"/>
        <item x="707"/>
        <item x="609"/>
        <item x="931"/>
        <item x="29"/>
        <item x="1269"/>
        <item x="855"/>
        <item x="1213"/>
        <item x="145"/>
        <item x="772"/>
        <item x="1428"/>
        <item x="513"/>
        <item x="839"/>
        <item x="902"/>
        <item x="856"/>
        <item x="171"/>
        <item x="138"/>
        <item x="135"/>
        <item x="267"/>
        <item x="1377"/>
        <item x="1433"/>
        <item x="113"/>
        <item x="1294"/>
        <item x="227"/>
        <item x="1425"/>
        <item x="270"/>
        <item x="469"/>
        <item x="252"/>
        <item x="638"/>
        <item x="962"/>
        <item x="963"/>
        <item x="995"/>
        <item x="993"/>
        <item x="930"/>
        <item x="943"/>
        <item x="938"/>
        <item x="1309"/>
        <item x="518"/>
        <item x="734"/>
        <item x="716"/>
        <item x="499"/>
        <item x="535"/>
        <item x="536"/>
        <item x="550"/>
        <item x="570"/>
        <item x="1050"/>
        <item x="1106"/>
        <item x="1061"/>
        <item x="1009"/>
        <item x="415"/>
        <item x="929"/>
        <item x="1457"/>
        <item x="492"/>
        <item x="79"/>
        <item x="45"/>
        <item x="358"/>
        <item x="363"/>
        <item x="195"/>
        <item x="698"/>
        <item x="214"/>
        <item x="457"/>
        <item x="517"/>
        <item x="510"/>
        <item x="1451"/>
        <item x="431"/>
        <item x="458"/>
        <item x="789"/>
        <item x="76"/>
        <item x="1409"/>
        <item x="1366"/>
        <item x="112"/>
        <item x="127"/>
        <item x="1331"/>
        <item x="198"/>
        <item x="1271"/>
        <item x="280"/>
        <item x="544"/>
        <item x="966"/>
        <item x="40"/>
        <item x="1245"/>
        <item x="805"/>
        <item x="867"/>
        <item x="579"/>
        <item x="338"/>
        <item x="395"/>
        <item x="13"/>
        <item x="352"/>
        <item x="304"/>
        <item x="383"/>
        <item x="341"/>
        <item x="1230"/>
        <item x="1024"/>
        <item x="196"/>
        <item x="737"/>
        <item x="1111"/>
        <item x="1449"/>
        <item x="222"/>
        <item x="586"/>
        <item x="1284"/>
        <item x="394"/>
        <item x="284"/>
        <item x="1242"/>
        <item x="770"/>
        <item x="137"/>
        <item x="1381"/>
        <item x="539"/>
        <item x="366"/>
        <item x="155"/>
        <item x="176"/>
        <item x="173"/>
        <item x="161"/>
        <item x="142"/>
        <item x="164"/>
        <item x="178"/>
        <item x="831"/>
        <item x="74"/>
        <item x="460"/>
        <item x="1403"/>
        <item x="1147"/>
        <item x="362"/>
        <item x="73"/>
        <item x="897"/>
        <item x="110"/>
        <item x="2"/>
        <item x="1349"/>
        <item x="566"/>
        <item x="648"/>
        <item x="1432"/>
        <item x="311"/>
        <item x="872"/>
        <item x="6"/>
        <item x="413"/>
        <item x="892"/>
        <item x="896"/>
        <item x="10"/>
        <item x="215"/>
        <item x="238"/>
        <item x="219"/>
        <item x="258"/>
        <item x="256"/>
        <item x="183"/>
        <item x="205"/>
        <item x="242"/>
        <item x="233"/>
        <item x="209"/>
        <item x="561"/>
        <item x="819"/>
        <item x="647"/>
        <item x="764"/>
        <item x="687"/>
        <item x="1468"/>
        <item x="651"/>
        <item x="1441"/>
        <item x="1254"/>
        <item x="1458"/>
        <item x="429"/>
        <item x="1439"/>
        <item x="1453"/>
        <item x="859"/>
        <item x="1443"/>
        <item x="276"/>
        <item x="71"/>
        <item x="379"/>
        <item x="1469"/>
        <item x="404"/>
        <item x="1395"/>
        <item x="984"/>
        <item x="55"/>
        <item x="409"/>
        <item x="496"/>
        <item x="121"/>
        <item x="829"/>
        <item x="1142"/>
        <item x="289"/>
        <item x="124"/>
        <item x="900"/>
        <item x="319"/>
        <item x="775"/>
        <item x="982"/>
        <item x="1407"/>
        <item x="230"/>
        <item x="49"/>
        <item x="1359"/>
        <item x="247"/>
        <item x="1004"/>
        <item x="324"/>
        <item x="279"/>
        <item x="934"/>
        <item x="263"/>
        <item x="907"/>
        <item x="21"/>
        <item x="203"/>
        <item x="1362"/>
        <item x="589"/>
        <item x="378"/>
        <item x="199"/>
        <item x="221"/>
        <item x="961"/>
        <item x="1422"/>
        <item x="87"/>
        <item x="1506"/>
        <item x="604"/>
        <item x="210"/>
        <item x="261"/>
        <item x="1239"/>
        <item x="202"/>
        <item x="408"/>
        <item x="478"/>
        <item x="18"/>
        <item x="672"/>
        <item x="300"/>
        <item x="331"/>
        <item x="160"/>
        <item x="816"/>
        <item x="426"/>
        <item x="818"/>
        <item x="784"/>
        <item x="433"/>
        <item x="671"/>
        <item x="741"/>
        <item x="1237"/>
        <item x="1224"/>
        <item x="1216"/>
        <item x="1210"/>
        <item x="1133"/>
        <item x="1085"/>
        <item x="286"/>
        <item x="1310"/>
        <item x="889"/>
        <item x="4"/>
        <item x="56"/>
        <item x="901"/>
        <item x="248"/>
        <item x="98"/>
        <item x="1489"/>
        <item x="495"/>
        <item x="744"/>
        <item x="327"/>
        <item x="739"/>
        <item x="1291"/>
        <item x="1258"/>
        <item x="1526"/>
        <item x="405"/>
        <item x="58"/>
        <item x="980"/>
        <item x="1259"/>
        <item x="1283"/>
        <item x="1332"/>
        <item x="1176"/>
        <item x="421"/>
        <item x="745"/>
        <item x="1505"/>
        <item x="190"/>
        <item x="860"/>
        <item x="1530"/>
        <item x="911"/>
        <item x="614"/>
        <item x="255"/>
        <item x="655"/>
        <item x="925"/>
        <item x="1434"/>
        <item x="38"/>
        <item x="501"/>
        <item x="912"/>
        <item x="1109"/>
        <item x="167"/>
        <item x="108"/>
        <item x="1071"/>
        <item x="243"/>
        <item x="1276"/>
        <item x="1537"/>
        <item x="623"/>
        <item x="59"/>
        <item x="144"/>
        <item x="726"/>
        <item x="181"/>
        <item x="800"/>
        <item x="575"/>
        <item x="870"/>
        <item x="1005"/>
        <item x="1231"/>
        <item x="1199"/>
        <item x="1076"/>
        <item x="417"/>
        <item x="75"/>
        <item x="1424"/>
        <item x="64"/>
        <item x="714"/>
        <item x="757"/>
        <item x="762"/>
        <item x="883"/>
        <item x="662"/>
        <item x="683"/>
        <item x="754"/>
        <item x="766"/>
        <item x="748"/>
        <item x="692"/>
        <item x="663"/>
        <item x="659"/>
        <item x="645"/>
        <item x="454"/>
        <item x="1431"/>
        <item x="1051"/>
        <item x="797"/>
        <item x="815"/>
        <item x="798"/>
        <item x="790"/>
        <item x="781"/>
        <item x="767"/>
        <item x="791"/>
        <item x="191"/>
        <item x="785"/>
        <item x="1487"/>
        <item x="274"/>
        <item x="942"/>
        <item x="1466"/>
        <item x="36"/>
        <item x="43"/>
        <item x="788"/>
        <item x="213"/>
        <item x="554"/>
        <item x="412"/>
        <item x="296"/>
        <item x="512"/>
        <item x="1179"/>
        <item x="453"/>
        <item x="1442"/>
        <item x="1500"/>
        <item x="1321"/>
        <item x="1360"/>
        <item x="1101"/>
        <item x="447"/>
        <item x="540"/>
        <item x="1034"/>
        <item x="610"/>
        <item x="1463"/>
        <item x="169"/>
        <item x="522"/>
        <item x="555"/>
        <item x="837"/>
        <item x="558"/>
        <item x="705"/>
        <item x="1063"/>
        <item x="722"/>
        <item x="711"/>
        <item x="1510"/>
        <item x="318"/>
        <item x="236"/>
        <item x="283"/>
        <item x="725"/>
        <item x="704"/>
        <item x="656"/>
        <item x="1244"/>
        <item x="1078"/>
        <item x="96"/>
        <item x="152"/>
        <item x="852"/>
        <item x="809"/>
        <item x="1054"/>
        <item x="1542"/>
        <item x="1535"/>
        <item x="1525"/>
        <item x="1532"/>
        <item x="1389"/>
        <item x="1517"/>
        <item x="556"/>
        <item x="200"/>
        <item x="310"/>
        <item x="644"/>
        <item x="15"/>
        <item x="136"/>
        <item x="1490"/>
        <item x="130"/>
        <item x="677"/>
        <item x="582"/>
        <item x="836"/>
        <item x="833"/>
        <item x="1036"/>
        <item x="504"/>
        <item x="335"/>
        <item x="356"/>
        <item x="1021"/>
        <item x="382"/>
        <item x="406"/>
        <item x="340"/>
        <item x="372"/>
        <item x="840"/>
        <item x="355"/>
        <item x="333"/>
        <item x="67"/>
        <item x="377"/>
        <item x="298"/>
        <item x="381"/>
        <item x="375"/>
        <item x="387"/>
        <item x="380"/>
        <item x="439"/>
        <item x="342"/>
        <item x="830"/>
        <item x="146"/>
        <item x="594"/>
        <item x="32"/>
        <item x="1069"/>
        <item x="1030"/>
        <item x="419"/>
        <item x="674"/>
        <item x="954"/>
        <item x="596"/>
        <item x="685"/>
        <item x="1388"/>
        <item x="398"/>
        <item x="1012"/>
        <item x="1013"/>
        <item x="1074"/>
        <item x="1087"/>
        <item x="1191"/>
        <item x="1104"/>
        <item x="543"/>
        <item x="411"/>
        <item x="259"/>
        <item x="216"/>
        <item x="1445"/>
        <item x="1467"/>
        <item x="22"/>
        <item x="1444"/>
        <item x="1405"/>
        <item x="452"/>
        <item x="1461"/>
        <item x="104"/>
        <item x="102"/>
        <item x="140"/>
        <item x="688"/>
        <item x="468"/>
        <item x="490"/>
        <item x="1221"/>
        <item x="1205"/>
        <item x="1233"/>
        <item x="1226"/>
        <item x="1203"/>
        <item x="1234"/>
        <item x="1225"/>
        <item x="317"/>
        <item x="488"/>
        <item x="1548"/>
        <item x="1261"/>
        <item x="1402"/>
        <item x="1281"/>
        <item x="1318"/>
        <item x="1286"/>
        <item x="1399"/>
        <item x="1371"/>
        <item x="1352"/>
        <item x="1382"/>
        <item x="1324"/>
        <item x="1365"/>
        <item x="1539"/>
        <item x="1368"/>
        <item x="1528"/>
        <item x="1400"/>
        <item x="1376"/>
        <item x="1390"/>
        <item x="1308"/>
        <item x="208"/>
        <item x="844"/>
        <item x="368"/>
        <item x="1524"/>
        <item x="1519"/>
        <item x="1241"/>
        <item x="450"/>
        <item x="1327"/>
        <item x="1478"/>
        <item x="977"/>
        <item x="364"/>
        <item x="1000"/>
        <item x="547"/>
        <item x="207"/>
        <item x="484"/>
        <item x="1171"/>
        <item x="217"/>
        <item x="649"/>
        <item x="165"/>
        <item x="1265"/>
        <item x="1189"/>
        <item x="935"/>
        <item x="1414"/>
        <item x="1037"/>
        <item x="1348"/>
        <item x="1369"/>
        <item x="204"/>
        <item x="505"/>
        <item x="1110"/>
        <item x="858"/>
        <item x="1089"/>
        <item x="1229"/>
        <item x="473"/>
        <item x="1235"/>
        <item x="1207"/>
        <item x="1192"/>
        <item x="1236"/>
        <item x="1238"/>
        <item x="1227"/>
        <item x="1470"/>
        <item x="780"/>
        <item x="796"/>
        <item x="636"/>
        <item x="531"/>
        <item x="466"/>
        <item x="26"/>
        <item x="77"/>
        <item x="101"/>
        <item x="1068"/>
        <item x="1086"/>
        <item x="1115"/>
        <item x="1042"/>
        <item x="639"/>
        <item x="118"/>
        <item x="82"/>
        <item x="397"/>
        <item x="306"/>
        <item x="1476"/>
        <item x="923"/>
        <item x="1243"/>
        <item x="946"/>
        <item x="370"/>
        <item x="1488"/>
        <item x="14"/>
        <item x="1521"/>
        <item x="515"/>
        <item x="410"/>
        <item x="486"/>
        <item x="957"/>
        <item x="115"/>
        <item x="1072"/>
        <item x="1108"/>
        <item x="1045"/>
        <item x="1355"/>
        <item x="485"/>
        <item x="1249"/>
        <item x="16"/>
        <item x="232"/>
        <item x="414"/>
        <item x="465"/>
        <item x="477"/>
        <item x="665"/>
        <item x="802"/>
        <item x="973"/>
        <item x="1356"/>
        <item x="1246"/>
        <item x="1197"/>
        <item x="1027"/>
        <item x="1421"/>
        <item x="1491"/>
        <item x="1003"/>
        <item x="1437"/>
        <item x="885"/>
        <item x="910"/>
        <item x="668"/>
        <item x="691"/>
        <item x="1145"/>
        <item x="1172"/>
        <item x="1137"/>
        <item x="1149"/>
        <item x="1154"/>
        <item x="1169"/>
        <item x="1152"/>
        <item x="874"/>
        <item x="1081"/>
        <item x="1529"/>
        <item x="1393"/>
        <item x="1255"/>
        <item x="33"/>
        <item x="1459"/>
        <item x="880"/>
        <item x="31"/>
        <item x="1039"/>
        <item x="1206"/>
        <item x="428"/>
        <item x="407"/>
        <item x="424"/>
        <item x="997"/>
        <item x="970"/>
        <item x="1435"/>
        <item x="282"/>
        <item x="994"/>
        <item x="974"/>
        <item x="593"/>
        <item x="1166"/>
        <item x="1515"/>
        <item x="820"/>
        <item x="1141"/>
        <item x="972"/>
        <item x="1499"/>
        <item x="1025"/>
        <item x="1194"/>
        <item x="168"/>
        <item x="1162"/>
        <item x="1293"/>
        <item x="877"/>
        <item x="48"/>
        <item x="128"/>
        <item x="1196"/>
        <item x="1202"/>
        <item x="1198"/>
        <item x="1178"/>
        <item x="166"/>
        <item x="170"/>
        <item x="172"/>
        <item x="148"/>
        <item x="175"/>
        <item x="151"/>
        <item x="141"/>
        <item x="868"/>
        <item x="425"/>
        <item x="126"/>
        <item x="684"/>
        <item x="489"/>
        <item x="1105"/>
        <item x="559"/>
        <item x="1343"/>
        <item x="500"/>
        <item x="117"/>
        <item x="1516"/>
        <item x="1148"/>
        <item x="765"/>
        <item x="194"/>
        <item x="795"/>
        <item x="430"/>
        <item x="1502"/>
        <item x="1514"/>
        <item x="116"/>
        <item x="1473"/>
        <item x="955"/>
        <item x="1334"/>
        <item x="1161"/>
        <item x="1200"/>
        <item x="538"/>
        <item x="519"/>
        <item x="985"/>
        <item x="1008"/>
        <item x="634"/>
        <item x="514"/>
        <item x="1303"/>
        <item x="343"/>
        <item x="949"/>
        <item x="523"/>
        <item x="1350"/>
        <item x="537"/>
        <item x="353"/>
        <item x="1017"/>
        <item x="1326"/>
        <item x="386"/>
        <item x="1020"/>
        <item x="57"/>
        <item x="821"/>
        <item x="1126"/>
        <item x="918"/>
        <item x="1508"/>
        <item x="1447"/>
        <item x="576"/>
        <item x="63"/>
        <item t="default"/>
      </items>
      <autoSortScope>
        <pivotArea dataOnly="0" outline="0" fieldPosition="0">
          <references count="1">
            <reference field="4294967294" count="1" selected="0">
              <x v="0"/>
            </reference>
          </references>
        </pivotArea>
      </autoSortScope>
    </pivotField>
    <pivotField showAll="0"/>
    <pivotField showAll="0"/>
    <pivotField showAll="0">
      <items count="3">
        <item h="1" x="1"/>
        <item x="0"/>
        <item t="default"/>
      </items>
    </pivotField>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s>
  <rowFields count="1">
    <field x="3"/>
  </rowFields>
  <rowItems count="5">
    <i>
      <x v="1108"/>
    </i>
    <i>
      <x v="372"/>
    </i>
    <i>
      <x v="1006"/>
    </i>
    <i>
      <x v="373"/>
    </i>
    <i>
      <x v="911"/>
    </i>
  </rowItems>
  <colItems count="1">
    <i/>
  </colItems>
  <pageFields count="2">
    <pageField fld="2" item="2" hier="-1"/>
    <pageField fld="1" item="40" hier="-1"/>
  </pageFields>
  <dataFields count="1">
    <dataField name="Average of Relative price for outpatient services" fld="15" subtotal="average" baseField="3" baseItem="1108" numFmtId="9"/>
  </dataFields>
  <formats count="35">
    <format dxfId="34">
      <pivotArea outline="0" collapsedLevelsAreSubtotals="1" fieldPosition="0"/>
    </format>
    <format dxfId="33">
      <pivotArea dataOnly="0" labelOnly="1" fieldPosition="0">
        <references count="1">
          <reference field="3"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32">
      <pivotArea dataOnly="0" labelOnly="1" fieldPosition="0">
        <references count="1">
          <reference field="3"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31">
      <pivotArea dataOnly="0" labelOnly="1" fieldPosition="0">
        <references count="1">
          <reference field="3"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30">
      <pivotArea dataOnly="0" labelOnly="1" fieldPosition="0">
        <references count="1">
          <reference field="3"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29">
      <pivotArea dataOnly="0" labelOnly="1" fieldPosition="0">
        <references count="1">
          <reference field="3" count="50">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reference>
        </references>
      </pivotArea>
    </format>
    <format dxfId="28">
      <pivotArea dataOnly="0" labelOnly="1" fieldPosition="0">
        <references count="1">
          <reference field="3" count="50">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reference>
        </references>
      </pivotArea>
    </format>
    <format dxfId="27">
      <pivotArea dataOnly="0" labelOnly="1" fieldPosition="0">
        <references count="1">
          <reference field="3" count="50">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reference>
        </references>
      </pivotArea>
    </format>
    <format dxfId="26">
      <pivotArea dataOnly="0" labelOnly="1" fieldPosition="0">
        <references count="1">
          <reference field="3" count="50">
            <x v="350"/>
            <x v="351"/>
            <x v="352"/>
            <x v="353"/>
            <x v="354"/>
            <x v="355"/>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reference>
        </references>
      </pivotArea>
    </format>
    <format dxfId="25">
      <pivotArea dataOnly="0" labelOnly="1" fieldPosition="0">
        <references count="1">
          <reference field="3" count="50">
            <x v="400"/>
            <x v="401"/>
            <x v="402"/>
            <x v="403"/>
            <x v="404"/>
            <x v="405"/>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reference>
        </references>
      </pivotArea>
    </format>
    <format dxfId="24">
      <pivotArea dataOnly="0" labelOnly="1" fieldPosition="0">
        <references count="1">
          <reference field="3" count="50">
            <x v="450"/>
            <x v="451"/>
            <x v="452"/>
            <x v="453"/>
            <x v="454"/>
            <x v="455"/>
            <x v="456"/>
            <x v="457"/>
            <x v="458"/>
            <x v="459"/>
            <x v="460"/>
            <x v="461"/>
            <x v="462"/>
            <x v="463"/>
            <x v="464"/>
            <x v="465"/>
            <x v="466"/>
            <x v="467"/>
            <x v="468"/>
            <x v="469"/>
            <x v="470"/>
            <x v="471"/>
            <x v="472"/>
            <x v="473"/>
            <x v="474"/>
            <x v="475"/>
            <x v="476"/>
            <x v="477"/>
            <x v="478"/>
            <x v="479"/>
            <x v="480"/>
            <x v="481"/>
            <x v="482"/>
            <x v="483"/>
            <x v="484"/>
            <x v="485"/>
            <x v="486"/>
            <x v="487"/>
            <x v="488"/>
            <x v="489"/>
            <x v="490"/>
            <x v="491"/>
            <x v="492"/>
            <x v="493"/>
            <x v="494"/>
            <x v="495"/>
            <x v="496"/>
            <x v="497"/>
            <x v="498"/>
            <x v="499"/>
          </reference>
        </references>
      </pivotArea>
    </format>
    <format dxfId="23">
      <pivotArea dataOnly="0" labelOnly="1" fieldPosition="0">
        <references count="1">
          <reference field="3" count="50">
            <x v="500"/>
            <x v="501"/>
            <x v="502"/>
            <x v="503"/>
            <x v="504"/>
            <x v="505"/>
            <x v="506"/>
            <x v="507"/>
            <x v="508"/>
            <x v="509"/>
            <x v="510"/>
            <x v="511"/>
            <x v="512"/>
            <x v="513"/>
            <x v="514"/>
            <x v="515"/>
            <x v="516"/>
            <x v="517"/>
            <x v="518"/>
            <x v="519"/>
            <x v="520"/>
            <x v="521"/>
            <x v="522"/>
            <x v="523"/>
            <x v="524"/>
            <x v="525"/>
            <x v="526"/>
            <x v="527"/>
            <x v="528"/>
            <x v="529"/>
            <x v="530"/>
            <x v="531"/>
            <x v="532"/>
            <x v="533"/>
            <x v="534"/>
            <x v="535"/>
            <x v="536"/>
            <x v="537"/>
            <x v="538"/>
            <x v="539"/>
            <x v="540"/>
            <x v="541"/>
            <x v="542"/>
            <x v="543"/>
            <x v="544"/>
            <x v="545"/>
            <x v="546"/>
            <x v="547"/>
            <x v="548"/>
            <x v="549"/>
          </reference>
        </references>
      </pivotArea>
    </format>
    <format dxfId="22">
      <pivotArea dataOnly="0" labelOnly="1" fieldPosition="0">
        <references count="1">
          <reference field="3" count="50">
            <x v="550"/>
            <x v="551"/>
            <x v="552"/>
            <x v="553"/>
            <x v="554"/>
            <x v="555"/>
            <x v="556"/>
            <x v="557"/>
            <x v="558"/>
            <x v="559"/>
            <x v="560"/>
            <x v="561"/>
            <x v="562"/>
            <x v="563"/>
            <x v="564"/>
            <x v="565"/>
            <x v="566"/>
            <x v="567"/>
            <x v="568"/>
            <x v="569"/>
            <x v="570"/>
            <x v="571"/>
            <x v="572"/>
            <x v="573"/>
            <x v="574"/>
            <x v="575"/>
            <x v="576"/>
            <x v="577"/>
            <x v="578"/>
            <x v="579"/>
            <x v="580"/>
            <x v="581"/>
            <x v="582"/>
            <x v="583"/>
            <x v="584"/>
            <x v="585"/>
            <x v="586"/>
            <x v="587"/>
            <x v="588"/>
            <x v="589"/>
            <x v="590"/>
            <x v="591"/>
            <x v="592"/>
            <x v="593"/>
            <x v="594"/>
            <x v="595"/>
            <x v="596"/>
            <x v="597"/>
            <x v="598"/>
            <x v="599"/>
          </reference>
        </references>
      </pivotArea>
    </format>
    <format dxfId="21">
      <pivotArea dataOnly="0" labelOnly="1" fieldPosition="0">
        <references count="1">
          <reference field="3" count="50">
            <x v="600"/>
            <x v="601"/>
            <x v="602"/>
            <x v="603"/>
            <x v="604"/>
            <x v="605"/>
            <x v="606"/>
            <x v="607"/>
            <x v="608"/>
            <x v="609"/>
            <x v="610"/>
            <x v="611"/>
            <x v="612"/>
            <x v="613"/>
            <x v="614"/>
            <x v="615"/>
            <x v="616"/>
            <x v="617"/>
            <x v="618"/>
            <x v="619"/>
            <x v="620"/>
            <x v="621"/>
            <x v="622"/>
            <x v="623"/>
            <x v="624"/>
            <x v="625"/>
            <x v="626"/>
            <x v="627"/>
            <x v="628"/>
            <x v="629"/>
            <x v="630"/>
            <x v="631"/>
            <x v="632"/>
            <x v="633"/>
            <x v="634"/>
            <x v="635"/>
            <x v="636"/>
            <x v="637"/>
            <x v="638"/>
            <x v="639"/>
            <x v="640"/>
            <x v="641"/>
            <x v="642"/>
            <x v="643"/>
            <x v="644"/>
            <x v="645"/>
            <x v="646"/>
            <x v="647"/>
            <x v="648"/>
            <x v="649"/>
          </reference>
        </references>
      </pivotArea>
    </format>
    <format dxfId="20">
      <pivotArea dataOnly="0" labelOnly="1" fieldPosition="0">
        <references count="1">
          <reference field="3" count="50">
            <x v="650"/>
            <x v="651"/>
            <x v="652"/>
            <x v="653"/>
            <x v="654"/>
            <x v="655"/>
            <x v="656"/>
            <x v="657"/>
            <x v="658"/>
            <x v="659"/>
            <x v="660"/>
            <x v="661"/>
            <x v="662"/>
            <x v="663"/>
            <x v="664"/>
            <x v="665"/>
            <x v="666"/>
            <x v="667"/>
            <x v="668"/>
            <x v="669"/>
            <x v="670"/>
            <x v="671"/>
            <x v="672"/>
            <x v="673"/>
            <x v="674"/>
            <x v="675"/>
            <x v="676"/>
            <x v="677"/>
            <x v="678"/>
            <x v="679"/>
            <x v="680"/>
            <x v="681"/>
            <x v="682"/>
            <x v="683"/>
            <x v="684"/>
            <x v="685"/>
            <x v="686"/>
            <x v="687"/>
            <x v="688"/>
            <x v="689"/>
            <x v="690"/>
            <x v="691"/>
            <x v="692"/>
            <x v="693"/>
            <x v="694"/>
            <x v="695"/>
            <x v="696"/>
            <x v="697"/>
            <x v="698"/>
            <x v="699"/>
          </reference>
        </references>
      </pivotArea>
    </format>
    <format dxfId="19">
      <pivotArea dataOnly="0" labelOnly="1" fieldPosition="0">
        <references count="1">
          <reference field="3" count="50">
            <x v="700"/>
            <x v="701"/>
            <x v="702"/>
            <x v="703"/>
            <x v="704"/>
            <x v="705"/>
            <x v="706"/>
            <x v="707"/>
            <x v="708"/>
            <x v="709"/>
            <x v="710"/>
            <x v="711"/>
            <x v="712"/>
            <x v="713"/>
            <x v="714"/>
            <x v="715"/>
            <x v="716"/>
            <x v="717"/>
            <x v="718"/>
            <x v="719"/>
            <x v="720"/>
            <x v="721"/>
            <x v="722"/>
            <x v="723"/>
            <x v="724"/>
            <x v="725"/>
            <x v="726"/>
            <x v="727"/>
            <x v="728"/>
            <x v="729"/>
            <x v="730"/>
            <x v="731"/>
            <x v="732"/>
            <x v="733"/>
            <x v="734"/>
            <x v="735"/>
            <x v="736"/>
            <x v="737"/>
            <x v="738"/>
            <x v="739"/>
            <x v="740"/>
            <x v="741"/>
            <x v="742"/>
            <x v="743"/>
            <x v="744"/>
            <x v="745"/>
            <x v="746"/>
            <x v="747"/>
            <x v="748"/>
            <x v="749"/>
          </reference>
        </references>
      </pivotArea>
    </format>
    <format dxfId="18">
      <pivotArea dataOnly="0" labelOnly="1" fieldPosition="0">
        <references count="1">
          <reference field="3" count="50">
            <x v="750"/>
            <x v="751"/>
            <x v="752"/>
            <x v="753"/>
            <x v="754"/>
            <x v="755"/>
            <x v="756"/>
            <x v="757"/>
            <x v="758"/>
            <x v="759"/>
            <x v="760"/>
            <x v="761"/>
            <x v="762"/>
            <x v="763"/>
            <x v="764"/>
            <x v="765"/>
            <x v="766"/>
            <x v="767"/>
            <x v="768"/>
            <x v="769"/>
            <x v="770"/>
            <x v="771"/>
            <x v="772"/>
            <x v="773"/>
            <x v="774"/>
            <x v="775"/>
            <x v="776"/>
            <x v="777"/>
            <x v="778"/>
            <x v="779"/>
            <x v="780"/>
            <x v="781"/>
            <x v="782"/>
            <x v="783"/>
            <x v="784"/>
            <x v="785"/>
            <x v="786"/>
            <x v="787"/>
            <x v="788"/>
            <x v="789"/>
            <x v="790"/>
            <x v="791"/>
            <x v="792"/>
            <x v="793"/>
            <x v="794"/>
            <x v="795"/>
            <x v="796"/>
            <x v="797"/>
            <x v="798"/>
            <x v="799"/>
          </reference>
        </references>
      </pivotArea>
    </format>
    <format dxfId="17">
      <pivotArea dataOnly="0" labelOnly="1" fieldPosition="0">
        <references count="1">
          <reference field="3" count="50">
            <x v="800"/>
            <x v="801"/>
            <x v="802"/>
            <x v="803"/>
            <x v="804"/>
            <x v="805"/>
            <x v="806"/>
            <x v="807"/>
            <x v="808"/>
            <x v="809"/>
            <x v="810"/>
            <x v="811"/>
            <x v="812"/>
            <x v="813"/>
            <x v="814"/>
            <x v="815"/>
            <x v="816"/>
            <x v="817"/>
            <x v="818"/>
            <x v="819"/>
            <x v="820"/>
            <x v="821"/>
            <x v="822"/>
            <x v="823"/>
            <x v="824"/>
            <x v="825"/>
            <x v="826"/>
            <x v="827"/>
            <x v="828"/>
            <x v="829"/>
            <x v="830"/>
            <x v="831"/>
            <x v="832"/>
            <x v="833"/>
            <x v="834"/>
            <x v="835"/>
            <x v="836"/>
            <x v="837"/>
            <x v="838"/>
            <x v="839"/>
            <x v="840"/>
            <x v="841"/>
            <x v="842"/>
            <x v="843"/>
            <x v="844"/>
            <x v="845"/>
            <x v="846"/>
            <x v="847"/>
            <x v="848"/>
            <x v="849"/>
          </reference>
        </references>
      </pivotArea>
    </format>
    <format dxfId="16">
      <pivotArea dataOnly="0" labelOnly="1" fieldPosition="0">
        <references count="1">
          <reference field="3" count="50">
            <x v="850"/>
            <x v="851"/>
            <x v="852"/>
            <x v="853"/>
            <x v="854"/>
            <x v="855"/>
            <x v="856"/>
            <x v="857"/>
            <x v="858"/>
            <x v="859"/>
            <x v="860"/>
            <x v="861"/>
            <x v="862"/>
            <x v="863"/>
            <x v="864"/>
            <x v="865"/>
            <x v="866"/>
            <x v="867"/>
            <x v="868"/>
            <x v="869"/>
            <x v="870"/>
            <x v="871"/>
            <x v="872"/>
            <x v="873"/>
            <x v="874"/>
            <x v="875"/>
            <x v="876"/>
            <x v="877"/>
            <x v="878"/>
            <x v="879"/>
            <x v="880"/>
            <x v="881"/>
            <x v="882"/>
            <x v="883"/>
            <x v="884"/>
            <x v="885"/>
            <x v="886"/>
            <x v="887"/>
            <x v="888"/>
            <x v="889"/>
            <x v="890"/>
            <x v="891"/>
            <x v="892"/>
            <x v="893"/>
            <x v="894"/>
            <x v="895"/>
            <x v="896"/>
            <x v="897"/>
            <x v="898"/>
            <x v="899"/>
          </reference>
        </references>
      </pivotArea>
    </format>
    <format dxfId="15">
      <pivotArea dataOnly="0" labelOnly="1" fieldPosition="0">
        <references count="1">
          <reference field="3" count="50">
            <x v="900"/>
            <x v="901"/>
            <x v="902"/>
            <x v="903"/>
            <x v="904"/>
            <x v="905"/>
            <x v="906"/>
            <x v="907"/>
            <x v="908"/>
            <x v="909"/>
            <x v="910"/>
            <x v="911"/>
            <x v="912"/>
            <x v="913"/>
            <x v="914"/>
            <x v="915"/>
            <x v="916"/>
            <x v="917"/>
            <x v="918"/>
            <x v="919"/>
            <x v="920"/>
            <x v="921"/>
            <x v="922"/>
            <x v="923"/>
            <x v="924"/>
            <x v="925"/>
            <x v="926"/>
            <x v="927"/>
            <x v="928"/>
            <x v="929"/>
            <x v="930"/>
            <x v="931"/>
            <x v="932"/>
            <x v="933"/>
            <x v="934"/>
            <x v="935"/>
            <x v="936"/>
            <x v="937"/>
            <x v="938"/>
            <x v="939"/>
            <x v="940"/>
            <x v="941"/>
            <x v="942"/>
            <x v="943"/>
            <x v="944"/>
            <x v="945"/>
            <x v="946"/>
            <x v="947"/>
            <x v="948"/>
            <x v="949"/>
          </reference>
        </references>
      </pivotArea>
    </format>
    <format dxfId="14">
      <pivotArea dataOnly="0" labelOnly="1" fieldPosition="0">
        <references count="1">
          <reference field="3" count="50">
            <x v="950"/>
            <x v="951"/>
            <x v="952"/>
            <x v="953"/>
            <x v="954"/>
            <x v="955"/>
            <x v="956"/>
            <x v="957"/>
            <x v="958"/>
            <x v="959"/>
            <x v="960"/>
            <x v="961"/>
            <x v="962"/>
            <x v="963"/>
            <x v="964"/>
            <x v="965"/>
            <x v="966"/>
            <x v="967"/>
            <x v="968"/>
            <x v="969"/>
            <x v="970"/>
            <x v="971"/>
            <x v="972"/>
            <x v="973"/>
            <x v="974"/>
            <x v="975"/>
            <x v="976"/>
            <x v="977"/>
            <x v="978"/>
            <x v="979"/>
            <x v="980"/>
            <x v="981"/>
            <x v="982"/>
            <x v="983"/>
            <x v="984"/>
            <x v="985"/>
            <x v="986"/>
            <x v="987"/>
            <x v="988"/>
            <x v="989"/>
            <x v="990"/>
            <x v="991"/>
            <x v="992"/>
            <x v="993"/>
            <x v="994"/>
            <x v="995"/>
            <x v="996"/>
            <x v="997"/>
            <x v="998"/>
            <x v="999"/>
          </reference>
        </references>
      </pivotArea>
    </format>
    <format dxfId="13">
      <pivotArea dataOnly="0" labelOnly="1" fieldPosition="0">
        <references count="1">
          <reference field="3" count="50">
            <x v="1000"/>
            <x v="1001"/>
            <x v="1002"/>
            <x v="1003"/>
            <x v="1004"/>
            <x v="1005"/>
            <x v="1006"/>
            <x v="1007"/>
            <x v="1008"/>
            <x v="1009"/>
            <x v="1010"/>
            <x v="1011"/>
            <x v="1012"/>
            <x v="1013"/>
            <x v="1014"/>
            <x v="1015"/>
            <x v="1016"/>
            <x v="1017"/>
            <x v="1018"/>
            <x v="1019"/>
            <x v="1020"/>
            <x v="1021"/>
            <x v="1022"/>
            <x v="1023"/>
            <x v="1024"/>
            <x v="1025"/>
            <x v="1026"/>
            <x v="1027"/>
            <x v="1028"/>
            <x v="1029"/>
            <x v="1030"/>
            <x v="1031"/>
            <x v="1032"/>
            <x v="1033"/>
            <x v="1034"/>
            <x v="1035"/>
            <x v="1036"/>
            <x v="1037"/>
            <x v="1038"/>
            <x v="1039"/>
            <x v="1040"/>
            <x v="1041"/>
            <x v="1042"/>
            <x v="1043"/>
            <x v="1044"/>
            <x v="1045"/>
            <x v="1046"/>
            <x v="1047"/>
            <x v="1048"/>
            <x v="1049"/>
          </reference>
        </references>
      </pivotArea>
    </format>
    <format dxfId="12">
      <pivotArea dataOnly="0" labelOnly="1" fieldPosition="0">
        <references count="1">
          <reference field="3" count="50">
            <x v="1050"/>
            <x v="1051"/>
            <x v="1052"/>
            <x v="1053"/>
            <x v="1054"/>
            <x v="1055"/>
            <x v="1056"/>
            <x v="1057"/>
            <x v="1058"/>
            <x v="1059"/>
            <x v="1060"/>
            <x v="1061"/>
            <x v="1062"/>
            <x v="1063"/>
            <x v="1064"/>
            <x v="1065"/>
            <x v="1066"/>
            <x v="1067"/>
            <x v="1068"/>
            <x v="1069"/>
            <x v="1070"/>
            <x v="1071"/>
            <x v="1072"/>
            <x v="1073"/>
            <x v="1074"/>
            <x v="1075"/>
            <x v="1076"/>
            <x v="1077"/>
            <x v="1078"/>
            <x v="1079"/>
            <x v="1080"/>
            <x v="1081"/>
            <x v="1082"/>
            <x v="1083"/>
            <x v="1084"/>
            <x v="1085"/>
            <x v="1086"/>
            <x v="1087"/>
            <x v="1088"/>
            <x v="1089"/>
            <x v="1090"/>
            <x v="1091"/>
            <x v="1092"/>
            <x v="1093"/>
            <x v="1094"/>
            <x v="1095"/>
            <x v="1096"/>
            <x v="1097"/>
            <x v="1098"/>
            <x v="1099"/>
          </reference>
        </references>
      </pivotArea>
    </format>
    <format dxfId="11">
      <pivotArea dataOnly="0" labelOnly="1" fieldPosition="0">
        <references count="1">
          <reference field="3" count="50">
            <x v="1100"/>
            <x v="1101"/>
            <x v="1102"/>
            <x v="1103"/>
            <x v="1104"/>
            <x v="1105"/>
            <x v="1106"/>
            <x v="1107"/>
            <x v="1108"/>
            <x v="1109"/>
            <x v="1110"/>
            <x v="1111"/>
            <x v="1112"/>
            <x v="1113"/>
            <x v="1114"/>
            <x v="1115"/>
            <x v="1116"/>
            <x v="1117"/>
            <x v="1118"/>
            <x v="1119"/>
            <x v="1120"/>
            <x v="1121"/>
            <x v="1122"/>
            <x v="1123"/>
            <x v="1124"/>
            <x v="1125"/>
            <x v="1126"/>
            <x v="1127"/>
            <x v="1128"/>
            <x v="1129"/>
            <x v="1130"/>
            <x v="1131"/>
            <x v="1132"/>
            <x v="1133"/>
            <x v="1134"/>
            <x v="1135"/>
            <x v="1136"/>
            <x v="1137"/>
            <x v="1138"/>
            <x v="1139"/>
            <x v="1140"/>
            <x v="1141"/>
            <x v="1142"/>
            <x v="1143"/>
            <x v="1144"/>
            <x v="1145"/>
            <x v="1146"/>
            <x v="1147"/>
            <x v="1148"/>
            <x v="1149"/>
          </reference>
        </references>
      </pivotArea>
    </format>
    <format dxfId="10">
      <pivotArea dataOnly="0" labelOnly="1" fieldPosition="0">
        <references count="1">
          <reference field="3" count="50">
            <x v="1150"/>
            <x v="1151"/>
            <x v="1152"/>
            <x v="1153"/>
            <x v="1154"/>
            <x v="1155"/>
            <x v="1156"/>
            <x v="1157"/>
            <x v="1158"/>
            <x v="1159"/>
            <x v="1160"/>
            <x v="1161"/>
            <x v="1162"/>
            <x v="1163"/>
            <x v="1164"/>
            <x v="1165"/>
            <x v="1166"/>
            <x v="1167"/>
            <x v="1168"/>
            <x v="1169"/>
            <x v="1170"/>
            <x v="1171"/>
            <x v="1172"/>
            <x v="1173"/>
            <x v="1174"/>
            <x v="1175"/>
            <x v="1176"/>
            <x v="1177"/>
            <x v="1178"/>
            <x v="1179"/>
            <x v="1180"/>
            <x v="1181"/>
            <x v="1182"/>
            <x v="1183"/>
            <x v="1184"/>
            <x v="1185"/>
            <x v="1186"/>
            <x v="1187"/>
            <x v="1188"/>
            <x v="1189"/>
            <x v="1190"/>
            <x v="1191"/>
            <x v="1192"/>
            <x v="1193"/>
            <x v="1194"/>
            <x v="1195"/>
            <x v="1196"/>
            <x v="1197"/>
            <x v="1198"/>
            <x v="1199"/>
          </reference>
        </references>
      </pivotArea>
    </format>
    <format dxfId="9">
      <pivotArea dataOnly="0" labelOnly="1" fieldPosition="0">
        <references count="1">
          <reference field="3" count="50">
            <x v="1200"/>
            <x v="1201"/>
            <x v="1202"/>
            <x v="1203"/>
            <x v="1204"/>
            <x v="1205"/>
            <x v="1206"/>
            <x v="1207"/>
            <x v="1208"/>
            <x v="1209"/>
            <x v="1210"/>
            <x v="1211"/>
            <x v="1212"/>
            <x v="1213"/>
            <x v="1214"/>
            <x v="1215"/>
            <x v="1216"/>
            <x v="1217"/>
            <x v="1218"/>
            <x v="1219"/>
            <x v="1220"/>
            <x v="1221"/>
            <x v="1222"/>
            <x v="1223"/>
            <x v="1224"/>
            <x v="1225"/>
            <x v="1226"/>
            <x v="1227"/>
            <x v="1228"/>
            <x v="1229"/>
            <x v="1230"/>
            <x v="1231"/>
            <x v="1232"/>
            <x v="1233"/>
            <x v="1234"/>
            <x v="1235"/>
            <x v="1236"/>
            <x v="1237"/>
            <x v="1238"/>
            <x v="1239"/>
            <x v="1240"/>
            <x v="1241"/>
            <x v="1242"/>
            <x v="1243"/>
            <x v="1244"/>
            <x v="1245"/>
            <x v="1246"/>
            <x v="1247"/>
            <x v="1248"/>
            <x v="1249"/>
          </reference>
        </references>
      </pivotArea>
    </format>
    <format dxfId="8">
      <pivotArea dataOnly="0" labelOnly="1" fieldPosition="0">
        <references count="1">
          <reference field="3" count="50">
            <x v="1250"/>
            <x v="1251"/>
            <x v="1252"/>
            <x v="1253"/>
            <x v="1254"/>
            <x v="1255"/>
            <x v="1256"/>
            <x v="1257"/>
            <x v="1258"/>
            <x v="1259"/>
            <x v="1260"/>
            <x v="1261"/>
            <x v="1262"/>
            <x v="1263"/>
            <x v="1264"/>
            <x v="1265"/>
            <x v="1266"/>
            <x v="1267"/>
            <x v="1268"/>
            <x v="1269"/>
            <x v="1270"/>
            <x v="1271"/>
            <x v="1272"/>
            <x v="1273"/>
            <x v="1274"/>
            <x v="1275"/>
            <x v="1276"/>
            <x v="1277"/>
            <x v="1278"/>
            <x v="1279"/>
            <x v="1280"/>
            <x v="1281"/>
            <x v="1282"/>
            <x v="1283"/>
            <x v="1284"/>
            <x v="1285"/>
            <x v="1286"/>
            <x v="1287"/>
            <x v="1288"/>
            <x v="1289"/>
            <x v="1290"/>
            <x v="1291"/>
            <x v="1292"/>
            <x v="1293"/>
            <x v="1294"/>
            <x v="1295"/>
            <x v="1296"/>
            <x v="1297"/>
            <x v="1298"/>
            <x v="1299"/>
          </reference>
        </references>
      </pivotArea>
    </format>
    <format dxfId="7">
      <pivotArea dataOnly="0" labelOnly="1" fieldPosition="0">
        <references count="1">
          <reference field="3" count="50">
            <x v="1300"/>
            <x v="1301"/>
            <x v="1302"/>
            <x v="1303"/>
            <x v="1304"/>
            <x v="1305"/>
            <x v="1306"/>
            <x v="1307"/>
            <x v="1308"/>
            <x v="1309"/>
            <x v="1310"/>
            <x v="1311"/>
            <x v="1312"/>
            <x v="1313"/>
            <x v="1314"/>
            <x v="1315"/>
            <x v="1316"/>
            <x v="1317"/>
            <x v="1318"/>
            <x v="1319"/>
            <x v="1320"/>
            <x v="1321"/>
            <x v="1322"/>
            <x v="1323"/>
            <x v="1324"/>
            <x v="1325"/>
            <x v="1326"/>
            <x v="1327"/>
            <x v="1328"/>
            <x v="1329"/>
            <x v="1330"/>
            <x v="1331"/>
            <x v="1332"/>
            <x v="1333"/>
            <x v="1334"/>
            <x v="1335"/>
            <x v="1336"/>
            <x v="1337"/>
            <x v="1338"/>
            <x v="1339"/>
            <x v="1340"/>
            <x v="1341"/>
            <x v="1342"/>
            <x v="1343"/>
            <x v="1344"/>
            <x v="1345"/>
            <x v="1346"/>
            <x v="1347"/>
            <x v="1348"/>
            <x v="1349"/>
          </reference>
        </references>
      </pivotArea>
    </format>
    <format dxfId="6">
      <pivotArea dataOnly="0" labelOnly="1" fieldPosition="0">
        <references count="1">
          <reference field="3" count="50">
            <x v="1350"/>
            <x v="1351"/>
            <x v="1352"/>
            <x v="1353"/>
            <x v="1354"/>
            <x v="1355"/>
            <x v="1356"/>
            <x v="1357"/>
            <x v="1358"/>
            <x v="1359"/>
            <x v="1360"/>
            <x v="1361"/>
            <x v="1362"/>
            <x v="1363"/>
            <x v="1364"/>
            <x v="1365"/>
            <x v="1366"/>
            <x v="1367"/>
            <x v="1368"/>
            <x v="1369"/>
            <x v="1370"/>
            <x v="1371"/>
            <x v="1372"/>
            <x v="1373"/>
            <x v="1374"/>
            <x v="1375"/>
            <x v="1376"/>
            <x v="1377"/>
            <x v="1378"/>
            <x v="1379"/>
            <x v="1380"/>
            <x v="1381"/>
            <x v="1382"/>
            <x v="1383"/>
            <x v="1384"/>
            <x v="1385"/>
            <x v="1386"/>
            <x v="1387"/>
            <x v="1388"/>
            <x v="1389"/>
            <x v="1390"/>
            <x v="1391"/>
            <x v="1392"/>
            <x v="1393"/>
            <x v="1394"/>
            <x v="1395"/>
            <x v="1396"/>
            <x v="1397"/>
            <x v="1398"/>
            <x v="1399"/>
          </reference>
        </references>
      </pivotArea>
    </format>
    <format dxfId="5">
      <pivotArea dataOnly="0" labelOnly="1" fieldPosition="0">
        <references count="1">
          <reference field="3" count="50">
            <x v="1400"/>
            <x v="1401"/>
            <x v="1402"/>
            <x v="1403"/>
            <x v="1404"/>
            <x v="1405"/>
            <x v="1406"/>
            <x v="1407"/>
            <x v="1408"/>
            <x v="1409"/>
            <x v="1410"/>
            <x v="1411"/>
            <x v="1412"/>
            <x v="1413"/>
            <x v="1414"/>
            <x v="1415"/>
            <x v="1416"/>
            <x v="1417"/>
            <x v="1418"/>
            <x v="1419"/>
            <x v="1420"/>
            <x v="1421"/>
            <x v="1422"/>
            <x v="1423"/>
            <x v="1424"/>
            <x v="1425"/>
            <x v="1426"/>
            <x v="1427"/>
            <x v="1428"/>
            <x v="1429"/>
            <x v="1430"/>
            <x v="1431"/>
            <x v="1432"/>
            <x v="1433"/>
            <x v="1434"/>
            <x v="1435"/>
            <x v="1436"/>
            <x v="1437"/>
            <x v="1438"/>
            <x v="1439"/>
            <x v="1440"/>
            <x v="1441"/>
            <x v="1442"/>
            <x v="1443"/>
            <x v="1444"/>
            <x v="1445"/>
            <x v="1446"/>
            <x v="1447"/>
            <x v="1448"/>
            <x v="1449"/>
          </reference>
        </references>
      </pivotArea>
    </format>
    <format dxfId="4">
      <pivotArea dataOnly="0" labelOnly="1" fieldPosition="0">
        <references count="1">
          <reference field="3" count="50">
            <x v="1450"/>
            <x v="1451"/>
            <x v="1452"/>
            <x v="1453"/>
            <x v="1454"/>
            <x v="1455"/>
            <x v="1456"/>
            <x v="1457"/>
            <x v="1458"/>
            <x v="1459"/>
            <x v="1460"/>
            <x v="1461"/>
            <x v="1462"/>
            <x v="1463"/>
            <x v="1464"/>
            <x v="1465"/>
            <x v="1466"/>
            <x v="1467"/>
            <x v="1468"/>
            <x v="1469"/>
            <x v="1470"/>
            <x v="1471"/>
            <x v="1472"/>
            <x v="1473"/>
            <x v="1474"/>
            <x v="1475"/>
            <x v="1476"/>
            <x v="1477"/>
            <x v="1478"/>
            <x v="1479"/>
            <x v="1480"/>
            <x v="1481"/>
            <x v="1482"/>
            <x v="1483"/>
            <x v="1484"/>
            <x v="1485"/>
            <x v="1486"/>
            <x v="1487"/>
            <x v="1488"/>
            <x v="1489"/>
            <x v="1490"/>
            <x v="1491"/>
            <x v="1492"/>
            <x v="1493"/>
            <x v="1494"/>
            <x v="1495"/>
            <x v="1496"/>
            <x v="1497"/>
            <x v="1498"/>
            <x v="1499"/>
          </reference>
        </references>
      </pivotArea>
    </format>
    <format dxfId="3">
      <pivotArea dataOnly="0" labelOnly="1" fieldPosition="0">
        <references count="1">
          <reference field="3" count="50">
            <x v="1500"/>
            <x v="1501"/>
            <x v="1502"/>
            <x v="1503"/>
            <x v="1504"/>
            <x v="1505"/>
            <x v="1506"/>
            <x v="1507"/>
            <x v="1508"/>
            <x v="1509"/>
            <x v="1510"/>
            <x v="1511"/>
            <x v="1512"/>
            <x v="1513"/>
            <x v="1514"/>
            <x v="1515"/>
            <x v="1516"/>
            <x v="1517"/>
            <x v="1518"/>
            <x v="1519"/>
            <x v="1520"/>
            <x v="1521"/>
            <x v="1522"/>
            <x v="1523"/>
            <x v="1524"/>
            <x v="1525"/>
            <x v="1526"/>
            <x v="1527"/>
            <x v="1528"/>
            <x v="1529"/>
            <x v="1530"/>
            <x v="1531"/>
            <x v="1532"/>
            <x v="1533"/>
            <x v="1534"/>
            <x v="1535"/>
            <x v="1536"/>
            <x v="1537"/>
            <x v="1538"/>
            <x v="1539"/>
            <x v="1540"/>
            <x v="1541"/>
            <x v="1542"/>
            <x v="1543"/>
            <x v="1544"/>
            <x v="1545"/>
            <x v="1546"/>
            <x v="1547"/>
            <x v="1548"/>
            <x v="1549"/>
          </reference>
        </references>
      </pivotArea>
    </format>
    <format dxfId="2">
      <pivotArea dataOnly="0" labelOnly="1" fieldPosition="0">
        <references count="1">
          <reference field="3" count="6">
            <x v="1550"/>
            <x v="1551"/>
            <x v="1552"/>
            <x v="1553"/>
            <x v="1554"/>
            <x v="1555"/>
          </reference>
        </references>
      </pivotArea>
    </format>
    <format dxfId="1">
      <pivotArea outline="0" collapsedLevelsAreSubtotals="1" fieldPosition="0"/>
    </format>
    <format dxfId="0">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1F649475-5047-4F30-A64D-C746B407CD8C}" name="PivotTable7"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7">
  <location ref="A7:B11" firstHeaderRow="1" firstDataRow="1" firstDataCol="1" rowPageCount="2" colPageCount="1"/>
  <pivotFields count="4">
    <pivotField axis="axisPage" showAll="0">
      <items count="25">
        <item x="0"/>
        <item x="1"/>
        <item x="2"/>
        <item x="3"/>
        <item x="4"/>
        <item x="5"/>
        <item x="6"/>
        <item x="7"/>
        <item x="8"/>
        <item x="9"/>
        <item x="10"/>
        <item x="11"/>
        <item x="12"/>
        <item x="23"/>
        <item x="13"/>
        <item x="14"/>
        <item x="15"/>
        <item x="16"/>
        <item x="17"/>
        <item x="18"/>
        <item x="19"/>
        <item x="20"/>
        <item x="21"/>
        <item x="22"/>
        <item t="default"/>
      </items>
    </pivotField>
    <pivotField axis="axisRow" showAll="0">
      <items count="4">
        <item x="0"/>
        <item x="1"/>
        <item x="2"/>
        <item t="default"/>
      </items>
    </pivotField>
    <pivotField axis="axisPage" showAll="0">
      <items count="4">
        <item x="2"/>
        <item x="1"/>
        <item x="0"/>
        <item t="default"/>
      </items>
    </pivotField>
    <pivotField dataField="1" numFmtId="9" showAll="0">
      <items count="131">
        <item x="117"/>
        <item x="32"/>
        <item x="112"/>
        <item x="28"/>
        <item x="77"/>
        <item x="75"/>
        <item x="124"/>
        <item x="88"/>
        <item x="111"/>
        <item x="101"/>
        <item x="72"/>
        <item x="63"/>
        <item x="116"/>
        <item x="67"/>
        <item x="46"/>
        <item x="127"/>
        <item x="20"/>
        <item x="50"/>
        <item x="81"/>
        <item x="22"/>
        <item x="14"/>
        <item x="35"/>
        <item x="30"/>
        <item x="74"/>
        <item x="21"/>
        <item x="105"/>
        <item x="78"/>
        <item x="51"/>
        <item x="121"/>
        <item x="31"/>
        <item x="82"/>
        <item x="118"/>
        <item x="44"/>
        <item x="90"/>
        <item x="10"/>
        <item x="87"/>
        <item x="91"/>
        <item x="99"/>
        <item x="33"/>
        <item x="37"/>
        <item x="128"/>
        <item x="34"/>
        <item x="52"/>
        <item x="24"/>
        <item x="19"/>
        <item x="107"/>
        <item x="8"/>
        <item x="26"/>
        <item x="120"/>
        <item x="80"/>
        <item x="92"/>
        <item x="69"/>
        <item x="47"/>
        <item x="25"/>
        <item x="113"/>
        <item x="85"/>
        <item x="23"/>
        <item x="16"/>
        <item x="54"/>
        <item x="89"/>
        <item x="73"/>
        <item x="27"/>
        <item x="122"/>
        <item x="49"/>
        <item x="129"/>
        <item x="43"/>
        <item x="126"/>
        <item x="84"/>
        <item x="53"/>
        <item x="98"/>
        <item x="39"/>
        <item x="103"/>
        <item x="61"/>
        <item x="42"/>
        <item x="18"/>
        <item x="36"/>
        <item x="41"/>
        <item x="7"/>
        <item x="76"/>
        <item x="60"/>
        <item x="115"/>
        <item x="38"/>
        <item x="45"/>
        <item x="119"/>
        <item x="109"/>
        <item x="11"/>
        <item x="100"/>
        <item x="62"/>
        <item x="64"/>
        <item x="93"/>
        <item x="125"/>
        <item x="65"/>
        <item x="6"/>
        <item x="123"/>
        <item x="83"/>
        <item x="12"/>
        <item x="68"/>
        <item x="57"/>
        <item x="56"/>
        <item x="1"/>
        <item x="40"/>
        <item x="5"/>
        <item x="114"/>
        <item x="15"/>
        <item x="9"/>
        <item x="106"/>
        <item x="79"/>
        <item x="86"/>
        <item x="17"/>
        <item x="70"/>
        <item x="66"/>
        <item x="48"/>
        <item x="104"/>
        <item x="0"/>
        <item x="96"/>
        <item x="95"/>
        <item x="58"/>
        <item x="13"/>
        <item x="71"/>
        <item x="55"/>
        <item x="108"/>
        <item x="3"/>
        <item x="102"/>
        <item x="94"/>
        <item x="29"/>
        <item x="2"/>
        <item x="110"/>
        <item x="4"/>
        <item x="59"/>
        <item x="97"/>
        <item t="default"/>
      </items>
    </pivotField>
  </pivotFields>
  <rowFields count="1">
    <field x="1"/>
  </rowFields>
  <rowItems count="4">
    <i>
      <x/>
    </i>
    <i>
      <x v="1"/>
    </i>
    <i>
      <x v="2"/>
    </i>
    <i t="grand">
      <x/>
    </i>
  </rowItems>
  <colItems count="1">
    <i/>
  </colItems>
  <pageFields count="2">
    <pageField fld="0" item="1" hier="-1"/>
    <pageField fld="2" item="0" hier="-1"/>
  </pageFields>
  <dataFields count="1">
    <dataField name="Average of Data" fld="3" subtotal="average" baseField="1" baseItem="0" numFmtId="9"/>
  </dataFields>
  <chartFormats count="1">
    <chartFormat chart="0" format="4" series="1">
      <pivotArea type="data" outline="0" fieldPosition="0">
        <references count="1">
          <reference field="4294967294" count="1" selected="0">
            <x v="0"/>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P_or_OP__100" xr10:uid="{A807112C-6EC8-4513-BFC5-ABBD3F390A32}" sourceName="IP or OP &lt;100">
  <pivotTables>
    <pivotTable tabId="35" name="PivotTable1"/>
  </pivotTables>
  <data>
    <tabular pivotCacheId="2086295081" sortOrder="descending" showMissing="0" crossFilter="none">
      <items count="4">
        <i x="0" s="1"/>
        <i x="1"/>
        <i x="3"/>
        <i x="2"/>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P___100" xr10:uid="{0A0AEF70-1B73-4A16-AF14-ACE1088F68E0}" sourceName="OP &lt; 100">
  <pivotTables>
    <pivotTable tabId="36" name="PivotTable4"/>
  </pivotTables>
  <data>
    <tabular pivotCacheId="2086295081">
      <items count="2">
        <i x="0" s="1"/>
        <i x="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P___1001" xr10:uid="{32B29306-A89D-4629-8AFF-9B1E38DDDA8E}" sourceName="OP &lt; 100">
  <pivotTables>
    <pivotTable tabId="37" name="PivotTable3"/>
  </pivotTables>
  <data>
    <tabular pivotCacheId="2086295081" sortOrder="descending">
      <items count="2">
        <i x="0" s="1"/>
        <i x="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IP or OP &lt;100" xr10:uid="{DE3E54C5-D8D7-4C1B-9C5B-D09CD98751D2}" cache="Slicer_IP_or_OP__100" caption="Data Validity" style="SlicerStyleDark3" rowHeight="201613"/>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OP &lt; 100" xr10:uid="{2054E4B9-EA9D-4B6A-B77F-AAFF6B82FD2C}" cache="Slicer_OP___100" caption="Data Validity" style="SlicerStyleDark3" rowHeight="201613"/>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OP &lt; 100 1" xr10:uid="{39F8A489-871B-4E4A-8F2B-551EF6430C72}" cache="Slicer_OP___1001" caption="OP &lt; 100" style="SlicerStyleDark3" rowHeight="201613"/>
</slicers>
</file>

<file path=xl/theme/theme1.xml><?xml version="1.0" encoding="utf-8"?>
<a:theme xmlns:a="http://schemas.openxmlformats.org/drawingml/2006/main" name="ODS Theme">
  <a:themeElements>
    <a:clrScheme name="CPR Palette">
      <a:dk1>
        <a:sysClr val="windowText" lastClr="000000"/>
      </a:dk1>
      <a:lt1>
        <a:sysClr val="window" lastClr="FFFFFF"/>
      </a:lt1>
      <a:dk2>
        <a:srgbClr val="1F497D"/>
      </a:dk2>
      <a:lt2>
        <a:srgbClr val="EEECE1"/>
      </a:lt2>
      <a:accent1>
        <a:srgbClr val="EA7600"/>
      </a:accent1>
      <a:accent2>
        <a:srgbClr val="333F48"/>
      </a:accent2>
      <a:accent3>
        <a:srgbClr val="05868E"/>
      </a:accent3>
      <a:accent4>
        <a:srgbClr val="A9C23F"/>
      </a:accent4>
      <a:accent5>
        <a:srgbClr val="BC204B"/>
      </a:accent5>
      <a:accent6>
        <a:srgbClr val="EAAA00"/>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3.bin"/><Relationship Id="rId1" Type="http://schemas.openxmlformats.org/officeDocument/2006/relationships/hyperlink" Target="https://employerptp.org/wp-content/uploads/resources/Pre-meeting-Survey-Making-use-of-Hospital-Transparency-Data.docx"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4.bin"/><Relationship Id="rId1" Type="http://schemas.openxmlformats.org/officeDocument/2006/relationships/hyperlink" Target="https://employerptp.org/wp-content/uploads/resources/Pre-meeting-Survey-Making-use-of-Hospital-Transparency-Data.docx"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employerptp.org/wp-content/uploads/resources/Sample-Presentation-Making-Use-of-Hospital-Pricing-Data.pptx" TargetMode="External"/><Relationship Id="rId2" Type="http://schemas.openxmlformats.org/officeDocument/2006/relationships/hyperlink" Target="https://employerptp.org/wp-content/uploads/resources/Pre-meeting-Survey-Making-use-of-Hospital-Transparency-Data.docx" TargetMode="External"/><Relationship Id="rId1" Type="http://schemas.openxmlformats.org/officeDocument/2006/relationships/hyperlink" Target="https://employerptp.org/wp-content/uploads/2019/05/National%20Hospital%20Price%20Transparency%20Report%20-%2020190509.pdf" TargetMode="External"/><Relationship Id="rId4"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2.xml"/><Relationship Id="rId4" Type="http://schemas.microsoft.com/office/2007/relationships/slicer" Target="../slicers/slicer2.xml"/></Relationships>
</file>

<file path=xl/worksheets/_rels/sheet6.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4"/>
  <sheetViews>
    <sheetView topLeftCell="A4" zoomScaleNormal="100" workbookViewId="0">
      <selection activeCell="A7" sqref="A7"/>
    </sheetView>
  </sheetViews>
  <sheetFormatPr defaultColWidth="10.85546875" defaultRowHeight="12" customHeight="1" x14ac:dyDescent="0.3"/>
  <cols>
    <col min="1" max="1" width="142" bestFit="1" customWidth="1"/>
  </cols>
  <sheetData>
    <row r="1" spans="1:1" ht="14.1" customHeight="1" x14ac:dyDescent="0.35">
      <c r="A1" s="1" t="s">
        <v>1</v>
      </c>
    </row>
    <row r="2" spans="1:1" ht="72" customHeight="1" x14ac:dyDescent="0.3">
      <c r="A2" s="2" t="s">
        <v>2</v>
      </c>
    </row>
    <row r="3" spans="1:1" ht="58.15" customHeight="1" x14ac:dyDescent="0.3">
      <c r="A3" s="2" t="s">
        <v>3</v>
      </c>
    </row>
    <row r="4" spans="1:1" ht="58.15" customHeight="1" x14ac:dyDescent="0.3">
      <c r="A4" s="2" t="s">
        <v>4</v>
      </c>
    </row>
    <row r="5" spans="1:1" ht="14.1" customHeight="1" x14ac:dyDescent="0.3">
      <c r="A5" s="3" t="s">
        <v>5</v>
      </c>
    </row>
    <row r="6" spans="1:1" ht="29.1" customHeight="1" x14ac:dyDescent="0.3">
      <c r="A6" s="2" t="s">
        <v>6</v>
      </c>
    </row>
    <row r="7" spans="1:1" ht="29.1" customHeight="1" x14ac:dyDescent="0.3">
      <c r="A7" s="2" t="s">
        <v>7</v>
      </c>
    </row>
    <row r="8" spans="1:1" ht="14.1" customHeight="1" x14ac:dyDescent="0.3">
      <c r="A8" s="3" t="s">
        <v>8</v>
      </c>
    </row>
    <row r="9" spans="1:1" ht="58.15" customHeight="1" x14ac:dyDescent="0.3">
      <c r="A9" s="2" t="s">
        <v>9</v>
      </c>
    </row>
    <row r="10" spans="1:1" ht="43.15" customHeight="1" x14ac:dyDescent="0.3">
      <c r="A10" s="2" t="s">
        <v>10</v>
      </c>
    </row>
    <row r="11" spans="1:1" ht="72" customHeight="1" x14ac:dyDescent="0.3">
      <c r="A11" s="2" t="s">
        <v>11</v>
      </c>
    </row>
    <row r="12" spans="1:1" ht="87" customHeight="1" x14ac:dyDescent="0.3">
      <c r="A12" s="2" t="s">
        <v>12</v>
      </c>
    </row>
    <row r="13" spans="1:1" ht="72" customHeight="1" x14ac:dyDescent="0.3">
      <c r="A13" s="2" t="s">
        <v>13</v>
      </c>
    </row>
    <row r="14" spans="1:1" ht="87" customHeight="1" x14ac:dyDescent="0.3">
      <c r="A14" s="2" t="s">
        <v>14</v>
      </c>
    </row>
  </sheetData>
  <pageMargins left="0.05" right="0.05" top="0.5" bottom="0.5" header="0" footer="0"/>
  <pageSetup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T1609"/>
  <sheetViews>
    <sheetView topLeftCell="A5" zoomScaleNormal="100" workbookViewId="0">
      <selection activeCell="A10" sqref="A10:T1609"/>
    </sheetView>
  </sheetViews>
  <sheetFormatPr defaultColWidth="10.85546875" defaultRowHeight="12" customHeight="1" x14ac:dyDescent="0.3"/>
  <cols>
    <col min="1" max="1" width="11" bestFit="1" customWidth="1"/>
    <col min="2" max="2" width="34" bestFit="1" customWidth="1"/>
    <col min="3" max="3" width="12" bestFit="1" customWidth="1"/>
    <col min="4" max="4" width="10" bestFit="1" customWidth="1"/>
    <col min="5" max="5" width="15" bestFit="1" customWidth="1"/>
    <col min="6" max="7" width="14" bestFit="1" customWidth="1"/>
    <col min="8" max="8" width="15" bestFit="1" customWidth="1"/>
    <col min="9" max="9" width="12" bestFit="1" customWidth="1"/>
    <col min="10" max="10" width="11" bestFit="1" customWidth="1"/>
    <col min="11" max="11" width="15" bestFit="1" customWidth="1"/>
    <col min="12" max="14" width="16" bestFit="1" customWidth="1"/>
    <col min="15" max="16" width="13" bestFit="1" customWidth="1"/>
    <col min="17" max="17" width="15" bestFit="1" customWidth="1"/>
    <col min="18" max="19" width="13" bestFit="1" customWidth="1"/>
    <col min="20" max="20" width="15" bestFit="1" customWidth="1"/>
  </cols>
  <sheetData>
    <row r="1" spans="1:20" ht="16.149999999999999" customHeight="1" x14ac:dyDescent="0.4">
      <c r="A1" s="124" t="s">
        <v>7393</v>
      </c>
      <c r="B1" s="120"/>
      <c r="C1" s="120"/>
      <c r="D1" s="120"/>
      <c r="E1" s="120"/>
      <c r="F1" s="120"/>
      <c r="G1" s="120"/>
      <c r="H1" s="120"/>
      <c r="I1" s="120"/>
      <c r="J1" s="120"/>
      <c r="K1" s="120"/>
      <c r="L1" s="120"/>
      <c r="M1" s="120"/>
      <c r="N1" s="120"/>
      <c r="O1" s="120"/>
      <c r="P1" s="120"/>
      <c r="Q1" s="120"/>
      <c r="R1" s="120"/>
      <c r="S1" s="120"/>
      <c r="T1" s="120"/>
    </row>
    <row r="2" spans="1:20" ht="16.149999999999999" customHeight="1" x14ac:dyDescent="0.4">
      <c r="A2" s="124" t="s">
        <v>0</v>
      </c>
      <c r="B2" s="120"/>
      <c r="C2" s="120"/>
      <c r="D2" s="120"/>
      <c r="E2" s="120"/>
      <c r="F2" s="120"/>
      <c r="G2" s="120"/>
      <c r="H2" s="120"/>
      <c r="I2" s="120"/>
      <c r="J2" s="120"/>
      <c r="K2" s="120"/>
      <c r="L2" s="120"/>
      <c r="M2" s="120"/>
      <c r="N2" s="120"/>
      <c r="O2" s="120"/>
      <c r="P2" s="120"/>
      <c r="Q2" s="120"/>
      <c r="R2" s="120"/>
      <c r="S2" s="120"/>
      <c r="T2" s="120"/>
    </row>
    <row r="3" spans="1:20" ht="16.149999999999999" customHeight="1" x14ac:dyDescent="0.4">
      <c r="A3" s="124" t="s">
        <v>15</v>
      </c>
      <c r="B3" s="120"/>
      <c r="C3" s="120"/>
      <c r="D3" s="120"/>
      <c r="E3" s="120"/>
      <c r="F3" s="120"/>
      <c r="G3" s="120"/>
      <c r="H3" s="120"/>
      <c r="I3" s="120"/>
      <c r="J3" s="120"/>
      <c r="K3" s="120"/>
      <c r="L3" s="120"/>
      <c r="M3" s="120"/>
      <c r="N3" s="120"/>
      <c r="O3" s="120"/>
      <c r="P3" s="120"/>
      <c r="Q3" s="120"/>
      <c r="R3" s="120"/>
      <c r="S3" s="120"/>
      <c r="T3" s="120"/>
    </row>
    <row r="4" spans="1:20" ht="33" customHeight="1" x14ac:dyDescent="0.4">
      <c r="A4" s="124" t="s">
        <v>16</v>
      </c>
      <c r="B4" s="120"/>
      <c r="C4" s="120"/>
      <c r="D4" s="120"/>
      <c r="E4" s="120"/>
      <c r="F4" s="120"/>
      <c r="G4" s="120"/>
      <c r="H4" s="120"/>
      <c r="I4" s="120"/>
      <c r="J4" s="120"/>
      <c r="K4" s="120"/>
      <c r="L4" s="120"/>
      <c r="M4" s="120"/>
      <c r="N4" s="120"/>
      <c r="O4" s="120"/>
      <c r="P4" s="120"/>
      <c r="Q4" s="120"/>
      <c r="R4" s="120"/>
      <c r="S4" s="120"/>
      <c r="T4" s="120"/>
    </row>
    <row r="5" spans="1:20" ht="33" customHeight="1" x14ac:dyDescent="0.4">
      <c r="A5" s="124" t="s">
        <v>17</v>
      </c>
      <c r="B5" s="120"/>
      <c r="C5" s="120"/>
      <c r="D5" s="120"/>
      <c r="E5" s="120"/>
      <c r="F5" s="120"/>
      <c r="G5" s="120"/>
      <c r="H5" s="120"/>
      <c r="I5" s="120"/>
      <c r="J5" s="120"/>
      <c r="K5" s="120"/>
      <c r="L5" s="120"/>
      <c r="M5" s="120"/>
      <c r="N5" s="120"/>
      <c r="O5" s="120"/>
      <c r="P5" s="120"/>
      <c r="Q5" s="120"/>
      <c r="R5" s="120"/>
      <c r="S5" s="120"/>
      <c r="T5" s="120"/>
    </row>
    <row r="6" spans="1:20" ht="16.149999999999999" customHeight="1" x14ac:dyDescent="0.4">
      <c r="A6" s="124" t="s">
        <v>18</v>
      </c>
      <c r="B6" s="120"/>
      <c r="C6" s="120"/>
      <c r="D6" s="120"/>
      <c r="E6" s="120"/>
      <c r="F6" s="120"/>
      <c r="G6" s="120"/>
      <c r="H6" s="120"/>
      <c r="I6" s="120"/>
      <c r="J6" s="120"/>
      <c r="K6" s="120"/>
      <c r="L6" s="120"/>
      <c r="M6" s="120"/>
      <c r="N6" s="120"/>
      <c r="O6" s="120"/>
      <c r="P6" s="120"/>
      <c r="Q6" s="120"/>
      <c r="R6" s="120"/>
      <c r="S6" s="120"/>
      <c r="T6" s="120"/>
    </row>
    <row r="7" spans="1:20" ht="16.149999999999999" customHeight="1" x14ac:dyDescent="0.4">
      <c r="A7" s="124" t="s">
        <v>19</v>
      </c>
      <c r="B7" s="120"/>
      <c r="C7" s="120"/>
      <c r="D7" s="120"/>
      <c r="E7" s="120"/>
      <c r="F7" s="120"/>
      <c r="G7" s="120"/>
      <c r="H7" s="120"/>
      <c r="I7" s="120"/>
      <c r="J7" s="120"/>
      <c r="K7" s="120"/>
      <c r="L7" s="120"/>
      <c r="M7" s="120"/>
      <c r="N7" s="120"/>
      <c r="O7" s="120"/>
      <c r="P7" s="120"/>
      <c r="Q7" s="120"/>
      <c r="R7" s="120"/>
      <c r="S7" s="120"/>
      <c r="T7" s="120"/>
    </row>
    <row r="8" spans="1:20" ht="33" customHeight="1" x14ac:dyDescent="0.4">
      <c r="A8" s="124" t="s">
        <v>20</v>
      </c>
      <c r="B8" s="120"/>
      <c r="C8" s="120"/>
      <c r="D8" s="120"/>
      <c r="E8" s="120"/>
      <c r="F8" s="120"/>
      <c r="G8" s="120"/>
      <c r="H8" s="120"/>
      <c r="I8" s="120"/>
      <c r="J8" s="120"/>
      <c r="K8" s="120"/>
      <c r="L8" s="120"/>
      <c r="M8" s="120"/>
      <c r="N8" s="120"/>
      <c r="O8" s="120"/>
      <c r="P8" s="120"/>
      <c r="Q8" s="120"/>
      <c r="R8" s="120"/>
      <c r="S8" s="120"/>
      <c r="T8" s="120"/>
    </row>
    <row r="10" spans="1:20" ht="101.1" customHeight="1" x14ac:dyDescent="0.35">
      <c r="A10" s="4" t="s">
        <v>22</v>
      </c>
      <c r="B10" s="1" t="s">
        <v>23</v>
      </c>
      <c r="C10" s="5" t="s">
        <v>7394</v>
      </c>
      <c r="D10" s="5" t="s">
        <v>7395</v>
      </c>
      <c r="E10" s="5" t="s">
        <v>7396</v>
      </c>
      <c r="F10" s="5" t="s">
        <v>7397</v>
      </c>
      <c r="G10" s="5" t="s">
        <v>7398</v>
      </c>
      <c r="H10" s="5" t="s">
        <v>7399</v>
      </c>
      <c r="I10" s="5" t="s">
        <v>7400</v>
      </c>
      <c r="J10" s="5" t="s">
        <v>7401</v>
      </c>
      <c r="K10" s="5" t="s">
        <v>7402</v>
      </c>
      <c r="L10" s="5" t="s">
        <v>7403</v>
      </c>
      <c r="M10" s="5" t="s">
        <v>7404</v>
      </c>
      <c r="N10" s="5" t="s">
        <v>7405</v>
      </c>
      <c r="O10" s="5" t="s">
        <v>7406</v>
      </c>
      <c r="P10" s="5" t="s">
        <v>7407</v>
      </c>
      <c r="Q10" s="5" t="s">
        <v>7408</v>
      </c>
      <c r="R10" s="5" t="s">
        <v>7409</v>
      </c>
      <c r="S10" s="5" t="s">
        <v>7410</v>
      </c>
      <c r="T10" s="5" t="s">
        <v>7411</v>
      </c>
    </row>
    <row r="11" spans="1:20" ht="14.1" customHeight="1" x14ac:dyDescent="0.3">
      <c r="A11" s="3" t="s">
        <v>6128</v>
      </c>
      <c r="B11" s="3" t="s">
        <v>8</v>
      </c>
      <c r="C11" s="11">
        <v>329258</v>
      </c>
      <c r="D11" s="7">
        <v>201.48322654</v>
      </c>
      <c r="E11" s="9">
        <v>15081.1206625781</v>
      </c>
      <c r="F11" s="11">
        <v>37986</v>
      </c>
      <c r="G11" s="7">
        <v>235.20739227999999</v>
      </c>
      <c r="H11" s="9">
        <v>17033.925841753</v>
      </c>
      <c r="I11" s="11">
        <v>78528</v>
      </c>
      <c r="J11" s="7">
        <v>176.68999070999999</v>
      </c>
      <c r="K11" s="9">
        <v>12677.8372518836</v>
      </c>
      <c r="L11" s="11">
        <v>9416</v>
      </c>
      <c r="M11" s="7">
        <v>118.07846680999999</v>
      </c>
      <c r="N11" s="9">
        <v>8962.3703498217492</v>
      </c>
      <c r="O11" s="11">
        <v>21711</v>
      </c>
      <c r="P11" s="7">
        <v>235.07337071000001</v>
      </c>
      <c r="Q11" s="9">
        <v>17580.162004201102</v>
      </c>
      <c r="R11" s="11">
        <v>16665</v>
      </c>
      <c r="S11" s="7">
        <v>205.9613094</v>
      </c>
      <c r="T11" s="9">
        <v>15567.2436612373</v>
      </c>
    </row>
    <row r="12" spans="1:20" ht="14.1" customHeight="1" x14ac:dyDescent="0.3">
      <c r="A12" s="3" t="s">
        <v>40</v>
      </c>
      <c r="B12" s="3" t="s">
        <v>6129</v>
      </c>
      <c r="C12" s="11">
        <v>1679</v>
      </c>
      <c r="D12" s="7">
        <v>277.37225415</v>
      </c>
      <c r="E12" s="9">
        <v>19033.930030633601</v>
      </c>
      <c r="F12" s="11">
        <v>179</v>
      </c>
      <c r="G12" s="7">
        <v>383.58166542999999</v>
      </c>
      <c r="H12" s="9">
        <v>25647.3520213146</v>
      </c>
      <c r="I12" s="11">
        <v>419</v>
      </c>
      <c r="J12" s="7">
        <v>169.80693066000001</v>
      </c>
      <c r="K12" s="9">
        <v>11342.383795597199</v>
      </c>
      <c r="L12" s="11">
        <v>21</v>
      </c>
      <c r="M12" s="7">
        <v>297.10467674</v>
      </c>
      <c r="N12" s="9">
        <v>20576.4511116432</v>
      </c>
      <c r="O12" s="11">
        <v>155</v>
      </c>
      <c r="P12" s="7">
        <v>353.73489685999999</v>
      </c>
      <c r="Q12" s="9">
        <v>25294.908433225199</v>
      </c>
      <c r="R12" s="11">
        <v>91</v>
      </c>
      <c r="S12" s="7">
        <v>283.63628836999999</v>
      </c>
      <c r="T12" s="9">
        <v>18426.2030374483</v>
      </c>
    </row>
    <row r="13" spans="1:20" ht="14.1" customHeight="1" x14ac:dyDescent="0.3">
      <c r="A13" s="3" t="s">
        <v>47</v>
      </c>
      <c r="B13" s="3" t="s">
        <v>6130</v>
      </c>
      <c r="C13" s="11">
        <v>1658</v>
      </c>
      <c r="D13" s="7">
        <v>270.95514572000002</v>
      </c>
      <c r="E13" s="9">
        <v>18499.3949177432</v>
      </c>
      <c r="F13" s="11">
        <v>192</v>
      </c>
      <c r="G13" s="7">
        <v>282.65102574000002</v>
      </c>
      <c r="H13" s="9">
        <v>18463.5298356331</v>
      </c>
      <c r="I13" s="11">
        <v>482</v>
      </c>
      <c r="J13" s="7">
        <v>205.81238095</v>
      </c>
      <c r="K13" s="9">
        <v>12890.041697209799</v>
      </c>
      <c r="L13" s="11" t="s">
        <v>8</v>
      </c>
      <c r="M13" s="7" t="s">
        <v>8</v>
      </c>
      <c r="N13" s="9" t="s">
        <v>8</v>
      </c>
      <c r="O13" s="11">
        <v>78</v>
      </c>
      <c r="P13" s="7">
        <v>360.54370031000002</v>
      </c>
      <c r="Q13" s="9">
        <v>26580.951777421698</v>
      </c>
      <c r="R13" s="11">
        <v>115</v>
      </c>
      <c r="S13" s="7">
        <v>351.12718681000001</v>
      </c>
      <c r="T13" s="9">
        <v>25882.015510687401</v>
      </c>
    </row>
    <row r="14" spans="1:20" ht="14.1" customHeight="1" x14ac:dyDescent="0.3">
      <c r="A14" s="3" t="s">
        <v>52</v>
      </c>
      <c r="B14" s="3" t="s">
        <v>6131</v>
      </c>
      <c r="C14" s="11">
        <v>696</v>
      </c>
      <c r="D14" s="7">
        <v>255.89100970999999</v>
      </c>
      <c r="E14" s="9">
        <v>16860.8639360546</v>
      </c>
      <c r="F14" s="11">
        <v>61</v>
      </c>
      <c r="G14" s="7">
        <v>423.06027614999999</v>
      </c>
      <c r="H14" s="9">
        <v>27994.207544089601</v>
      </c>
      <c r="I14" s="11">
        <v>241</v>
      </c>
      <c r="J14" s="7">
        <v>216.97118681000001</v>
      </c>
      <c r="K14" s="9">
        <v>14058.891458584099</v>
      </c>
      <c r="L14" s="11" t="s">
        <v>8</v>
      </c>
      <c r="M14" s="7" t="s">
        <v>8</v>
      </c>
      <c r="N14" s="9" t="s">
        <v>8</v>
      </c>
      <c r="O14" s="11">
        <v>48</v>
      </c>
      <c r="P14" s="7">
        <v>195.30727873000001</v>
      </c>
      <c r="Q14" s="9">
        <v>12754.4597136254</v>
      </c>
      <c r="R14" s="11">
        <v>24</v>
      </c>
      <c r="S14" s="7">
        <v>322.04498659000001</v>
      </c>
      <c r="T14" s="9">
        <v>20933.7128680245</v>
      </c>
    </row>
    <row r="15" spans="1:20" ht="14.1" customHeight="1" x14ac:dyDescent="0.3">
      <c r="A15" s="3" t="s">
        <v>57</v>
      </c>
      <c r="B15" s="3" t="s">
        <v>6132</v>
      </c>
      <c r="C15" s="11">
        <v>648</v>
      </c>
      <c r="D15" s="7">
        <v>247.49635527000001</v>
      </c>
      <c r="E15" s="9">
        <v>15507.384519241699</v>
      </c>
      <c r="F15" s="11">
        <v>97</v>
      </c>
      <c r="G15" s="7">
        <v>265.58433373000003</v>
      </c>
      <c r="H15" s="9">
        <v>16548.365406675701</v>
      </c>
      <c r="I15" s="11">
        <v>174</v>
      </c>
      <c r="J15" s="7">
        <v>191.36120317000001</v>
      </c>
      <c r="K15" s="9">
        <v>11864.4346077926</v>
      </c>
      <c r="L15" s="11" t="s">
        <v>8</v>
      </c>
      <c r="M15" s="7" t="s">
        <v>8</v>
      </c>
      <c r="N15" s="9" t="s">
        <v>8</v>
      </c>
      <c r="O15" s="11">
        <v>40</v>
      </c>
      <c r="P15" s="7">
        <v>342.85635680000001</v>
      </c>
      <c r="Q15" s="9">
        <v>22780.103199355701</v>
      </c>
      <c r="R15" s="11">
        <v>37</v>
      </c>
      <c r="S15" s="7">
        <v>227.77491122000001</v>
      </c>
      <c r="T15" s="9">
        <v>14126.2479809324</v>
      </c>
    </row>
    <row r="16" spans="1:20" ht="14.1" customHeight="1" x14ac:dyDescent="0.3">
      <c r="A16" s="3" t="s">
        <v>62</v>
      </c>
      <c r="B16" s="3" t="s">
        <v>63</v>
      </c>
      <c r="C16" s="11">
        <v>436</v>
      </c>
      <c r="D16" s="7">
        <v>198.33411187999999</v>
      </c>
      <c r="E16" s="9">
        <v>13117.6187159045</v>
      </c>
      <c r="F16" s="11">
        <v>32</v>
      </c>
      <c r="G16" s="7">
        <v>445.17234113000001</v>
      </c>
      <c r="H16" s="9">
        <v>28604.759550518102</v>
      </c>
      <c r="I16" s="11">
        <v>132</v>
      </c>
      <c r="J16" s="7">
        <v>157.35818592999999</v>
      </c>
      <c r="K16" s="9">
        <v>11198.568509246699</v>
      </c>
      <c r="L16" s="11" t="s">
        <v>8</v>
      </c>
      <c r="M16" s="7" t="s">
        <v>8</v>
      </c>
      <c r="N16" s="9" t="s">
        <v>8</v>
      </c>
      <c r="O16" s="11" t="s">
        <v>8</v>
      </c>
      <c r="P16" s="7" t="s">
        <v>8</v>
      </c>
      <c r="Q16" s="9" t="s">
        <v>8</v>
      </c>
      <c r="R16" s="11">
        <v>21</v>
      </c>
      <c r="S16" s="7">
        <v>217.71339813</v>
      </c>
      <c r="T16" s="9">
        <v>14150.856900889001</v>
      </c>
    </row>
    <row r="17" spans="1:20" ht="14.1" customHeight="1" x14ac:dyDescent="0.3">
      <c r="A17" s="3" t="s">
        <v>66</v>
      </c>
      <c r="B17" s="3" t="s">
        <v>6133</v>
      </c>
      <c r="C17" s="11">
        <v>3502</v>
      </c>
      <c r="D17" s="7">
        <v>225.70396314000001</v>
      </c>
      <c r="E17" s="9">
        <v>15168.9427607831</v>
      </c>
      <c r="F17" s="11">
        <v>137</v>
      </c>
      <c r="G17" s="7">
        <v>301.20329615000003</v>
      </c>
      <c r="H17" s="9">
        <v>20381.513149257102</v>
      </c>
      <c r="I17" s="11">
        <v>1304</v>
      </c>
      <c r="J17" s="7">
        <v>219.18939312000001</v>
      </c>
      <c r="K17" s="9">
        <v>13916.268819127999</v>
      </c>
      <c r="L17" s="11">
        <v>30</v>
      </c>
      <c r="M17" s="7">
        <v>278.35406021</v>
      </c>
      <c r="N17" s="9">
        <v>17390.722000339101</v>
      </c>
      <c r="O17" s="11">
        <v>172</v>
      </c>
      <c r="P17" s="7">
        <v>287.37356521999999</v>
      </c>
      <c r="Q17" s="9">
        <v>20689.543585810399</v>
      </c>
      <c r="R17" s="11">
        <v>104</v>
      </c>
      <c r="S17" s="7">
        <v>260.17898996999998</v>
      </c>
      <c r="T17" s="9">
        <v>16660.920574783999</v>
      </c>
    </row>
    <row r="18" spans="1:20" ht="14.1" customHeight="1" x14ac:dyDescent="0.3">
      <c r="A18" s="3" t="s">
        <v>70</v>
      </c>
      <c r="B18" s="3" t="s">
        <v>71</v>
      </c>
      <c r="C18" s="11">
        <v>2102</v>
      </c>
      <c r="D18" s="7">
        <v>331.30370101</v>
      </c>
      <c r="E18" s="9">
        <v>22291.998366050801</v>
      </c>
      <c r="F18" s="11">
        <v>109</v>
      </c>
      <c r="G18" s="7">
        <v>490.11380672000001</v>
      </c>
      <c r="H18" s="9">
        <v>32997.278699314702</v>
      </c>
      <c r="I18" s="11">
        <v>733</v>
      </c>
      <c r="J18" s="7">
        <v>278.9250591</v>
      </c>
      <c r="K18" s="9">
        <v>18585.483618461101</v>
      </c>
      <c r="L18" s="11">
        <v>62</v>
      </c>
      <c r="M18" s="7">
        <v>124.9437544</v>
      </c>
      <c r="N18" s="9">
        <v>8040.2078066641398</v>
      </c>
      <c r="O18" s="11">
        <v>58</v>
      </c>
      <c r="P18" s="7">
        <v>449.50084447</v>
      </c>
      <c r="Q18" s="9">
        <v>31768.373833364301</v>
      </c>
      <c r="R18" s="11">
        <v>113</v>
      </c>
      <c r="S18" s="7">
        <v>317.37703538</v>
      </c>
      <c r="T18" s="9">
        <v>21068.057539939</v>
      </c>
    </row>
    <row r="19" spans="1:20" ht="14.1" customHeight="1" x14ac:dyDescent="0.3">
      <c r="A19" s="3" t="s">
        <v>75</v>
      </c>
      <c r="B19" s="3" t="s">
        <v>6134</v>
      </c>
      <c r="C19" s="11">
        <v>1673</v>
      </c>
      <c r="D19" s="7">
        <v>185.96232727</v>
      </c>
      <c r="E19" s="9">
        <v>17516.9849750578</v>
      </c>
      <c r="F19" s="11">
        <v>116</v>
      </c>
      <c r="G19" s="7">
        <v>278.80448568999998</v>
      </c>
      <c r="H19" s="9">
        <v>24409.657546347498</v>
      </c>
      <c r="I19" s="11">
        <v>296</v>
      </c>
      <c r="J19" s="7">
        <v>121.77571299</v>
      </c>
      <c r="K19" s="9">
        <v>11910.5543699514</v>
      </c>
      <c r="L19" s="11">
        <v>427</v>
      </c>
      <c r="M19" s="7">
        <v>84.697760677999995</v>
      </c>
      <c r="N19" s="9">
        <v>8564.46342916502</v>
      </c>
      <c r="O19" s="11">
        <v>46</v>
      </c>
      <c r="P19" s="7">
        <v>189.10531388999999</v>
      </c>
      <c r="Q19" s="9">
        <v>16706.5415117267</v>
      </c>
      <c r="R19" s="11">
        <v>77</v>
      </c>
      <c r="S19" s="7">
        <v>207.42102985</v>
      </c>
      <c r="T19" s="9">
        <v>18979.915758761799</v>
      </c>
    </row>
    <row r="20" spans="1:20" ht="29.1" customHeight="1" x14ac:dyDescent="0.3">
      <c r="A20" s="3" t="s">
        <v>80</v>
      </c>
      <c r="B20" s="2" t="s">
        <v>7412</v>
      </c>
      <c r="C20" s="11">
        <v>1083</v>
      </c>
      <c r="D20" s="7">
        <v>215.87257056999999</v>
      </c>
      <c r="E20" s="9">
        <v>14861.995975915899</v>
      </c>
      <c r="F20" s="11">
        <v>194</v>
      </c>
      <c r="G20" s="7">
        <v>340.40618566000001</v>
      </c>
      <c r="H20" s="9">
        <v>22724.697345988901</v>
      </c>
      <c r="I20" s="11">
        <v>222</v>
      </c>
      <c r="J20" s="7">
        <v>144.11663508000001</v>
      </c>
      <c r="K20" s="9">
        <v>10048.4075719266</v>
      </c>
      <c r="L20" s="11" t="s">
        <v>8</v>
      </c>
      <c r="M20" s="7" t="s">
        <v>8</v>
      </c>
      <c r="N20" s="9" t="s">
        <v>8</v>
      </c>
      <c r="O20" s="11">
        <v>90</v>
      </c>
      <c r="P20" s="7">
        <v>229.05200468000001</v>
      </c>
      <c r="Q20" s="9">
        <v>15559.3543664436</v>
      </c>
      <c r="R20" s="11">
        <v>87</v>
      </c>
      <c r="S20" s="7">
        <v>218.34442977</v>
      </c>
      <c r="T20" s="9">
        <v>15568.4238439949</v>
      </c>
    </row>
    <row r="21" spans="1:20" ht="29.1" customHeight="1" x14ac:dyDescent="0.3">
      <c r="A21" s="3" t="s">
        <v>84</v>
      </c>
      <c r="B21" s="2" t="s">
        <v>7413</v>
      </c>
      <c r="C21" s="11">
        <v>1696</v>
      </c>
      <c r="D21" s="7">
        <v>224.88540909</v>
      </c>
      <c r="E21" s="9">
        <v>19348.725841147501</v>
      </c>
      <c r="F21" s="11">
        <v>259</v>
      </c>
      <c r="G21" s="7">
        <v>274.60131878999999</v>
      </c>
      <c r="H21" s="9">
        <v>24896.9869183019</v>
      </c>
      <c r="I21" s="11">
        <v>571</v>
      </c>
      <c r="J21" s="7">
        <v>173.39651286</v>
      </c>
      <c r="K21" s="9">
        <v>13993.685356657499</v>
      </c>
      <c r="L21" s="11" t="s">
        <v>8</v>
      </c>
      <c r="M21" s="7" t="s">
        <v>8</v>
      </c>
      <c r="N21" s="9" t="s">
        <v>8</v>
      </c>
      <c r="O21" s="11">
        <v>50</v>
      </c>
      <c r="P21" s="7">
        <v>310.19062385000001</v>
      </c>
      <c r="Q21" s="9">
        <v>26595.174856705798</v>
      </c>
      <c r="R21" s="11">
        <v>99</v>
      </c>
      <c r="S21" s="7">
        <v>188.28446944999999</v>
      </c>
      <c r="T21" s="9">
        <v>15458.2354362361</v>
      </c>
    </row>
    <row r="22" spans="1:20" ht="29.1" customHeight="1" x14ac:dyDescent="0.3">
      <c r="A22" s="3" t="s">
        <v>88</v>
      </c>
      <c r="B22" s="2" t="s">
        <v>7414</v>
      </c>
      <c r="C22" s="11">
        <v>4497</v>
      </c>
      <c r="D22" s="7">
        <v>235.75184419999999</v>
      </c>
      <c r="E22" s="9">
        <v>21234.333707732101</v>
      </c>
      <c r="F22" s="11">
        <v>573</v>
      </c>
      <c r="G22" s="7">
        <v>243.32478343</v>
      </c>
      <c r="H22" s="9">
        <v>19574.384113398901</v>
      </c>
      <c r="I22" s="11">
        <v>819</v>
      </c>
      <c r="J22" s="7">
        <v>247.3132501</v>
      </c>
      <c r="K22" s="9">
        <v>21089.983689561901</v>
      </c>
      <c r="L22" s="11" t="s">
        <v>8</v>
      </c>
      <c r="M22" s="7" t="s">
        <v>8</v>
      </c>
      <c r="N22" s="9" t="s">
        <v>8</v>
      </c>
      <c r="O22" s="11">
        <v>148</v>
      </c>
      <c r="P22" s="7">
        <v>196.41099646999999</v>
      </c>
      <c r="Q22" s="9">
        <v>16328.547930750399</v>
      </c>
      <c r="R22" s="11">
        <v>451</v>
      </c>
      <c r="S22" s="7">
        <v>214.47051282000001</v>
      </c>
      <c r="T22" s="9">
        <v>18961.628911692202</v>
      </c>
    </row>
    <row r="23" spans="1:20" ht="29.1" customHeight="1" x14ac:dyDescent="0.3">
      <c r="A23" s="3" t="s">
        <v>91</v>
      </c>
      <c r="B23" s="2" t="s">
        <v>7415</v>
      </c>
      <c r="C23" s="11">
        <v>1901</v>
      </c>
      <c r="D23" s="7">
        <v>394.15512686</v>
      </c>
      <c r="E23" s="9">
        <v>28859.9877609535</v>
      </c>
      <c r="F23" s="11">
        <v>292</v>
      </c>
      <c r="G23" s="7">
        <v>481.29941857</v>
      </c>
      <c r="H23" s="9">
        <v>34560.1207522892</v>
      </c>
      <c r="I23" s="11" t="s">
        <v>8</v>
      </c>
      <c r="J23" s="7" t="s">
        <v>8</v>
      </c>
      <c r="K23" s="9" t="s">
        <v>8</v>
      </c>
      <c r="L23" s="11">
        <v>24</v>
      </c>
      <c r="M23" s="7">
        <v>394.40729635999998</v>
      </c>
      <c r="N23" s="9">
        <v>25950.956632656798</v>
      </c>
      <c r="O23" s="11">
        <v>230</v>
      </c>
      <c r="P23" s="7">
        <v>365.12974156000001</v>
      </c>
      <c r="Q23" s="9">
        <v>26296.790084008699</v>
      </c>
      <c r="R23" s="11">
        <v>156</v>
      </c>
      <c r="S23" s="7">
        <v>352.13056174000002</v>
      </c>
      <c r="T23" s="9">
        <v>24485.714808512101</v>
      </c>
    </row>
    <row r="24" spans="1:20" ht="29.1" customHeight="1" x14ac:dyDescent="0.3">
      <c r="A24" s="3" t="s">
        <v>95</v>
      </c>
      <c r="B24" s="2" t="s">
        <v>7416</v>
      </c>
      <c r="C24" s="11">
        <v>45</v>
      </c>
      <c r="D24" s="7">
        <v>207.74050344</v>
      </c>
      <c r="E24" s="9">
        <v>14762.300000524499</v>
      </c>
      <c r="F24" s="11" t="s">
        <v>8</v>
      </c>
      <c r="G24" s="7" t="s">
        <v>8</v>
      </c>
      <c r="H24" s="9" t="s">
        <v>8</v>
      </c>
      <c r="I24" s="11">
        <v>13</v>
      </c>
      <c r="J24" s="7">
        <v>159.15419735</v>
      </c>
      <c r="K24" s="9">
        <v>11192.6048617376</v>
      </c>
      <c r="L24" s="11" t="s">
        <v>8</v>
      </c>
      <c r="M24" s="7" t="s">
        <v>8</v>
      </c>
      <c r="N24" s="9" t="s">
        <v>8</v>
      </c>
      <c r="O24" s="11" t="s">
        <v>8</v>
      </c>
      <c r="P24" s="7" t="s">
        <v>8</v>
      </c>
      <c r="Q24" s="9" t="s">
        <v>8</v>
      </c>
      <c r="R24" s="11" t="s">
        <v>8</v>
      </c>
      <c r="S24" s="7" t="s">
        <v>8</v>
      </c>
      <c r="T24" s="9" t="s">
        <v>8</v>
      </c>
    </row>
    <row r="25" spans="1:20" ht="14.1" customHeight="1" x14ac:dyDescent="0.3">
      <c r="A25" s="3" t="s">
        <v>99</v>
      </c>
      <c r="B25" s="3" t="s">
        <v>6140</v>
      </c>
      <c r="C25" s="11">
        <v>2688</v>
      </c>
      <c r="D25" s="7">
        <v>219.57317527999999</v>
      </c>
      <c r="E25" s="9">
        <v>14660.819784953601</v>
      </c>
      <c r="F25" s="11">
        <v>251</v>
      </c>
      <c r="G25" s="7">
        <v>267.56968976000002</v>
      </c>
      <c r="H25" s="9">
        <v>18497.914042704298</v>
      </c>
      <c r="I25" s="11">
        <v>701</v>
      </c>
      <c r="J25" s="7">
        <v>173.87708719</v>
      </c>
      <c r="K25" s="9">
        <v>11665.238816389799</v>
      </c>
      <c r="L25" s="11">
        <v>107</v>
      </c>
      <c r="M25" s="7">
        <v>148.38436530000001</v>
      </c>
      <c r="N25" s="9">
        <v>10032.5842153222</v>
      </c>
      <c r="O25" s="11">
        <v>202</v>
      </c>
      <c r="P25" s="7">
        <v>292.30287724999999</v>
      </c>
      <c r="Q25" s="9">
        <v>19499.401299113699</v>
      </c>
      <c r="R25" s="11">
        <v>193</v>
      </c>
      <c r="S25" s="7">
        <v>211.50977929000001</v>
      </c>
      <c r="T25" s="9">
        <v>13779.282446883601</v>
      </c>
    </row>
    <row r="26" spans="1:20" ht="29.1" customHeight="1" x14ac:dyDescent="0.3">
      <c r="A26" s="3" t="s">
        <v>102</v>
      </c>
      <c r="B26" s="2" t="s">
        <v>7417</v>
      </c>
      <c r="C26" s="11">
        <v>5116</v>
      </c>
      <c r="D26" s="7">
        <v>221.96219821</v>
      </c>
      <c r="E26" s="9">
        <v>14725.578281983</v>
      </c>
      <c r="F26" s="11">
        <v>512</v>
      </c>
      <c r="G26" s="7">
        <v>285.72694158000002</v>
      </c>
      <c r="H26" s="9">
        <v>18457.247090139299</v>
      </c>
      <c r="I26" s="11">
        <v>1418</v>
      </c>
      <c r="J26" s="7">
        <v>186.91526829</v>
      </c>
      <c r="K26" s="9">
        <v>12206.255471988999</v>
      </c>
      <c r="L26" s="11">
        <v>32</v>
      </c>
      <c r="M26" s="7">
        <v>277.98734324999998</v>
      </c>
      <c r="N26" s="9">
        <v>33862.4799727676</v>
      </c>
      <c r="O26" s="11">
        <v>274</v>
      </c>
      <c r="P26" s="7">
        <v>280.59055092</v>
      </c>
      <c r="Q26" s="9">
        <v>19027.157718660401</v>
      </c>
      <c r="R26" s="11">
        <v>300</v>
      </c>
      <c r="S26" s="7">
        <v>218.37641077000001</v>
      </c>
      <c r="T26" s="9">
        <v>14750.580451252799</v>
      </c>
    </row>
    <row r="27" spans="1:20" ht="14.1" customHeight="1" x14ac:dyDescent="0.3">
      <c r="A27" s="3" t="s">
        <v>106</v>
      </c>
      <c r="B27" s="3" t="s">
        <v>6142</v>
      </c>
      <c r="C27" s="11">
        <v>3270</v>
      </c>
      <c r="D27" s="7">
        <v>270.93027852</v>
      </c>
      <c r="E27" s="9">
        <v>21227.242831595599</v>
      </c>
      <c r="F27" s="11">
        <v>463</v>
      </c>
      <c r="G27" s="7">
        <v>286.18961863999999</v>
      </c>
      <c r="H27" s="9">
        <v>21841.803688759599</v>
      </c>
      <c r="I27" s="11">
        <v>879</v>
      </c>
      <c r="J27" s="7">
        <v>248.51108176</v>
      </c>
      <c r="K27" s="9">
        <v>18404.023303751201</v>
      </c>
      <c r="L27" s="11">
        <v>32</v>
      </c>
      <c r="M27" s="7">
        <v>201.69287370999999</v>
      </c>
      <c r="N27" s="9">
        <v>17511.805497136502</v>
      </c>
      <c r="O27" s="11">
        <v>193</v>
      </c>
      <c r="P27" s="7">
        <v>317.03297672999997</v>
      </c>
      <c r="Q27" s="9">
        <v>25116.374748632199</v>
      </c>
      <c r="R27" s="11">
        <v>126</v>
      </c>
      <c r="S27" s="7">
        <v>295.37752591999998</v>
      </c>
      <c r="T27" s="9">
        <v>23531.377799334899</v>
      </c>
    </row>
    <row r="28" spans="1:20" ht="29.1" customHeight="1" x14ac:dyDescent="0.3">
      <c r="A28" s="3" t="s">
        <v>110</v>
      </c>
      <c r="B28" s="2" t="s">
        <v>111</v>
      </c>
      <c r="C28" s="11">
        <v>5304</v>
      </c>
      <c r="D28" s="7">
        <v>215.82736041999999</v>
      </c>
      <c r="E28" s="9">
        <v>21256.524216424899</v>
      </c>
      <c r="F28" s="11">
        <v>446</v>
      </c>
      <c r="G28" s="7">
        <v>247.93070055999999</v>
      </c>
      <c r="H28" s="9">
        <v>22943.665303427999</v>
      </c>
      <c r="I28" s="11">
        <v>768</v>
      </c>
      <c r="J28" s="7">
        <v>152.70043533</v>
      </c>
      <c r="K28" s="9">
        <v>15728.1503783766</v>
      </c>
      <c r="L28" s="11">
        <v>15</v>
      </c>
      <c r="M28" s="7">
        <v>223.3529332</v>
      </c>
      <c r="N28" s="9">
        <v>34055.732034390399</v>
      </c>
      <c r="O28" s="11">
        <v>456</v>
      </c>
      <c r="P28" s="7">
        <v>266.90750543000001</v>
      </c>
      <c r="Q28" s="9">
        <v>26151.5098015642</v>
      </c>
      <c r="R28" s="11">
        <v>236</v>
      </c>
      <c r="S28" s="7">
        <v>216.59738021000001</v>
      </c>
      <c r="T28" s="9">
        <v>21083.752499509701</v>
      </c>
    </row>
    <row r="29" spans="1:20" ht="14.1" customHeight="1" x14ac:dyDescent="0.3">
      <c r="A29" s="3" t="s">
        <v>114</v>
      </c>
      <c r="B29" s="3" t="s">
        <v>115</v>
      </c>
      <c r="C29" s="11">
        <v>2518</v>
      </c>
      <c r="D29" s="7">
        <v>279.93809248000002</v>
      </c>
      <c r="E29" s="9">
        <v>18030.674399556599</v>
      </c>
      <c r="F29" s="11">
        <v>391</v>
      </c>
      <c r="G29" s="7">
        <v>296.73007675000002</v>
      </c>
      <c r="H29" s="9">
        <v>18917.1200558616</v>
      </c>
      <c r="I29" s="11">
        <v>696</v>
      </c>
      <c r="J29" s="7">
        <v>242.31318135999999</v>
      </c>
      <c r="K29" s="9">
        <v>14337.8422673818</v>
      </c>
      <c r="L29" s="11">
        <v>54</v>
      </c>
      <c r="M29" s="7">
        <v>157.56735599999999</v>
      </c>
      <c r="N29" s="9">
        <v>9951.7638017067202</v>
      </c>
      <c r="O29" s="11">
        <v>143</v>
      </c>
      <c r="P29" s="7">
        <v>288.09787448999998</v>
      </c>
      <c r="Q29" s="9">
        <v>21528.9164756108</v>
      </c>
      <c r="R29" s="11">
        <v>92</v>
      </c>
      <c r="S29" s="7">
        <v>309.83707507999998</v>
      </c>
      <c r="T29" s="9">
        <v>18404.313798806299</v>
      </c>
    </row>
    <row r="30" spans="1:20" ht="14.1" customHeight="1" x14ac:dyDescent="0.3">
      <c r="A30" s="3" t="s">
        <v>118</v>
      </c>
      <c r="B30" s="3" t="s">
        <v>119</v>
      </c>
      <c r="C30" s="11">
        <v>21435</v>
      </c>
      <c r="D30" s="7">
        <v>139.43339191999999</v>
      </c>
      <c r="E30" s="9">
        <v>12292.0153331165</v>
      </c>
      <c r="F30" s="11">
        <v>2042</v>
      </c>
      <c r="G30" s="7">
        <v>154.84651177000001</v>
      </c>
      <c r="H30" s="9">
        <v>11751.943432476801</v>
      </c>
      <c r="I30" s="11">
        <v>6424</v>
      </c>
      <c r="J30" s="7">
        <v>117.84982477</v>
      </c>
      <c r="K30" s="9">
        <v>11032.133761827699</v>
      </c>
      <c r="L30" s="11">
        <v>118</v>
      </c>
      <c r="M30" s="7">
        <v>104.76083749</v>
      </c>
      <c r="N30" s="9">
        <v>9536.7541763085392</v>
      </c>
      <c r="O30" s="11">
        <v>1167</v>
      </c>
      <c r="P30" s="7">
        <v>175.28976616</v>
      </c>
      <c r="Q30" s="9">
        <v>13945.456483247601</v>
      </c>
      <c r="R30" s="11">
        <v>681</v>
      </c>
      <c r="S30" s="7">
        <v>176.42060505000001</v>
      </c>
      <c r="T30" s="9">
        <v>16885.736636549202</v>
      </c>
    </row>
    <row r="31" spans="1:20" ht="14.1" customHeight="1" x14ac:dyDescent="0.3">
      <c r="A31" s="3" t="s">
        <v>121</v>
      </c>
      <c r="B31" s="3" t="s">
        <v>122</v>
      </c>
      <c r="C31" s="11">
        <v>1486</v>
      </c>
      <c r="D31" s="7">
        <v>221.38040018000001</v>
      </c>
      <c r="E31" s="9">
        <v>13507.8404783715</v>
      </c>
      <c r="F31" s="11">
        <v>76</v>
      </c>
      <c r="G31" s="7">
        <v>324.30740892</v>
      </c>
      <c r="H31" s="9">
        <v>19408.834222743099</v>
      </c>
      <c r="I31" s="11">
        <v>544</v>
      </c>
      <c r="J31" s="7">
        <v>192.17184535000001</v>
      </c>
      <c r="K31" s="9">
        <v>11707.237831435799</v>
      </c>
      <c r="L31" s="11" t="s">
        <v>8</v>
      </c>
      <c r="M31" s="7" t="s">
        <v>8</v>
      </c>
      <c r="N31" s="9" t="s">
        <v>8</v>
      </c>
      <c r="O31" s="11">
        <v>57</v>
      </c>
      <c r="P31" s="7">
        <v>292.15861438000002</v>
      </c>
      <c r="Q31" s="9">
        <v>17899.7040187641</v>
      </c>
      <c r="R31" s="11">
        <v>85</v>
      </c>
      <c r="S31" s="7">
        <v>247.22574180999999</v>
      </c>
      <c r="T31" s="9">
        <v>14836.632318182201</v>
      </c>
    </row>
    <row r="32" spans="1:20" ht="29.1" customHeight="1" x14ac:dyDescent="0.3">
      <c r="A32" s="3" t="s">
        <v>125</v>
      </c>
      <c r="B32" s="2" t="s">
        <v>7418</v>
      </c>
      <c r="C32" s="11">
        <v>6126</v>
      </c>
      <c r="D32" s="7">
        <v>211.97648526</v>
      </c>
      <c r="E32" s="9">
        <v>13573.753572388099</v>
      </c>
      <c r="F32" s="11">
        <v>883</v>
      </c>
      <c r="G32" s="7">
        <v>283.81272902000001</v>
      </c>
      <c r="H32" s="9">
        <v>18144.219148199099</v>
      </c>
      <c r="I32" s="11">
        <v>1629</v>
      </c>
      <c r="J32" s="7">
        <v>170.01129757999999</v>
      </c>
      <c r="K32" s="9">
        <v>10566.0470381059</v>
      </c>
      <c r="L32" s="11">
        <v>19</v>
      </c>
      <c r="M32" s="7">
        <v>288.69310675000003</v>
      </c>
      <c r="N32" s="9">
        <v>17830.792460938399</v>
      </c>
      <c r="O32" s="11">
        <v>371</v>
      </c>
      <c r="P32" s="7">
        <v>259.26741191999997</v>
      </c>
      <c r="Q32" s="9">
        <v>16986.1997582439</v>
      </c>
      <c r="R32" s="11">
        <v>344</v>
      </c>
      <c r="S32" s="7">
        <v>176.26630652</v>
      </c>
      <c r="T32" s="9">
        <v>11224.669574961599</v>
      </c>
    </row>
    <row r="33" spans="1:20" ht="14.1" customHeight="1" x14ac:dyDescent="0.3">
      <c r="A33" s="3" t="s">
        <v>128</v>
      </c>
      <c r="B33" s="3" t="s">
        <v>129</v>
      </c>
      <c r="C33" s="11">
        <v>4867</v>
      </c>
      <c r="D33" s="7">
        <v>212.40452974999999</v>
      </c>
      <c r="E33" s="9">
        <v>15271.454587375199</v>
      </c>
      <c r="F33" s="11">
        <v>421</v>
      </c>
      <c r="G33" s="7">
        <v>261.57516924999999</v>
      </c>
      <c r="H33" s="9">
        <v>17845.689195573399</v>
      </c>
      <c r="I33" s="11">
        <v>2020</v>
      </c>
      <c r="J33" s="7">
        <v>222.37561337</v>
      </c>
      <c r="K33" s="9">
        <v>16237.092323090201</v>
      </c>
      <c r="L33" s="11" t="s">
        <v>8</v>
      </c>
      <c r="M33" s="7" t="s">
        <v>8</v>
      </c>
      <c r="N33" s="9" t="s">
        <v>8</v>
      </c>
      <c r="O33" s="11">
        <v>102</v>
      </c>
      <c r="P33" s="7">
        <v>337.73404868</v>
      </c>
      <c r="Q33" s="9">
        <v>24933.983800330199</v>
      </c>
      <c r="R33" s="11">
        <v>48</v>
      </c>
      <c r="S33" s="7">
        <v>238.07469012999999</v>
      </c>
      <c r="T33" s="9">
        <v>18676.945351371</v>
      </c>
    </row>
    <row r="34" spans="1:20" ht="14.1" customHeight="1" x14ac:dyDescent="0.3">
      <c r="A34" s="3" t="s">
        <v>132</v>
      </c>
      <c r="B34" s="3" t="s">
        <v>6145</v>
      </c>
      <c r="C34" s="11">
        <v>5137</v>
      </c>
      <c r="D34" s="7">
        <v>294.83343660999998</v>
      </c>
      <c r="E34" s="9">
        <v>20470.637093379799</v>
      </c>
      <c r="F34" s="11">
        <v>519</v>
      </c>
      <c r="G34" s="7">
        <v>326.97534213</v>
      </c>
      <c r="H34" s="9">
        <v>21247.6667885606</v>
      </c>
      <c r="I34" s="11">
        <v>931</v>
      </c>
      <c r="J34" s="7">
        <v>232.71094325999999</v>
      </c>
      <c r="K34" s="9">
        <v>15302.1752247116</v>
      </c>
      <c r="L34" s="11">
        <v>43</v>
      </c>
      <c r="M34" s="7">
        <v>194.00775995000001</v>
      </c>
      <c r="N34" s="9">
        <v>12537.002691482099</v>
      </c>
      <c r="O34" s="11">
        <v>296</v>
      </c>
      <c r="P34" s="7">
        <v>298.98431540000001</v>
      </c>
      <c r="Q34" s="9">
        <v>21495.941063997499</v>
      </c>
      <c r="R34" s="11">
        <v>293</v>
      </c>
      <c r="S34" s="7">
        <v>238.03579581</v>
      </c>
      <c r="T34" s="9">
        <v>15810.045298127499</v>
      </c>
    </row>
    <row r="35" spans="1:20" ht="29.1" customHeight="1" x14ac:dyDescent="0.3">
      <c r="A35" s="3" t="s">
        <v>136</v>
      </c>
      <c r="B35" s="2" t="s">
        <v>7419</v>
      </c>
      <c r="C35" s="11">
        <v>106</v>
      </c>
      <c r="D35" s="7">
        <v>208.01530751999999</v>
      </c>
      <c r="E35" s="9">
        <v>13056.8196300289</v>
      </c>
      <c r="F35" s="11" t="s">
        <v>8</v>
      </c>
      <c r="G35" s="7" t="s">
        <v>8</v>
      </c>
      <c r="H35" s="9" t="s">
        <v>8</v>
      </c>
      <c r="I35" s="11">
        <v>24</v>
      </c>
      <c r="J35" s="7">
        <v>185.46566887</v>
      </c>
      <c r="K35" s="9">
        <v>11646.520333987701</v>
      </c>
      <c r="L35" s="11" t="s">
        <v>8</v>
      </c>
      <c r="M35" s="7" t="s">
        <v>8</v>
      </c>
      <c r="N35" s="9" t="s">
        <v>8</v>
      </c>
      <c r="O35" s="11" t="s">
        <v>8</v>
      </c>
      <c r="P35" s="7" t="s">
        <v>8</v>
      </c>
      <c r="Q35" s="9" t="s">
        <v>8</v>
      </c>
      <c r="R35" s="11">
        <v>14</v>
      </c>
      <c r="S35" s="7">
        <v>201.19227348000001</v>
      </c>
      <c r="T35" s="9">
        <v>12317.7693674411</v>
      </c>
    </row>
    <row r="36" spans="1:20" ht="14.1" customHeight="1" x14ac:dyDescent="0.3">
      <c r="A36" s="3" t="s">
        <v>141</v>
      </c>
      <c r="B36" s="3" t="s">
        <v>6147</v>
      </c>
      <c r="C36" s="11">
        <v>13</v>
      </c>
      <c r="D36" s="7">
        <v>75.729139539000002</v>
      </c>
      <c r="E36" s="9">
        <v>11931.317513210901</v>
      </c>
      <c r="F36" s="11" t="s">
        <v>8</v>
      </c>
      <c r="G36" s="7" t="s">
        <v>8</v>
      </c>
      <c r="H36" s="9" t="s">
        <v>8</v>
      </c>
      <c r="I36" s="11" t="s">
        <v>8</v>
      </c>
      <c r="J36" s="7" t="s">
        <v>8</v>
      </c>
      <c r="K36" s="9" t="s">
        <v>8</v>
      </c>
      <c r="L36" s="11" t="s">
        <v>8</v>
      </c>
      <c r="M36" s="7" t="s">
        <v>8</v>
      </c>
      <c r="N36" s="9" t="s">
        <v>8</v>
      </c>
      <c r="O36" s="11" t="s">
        <v>8</v>
      </c>
      <c r="P36" s="7" t="s">
        <v>8</v>
      </c>
      <c r="Q36" s="9" t="s">
        <v>8</v>
      </c>
      <c r="R36" s="11" t="s">
        <v>8</v>
      </c>
      <c r="S36" s="7" t="s">
        <v>8</v>
      </c>
      <c r="T36" s="9" t="s">
        <v>8</v>
      </c>
    </row>
    <row r="37" spans="1:20" ht="29.1" customHeight="1" x14ac:dyDescent="0.3">
      <c r="A37" s="3" t="s">
        <v>145</v>
      </c>
      <c r="B37" s="2" t="s">
        <v>7420</v>
      </c>
      <c r="C37" s="11">
        <v>252</v>
      </c>
      <c r="D37" s="7">
        <v>328.60811905999998</v>
      </c>
      <c r="E37" s="9">
        <v>22603.737007929201</v>
      </c>
      <c r="F37" s="11">
        <v>12</v>
      </c>
      <c r="G37" s="7">
        <v>598.73066037000001</v>
      </c>
      <c r="H37" s="9">
        <v>46650.920822359803</v>
      </c>
      <c r="I37" s="11">
        <v>110</v>
      </c>
      <c r="J37" s="7">
        <v>380.95009537999999</v>
      </c>
      <c r="K37" s="9">
        <v>25723.095838267101</v>
      </c>
      <c r="L37" s="11" t="s">
        <v>8</v>
      </c>
      <c r="M37" s="7" t="s">
        <v>8</v>
      </c>
      <c r="N37" s="9" t="s">
        <v>8</v>
      </c>
      <c r="O37" s="11" t="s">
        <v>8</v>
      </c>
      <c r="P37" s="7" t="s">
        <v>8</v>
      </c>
      <c r="Q37" s="9" t="s">
        <v>8</v>
      </c>
      <c r="R37" s="11" t="s">
        <v>8</v>
      </c>
      <c r="S37" s="7" t="s">
        <v>8</v>
      </c>
      <c r="T37" s="9" t="s">
        <v>8</v>
      </c>
    </row>
    <row r="38" spans="1:20" ht="29.1" customHeight="1" x14ac:dyDescent="0.3">
      <c r="A38" s="3" t="s">
        <v>150</v>
      </c>
      <c r="B38" s="2" t="s">
        <v>7421</v>
      </c>
      <c r="C38" s="11">
        <v>614</v>
      </c>
      <c r="D38" s="7">
        <v>190.06918006000001</v>
      </c>
      <c r="E38" s="9">
        <v>18664.670169436999</v>
      </c>
      <c r="F38" s="11">
        <v>132</v>
      </c>
      <c r="G38" s="7">
        <v>223.51951382999999</v>
      </c>
      <c r="H38" s="9">
        <v>21917.299733723601</v>
      </c>
      <c r="I38" s="11">
        <v>180</v>
      </c>
      <c r="J38" s="7">
        <v>242.26084677</v>
      </c>
      <c r="K38" s="9">
        <v>23560.091343367902</v>
      </c>
      <c r="L38" s="11" t="s">
        <v>8</v>
      </c>
      <c r="M38" s="7" t="s">
        <v>8</v>
      </c>
      <c r="N38" s="9" t="s">
        <v>8</v>
      </c>
      <c r="O38" s="11">
        <v>14</v>
      </c>
      <c r="P38" s="7">
        <v>154.42977472999999</v>
      </c>
      <c r="Q38" s="9">
        <v>14859.3508808305</v>
      </c>
      <c r="R38" s="11">
        <v>25</v>
      </c>
      <c r="S38" s="7">
        <v>192.90318803</v>
      </c>
      <c r="T38" s="9">
        <v>19531.095243834399</v>
      </c>
    </row>
    <row r="39" spans="1:20" ht="14.1" customHeight="1" x14ac:dyDescent="0.3">
      <c r="A39" s="3" t="s">
        <v>154</v>
      </c>
      <c r="B39" s="3" t="s">
        <v>155</v>
      </c>
      <c r="C39" s="11">
        <v>712</v>
      </c>
      <c r="D39" s="7">
        <v>302.14616047999999</v>
      </c>
      <c r="E39" s="9">
        <v>17486.0806314074</v>
      </c>
      <c r="F39" s="11">
        <v>137</v>
      </c>
      <c r="G39" s="7">
        <v>357.14333870000002</v>
      </c>
      <c r="H39" s="9">
        <v>20412.419032506899</v>
      </c>
      <c r="I39" s="11">
        <v>143</v>
      </c>
      <c r="J39" s="7">
        <v>247.13103140000001</v>
      </c>
      <c r="K39" s="9">
        <v>14233.4793151143</v>
      </c>
      <c r="L39" s="11" t="s">
        <v>8</v>
      </c>
      <c r="M39" s="7" t="s">
        <v>8</v>
      </c>
      <c r="N39" s="9" t="s">
        <v>8</v>
      </c>
      <c r="O39" s="11">
        <v>21</v>
      </c>
      <c r="P39" s="7">
        <v>316.76667122999999</v>
      </c>
      <c r="Q39" s="9">
        <v>18482.2632083065</v>
      </c>
      <c r="R39" s="11">
        <v>47</v>
      </c>
      <c r="S39" s="7">
        <v>314.05894610000001</v>
      </c>
      <c r="T39" s="9">
        <v>17923.909168534799</v>
      </c>
    </row>
    <row r="40" spans="1:20" ht="29.1" customHeight="1" x14ac:dyDescent="0.3">
      <c r="A40" s="3" t="s">
        <v>157</v>
      </c>
      <c r="B40" s="2" t="s">
        <v>158</v>
      </c>
      <c r="C40" s="11">
        <v>4134</v>
      </c>
      <c r="D40" s="7">
        <v>236.72626638</v>
      </c>
      <c r="E40" s="9">
        <v>16971.2326012628</v>
      </c>
      <c r="F40" s="11">
        <v>1226</v>
      </c>
      <c r="G40" s="7">
        <v>313.07541328000002</v>
      </c>
      <c r="H40" s="9">
        <v>22045.2255360335</v>
      </c>
      <c r="I40" s="11">
        <v>498</v>
      </c>
      <c r="J40" s="7">
        <v>147.67600582</v>
      </c>
      <c r="K40" s="9">
        <v>10573.2678990441</v>
      </c>
      <c r="L40" s="11">
        <v>533</v>
      </c>
      <c r="M40" s="7">
        <v>93.106135785999996</v>
      </c>
      <c r="N40" s="9">
        <v>7065.4249106959196</v>
      </c>
      <c r="O40" s="11">
        <v>222</v>
      </c>
      <c r="P40" s="7">
        <v>255.86201234999999</v>
      </c>
      <c r="Q40" s="9">
        <v>16965.476457525201</v>
      </c>
      <c r="R40" s="11">
        <v>118</v>
      </c>
      <c r="S40" s="7">
        <v>213.43168632999999</v>
      </c>
      <c r="T40" s="9">
        <v>15296.3770935623</v>
      </c>
    </row>
    <row r="41" spans="1:20" ht="29.1" customHeight="1" x14ac:dyDescent="0.3">
      <c r="A41" s="3" t="s">
        <v>160</v>
      </c>
      <c r="B41" s="2" t="s">
        <v>7422</v>
      </c>
      <c r="C41" s="11">
        <v>3525</v>
      </c>
      <c r="D41" s="7">
        <v>289.04306329999997</v>
      </c>
      <c r="E41" s="9">
        <v>18783.6207513433</v>
      </c>
      <c r="F41" s="11">
        <v>333</v>
      </c>
      <c r="G41" s="7">
        <v>321.87119078000001</v>
      </c>
      <c r="H41" s="9">
        <v>20738.576367870199</v>
      </c>
      <c r="I41" s="11">
        <v>659</v>
      </c>
      <c r="J41" s="7">
        <v>230.06593616999999</v>
      </c>
      <c r="K41" s="9">
        <v>15114.9116390534</v>
      </c>
      <c r="L41" s="11">
        <v>388</v>
      </c>
      <c r="M41" s="7">
        <v>135.36014198999999</v>
      </c>
      <c r="N41" s="9">
        <v>8698.0253691334401</v>
      </c>
      <c r="O41" s="11">
        <v>347</v>
      </c>
      <c r="P41" s="7">
        <v>329.05040073999999</v>
      </c>
      <c r="Q41" s="9">
        <v>21499.378918856801</v>
      </c>
      <c r="R41" s="11">
        <v>219</v>
      </c>
      <c r="S41" s="7">
        <v>316.66961301999999</v>
      </c>
      <c r="T41" s="9">
        <v>20495.454930386601</v>
      </c>
    </row>
    <row r="42" spans="1:20" ht="29.1" customHeight="1" x14ac:dyDescent="0.3">
      <c r="A42" s="3" t="s">
        <v>164</v>
      </c>
      <c r="B42" s="2" t="s">
        <v>165</v>
      </c>
      <c r="C42" s="11">
        <v>228</v>
      </c>
      <c r="D42" s="7">
        <v>282.84664565999998</v>
      </c>
      <c r="E42" s="9">
        <v>16490.518589249201</v>
      </c>
      <c r="F42" s="11">
        <v>51</v>
      </c>
      <c r="G42" s="7">
        <v>313.66232113000001</v>
      </c>
      <c r="H42" s="9">
        <v>18255.215009130399</v>
      </c>
      <c r="I42" s="11">
        <v>30</v>
      </c>
      <c r="J42" s="7">
        <v>234.56096405</v>
      </c>
      <c r="K42" s="9">
        <v>13670.0211690628</v>
      </c>
      <c r="L42" s="11" t="s">
        <v>8</v>
      </c>
      <c r="M42" s="7" t="s">
        <v>8</v>
      </c>
      <c r="N42" s="9" t="s">
        <v>8</v>
      </c>
      <c r="O42" s="11" t="s">
        <v>8</v>
      </c>
      <c r="P42" s="7" t="s">
        <v>8</v>
      </c>
      <c r="Q42" s="9" t="s">
        <v>8</v>
      </c>
      <c r="R42" s="11">
        <v>20</v>
      </c>
      <c r="S42" s="7">
        <v>252.04825267999999</v>
      </c>
      <c r="T42" s="9">
        <v>14770.5849292853</v>
      </c>
    </row>
    <row r="43" spans="1:20" ht="29.1" customHeight="1" x14ac:dyDescent="0.3">
      <c r="A43" s="3" t="s">
        <v>168</v>
      </c>
      <c r="B43" s="2" t="s">
        <v>169</v>
      </c>
      <c r="C43" s="11">
        <v>591</v>
      </c>
      <c r="D43" s="7">
        <v>300.68928306999999</v>
      </c>
      <c r="E43" s="9">
        <v>28017.072129412201</v>
      </c>
      <c r="F43" s="11">
        <v>85</v>
      </c>
      <c r="G43" s="7">
        <v>366.89565098999998</v>
      </c>
      <c r="H43" s="9">
        <v>36100.522530538103</v>
      </c>
      <c r="I43" s="11">
        <v>173</v>
      </c>
      <c r="J43" s="7">
        <v>296.92150013000003</v>
      </c>
      <c r="K43" s="9">
        <v>24339.278621228001</v>
      </c>
      <c r="L43" s="11" t="s">
        <v>8</v>
      </c>
      <c r="M43" s="7" t="s">
        <v>8</v>
      </c>
      <c r="N43" s="9" t="s">
        <v>8</v>
      </c>
      <c r="O43" s="11">
        <v>27</v>
      </c>
      <c r="P43" s="7">
        <v>303.87819845000001</v>
      </c>
      <c r="Q43" s="9">
        <v>27616.667863844999</v>
      </c>
      <c r="R43" s="11">
        <v>22</v>
      </c>
      <c r="S43" s="7">
        <v>330.63979827999998</v>
      </c>
      <c r="T43" s="9">
        <v>35897.415444889302</v>
      </c>
    </row>
    <row r="44" spans="1:20" ht="14.1" customHeight="1" x14ac:dyDescent="0.3">
      <c r="A44" s="3" t="s">
        <v>172</v>
      </c>
      <c r="B44" s="3" t="s">
        <v>6154</v>
      </c>
      <c r="C44" s="11">
        <v>214</v>
      </c>
      <c r="D44" s="7">
        <v>244.77483033999999</v>
      </c>
      <c r="E44" s="9">
        <v>19339.111422621601</v>
      </c>
      <c r="F44" s="11">
        <v>18</v>
      </c>
      <c r="G44" s="7">
        <v>564.46522179999999</v>
      </c>
      <c r="H44" s="9">
        <v>48005.958536027698</v>
      </c>
      <c r="I44" s="11">
        <v>53</v>
      </c>
      <c r="J44" s="7">
        <v>244.22985352000001</v>
      </c>
      <c r="K44" s="9">
        <v>19113.238217389498</v>
      </c>
      <c r="L44" s="11" t="s">
        <v>8</v>
      </c>
      <c r="M44" s="7" t="s">
        <v>8</v>
      </c>
      <c r="N44" s="9" t="s">
        <v>8</v>
      </c>
      <c r="O44" s="11" t="s">
        <v>8</v>
      </c>
      <c r="P44" s="7" t="s">
        <v>8</v>
      </c>
      <c r="Q44" s="9" t="s">
        <v>8</v>
      </c>
      <c r="R44" s="11">
        <v>11</v>
      </c>
      <c r="S44" s="7">
        <v>167.27574799000001</v>
      </c>
      <c r="T44" s="9">
        <v>13148.8306142364</v>
      </c>
    </row>
    <row r="45" spans="1:20" ht="14.1" customHeight="1" x14ac:dyDescent="0.3">
      <c r="A45" s="3" t="s">
        <v>176</v>
      </c>
      <c r="B45" s="3" t="s">
        <v>177</v>
      </c>
      <c r="C45" s="11">
        <v>937</v>
      </c>
      <c r="D45" s="7">
        <v>173.19072883999999</v>
      </c>
      <c r="E45" s="9">
        <v>22215.565733396001</v>
      </c>
      <c r="F45" s="11">
        <v>319</v>
      </c>
      <c r="G45" s="7">
        <v>183.64508190000001</v>
      </c>
      <c r="H45" s="9">
        <v>23795.3021141391</v>
      </c>
      <c r="I45" s="11">
        <v>244</v>
      </c>
      <c r="J45" s="7">
        <v>177.31113776000001</v>
      </c>
      <c r="K45" s="9">
        <v>21280.897921051201</v>
      </c>
      <c r="L45" s="11" t="s">
        <v>8</v>
      </c>
      <c r="M45" s="7" t="s">
        <v>8</v>
      </c>
      <c r="N45" s="9" t="s">
        <v>8</v>
      </c>
      <c r="O45" s="11">
        <v>11</v>
      </c>
      <c r="P45" s="7">
        <v>208.43761376</v>
      </c>
      <c r="Q45" s="9">
        <v>30248.012765485601</v>
      </c>
      <c r="R45" s="11">
        <v>20</v>
      </c>
      <c r="S45" s="7">
        <v>171.03014349</v>
      </c>
      <c r="T45" s="9">
        <v>20529.647896569899</v>
      </c>
    </row>
    <row r="46" spans="1:20" ht="14.1" customHeight="1" x14ac:dyDescent="0.3">
      <c r="A46" s="3" t="s">
        <v>180</v>
      </c>
      <c r="B46" s="3" t="s">
        <v>6155</v>
      </c>
      <c r="C46" s="11">
        <v>168</v>
      </c>
      <c r="D46" s="7">
        <v>282.82556820999997</v>
      </c>
      <c r="E46" s="9">
        <v>18268.1215051695</v>
      </c>
      <c r="F46" s="11">
        <v>22</v>
      </c>
      <c r="G46" s="7">
        <v>280.8331278</v>
      </c>
      <c r="H46" s="9">
        <v>17100.3335186326</v>
      </c>
      <c r="I46" s="11">
        <v>12</v>
      </c>
      <c r="J46" s="7">
        <v>358.35653278000001</v>
      </c>
      <c r="K46" s="9">
        <v>22488.0795627802</v>
      </c>
      <c r="L46" s="11">
        <v>15</v>
      </c>
      <c r="M46" s="7">
        <v>359.95955621000002</v>
      </c>
      <c r="N46" s="9">
        <v>22418.9085113117</v>
      </c>
      <c r="O46" s="11">
        <v>33</v>
      </c>
      <c r="P46" s="7">
        <v>202.11476207000001</v>
      </c>
      <c r="Q46" s="9">
        <v>12505.384388418801</v>
      </c>
      <c r="R46" s="11" t="s">
        <v>8</v>
      </c>
      <c r="S46" s="7" t="s">
        <v>8</v>
      </c>
      <c r="T46" s="9" t="s">
        <v>8</v>
      </c>
    </row>
    <row r="47" spans="1:20" ht="29.1" customHeight="1" x14ac:dyDescent="0.3">
      <c r="A47" s="3" t="s">
        <v>183</v>
      </c>
      <c r="B47" s="2" t="s">
        <v>184</v>
      </c>
      <c r="C47" s="11">
        <v>2575</v>
      </c>
      <c r="D47" s="7">
        <v>194.15196359999999</v>
      </c>
      <c r="E47" s="9">
        <v>12715.6418026706</v>
      </c>
      <c r="F47" s="11">
        <v>164</v>
      </c>
      <c r="G47" s="7">
        <v>311.23948582000003</v>
      </c>
      <c r="H47" s="9">
        <v>20197.855794424799</v>
      </c>
      <c r="I47" s="11">
        <v>1218</v>
      </c>
      <c r="J47" s="7">
        <v>181.77393703999999</v>
      </c>
      <c r="K47" s="9">
        <v>11898.2571870511</v>
      </c>
      <c r="L47" s="11" t="s">
        <v>8</v>
      </c>
      <c r="M47" s="7" t="s">
        <v>8</v>
      </c>
      <c r="N47" s="9" t="s">
        <v>8</v>
      </c>
      <c r="O47" s="11">
        <v>36</v>
      </c>
      <c r="P47" s="7">
        <v>304.61528464000003</v>
      </c>
      <c r="Q47" s="9">
        <v>20783.582145509801</v>
      </c>
      <c r="R47" s="11">
        <v>30</v>
      </c>
      <c r="S47" s="7">
        <v>204.50196141000001</v>
      </c>
      <c r="T47" s="9">
        <v>12865.776515779</v>
      </c>
    </row>
    <row r="48" spans="1:20" ht="29.1" customHeight="1" x14ac:dyDescent="0.3">
      <c r="A48" s="3" t="s">
        <v>188</v>
      </c>
      <c r="B48" s="2" t="s">
        <v>7423</v>
      </c>
      <c r="C48" s="11">
        <v>1242</v>
      </c>
      <c r="D48" s="7">
        <v>192.73350966000001</v>
      </c>
      <c r="E48" s="9">
        <v>14873.1973590907</v>
      </c>
      <c r="F48" s="11">
        <v>83</v>
      </c>
      <c r="G48" s="7">
        <v>308.78199735999999</v>
      </c>
      <c r="H48" s="9">
        <v>24639.692362969701</v>
      </c>
      <c r="I48" s="11">
        <v>389</v>
      </c>
      <c r="J48" s="7">
        <v>129.95501042999999</v>
      </c>
      <c r="K48" s="9">
        <v>10023.853019108499</v>
      </c>
      <c r="L48" s="11" t="s">
        <v>8</v>
      </c>
      <c r="M48" s="7" t="s">
        <v>8</v>
      </c>
      <c r="N48" s="9" t="s">
        <v>8</v>
      </c>
      <c r="O48" s="11">
        <v>95</v>
      </c>
      <c r="P48" s="7">
        <v>331.02257639999999</v>
      </c>
      <c r="Q48" s="9">
        <v>25645.2968539514</v>
      </c>
      <c r="R48" s="11">
        <v>42</v>
      </c>
      <c r="S48" s="7">
        <v>196.51706965</v>
      </c>
      <c r="T48" s="9">
        <v>14694.706278551599</v>
      </c>
    </row>
    <row r="49" spans="1:20" ht="14.1" customHeight="1" x14ac:dyDescent="0.3">
      <c r="A49" s="3" t="s">
        <v>192</v>
      </c>
      <c r="B49" s="3" t="s">
        <v>193</v>
      </c>
      <c r="C49" s="11" t="s">
        <v>8</v>
      </c>
      <c r="D49" s="7" t="s">
        <v>8</v>
      </c>
      <c r="E49" s="9" t="s">
        <v>8</v>
      </c>
      <c r="F49" s="11" t="s">
        <v>8</v>
      </c>
      <c r="G49" s="7" t="s">
        <v>8</v>
      </c>
      <c r="H49" s="9" t="s">
        <v>8</v>
      </c>
      <c r="I49" s="11" t="s">
        <v>8</v>
      </c>
      <c r="J49" s="7" t="s">
        <v>8</v>
      </c>
      <c r="K49" s="9" t="s">
        <v>8</v>
      </c>
      <c r="L49" s="11" t="s">
        <v>8</v>
      </c>
      <c r="M49" s="7" t="s">
        <v>8</v>
      </c>
      <c r="N49" s="9" t="s">
        <v>8</v>
      </c>
      <c r="O49" s="11" t="s">
        <v>8</v>
      </c>
      <c r="P49" s="7" t="s">
        <v>8</v>
      </c>
      <c r="Q49" s="9" t="s">
        <v>8</v>
      </c>
      <c r="R49" s="11" t="s">
        <v>8</v>
      </c>
      <c r="S49" s="7" t="s">
        <v>8</v>
      </c>
      <c r="T49" s="9" t="s">
        <v>8</v>
      </c>
    </row>
    <row r="50" spans="1:20" ht="14.1" customHeight="1" x14ac:dyDescent="0.3">
      <c r="A50" s="3" t="s">
        <v>195</v>
      </c>
      <c r="B50" s="3" t="s">
        <v>6158</v>
      </c>
      <c r="C50" s="11">
        <v>13750</v>
      </c>
      <c r="D50" s="7">
        <v>228.08057557000001</v>
      </c>
      <c r="E50" s="9">
        <v>13734.2107522798</v>
      </c>
      <c r="F50" s="11">
        <v>2223</v>
      </c>
      <c r="G50" s="7">
        <v>262.92187897999997</v>
      </c>
      <c r="H50" s="9">
        <v>15912.1454547803</v>
      </c>
      <c r="I50" s="11">
        <v>5056</v>
      </c>
      <c r="J50" s="7">
        <v>243.32026415000001</v>
      </c>
      <c r="K50" s="9">
        <v>14299.3495020626</v>
      </c>
      <c r="L50" s="11">
        <v>58</v>
      </c>
      <c r="M50" s="7">
        <v>326.57544741999999</v>
      </c>
      <c r="N50" s="9">
        <v>19643.367517632301</v>
      </c>
      <c r="O50" s="11">
        <v>325</v>
      </c>
      <c r="P50" s="7">
        <v>263.26706029000002</v>
      </c>
      <c r="Q50" s="9">
        <v>16362.5725172942</v>
      </c>
      <c r="R50" s="11">
        <v>388</v>
      </c>
      <c r="S50" s="7">
        <v>208.34033639</v>
      </c>
      <c r="T50" s="9">
        <v>12413.2413390045</v>
      </c>
    </row>
    <row r="51" spans="1:20" ht="29.1" customHeight="1" x14ac:dyDescent="0.3">
      <c r="A51" s="3" t="s">
        <v>199</v>
      </c>
      <c r="B51" s="2" t="s">
        <v>7424</v>
      </c>
      <c r="C51" s="11">
        <v>4174</v>
      </c>
      <c r="D51" s="7">
        <v>279.65339928999998</v>
      </c>
      <c r="E51" s="9">
        <v>17302.9803390286</v>
      </c>
      <c r="F51" s="11">
        <v>321</v>
      </c>
      <c r="G51" s="7">
        <v>366.30509129000001</v>
      </c>
      <c r="H51" s="9">
        <v>23110.494835200701</v>
      </c>
      <c r="I51" s="11">
        <v>1485</v>
      </c>
      <c r="J51" s="7">
        <v>199.40484710000001</v>
      </c>
      <c r="K51" s="9">
        <v>11767.798652531699</v>
      </c>
      <c r="L51" s="11">
        <v>23</v>
      </c>
      <c r="M51" s="7">
        <v>325.33395815</v>
      </c>
      <c r="N51" s="9">
        <v>21616.023541551898</v>
      </c>
      <c r="O51" s="11">
        <v>145</v>
      </c>
      <c r="P51" s="7">
        <v>432.71608887000002</v>
      </c>
      <c r="Q51" s="9">
        <v>27195.306255693198</v>
      </c>
      <c r="R51" s="11">
        <v>174</v>
      </c>
      <c r="S51" s="7">
        <v>240.16522556000001</v>
      </c>
      <c r="T51" s="9">
        <v>14498.6901217865</v>
      </c>
    </row>
    <row r="52" spans="1:20" ht="14.1" customHeight="1" x14ac:dyDescent="0.3">
      <c r="A52" s="3" t="s">
        <v>203</v>
      </c>
      <c r="B52" s="3" t="s">
        <v>6160</v>
      </c>
      <c r="C52" s="11">
        <v>2543</v>
      </c>
      <c r="D52" s="7">
        <v>280.12364724000003</v>
      </c>
      <c r="E52" s="9">
        <v>17819.226061677298</v>
      </c>
      <c r="F52" s="11">
        <v>346</v>
      </c>
      <c r="G52" s="7">
        <v>322.18966461000002</v>
      </c>
      <c r="H52" s="9">
        <v>21461.582737429901</v>
      </c>
      <c r="I52" s="11">
        <v>752</v>
      </c>
      <c r="J52" s="7">
        <v>187.52932896999999</v>
      </c>
      <c r="K52" s="9">
        <v>11282.5495689783</v>
      </c>
      <c r="L52" s="11">
        <v>12</v>
      </c>
      <c r="M52" s="7">
        <v>337.8331589</v>
      </c>
      <c r="N52" s="9">
        <v>20363.043097647798</v>
      </c>
      <c r="O52" s="11">
        <v>113</v>
      </c>
      <c r="P52" s="7">
        <v>461.36809210000001</v>
      </c>
      <c r="Q52" s="9">
        <v>28740.4777489394</v>
      </c>
      <c r="R52" s="11">
        <v>82</v>
      </c>
      <c r="S52" s="7">
        <v>251.59458941</v>
      </c>
      <c r="T52" s="9">
        <v>15992.060388038801</v>
      </c>
    </row>
    <row r="53" spans="1:20" ht="29.1" customHeight="1" x14ac:dyDescent="0.3">
      <c r="A53" s="3" t="s">
        <v>207</v>
      </c>
      <c r="B53" s="2" t="s">
        <v>7425</v>
      </c>
      <c r="C53" s="11">
        <v>13612</v>
      </c>
      <c r="D53" s="7">
        <v>179.25558369999999</v>
      </c>
      <c r="E53" s="9">
        <v>10953.101684772</v>
      </c>
      <c r="F53" s="11">
        <v>1324</v>
      </c>
      <c r="G53" s="7">
        <v>205.853452</v>
      </c>
      <c r="H53" s="9">
        <v>12324.310367173101</v>
      </c>
      <c r="I53" s="11">
        <v>4085</v>
      </c>
      <c r="J53" s="7">
        <v>174.45834105</v>
      </c>
      <c r="K53" s="9">
        <v>10158.0160975336</v>
      </c>
      <c r="L53" s="11">
        <v>81</v>
      </c>
      <c r="M53" s="7">
        <v>175.66651633999999</v>
      </c>
      <c r="N53" s="9">
        <v>10593.7493901944</v>
      </c>
      <c r="O53" s="11">
        <v>543</v>
      </c>
      <c r="P53" s="7">
        <v>208.74751993000001</v>
      </c>
      <c r="Q53" s="9">
        <v>13091.832344553801</v>
      </c>
      <c r="R53" s="11">
        <v>485</v>
      </c>
      <c r="S53" s="7">
        <v>205.59631533000001</v>
      </c>
      <c r="T53" s="9">
        <v>12568.3291079747</v>
      </c>
    </row>
    <row r="54" spans="1:20" ht="14.1" customHeight="1" x14ac:dyDescent="0.3">
      <c r="A54" s="3" t="s">
        <v>211</v>
      </c>
      <c r="B54" s="3" t="s">
        <v>6162</v>
      </c>
      <c r="C54" s="11">
        <v>87</v>
      </c>
      <c r="D54" s="7">
        <v>349.87330456000001</v>
      </c>
      <c r="E54" s="9">
        <v>22531.052402933299</v>
      </c>
      <c r="F54" s="11">
        <v>80</v>
      </c>
      <c r="G54" s="7">
        <v>351.54201640999997</v>
      </c>
      <c r="H54" s="9">
        <v>22801.1010114241</v>
      </c>
      <c r="I54" s="11" t="s">
        <v>8</v>
      </c>
      <c r="J54" s="7" t="s">
        <v>8</v>
      </c>
      <c r="K54" s="9" t="s">
        <v>8</v>
      </c>
      <c r="L54" s="11" t="s">
        <v>8</v>
      </c>
      <c r="M54" s="7" t="s">
        <v>8</v>
      </c>
      <c r="N54" s="9" t="s">
        <v>8</v>
      </c>
      <c r="O54" s="11" t="s">
        <v>8</v>
      </c>
      <c r="P54" s="7" t="s">
        <v>8</v>
      </c>
      <c r="Q54" s="9" t="s">
        <v>8</v>
      </c>
      <c r="R54" s="11" t="s">
        <v>8</v>
      </c>
      <c r="S54" s="7" t="s">
        <v>8</v>
      </c>
      <c r="T54" s="9" t="s">
        <v>8</v>
      </c>
    </row>
    <row r="55" spans="1:20" ht="29.1" customHeight="1" x14ac:dyDescent="0.3">
      <c r="A55" s="3" t="s">
        <v>214</v>
      </c>
      <c r="B55" s="2" t="s">
        <v>7426</v>
      </c>
      <c r="C55" s="11">
        <v>650</v>
      </c>
      <c r="D55" s="7">
        <v>335.60148873999998</v>
      </c>
      <c r="E55" s="9">
        <v>21396.961558082701</v>
      </c>
      <c r="F55" s="11">
        <v>136</v>
      </c>
      <c r="G55" s="7">
        <v>485.87636637999998</v>
      </c>
      <c r="H55" s="9">
        <v>31466.1566135311</v>
      </c>
      <c r="I55" s="11">
        <v>221</v>
      </c>
      <c r="J55" s="7">
        <v>247.62858992</v>
      </c>
      <c r="K55" s="9">
        <v>15442.847688669201</v>
      </c>
      <c r="L55" s="11" t="s">
        <v>8</v>
      </c>
      <c r="M55" s="7" t="s">
        <v>8</v>
      </c>
      <c r="N55" s="9" t="s">
        <v>8</v>
      </c>
      <c r="O55" s="11" t="s">
        <v>8</v>
      </c>
      <c r="P55" s="7" t="s">
        <v>8</v>
      </c>
      <c r="Q55" s="9" t="s">
        <v>8</v>
      </c>
      <c r="R55" s="11">
        <v>35</v>
      </c>
      <c r="S55" s="7">
        <v>427.99582113000002</v>
      </c>
      <c r="T55" s="9">
        <v>28416.926664527899</v>
      </c>
    </row>
    <row r="56" spans="1:20" ht="29.1" customHeight="1" x14ac:dyDescent="0.3">
      <c r="A56" s="3" t="s">
        <v>218</v>
      </c>
      <c r="B56" s="2" t="s">
        <v>219</v>
      </c>
      <c r="C56" s="11">
        <v>2816</v>
      </c>
      <c r="D56" s="7">
        <v>389.47683719000003</v>
      </c>
      <c r="E56" s="9">
        <v>26522.386277305399</v>
      </c>
      <c r="F56" s="11">
        <v>278</v>
      </c>
      <c r="G56" s="7">
        <v>445.63006302000002</v>
      </c>
      <c r="H56" s="9">
        <v>28883.889210951598</v>
      </c>
      <c r="I56" s="11">
        <v>771</v>
      </c>
      <c r="J56" s="7">
        <v>296.66708610000001</v>
      </c>
      <c r="K56" s="9">
        <v>17505.0128356717</v>
      </c>
      <c r="L56" s="11" t="s">
        <v>8</v>
      </c>
      <c r="M56" s="7" t="s">
        <v>8</v>
      </c>
      <c r="N56" s="9" t="s">
        <v>8</v>
      </c>
      <c r="O56" s="11">
        <v>273</v>
      </c>
      <c r="P56" s="7">
        <v>487.03101134000002</v>
      </c>
      <c r="Q56" s="9">
        <v>38271.353863468503</v>
      </c>
      <c r="R56" s="11">
        <v>120</v>
      </c>
      <c r="S56" s="7">
        <v>415.93913680000003</v>
      </c>
      <c r="T56" s="9">
        <v>28829.3503642623</v>
      </c>
    </row>
    <row r="57" spans="1:20" ht="29.1" customHeight="1" x14ac:dyDescent="0.3">
      <c r="A57" s="3" t="s">
        <v>221</v>
      </c>
      <c r="B57" s="2" t="s">
        <v>7427</v>
      </c>
      <c r="C57" s="11">
        <v>942</v>
      </c>
      <c r="D57" s="7">
        <v>312.82377861999998</v>
      </c>
      <c r="E57" s="9">
        <v>19182.008168224402</v>
      </c>
      <c r="F57" s="11">
        <v>938</v>
      </c>
      <c r="G57" s="7">
        <v>313.34960984999998</v>
      </c>
      <c r="H57" s="9">
        <v>19217.5725438138</v>
      </c>
      <c r="I57" s="11" t="s">
        <v>8</v>
      </c>
      <c r="J57" s="7" t="s">
        <v>8</v>
      </c>
      <c r="K57" s="9" t="s">
        <v>8</v>
      </c>
      <c r="L57" s="11" t="s">
        <v>8</v>
      </c>
      <c r="M57" s="7" t="s">
        <v>8</v>
      </c>
      <c r="N57" s="9" t="s">
        <v>8</v>
      </c>
      <c r="O57" s="11" t="s">
        <v>8</v>
      </c>
      <c r="P57" s="7" t="s">
        <v>8</v>
      </c>
      <c r="Q57" s="9" t="s">
        <v>8</v>
      </c>
      <c r="R57" s="11" t="s">
        <v>8</v>
      </c>
      <c r="S57" s="7" t="s">
        <v>8</v>
      </c>
      <c r="T57" s="9" t="s">
        <v>8</v>
      </c>
    </row>
    <row r="58" spans="1:20" ht="14.1" customHeight="1" x14ac:dyDescent="0.3">
      <c r="A58" s="3" t="s">
        <v>224</v>
      </c>
      <c r="B58" s="3" t="s">
        <v>6166</v>
      </c>
      <c r="C58" s="11">
        <v>1419</v>
      </c>
      <c r="D58" s="7">
        <v>211.36700708999999</v>
      </c>
      <c r="E58" s="9">
        <v>14055.5029465016</v>
      </c>
      <c r="F58" s="11">
        <v>115</v>
      </c>
      <c r="G58" s="7">
        <v>336.70446439</v>
      </c>
      <c r="H58" s="9">
        <v>21730.688583478499</v>
      </c>
      <c r="I58" s="11">
        <v>569</v>
      </c>
      <c r="J58" s="7">
        <v>175.77770777000001</v>
      </c>
      <c r="K58" s="9">
        <v>11446.8853405631</v>
      </c>
      <c r="L58" s="11" t="s">
        <v>8</v>
      </c>
      <c r="M58" s="7" t="s">
        <v>8</v>
      </c>
      <c r="N58" s="9" t="s">
        <v>8</v>
      </c>
      <c r="O58" s="11">
        <v>53</v>
      </c>
      <c r="P58" s="7">
        <v>331.38459747000002</v>
      </c>
      <c r="Q58" s="9">
        <v>23340.208960055199</v>
      </c>
      <c r="R58" s="11">
        <v>40</v>
      </c>
      <c r="S58" s="7">
        <v>225.03917927000001</v>
      </c>
      <c r="T58" s="9">
        <v>14937.9883008987</v>
      </c>
    </row>
    <row r="59" spans="1:20" ht="29.1" customHeight="1" x14ac:dyDescent="0.3">
      <c r="A59" s="3" t="s">
        <v>228</v>
      </c>
      <c r="B59" s="2" t="s">
        <v>7428</v>
      </c>
      <c r="C59" s="11">
        <v>276</v>
      </c>
      <c r="D59" s="7">
        <v>182.81256604999999</v>
      </c>
      <c r="E59" s="9">
        <v>12252.008066208</v>
      </c>
      <c r="F59" s="11">
        <v>18</v>
      </c>
      <c r="G59" s="7">
        <v>320.72291790000003</v>
      </c>
      <c r="H59" s="9">
        <v>23885.456661657099</v>
      </c>
      <c r="I59" s="11">
        <v>111</v>
      </c>
      <c r="J59" s="7">
        <v>166.18174088999999</v>
      </c>
      <c r="K59" s="9">
        <v>10414.5749615606</v>
      </c>
      <c r="L59" s="11" t="s">
        <v>8</v>
      </c>
      <c r="M59" s="7" t="s">
        <v>8</v>
      </c>
      <c r="N59" s="9" t="s">
        <v>8</v>
      </c>
      <c r="O59" s="11" t="s">
        <v>8</v>
      </c>
      <c r="P59" s="7" t="s">
        <v>8</v>
      </c>
      <c r="Q59" s="9" t="s">
        <v>8</v>
      </c>
      <c r="R59" s="11">
        <v>19</v>
      </c>
      <c r="S59" s="7">
        <v>219.23892004999999</v>
      </c>
      <c r="T59" s="9">
        <v>14379.6974120946</v>
      </c>
    </row>
    <row r="60" spans="1:20" ht="29.1" customHeight="1" x14ac:dyDescent="0.3">
      <c r="A60" s="3" t="s">
        <v>231</v>
      </c>
      <c r="B60" s="2" t="s">
        <v>7429</v>
      </c>
      <c r="C60" s="11" t="s">
        <v>8</v>
      </c>
      <c r="D60" s="7" t="s">
        <v>8</v>
      </c>
      <c r="E60" s="9" t="s">
        <v>8</v>
      </c>
      <c r="F60" s="11" t="s">
        <v>8</v>
      </c>
      <c r="G60" s="7" t="s">
        <v>8</v>
      </c>
      <c r="H60" s="9" t="s">
        <v>8</v>
      </c>
      <c r="I60" s="11" t="s">
        <v>8</v>
      </c>
      <c r="J60" s="7" t="s">
        <v>8</v>
      </c>
      <c r="K60" s="9" t="s">
        <v>8</v>
      </c>
      <c r="L60" s="11" t="s">
        <v>8</v>
      </c>
      <c r="M60" s="7" t="s">
        <v>8</v>
      </c>
      <c r="N60" s="9" t="s">
        <v>8</v>
      </c>
      <c r="O60" s="11" t="s">
        <v>8</v>
      </c>
      <c r="P60" s="7" t="s">
        <v>8</v>
      </c>
      <c r="Q60" s="9" t="s">
        <v>8</v>
      </c>
      <c r="R60" s="11" t="s">
        <v>8</v>
      </c>
      <c r="S60" s="7" t="s">
        <v>8</v>
      </c>
      <c r="T60" s="9" t="s">
        <v>8</v>
      </c>
    </row>
    <row r="61" spans="1:20" ht="14.1" customHeight="1" x14ac:dyDescent="0.3">
      <c r="A61" s="3" t="s">
        <v>237</v>
      </c>
      <c r="B61" s="3" t="s">
        <v>238</v>
      </c>
      <c r="C61" s="11">
        <v>28</v>
      </c>
      <c r="D61" s="7">
        <v>68.428625724</v>
      </c>
      <c r="E61" s="9">
        <v>4419.9960236999596</v>
      </c>
      <c r="F61" s="11" t="s">
        <v>8</v>
      </c>
      <c r="G61" s="7" t="s">
        <v>8</v>
      </c>
      <c r="H61" s="9" t="s">
        <v>8</v>
      </c>
      <c r="I61" s="11" t="s">
        <v>8</v>
      </c>
      <c r="J61" s="7" t="s">
        <v>8</v>
      </c>
      <c r="K61" s="9" t="s">
        <v>8</v>
      </c>
      <c r="L61" s="11" t="s">
        <v>8</v>
      </c>
      <c r="M61" s="7" t="s">
        <v>8</v>
      </c>
      <c r="N61" s="9" t="s">
        <v>8</v>
      </c>
      <c r="O61" s="11" t="s">
        <v>8</v>
      </c>
      <c r="P61" s="7" t="s">
        <v>8</v>
      </c>
      <c r="Q61" s="9" t="s">
        <v>8</v>
      </c>
      <c r="R61" s="11" t="s">
        <v>8</v>
      </c>
      <c r="S61" s="7" t="s">
        <v>8</v>
      </c>
      <c r="T61" s="9" t="s">
        <v>8</v>
      </c>
    </row>
    <row r="62" spans="1:20" ht="29.1" customHeight="1" x14ac:dyDescent="0.3">
      <c r="A62" s="3" t="s">
        <v>241</v>
      </c>
      <c r="B62" s="2" t="s">
        <v>7430</v>
      </c>
      <c r="C62" s="11">
        <v>45</v>
      </c>
      <c r="D62" s="7">
        <v>203.97435295</v>
      </c>
      <c r="E62" s="9">
        <v>18321.298703345899</v>
      </c>
      <c r="F62" s="11">
        <v>24</v>
      </c>
      <c r="G62" s="7">
        <v>200.31709352999999</v>
      </c>
      <c r="H62" s="9">
        <v>18366.416090197999</v>
      </c>
      <c r="I62" s="11" t="s">
        <v>8</v>
      </c>
      <c r="J62" s="7" t="s">
        <v>8</v>
      </c>
      <c r="K62" s="9" t="s">
        <v>8</v>
      </c>
      <c r="L62" s="11" t="s">
        <v>8</v>
      </c>
      <c r="M62" s="7" t="s">
        <v>8</v>
      </c>
      <c r="N62" s="9" t="s">
        <v>8</v>
      </c>
      <c r="O62" s="11" t="s">
        <v>8</v>
      </c>
      <c r="P62" s="7" t="s">
        <v>8</v>
      </c>
      <c r="Q62" s="9" t="s">
        <v>8</v>
      </c>
      <c r="R62" s="11" t="s">
        <v>8</v>
      </c>
      <c r="S62" s="7" t="s">
        <v>8</v>
      </c>
      <c r="T62" s="9" t="s">
        <v>8</v>
      </c>
    </row>
    <row r="63" spans="1:20" ht="14.1" customHeight="1" x14ac:dyDescent="0.3">
      <c r="A63" s="3" t="s">
        <v>245</v>
      </c>
      <c r="B63" s="3" t="s">
        <v>6170</v>
      </c>
      <c r="C63" s="11">
        <v>33</v>
      </c>
      <c r="D63" s="7">
        <v>79.524674211999994</v>
      </c>
      <c r="E63" s="9">
        <v>13235.998289392601</v>
      </c>
      <c r="F63" s="11" t="s">
        <v>8</v>
      </c>
      <c r="G63" s="7" t="s">
        <v>8</v>
      </c>
      <c r="H63" s="9" t="s">
        <v>8</v>
      </c>
      <c r="I63" s="11" t="s">
        <v>8</v>
      </c>
      <c r="J63" s="7" t="s">
        <v>8</v>
      </c>
      <c r="K63" s="9" t="s">
        <v>8</v>
      </c>
      <c r="L63" s="11" t="s">
        <v>8</v>
      </c>
      <c r="M63" s="7" t="s">
        <v>8</v>
      </c>
      <c r="N63" s="9" t="s">
        <v>8</v>
      </c>
      <c r="O63" s="11" t="s">
        <v>8</v>
      </c>
      <c r="P63" s="7" t="s">
        <v>8</v>
      </c>
      <c r="Q63" s="9" t="s">
        <v>8</v>
      </c>
      <c r="R63" s="11" t="s">
        <v>8</v>
      </c>
      <c r="S63" s="7" t="s">
        <v>8</v>
      </c>
      <c r="T63" s="9" t="s">
        <v>8</v>
      </c>
    </row>
    <row r="64" spans="1:20" ht="14.1" customHeight="1" x14ac:dyDescent="0.3">
      <c r="A64" s="3" t="s">
        <v>249</v>
      </c>
      <c r="B64" s="3" t="s">
        <v>6171</v>
      </c>
      <c r="C64" s="11" t="s">
        <v>8</v>
      </c>
      <c r="D64" s="7" t="s">
        <v>8</v>
      </c>
      <c r="E64" s="9" t="s">
        <v>8</v>
      </c>
      <c r="F64" s="11" t="s">
        <v>8</v>
      </c>
      <c r="G64" s="7" t="s">
        <v>8</v>
      </c>
      <c r="H64" s="9" t="s">
        <v>8</v>
      </c>
      <c r="I64" s="11" t="s">
        <v>8</v>
      </c>
      <c r="J64" s="7" t="s">
        <v>8</v>
      </c>
      <c r="K64" s="9" t="s">
        <v>8</v>
      </c>
      <c r="L64" s="11" t="s">
        <v>8</v>
      </c>
      <c r="M64" s="7" t="s">
        <v>8</v>
      </c>
      <c r="N64" s="9" t="s">
        <v>8</v>
      </c>
      <c r="O64" s="11" t="s">
        <v>8</v>
      </c>
      <c r="P64" s="7" t="s">
        <v>8</v>
      </c>
      <c r="Q64" s="9" t="s">
        <v>8</v>
      </c>
      <c r="R64" s="11" t="s">
        <v>8</v>
      </c>
      <c r="S64" s="7" t="s">
        <v>8</v>
      </c>
      <c r="T64" s="9" t="s">
        <v>8</v>
      </c>
    </row>
    <row r="65" spans="1:20" ht="14.1" customHeight="1" x14ac:dyDescent="0.3">
      <c r="A65" s="3" t="s">
        <v>253</v>
      </c>
      <c r="B65" s="3" t="s">
        <v>6172</v>
      </c>
      <c r="C65" s="11">
        <v>11</v>
      </c>
      <c r="D65" s="7">
        <v>134.47793597</v>
      </c>
      <c r="E65" s="9">
        <v>12385.717289296599</v>
      </c>
      <c r="F65" s="11" t="s">
        <v>8</v>
      </c>
      <c r="G65" s="7" t="s">
        <v>8</v>
      </c>
      <c r="H65" s="9" t="s">
        <v>8</v>
      </c>
      <c r="I65" s="11" t="s">
        <v>8</v>
      </c>
      <c r="J65" s="7" t="s">
        <v>8</v>
      </c>
      <c r="K65" s="9" t="s">
        <v>8</v>
      </c>
      <c r="L65" s="11" t="s">
        <v>8</v>
      </c>
      <c r="M65" s="7" t="s">
        <v>8</v>
      </c>
      <c r="N65" s="9" t="s">
        <v>8</v>
      </c>
      <c r="O65" s="11" t="s">
        <v>8</v>
      </c>
      <c r="P65" s="7" t="s">
        <v>8</v>
      </c>
      <c r="Q65" s="9" t="s">
        <v>8</v>
      </c>
      <c r="R65" s="11" t="s">
        <v>8</v>
      </c>
      <c r="S65" s="7" t="s">
        <v>8</v>
      </c>
      <c r="T65" s="9" t="s">
        <v>8</v>
      </c>
    </row>
    <row r="66" spans="1:20" ht="14.1" customHeight="1" x14ac:dyDescent="0.3">
      <c r="A66" s="3" t="s">
        <v>257</v>
      </c>
      <c r="B66" s="3" t="s">
        <v>6173</v>
      </c>
      <c r="C66" s="11">
        <v>14</v>
      </c>
      <c r="D66" s="7">
        <v>104.16396887000001</v>
      </c>
      <c r="E66" s="9">
        <v>5577.6620564868199</v>
      </c>
      <c r="F66" s="11" t="s">
        <v>8</v>
      </c>
      <c r="G66" s="7" t="s">
        <v>8</v>
      </c>
      <c r="H66" s="9" t="s">
        <v>8</v>
      </c>
      <c r="I66" s="11" t="s">
        <v>8</v>
      </c>
      <c r="J66" s="7" t="s">
        <v>8</v>
      </c>
      <c r="K66" s="9" t="s">
        <v>8</v>
      </c>
      <c r="L66" s="11" t="s">
        <v>8</v>
      </c>
      <c r="M66" s="7" t="s">
        <v>8</v>
      </c>
      <c r="N66" s="9" t="s">
        <v>8</v>
      </c>
      <c r="O66" s="11" t="s">
        <v>8</v>
      </c>
      <c r="P66" s="7" t="s">
        <v>8</v>
      </c>
      <c r="Q66" s="9" t="s">
        <v>8</v>
      </c>
      <c r="R66" s="11" t="s">
        <v>8</v>
      </c>
      <c r="S66" s="7" t="s">
        <v>8</v>
      </c>
      <c r="T66" s="9" t="s">
        <v>8</v>
      </c>
    </row>
    <row r="67" spans="1:20" ht="14.1" customHeight="1" x14ac:dyDescent="0.3">
      <c r="A67" s="3" t="s">
        <v>261</v>
      </c>
      <c r="B67" s="3" t="s">
        <v>6174</v>
      </c>
      <c r="C67" s="11" t="s">
        <v>8</v>
      </c>
      <c r="D67" s="7" t="s">
        <v>8</v>
      </c>
      <c r="E67" s="9" t="s">
        <v>8</v>
      </c>
      <c r="F67" s="11" t="s">
        <v>8</v>
      </c>
      <c r="G67" s="7" t="s">
        <v>8</v>
      </c>
      <c r="H67" s="9" t="s">
        <v>8</v>
      </c>
      <c r="I67" s="11" t="s">
        <v>8</v>
      </c>
      <c r="J67" s="7" t="s">
        <v>8</v>
      </c>
      <c r="K67" s="9" t="s">
        <v>8</v>
      </c>
      <c r="L67" s="11" t="s">
        <v>8</v>
      </c>
      <c r="M67" s="7" t="s">
        <v>8</v>
      </c>
      <c r="N67" s="9" t="s">
        <v>8</v>
      </c>
      <c r="O67" s="11" t="s">
        <v>8</v>
      </c>
      <c r="P67" s="7" t="s">
        <v>8</v>
      </c>
      <c r="Q67" s="9" t="s">
        <v>8</v>
      </c>
      <c r="R67" s="11" t="s">
        <v>8</v>
      </c>
      <c r="S67" s="7" t="s">
        <v>8</v>
      </c>
      <c r="T67" s="9" t="s">
        <v>8</v>
      </c>
    </row>
    <row r="68" spans="1:20" ht="29.1" customHeight="1" x14ac:dyDescent="0.3">
      <c r="A68" s="3" t="s">
        <v>265</v>
      </c>
      <c r="B68" s="2" t="s">
        <v>7431</v>
      </c>
      <c r="C68" s="11">
        <v>15</v>
      </c>
      <c r="D68" s="7">
        <v>67.734378293999995</v>
      </c>
      <c r="E68" s="9">
        <v>10201.039407492801</v>
      </c>
      <c r="F68" s="11" t="s">
        <v>8</v>
      </c>
      <c r="G68" s="7" t="s">
        <v>8</v>
      </c>
      <c r="H68" s="9" t="s">
        <v>8</v>
      </c>
      <c r="I68" s="11" t="s">
        <v>8</v>
      </c>
      <c r="J68" s="7" t="s">
        <v>8</v>
      </c>
      <c r="K68" s="9" t="s">
        <v>8</v>
      </c>
      <c r="L68" s="11" t="s">
        <v>8</v>
      </c>
      <c r="M68" s="7" t="s">
        <v>8</v>
      </c>
      <c r="N68" s="9" t="s">
        <v>8</v>
      </c>
      <c r="O68" s="11" t="s">
        <v>8</v>
      </c>
      <c r="P68" s="7" t="s">
        <v>8</v>
      </c>
      <c r="Q68" s="9" t="s">
        <v>8</v>
      </c>
      <c r="R68" s="11" t="s">
        <v>8</v>
      </c>
      <c r="S68" s="7" t="s">
        <v>8</v>
      </c>
      <c r="T68" s="9" t="s">
        <v>8</v>
      </c>
    </row>
    <row r="69" spans="1:20" ht="29.1" customHeight="1" x14ac:dyDescent="0.3">
      <c r="A69" s="3" t="s">
        <v>269</v>
      </c>
      <c r="B69" s="2" t="s">
        <v>7432</v>
      </c>
      <c r="C69" s="11">
        <v>63</v>
      </c>
      <c r="D69" s="7">
        <v>92.619530744000002</v>
      </c>
      <c r="E69" s="9">
        <v>13637.9135005839</v>
      </c>
      <c r="F69" s="11" t="s">
        <v>8</v>
      </c>
      <c r="G69" s="7" t="s">
        <v>8</v>
      </c>
      <c r="H69" s="9" t="s">
        <v>8</v>
      </c>
      <c r="I69" s="11">
        <v>23</v>
      </c>
      <c r="J69" s="7">
        <v>104.05650803</v>
      </c>
      <c r="K69" s="9">
        <v>16784.164050294799</v>
      </c>
      <c r="L69" s="11" t="s">
        <v>8</v>
      </c>
      <c r="M69" s="7" t="s">
        <v>8</v>
      </c>
      <c r="N69" s="9" t="s">
        <v>8</v>
      </c>
      <c r="O69" s="11" t="s">
        <v>8</v>
      </c>
      <c r="P69" s="7" t="s">
        <v>8</v>
      </c>
      <c r="Q69" s="9" t="s">
        <v>8</v>
      </c>
      <c r="R69" s="11" t="s">
        <v>8</v>
      </c>
      <c r="S69" s="7" t="s">
        <v>8</v>
      </c>
      <c r="T69" s="9" t="s">
        <v>8</v>
      </c>
    </row>
    <row r="70" spans="1:20" ht="29.1" customHeight="1" x14ac:dyDescent="0.3">
      <c r="A70" s="3" t="s">
        <v>273</v>
      </c>
      <c r="B70" s="2" t="s">
        <v>7433</v>
      </c>
      <c r="C70" s="11">
        <v>14</v>
      </c>
      <c r="D70" s="7">
        <v>115.55674387000001</v>
      </c>
      <c r="E70" s="9">
        <v>10802.4778147324</v>
      </c>
      <c r="F70" s="11" t="s">
        <v>8</v>
      </c>
      <c r="G70" s="7" t="s">
        <v>8</v>
      </c>
      <c r="H70" s="9" t="s">
        <v>8</v>
      </c>
      <c r="I70" s="11" t="s">
        <v>8</v>
      </c>
      <c r="J70" s="7" t="s">
        <v>8</v>
      </c>
      <c r="K70" s="9" t="s">
        <v>8</v>
      </c>
      <c r="L70" s="11" t="s">
        <v>8</v>
      </c>
      <c r="M70" s="7" t="s">
        <v>8</v>
      </c>
      <c r="N70" s="9" t="s">
        <v>8</v>
      </c>
      <c r="O70" s="11" t="s">
        <v>8</v>
      </c>
      <c r="P70" s="7" t="s">
        <v>8</v>
      </c>
      <c r="Q70" s="9" t="s">
        <v>8</v>
      </c>
      <c r="R70" s="11" t="s">
        <v>8</v>
      </c>
      <c r="S70" s="7" t="s">
        <v>8</v>
      </c>
      <c r="T70" s="9" t="s">
        <v>8</v>
      </c>
    </row>
    <row r="71" spans="1:20" ht="14.1" customHeight="1" x14ac:dyDescent="0.3">
      <c r="A71" s="3" t="s">
        <v>277</v>
      </c>
      <c r="B71" s="3" t="s">
        <v>6178</v>
      </c>
      <c r="C71" s="11" t="s">
        <v>8</v>
      </c>
      <c r="D71" s="7" t="s">
        <v>8</v>
      </c>
      <c r="E71" s="9" t="s">
        <v>8</v>
      </c>
      <c r="F71" s="11" t="s">
        <v>8</v>
      </c>
      <c r="G71" s="7" t="s">
        <v>8</v>
      </c>
      <c r="H71" s="9" t="s">
        <v>8</v>
      </c>
      <c r="I71" s="11" t="s">
        <v>8</v>
      </c>
      <c r="J71" s="7" t="s">
        <v>8</v>
      </c>
      <c r="K71" s="9" t="s">
        <v>8</v>
      </c>
      <c r="L71" s="11" t="s">
        <v>8</v>
      </c>
      <c r="M71" s="7" t="s">
        <v>8</v>
      </c>
      <c r="N71" s="9" t="s">
        <v>8</v>
      </c>
      <c r="O71" s="11" t="s">
        <v>8</v>
      </c>
      <c r="P71" s="7" t="s">
        <v>8</v>
      </c>
      <c r="Q71" s="9" t="s">
        <v>8</v>
      </c>
      <c r="R71" s="11" t="s">
        <v>8</v>
      </c>
      <c r="S71" s="7" t="s">
        <v>8</v>
      </c>
      <c r="T71" s="9" t="s">
        <v>8</v>
      </c>
    </row>
    <row r="72" spans="1:20" ht="14.1" customHeight="1" x14ac:dyDescent="0.3">
      <c r="A72" s="3" t="s">
        <v>281</v>
      </c>
      <c r="B72" s="3" t="s">
        <v>6179</v>
      </c>
      <c r="C72" s="11">
        <v>75</v>
      </c>
      <c r="D72" s="7">
        <v>220.86970337</v>
      </c>
      <c r="E72" s="9">
        <v>20419.118824838199</v>
      </c>
      <c r="F72" s="11" t="s">
        <v>8</v>
      </c>
      <c r="G72" s="7" t="s">
        <v>8</v>
      </c>
      <c r="H72" s="9" t="s">
        <v>8</v>
      </c>
      <c r="I72" s="11">
        <v>39</v>
      </c>
      <c r="J72" s="7">
        <v>212.81793984999999</v>
      </c>
      <c r="K72" s="9">
        <v>19990.9821174176</v>
      </c>
      <c r="L72" s="11" t="s">
        <v>8</v>
      </c>
      <c r="M72" s="7" t="s">
        <v>8</v>
      </c>
      <c r="N72" s="9" t="s">
        <v>8</v>
      </c>
      <c r="O72" s="11" t="s">
        <v>8</v>
      </c>
      <c r="P72" s="7" t="s">
        <v>8</v>
      </c>
      <c r="Q72" s="9" t="s">
        <v>8</v>
      </c>
      <c r="R72" s="11" t="s">
        <v>8</v>
      </c>
      <c r="S72" s="7" t="s">
        <v>8</v>
      </c>
      <c r="T72" s="9" t="s">
        <v>8</v>
      </c>
    </row>
    <row r="73" spans="1:20" ht="29.1" customHeight="1" x14ac:dyDescent="0.3">
      <c r="A73" s="3" t="s">
        <v>285</v>
      </c>
      <c r="B73" s="2" t="s">
        <v>7434</v>
      </c>
      <c r="C73" s="11">
        <v>45</v>
      </c>
      <c r="D73" s="7">
        <v>136.63923058</v>
      </c>
      <c r="E73" s="9">
        <v>13980.7962708006</v>
      </c>
      <c r="F73" s="11" t="s">
        <v>8</v>
      </c>
      <c r="G73" s="7" t="s">
        <v>8</v>
      </c>
      <c r="H73" s="9" t="s">
        <v>8</v>
      </c>
      <c r="I73" s="11">
        <v>22</v>
      </c>
      <c r="J73" s="7">
        <v>137.92930616000001</v>
      </c>
      <c r="K73" s="9">
        <v>16342.225581377499</v>
      </c>
      <c r="L73" s="11" t="s">
        <v>8</v>
      </c>
      <c r="M73" s="7" t="s">
        <v>8</v>
      </c>
      <c r="N73" s="9" t="s">
        <v>8</v>
      </c>
      <c r="O73" s="11" t="s">
        <v>8</v>
      </c>
      <c r="P73" s="7" t="s">
        <v>8</v>
      </c>
      <c r="Q73" s="9" t="s">
        <v>8</v>
      </c>
      <c r="R73" s="11" t="s">
        <v>8</v>
      </c>
      <c r="S73" s="7" t="s">
        <v>8</v>
      </c>
      <c r="T73" s="9" t="s">
        <v>8</v>
      </c>
    </row>
    <row r="74" spans="1:20" ht="14.1" customHeight="1" x14ac:dyDescent="0.3">
      <c r="A74" s="3" t="s">
        <v>289</v>
      </c>
      <c r="B74" s="3" t="s">
        <v>290</v>
      </c>
      <c r="C74" s="11">
        <v>116</v>
      </c>
      <c r="D74" s="7">
        <v>137.68305791</v>
      </c>
      <c r="E74" s="9">
        <v>18759.087564019101</v>
      </c>
      <c r="F74" s="11">
        <v>17</v>
      </c>
      <c r="G74" s="7">
        <v>141.90957653999999</v>
      </c>
      <c r="H74" s="9">
        <v>24086.9089989073</v>
      </c>
      <c r="I74" s="11">
        <v>24</v>
      </c>
      <c r="J74" s="7">
        <v>142.05330008999999</v>
      </c>
      <c r="K74" s="9">
        <v>18432.026025610299</v>
      </c>
      <c r="L74" s="11" t="s">
        <v>8</v>
      </c>
      <c r="M74" s="7" t="s">
        <v>8</v>
      </c>
      <c r="N74" s="9" t="s">
        <v>8</v>
      </c>
      <c r="O74" s="11" t="s">
        <v>8</v>
      </c>
      <c r="P74" s="7" t="s">
        <v>8</v>
      </c>
      <c r="Q74" s="9" t="s">
        <v>8</v>
      </c>
      <c r="R74" s="11" t="s">
        <v>8</v>
      </c>
      <c r="S74" s="7" t="s">
        <v>8</v>
      </c>
      <c r="T74" s="9" t="s">
        <v>8</v>
      </c>
    </row>
    <row r="75" spans="1:20" ht="14.1" customHeight="1" x14ac:dyDescent="0.3">
      <c r="A75" s="3" t="s">
        <v>293</v>
      </c>
      <c r="B75" s="3" t="s">
        <v>294</v>
      </c>
      <c r="C75" s="11">
        <v>22</v>
      </c>
      <c r="D75" s="7">
        <v>124.93410242</v>
      </c>
      <c r="E75" s="9">
        <v>18471.641567133502</v>
      </c>
      <c r="F75" s="11" t="s">
        <v>8</v>
      </c>
      <c r="G75" s="7" t="s">
        <v>8</v>
      </c>
      <c r="H75" s="9" t="s">
        <v>8</v>
      </c>
      <c r="I75" s="11" t="s">
        <v>8</v>
      </c>
      <c r="J75" s="7" t="s">
        <v>8</v>
      </c>
      <c r="K75" s="9" t="s">
        <v>8</v>
      </c>
      <c r="L75" s="11" t="s">
        <v>8</v>
      </c>
      <c r="M75" s="7" t="s">
        <v>8</v>
      </c>
      <c r="N75" s="9" t="s">
        <v>8</v>
      </c>
      <c r="O75" s="11" t="s">
        <v>8</v>
      </c>
      <c r="P75" s="7" t="s">
        <v>8</v>
      </c>
      <c r="Q75" s="9" t="s">
        <v>8</v>
      </c>
      <c r="R75" s="11" t="s">
        <v>8</v>
      </c>
      <c r="S75" s="7" t="s">
        <v>8</v>
      </c>
      <c r="T75" s="9" t="s">
        <v>8</v>
      </c>
    </row>
    <row r="76" spans="1:20" ht="29.1" customHeight="1" x14ac:dyDescent="0.3">
      <c r="A76" s="3" t="s">
        <v>297</v>
      </c>
      <c r="B76" s="2" t="s">
        <v>7435</v>
      </c>
      <c r="C76" s="11" t="s">
        <v>8</v>
      </c>
      <c r="D76" s="7" t="s">
        <v>8</v>
      </c>
      <c r="E76" s="9" t="s">
        <v>8</v>
      </c>
      <c r="F76" s="11" t="s">
        <v>8</v>
      </c>
      <c r="G76" s="7" t="s">
        <v>8</v>
      </c>
      <c r="H76" s="9" t="s">
        <v>8</v>
      </c>
      <c r="I76" s="11" t="s">
        <v>8</v>
      </c>
      <c r="J76" s="7" t="s">
        <v>8</v>
      </c>
      <c r="K76" s="9" t="s">
        <v>8</v>
      </c>
      <c r="L76" s="11" t="s">
        <v>8</v>
      </c>
      <c r="M76" s="7" t="s">
        <v>8</v>
      </c>
      <c r="N76" s="9" t="s">
        <v>8</v>
      </c>
      <c r="O76" s="11" t="s">
        <v>8</v>
      </c>
      <c r="P76" s="7" t="s">
        <v>8</v>
      </c>
      <c r="Q76" s="9" t="s">
        <v>8</v>
      </c>
      <c r="R76" s="11" t="s">
        <v>8</v>
      </c>
      <c r="S76" s="7" t="s">
        <v>8</v>
      </c>
      <c r="T76" s="9" t="s">
        <v>8</v>
      </c>
    </row>
    <row r="77" spans="1:20" ht="14.1" customHeight="1" x14ac:dyDescent="0.3">
      <c r="A77" s="3" t="s">
        <v>301</v>
      </c>
      <c r="B77" s="3" t="s">
        <v>6182</v>
      </c>
      <c r="C77" s="11">
        <v>24</v>
      </c>
      <c r="D77" s="7">
        <v>166.40004895999999</v>
      </c>
      <c r="E77" s="9">
        <v>23370.1769595076</v>
      </c>
      <c r="F77" s="11" t="s">
        <v>8</v>
      </c>
      <c r="G77" s="7" t="s">
        <v>8</v>
      </c>
      <c r="H77" s="9" t="s">
        <v>8</v>
      </c>
      <c r="I77" s="11" t="s">
        <v>8</v>
      </c>
      <c r="J77" s="7" t="s">
        <v>8</v>
      </c>
      <c r="K77" s="9" t="s">
        <v>8</v>
      </c>
      <c r="L77" s="11" t="s">
        <v>8</v>
      </c>
      <c r="M77" s="7" t="s">
        <v>8</v>
      </c>
      <c r="N77" s="9" t="s">
        <v>8</v>
      </c>
      <c r="O77" s="11" t="s">
        <v>8</v>
      </c>
      <c r="P77" s="7" t="s">
        <v>8</v>
      </c>
      <c r="Q77" s="9" t="s">
        <v>8</v>
      </c>
      <c r="R77" s="11" t="s">
        <v>8</v>
      </c>
      <c r="S77" s="7" t="s">
        <v>8</v>
      </c>
      <c r="T77" s="9" t="s">
        <v>8</v>
      </c>
    </row>
    <row r="78" spans="1:20" ht="14.1" customHeight="1" x14ac:dyDescent="0.3">
      <c r="A78" s="3" t="s">
        <v>305</v>
      </c>
      <c r="B78" s="3" t="s">
        <v>6183</v>
      </c>
      <c r="C78" s="11" t="s">
        <v>8</v>
      </c>
      <c r="D78" s="7" t="s">
        <v>8</v>
      </c>
      <c r="E78" s="9" t="s">
        <v>8</v>
      </c>
      <c r="F78" s="11" t="s">
        <v>8</v>
      </c>
      <c r="G78" s="7" t="s">
        <v>8</v>
      </c>
      <c r="H78" s="9" t="s">
        <v>8</v>
      </c>
      <c r="I78" s="11" t="s">
        <v>8</v>
      </c>
      <c r="J78" s="7" t="s">
        <v>8</v>
      </c>
      <c r="K78" s="9" t="s">
        <v>8</v>
      </c>
      <c r="L78" s="11" t="s">
        <v>8</v>
      </c>
      <c r="M78" s="7" t="s">
        <v>8</v>
      </c>
      <c r="N78" s="9" t="s">
        <v>8</v>
      </c>
      <c r="O78" s="11" t="s">
        <v>8</v>
      </c>
      <c r="P78" s="7" t="s">
        <v>8</v>
      </c>
      <c r="Q78" s="9" t="s">
        <v>8</v>
      </c>
      <c r="R78" s="11" t="s">
        <v>8</v>
      </c>
      <c r="S78" s="7" t="s">
        <v>8</v>
      </c>
      <c r="T78" s="9" t="s">
        <v>8</v>
      </c>
    </row>
    <row r="79" spans="1:20" ht="29.1" customHeight="1" x14ac:dyDescent="0.3">
      <c r="A79" s="3" t="s">
        <v>309</v>
      </c>
      <c r="B79" s="2" t="s">
        <v>7436</v>
      </c>
      <c r="C79" s="11" t="s">
        <v>8</v>
      </c>
      <c r="D79" s="7" t="s">
        <v>8</v>
      </c>
      <c r="E79" s="9" t="s">
        <v>8</v>
      </c>
      <c r="F79" s="11" t="s">
        <v>8</v>
      </c>
      <c r="G79" s="7" t="s">
        <v>8</v>
      </c>
      <c r="H79" s="9" t="s">
        <v>8</v>
      </c>
      <c r="I79" s="11" t="s">
        <v>8</v>
      </c>
      <c r="J79" s="7" t="s">
        <v>8</v>
      </c>
      <c r="K79" s="9" t="s">
        <v>8</v>
      </c>
      <c r="L79" s="11" t="s">
        <v>8</v>
      </c>
      <c r="M79" s="7" t="s">
        <v>8</v>
      </c>
      <c r="N79" s="9" t="s">
        <v>8</v>
      </c>
      <c r="O79" s="11" t="s">
        <v>8</v>
      </c>
      <c r="P79" s="7" t="s">
        <v>8</v>
      </c>
      <c r="Q79" s="9" t="s">
        <v>8</v>
      </c>
      <c r="R79" s="11" t="s">
        <v>8</v>
      </c>
      <c r="S79" s="7" t="s">
        <v>8</v>
      </c>
      <c r="T79" s="9" t="s">
        <v>8</v>
      </c>
    </row>
    <row r="80" spans="1:20" ht="14.1" customHeight="1" x14ac:dyDescent="0.3">
      <c r="A80" s="3" t="s">
        <v>313</v>
      </c>
      <c r="B80" s="3" t="s">
        <v>6185</v>
      </c>
      <c r="C80" s="11">
        <v>211</v>
      </c>
      <c r="D80" s="7">
        <v>160.43134523000001</v>
      </c>
      <c r="E80" s="9">
        <v>15613.175593893</v>
      </c>
      <c r="F80" s="11">
        <v>43</v>
      </c>
      <c r="G80" s="7">
        <v>163.95155216000001</v>
      </c>
      <c r="H80" s="9">
        <v>22912.5589745385</v>
      </c>
      <c r="I80" s="11">
        <v>65</v>
      </c>
      <c r="J80" s="7">
        <v>151.55157517999999</v>
      </c>
      <c r="K80" s="9">
        <v>12197.946617654299</v>
      </c>
      <c r="L80" s="11" t="s">
        <v>8</v>
      </c>
      <c r="M80" s="7" t="s">
        <v>8</v>
      </c>
      <c r="N80" s="9" t="s">
        <v>8</v>
      </c>
      <c r="O80" s="11" t="s">
        <v>8</v>
      </c>
      <c r="P80" s="7" t="s">
        <v>8</v>
      </c>
      <c r="Q80" s="9" t="s">
        <v>8</v>
      </c>
      <c r="R80" s="11">
        <v>15</v>
      </c>
      <c r="S80" s="7">
        <v>161.19565284000001</v>
      </c>
      <c r="T80" s="9">
        <v>13143.4118802836</v>
      </c>
    </row>
    <row r="81" spans="1:20" ht="14.1" customHeight="1" x14ac:dyDescent="0.3">
      <c r="A81" s="3" t="s">
        <v>317</v>
      </c>
      <c r="B81" s="3" t="s">
        <v>318</v>
      </c>
      <c r="C81" s="11">
        <v>27</v>
      </c>
      <c r="D81" s="7">
        <v>158.50722385</v>
      </c>
      <c r="E81" s="9">
        <v>20155.149669432201</v>
      </c>
      <c r="F81" s="11" t="s">
        <v>8</v>
      </c>
      <c r="G81" s="7" t="s">
        <v>8</v>
      </c>
      <c r="H81" s="9" t="s">
        <v>8</v>
      </c>
      <c r="I81" s="11" t="s">
        <v>8</v>
      </c>
      <c r="J81" s="7" t="s">
        <v>8</v>
      </c>
      <c r="K81" s="9" t="s">
        <v>8</v>
      </c>
      <c r="L81" s="11" t="s">
        <v>8</v>
      </c>
      <c r="M81" s="7" t="s">
        <v>8</v>
      </c>
      <c r="N81" s="9" t="s">
        <v>8</v>
      </c>
      <c r="O81" s="11" t="s">
        <v>8</v>
      </c>
      <c r="P81" s="7" t="s">
        <v>8</v>
      </c>
      <c r="Q81" s="9" t="s">
        <v>8</v>
      </c>
      <c r="R81" s="11" t="s">
        <v>8</v>
      </c>
      <c r="S81" s="7" t="s">
        <v>8</v>
      </c>
      <c r="T81" s="9" t="s">
        <v>8</v>
      </c>
    </row>
    <row r="82" spans="1:20" ht="29.1" customHeight="1" x14ac:dyDescent="0.3">
      <c r="A82" s="3" t="s">
        <v>321</v>
      </c>
      <c r="B82" s="2" t="s">
        <v>7437</v>
      </c>
      <c r="C82" s="11">
        <v>239</v>
      </c>
      <c r="D82" s="7">
        <v>155.23961463000001</v>
      </c>
      <c r="E82" s="9">
        <v>18359.539111532598</v>
      </c>
      <c r="F82" s="11">
        <v>29</v>
      </c>
      <c r="G82" s="7">
        <v>155.67174402000001</v>
      </c>
      <c r="H82" s="9">
        <v>30648.434920592401</v>
      </c>
      <c r="I82" s="11">
        <v>60</v>
      </c>
      <c r="J82" s="7">
        <v>156.37479056999999</v>
      </c>
      <c r="K82" s="9">
        <v>13974.8016451812</v>
      </c>
      <c r="L82" s="11" t="s">
        <v>8</v>
      </c>
      <c r="M82" s="7" t="s">
        <v>8</v>
      </c>
      <c r="N82" s="9" t="s">
        <v>8</v>
      </c>
      <c r="O82" s="11" t="s">
        <v>8</v>
      </c>
      <c r="P82" s="7" t="s">
        <v>8</v>
      </c>
      <c r="Q82" s="9" t="s">
        <v>8</v>
      </c>
      <c r="R82" s="11">
        <v>12</v>
      </c>
      <c r="S82" s="7">
        <v>160.66470820000001</v>
      </c>
      <c r="T82" s="9">
        <v>17026.961426969101</v>
      </c>
    </row>
    <row r="83" spans="1:20" ht="14.1" customHeight="1" x14ac:dyDescent="0.3">
      <c r="A83" s="3" t="s">
        <v>325</v>
      </c>
      <c r="B83" s="3" t="s">
        <v>6187</v>
      </c>
      <c r="C83" s="11">
        <v>87</v>
      </c>
      <c r="D83" s="7">
        <v>116.14376197999999</v>
      </c>
      <c r="E83" s="9">
        <v>9762.7422648417305</v>
      </c>
      <c r="F83" s="11" t="s">
        <v>8</v>
      </c>
      <c r="G83" s="7" t="s">
        <v>8</v>
      </c>
      <c r="H83" s="9" t="s">
        <v>8</v>
      </c>
      <c r="I83" s="11">
        <v>39</v>
      </c>
      <c r="J83" s="7">
        <v>115.06361946</v>
      </c>
      <c r="K83" s="9">
        <v>10644.4061967251</v>
      </c>
      <c r="L83" s="11" t="s">
        <v>8</v>
      </c>
      <c r="M83" s="7" t="s">
        <v>8</v>
      </c>
      <c r="N83" s="9" t="s">
        <v>8</v>
      </c>
      <c r="O83" s="11" t="s">
        <v>8</v>
      </c>
      <c r="P83" s="7" t="s">
        <v>8</v>
      </c>
      <c r="Q83" s="9" t="s">
        <v>8</v>
      </c>
      <c r="R83" s="11" t="s">
        <v>8</v>
      </c>
      <c r="S83" s="7" t="s">
        <v>8</v>
      </c>
      <c r="T83" s="9" t="s">
        <v>8</v>
      </c>
    </row>
    <row r="84" spans="1:20" ht="14.1" customHeight="1" x14ac:dyDescent="0.3">
      <c r="A84" s="3" t="s">
        <v>329</v>
      </c>
      <c r="B84" s="3" t="s">
        <v>330</v>
      </c>
      <c r="C84" s="11">
        <v>621</v>
      </c>
      <c r="D84" s="7">
        <v>96.269861246999994</v>
      </c>
      <c r="E84" s="9">
        <v>16677.746860024199</v>
      </c>
      <c r="F84" s="11">
        <v>78</v>
      </c>
      <c r="G84" s="7">
        <v>101.87739852</v>
      </c>
      <c r="H84" s="9">
        <v>31104.758797562001</v>
      </c>
      <c r="I84" s="11">
        <v>229</v>
      </c>
      <c r="J84" s="7">
        <v>84.408807541000002</v>
      </c>
      <c r="K84" s="9">
        <v>15489.879250373</v>
      </c>
      <c r="L84" s="11" t="s">
        <v>8</v>
      </c>
      <c r="M84" s="7" t="s">
        <v>8</v>
      </c>
      <c r="N84" s="9" t="s">
        <v>8</v>
      </c>
      <c r="O84" s="11" t="s">
        <v>8</v>
      </c>
      <c r="P84" s="7" t="s">
        <v>8</v>
      </c>
      <c r="Q84" s="9" t="s">
        <v>8</v>
      </c>
      <c r="R84" s="11">
        <v>36</v>
      </c>
      <c r="S84" s="7">
        <v>111.17696812</v>
      </c>
      <c r="T84" s="9">
        <v>19726.487397589699</v>
      </c>
    </row>
    <row r="85" spans="1:20" ht="14.1" customHeight="1" x14ac:dyDescent="0.3">
      <c r="A85" s="3" t="s">
        <v>333</v>
      </c>
      <c r="B85" s="3" t="s">
        <v>6188</v>
      </c>
      <c r="C85" s="11">
        <v>53</v>
      </c>
      <c r="D85" s="7">
        <v>109.69972197</v>
      </c>
      <c r="E85" s="9">
        <v>17906.351984462301</v>
      </c>
      <c r="F85" s="11" t="s">
        <v>8</v>
      </c>
      <c r="G85" s="7" t="s">
        <v>8</v>
      </c>
      <c r="H85" s="9" t="s">
        <v>8</v>
      </c>
      <c r="I85" s="11" t="s">
        <v>8</v>
      </c>
      <c r="J85" s="7" t="s">
        <v>8</v>
      </c>
      <c r="K85" s="9" t="s">
        <v>8</v>
      </c>
      <c r="L85" s="11" t="s">
        <v>8</v>
      </c>
      <c r="M85" s="7" t="s">
        <v>8</v>
      </c>
      <c r="N85" s="9" t="s">
        <v>8</v>
      </c>
      <c r="O85" s="11" t="s">
        <v>8</v>
      </c>
      <c r="P85" s="7" t="s">
        <v>8</v>
      </c>
      <c r="Q85" s="9" t="s">
        <v>8</v>
      </c>
      <c r="R85" s="11">
        <v>12</v>
      </c>
      <c r="S85" s="7">
        <v>111.89944939999999</v>
      </c>
      <c r="T85" s="9">
        <v>15341.6642367926</v>
      </c>
    </row>
    <row r="86" spans="1:20" ht="14.1" customHeight="1" x14ac:dyDescent="0.3">
      <c r="A86" s="3" t="s">
        <v>337</v>
      </c>
      <c r="B86" s="3" t="s">
        <v>6189</v>
      </c>
      <c r="C86" s="11">
        <v>57</v>
      </c>
      <c r="D86" s="7">
        <v>88.317062089999993</v>
      </c>
      <c r="E86" s="9">
        <v>10578.1814147282</v>
      </c>
      <c r="F86" s="11">
        <v>11</v>
      </c>
      <c r="G86" s="7">
        <v>72.441469592999994</v>
      </c>
      <c r="H86" s="9">
        <v>10856.1854630423</v>
      </c>
      <c r="I86" s="11" t="s">
        <v>8</v>
      </c>
      <c r="J86" s="7" t="s">
        <v>8</v>
      </c>
      <c r="K86" s="9" t="s">
        <v>8</v>
      </c>
      <c r="L86" s="11" t="s">
        <v>8</v>
      </c>
      <c r="M86" s="7" t="s">
        <v>8</v>
      </c>
      <c r="N86" s="9" t="s">
        <v>8</v>
      </c>
      <c r="O86" s="11" t="s">
        <v>8</v>
      </c>
      <c r="P86" s="7" t="s">
        <v>8</v>
      </c>
      <c r="Q86" s="9" t="s">
        <v>8</v>
      </c>
      <c r="R86" s="11">
        <v>17</v>
      </c>
      <c r="S86" s="7">
        <v>118.30959478</v>
      </c>
      <c r="T86" s="9">
        <v>8898.4259538085607</v>
      </c>
    </row>
    <row r="87" spans="1:20" ht="14.1" customHeight="1" x14ac:dyDescent="0.3">
      <c r="A87" s="3" t="s">
        <v>342</v>
      </c>
      <c r="B87" s="3" t="s">
        <v>6190</v>
      </c>
      <c r="C87" s="11">
        <v>87</v>
      </c>
      <c r="D87" s="7">
        <v>151.73249799000001</v>
      </c>
      <c r="E87" s="9">
        <v>13025.932432526501</v>
      </c>
      <c r="F87" s="11" t="s">
        <v>8</v>
      </c>
      <c r="G87" s="7" t="s">
        <v>8</v>
      </c>
      <c r="H87" s="9" t="s">
        <v>8</v>
      </c>
      <c r="I87" s="11">
        <v>22</v>
      </c>
      <c r="J87" s="7">
        <v>151.86708902000001</v>
      </c>
      <c r="K87" s="9">
        <v>14984.726881688999</v>
      </c>
      <c r="L87" s="11" t="s">
        <v>8</v>
      </c>
      <c r="M87" s="7" t="s">
        <v>8</v>
      </c>
      <c r="N87" s="9" t="s">
        <v>8</v>
      </c>
      <c r="O87" s="11" t="s">
        <v>8</v>
      </c>
      <c r="P87" s="7" t="s">
        <v>8</v>
      </c>
      <c r="Q87" s="9" t="s">
        <v>8</v>
      </c>
      <c r="R87" s="11" t="s">
        <v>8</v>
      </c>
      <c r="S87" s="7" t="s">
        <v>8</v>
      </c>
      <c r="T87" s="9" t="s">
        <v>8</v>
      </c>
    </row>
    <row r="88" spans="1:20" ht="29.1" customHeight="1" x14ac:dyDescent="0.3">
      <c r="A88" s="3" t="s">
        <v>346</v>
      </c>
      <c r="B88" s="2" t="s">
        <v>7438</v>
      </c>
      <c r="C88" s="11">
        <v>22</v>
      </c>
      <c r="D88" s="7">
        <v>92.618983412999995</v>
      </c>
      <c r="E88" s="9">
        <v>10974.303299913499</v>
      </c>
      <c r="F88" s="11" t="s">
        <v>8</v>
      </c>
      <c r="G88" s="7" t="s">
        <v>8</v>
      </c>
      <c r="H88" s="9" t="s">
        <v>8</v>
      </c>
      <c r="I88" s="11" t="s">
        <v>8</v>
      </c>
      <c r="J88" s="7" t="s">
        <v>8</v>
      </c>
      <c r="K88" s="9" t="s">
        <v>8</v>
      </c>
      <c r="L88" s="11" t="s">
        <v>8</v>
      </c>
      <c r="M88" s="7" t="s">
        <v>8</v>
      </c>
      <c r="N88" s="9" t="s">
        <v>8</v>
      </c>
      <c r="O88" s="11" t="s">
        <v>8</v>
      </c>
      <c r="P88" s="7" t="s">
        <v>8</v>
      </c>
      <c r="Q88" s="9" t="s">
        <v>8</v>
      </c>
      <c r="R88" s="11" t="s">
        <v>8</v>
      </c>
      <c r="S88" s="7" t="s">
        <v>8</v>
      </c>
      <c r="T88" s="9" t="s">
        <v>8</v>
      </c>
    </row>
    <row r="89" spans="1:20" ht="14.1" customHeight="1" x14ac:dyDescent="0.3">
      <c r="A89" s="3" t="s">
        <v>350</v>
      </c>
      <c r="B89" s="3" t="s">
        <v>351</v>
      </c>
      <c r="C89" s="11" t="s">
        <v>8</v>
      </c>
      <c r="D89" s="7" t="s">
        <v>8</v>
      </c>
      <c r="E89" s="9" t="s">
        <v>8</v>
      </c>
      <c r="F89" s="11" t="s">
        <v>8</v>
      </c>
      <c r="G89" s="7" t="s">
        <v>8</v>
      </c>
      <c r="H89" s="9" t="s">
        <v>8</v>
      </c>
      <c r="I89" s="11" t="s">
        <v>8</v>
      </c>
      <c r="J89" s="7" t="s">
        <v>8</v>
      </c>
      <c r="K89" s="9" t="s">
        <v>8</v>
      </c>
      <c r="L89" s="11" t="s">
        <v>8</v>
      </c>
      <c r="M89" s="7" t="s">
        <v>8</v>
      </c>
      <c r="N89" s="9" t="s">
        <v>8</v>
      </c>
      <c r="O89" s="11" t="s">
        <v>8</v>
      </c>
      <c r="P89" s="7" t="s">
        <v>8</v>
      </c>
      <c r="Q89" s="9" t="s">
        <v>8</v>
      </c>
      <c r="R89" s="11" t="s">
        <v>8</v>
      </c>
      <c r="S89" s="7" t="s">
        <v>8</v>
      </c>
      <c r="T89" s="9" t="s">
        <v>8</v>
      </c>
    </row>
    <row r="90" spans="1:20" ht="14.1" customHeight="1" x14ac:dyDescent="0.3">
      <c r="A90" s="3" t="s">
        <v>356</v>
      </c>
      <c r="B90" s="3" t="s">
        <v>6192</v>
      </c>
      <c r="C90" s="11">
        <v>444</v>
      </c>
      <c r="D90" s="7">
        <v>130.67433647999999</v>
      </c>
      <c r="E90" s="9">
        <v>8634.6043912882506</v>
      </c>
      <c r="F90" s="11">
        <v>56</v>
      </c>
      <c r="G90" s="7">
        <v>149.25145418</v>
      </c>
      <c r="H90" s="9">
        <v>9669.8027834445893</v>
      </c>
      <c r="I90" s="11">
        <v>72</v>
      </c>
      <c r="J90" s="7">
        <v>104.71973134</v>
      </c>
      <c r="K90" s="9">
        <v>7148.4979865412297</v>
      </c>
      <c r="L90" s="11" t="s">
        <v>8</v>
      </c>
      <c r="M90" s="7" t="s">
        <v>8</v>
      </c>
      <c r="N90" s="9" t="s">
        <v>8</v>
      </c>
      <c r="O90" s="11">
        <v>36</v>
      </c>
      <c r="P90" s="7">
        <v>136.92756861000001</v>
      </c>
      <c r="Q90" s="9">
        <v>8933.4393785055508</v>
      </c>
      <c r="R90" s="11">
        <v>47</v>
      </c>
      <c r="S90" s="7">
        <v>118.2825843</v>
      </c>
      <c r="T90" s="9">
        <v>7730.63417961301</v>
      </c>
    </row>
    <row r="91" spans="1:20" ht="14.1" customHeight="1" x14ac:dyDescent="0.3">
      <c r="A91" s="3" t="s">
        <v>360</v>
      </c>
      <c r="B91" s="3" t="s">
        <v>361</v>
      </c>
      <c r="C91" s="11" t="s">
        <v>8</v>
      </c>
      <c r="D91" s="7" t="s">
        <v>8</v>
      </c>
      <c r="E91" s="9" t="s">
        <v>8</v>
      </c>
      <c r="F91" s="11" t="s">
        <v>8</v>
      </c>
      <c r="G91" s="7" t="s">
        <v>8</v>
      </c>
      <c r="H91" s="9" t="s">
        <v>8</v>
      </c>
      <c r="I91" s="11" t="s">
        <v>8</v>
      </c>
      <c r="J91" s="7" t="s">
        <v>8</v>
      </c>
      <c r="K91" s="9" t="s">
        <v>8</v>
      </c>
      <c r="L91" s="11" t="s">
        <v>8</v>
      </c>
      <c r="M91" s="7" t="s">
        <v>8</v>
      </c>
      <c r="N91" s="9" t="s">
        <v>8</v>
      </c>
      <c r="O91" s="11" t="s">
        <v>8</v>
      </c>
      <c r="P91" s="7" t="s">
        <v>8</v>
      </c>
      <c r="Q91" s="9" t="s">
        <v>8</v>
      </c>
      <c r="R91" s="11" t="s">
        <v>8</v>
      </c>
      <c r="S91" s="7" t="s">
        <v>8</v>
      </c>
      <c r="T91" s="9" t="s">
        <v>8</v>
      </c>
    </row>
    <row r="92" spans="1:20" ht="14.1" customHeight="1" x14ac:dyDescent="0.3">
      <c r="A92" s="3" t="s">
        <v>364</v>
      </c>
      <c r="B92" s="3" t="s">
        <v>365</v>
      </c>
      <c r="C92" s="11">
        <v>24</v>
      </c>
      <c r="D92" s="7">
        <v>250.45307313999999</v>
      </c>
      <c r="E92" s="9">
        <v>15884.390445376501</v>
      </c>
      <c r="F92" s="11" t="s">
        <v>8</v>
      </c>
      <c r="G92" s="7" t="s">
        <v>8</v>
      </c>
      <c r="H92" s="9" t="s">
        <v>8</v>
      </c>
      <c r="I92" s="11" t="s">
        <v>8</v>
      </c>
      <c r="J92" s="7" t="s">
        <v>8</v>
      </c>
      <c r="K92" s="9" t="s">
        <v>8</v>
      </c>
      <c r="L92" s="11" t="s">
        <v>8</v>
      </c>
      <c r="M92" s="7" t="s">
        <v>8</v>
      </c>
      <c r="N92" s="9" t="s">
        <v>8</v>
      </c>
      <c r="O92" s="11" t="s">
        <v>8</v>
      </c>
      <c r="P92" s="7" t="s">
        <v>8</v>
      </c>
      <c r="Q92" s="9" t="s">
        <v>8</v>
      </c>
      <c r="R92" s="11" t="s">
        <v>8</v>
      </c>
      <c r="S92" s="7" t="s">
        <v>8</v>
      </c>
      <c r="T92" s="9" t="s">
        <v>8</v>
      </c>
    </row>
    <row r="93" spans="1:20" ht="14.1" customHeight="1" x14ac:dyDescent="0.3">
      <c r="A93" s="3" t="s">
        <v>367</v>
      </c>
      <c r="B93" s="3" t="s">
        <v>6193</v>
      </c>
      <c r="C93" s="11" t="s">
        <v>8</v>
      </c>
      <c r="D93" s="7" t="s">
        <v>8</v>
      </c>
      <c r="E93" s="9" t="s">
        <v>8</v>
      </c>
      <c r="F93" s="11" t="s">
        <v>8</v>
      </c>
      <c r="G93" s="7" t="s">
        <v>8</v>
      </c>
      <c r="H93" s="9" t="s">
        <v>8</v>
      </c>
      <c r="I93" s="11" t="s">
        <v>8</v>
      </c>
      <c r="J93" s="7" t="s">
        <v>8</v>
      </c>
      <c r="K93" s="9" t="s">
        <v>8</v>
      </c>
      <c r="L93" s="11" t="s">
        <v>8</v>
      </c>
      <c r="M93" s="7" t="s">
        <v>8</v>
      </c>
      <c r="N93" s="9" t="s">
        <v>8</v>
      </c>
      <c r="O93" s="11" t="s">
        <v>8</v>
      </c>
      <c r="P93" s="7" t="s">
        <v>8</v>
      </c>
      <c r="Q93" s="9" t="s">
        <v>8</v>
      </c>
      <c r="R93" s="11" t="s">
        <v>8</v>
      </c>
      <c r="S93" s="7" t="s">
        <v>8</v>
      </c>
      <c r="T93" s="9" t="s">
        <v>8</v>
      </c>
    </row>
    <row r="94" spans="1:20" ht="14.1" customHeight="1" x14ac:dyDescent="0.3">
      <c r="A94" s="3" t="s">
        <v>372</v>
      </c>
      <c r="B94" s="3" t="s">
        <v>373</v>
      </c>
      <c r="C94" s="11">
        <v>49</v>
      </c>
      <c r="D94" s="7">
        <v>87.944959092000005</v>
      </c>
      <c r="E94" s="9">
        <v>5978.5551814160299</v>
      </c>
      <c r="F94" s="11">
        <v>11</v>
      </c>
      <c r="G94" s="7">
        <v>63.436987954999999</v>
      </c>
      <c r="H94" s="9">
        <v>4284.89603871707</v>
      </c>
      <c r="I94" s="11" t="s">
        <v>8</v>
      </c>
      <c r="J94" s="7" t="s">
        <v>8</v>
      </c>
      <c r="K94" s="9" t="s">
        <v>8</v>
      </c>
      <c r="L94" s="11" t="s">
        <v>8</v>
      </c>
      <c r="M94" s="7" t="s">
        <v>8</v>
      </c>
      <c r="N94" s="9" t="s">
        <v>8</v>
      </c>
      <c r="O94" s="11" t="s">
        <v>8</v>
      </c>
      <c r="P94" s="7" t="s">
        <v>8</v>
      </c>
      <c r="Q94" s="9" t="s">
        <v>8</v>
      </c>
      <c r="R94" s="11" t="s">
        <v>8</v>
      </c>
      <c r="S94" s="7" t="s">
        <v>8</v>
      </c>
      <c r="T94" s="9" t="s">
        <v>8</v>
      </c>
    </row>
    <row r="95" spans="1:20" ht="14.1" customHeight="1" x14ac:dyDescent="0.3">
      <c r="A95" s="3" t="s">
        <v>376</v>
      </c>
      <c r="B95" s="3" t="s">
        <v>377</v>
      </c>
      <c r="C95" s="11" t="s">
        <v>8</v>
      </c>
      <c r="D95" s="7" t="s">
        <v>8</v>
      </c>
      <c r="E95" s="9" t="s">
        <v>8</v>
      </c>
      <c r="F95" s="11" t="s">
        <v>8</v>
      </c>
      <c r="G95" s="7" t="s">
        <v>8</v>
      </c>
      <c r="H95" s="9" t="s">
        <v>8</v>
      </c>
      <c r="I95" s="11" t="s">
        <v>8</v>
      </c>
      <c r="J95" s="7" t="s">
        <v>8</v>
      </c>
      <c r="K95" s="9" t="s">
        <v>8</v>
      </c>
      <c r="L95" s="11" t="s">
        <v>8</v>
      </c>
      <c r="M95" s="7" t="s">
        <v>8</v>
      </c>
      <c r="N95" s="9" t="s">
        <v>8</v>
      </c>
      <c r="O95" s="11" t="s">
        <v>8</v>
      </c>
      <c r="P95" s="7" t="s">
        <v>8</v>
      </c>
      <c r="Q95" s="9" t="s">
        <v>8</v>
      </c>
      <c r="R95" s="11" t="s">
        <v>8</v>
      </c>
      <c r="S95" s="7" t="s">
        <v>8</v>
      </c>
      <c r="T95" s="9" t="s">
        <v>8</v>
      </c>
    </row>
    <row r="96" spans="1:20" ht="14.1" customHeight="1" x14ac:dyDescent="0.3">
      <c r="A96" s="3" t="s">
        <v>381</v>
      </c>
      <c r="B96" s="3" t="s">
        <v>6194</v>
      </c>
      <c r="C96" s="11" t="s">
        <v>8</v>
      </c>
      <c r="D96" s="7" t="s">
        <v>8</v>
      </c>
      <c r="E96" s="9" t="s">
        <v>8</v>
      </c>
      <c r="F96" s="11" t="s">
        <v>8</v>
      </c>
      <c r="G96" s="7" t="s">
        <v>8</v>
      </c>
      <c r="H96" s="9" t="s">
        <v>8</v>
      </c>
      <c r="I96" s="11" t="s">
        <v>8</v>
      </c>
      <c r="J96" s="7" t="s">
        <v>8</v>
      </c>
      <c r="K96" s="9" t="s">
        <v>8</v>
      </c>
      <c r="L96" s="11" t="s">
        <v>8</v>
      </c>
      <c r="M96" s="7" t="s">
        <v>8</v>
      </c>
      <c r="N96" s="9" t="s">
        <v>8</v>
      </c>
      <c r="O96" s="11" t="s">
        <v>8</v>
      </c>
      <c r="P96" s="7" t="s">
        <v>8</v>
      </c>
      <c r="Q96" s="9" t="s">
        <v>8</v>
      </c>
      <c r="R96" s="11" t="s">
        <v>8</v>
      </c>
      <c r="S96" s="7" t="s">
        <v>8</v>
      </c>
      <c r="T96" s="9" t="s">
        <v>8</v>
      </c>
    </row>
    <row r="97" spans="1:20" ht="14.1" customHeight="1" x14ac:dyDescent="0.3">
      <c r="A97" s="3" t="s">
        <v>385</v>
      </c>
      <c r="B97" s="3" t="s">
        <v>6195</v>
      </c>
      <c r="C97" s="11" t="s">
        <v>8</v>
      </c>
      <c r="D97" s="7" t="s">
        <v>8</v>
      </c>
      <c r="E97" s="9" t="s">
        <v>8</v>
      </c>
      <c r="F97" s="11" t="s">
        <v>8</v>
      </c>
      <c r="G97" s="7" t="s">
        <v>8</v>
      </c>
      <c r="H97" s="9" t="s">
        <v>8</v>
      </c>
      <c r="I97" s="11" t="s">
        <v>8</v>
      </c>
      <c r="J97" s="7" t="s">
        <v>8</v>
      </c>
      <c r="K97" s="9" t="s">
        <v>8</v>
      </c>
      <c r="L97" s="11" t="s">
        <v>8</v>
      </c>
      <c r="M97" s="7" t="s">
        <v>8</v>
      </c>
      <c r="N97" s="9" t="s">
        <v>8</v>
      </c>
      <c r="O97" s="11" t="s">
        <v>8</v>
      </c>
      <c r="P97" s="7" t="s">
        <v>8</v>
      </c>
      <c r="Q97" s="9" t="s">
        <v>8</v>
      </c>
      <c r="R97" s="11" t="s">
        <v>8</v>
      </c>
      <c r="S97" s="7" t="s">
        <v>8</v>
      </c>
      <c r="T97" s="9" t="s">
        <v>8</v>
      </c>
    </row>
    <row r="98" spans="1:20" ht="14.1" customHeight="1" x14ac:dyDescent="0.3">
      <c r="A98" s="3" t="s">
        <v>389</v>
      </c>
      <c r="B98" s="3" t="s">
        <v>6196</v>
      </c>
      <c r="C98" s="11">
        <v>49</v>
      </c>
      <c r="D98" s="7">
        <v>148.84223138999999</v>
      </c>
      <c r="E98" s="9">
        <v>14046.2400330524</v>
      </c>
      <c r="F98" s="11">
        <v>11</v>
      </c>
      <c r="G98" s="7">
        <v>184.43727480000001</v>
      </c>
      <c r="H98" s="9">
        <v>17008.180627556401</v>
      </c>
      <c r="I98" s="11" t="s">
        <v>8</v>
      </c>
      <c r="J98" s="7" t="s">
        <v>8</v>
      </c>
      <c r="K98" s="9" t="s">
        <v>8</v>
      </c>
      <c r="L98" s="11" t="s">
        <v>8</v>
      </c>
      <c r="M98" s="7" t="s">
        <v>8</v>
      </c>
      <c r="N98" s="9" t="s">
        <v>8</v>
      </c>
      <c r="O98" s="11" t="s">
        <v>8</v>
      </c>
      <c r="P98" s="7" t="s">
        <v>8</v>
      </c>
      <c r="Q98" s="9" t="s">
        <v>8</v>
      </c>
      <c r="R98" s="11" t="s">
        <v>8</v>
      </c>
      <c r="S98" s="7" t="s">
        <v>8</v>
      </c>
      <c r="T98" s="9" t="s">
        <v>8</v>
      </c>
    </row>
    <row r="99" spans="1:20" ht="14.1" customHeight="1" x14ac:dyDescent="0.3">
      <c r="A99" s="3" t="s">
        <v>392</v>
      </c>
      <c r="B99" s="3" t="s">
        <v>393</v>
      </c>
      <c r="C99" s="11" t="s">
        <v>8</v>
      </c>
      <c r="D99" s="7" t="s">
        <v>8</v>
      </c>
      <c r="E99" s="9" t="s">
        <v>8</v>
      </c>
      <c r="F99" s="11" t="s">
        <v>8</v>
      </c>
      <c r="G99" s="7" t="s">
        <v>8</v>
      </c>
      <c r="H99" s="9" t="s">
        <v>8</v>
      </c>
      <c r="I99" s="11" t="s">
        <v>8</v>
      </c>
      <c r="J99" s="7" t="s">
        <v>8</v>
      </c>
      <c r="K99" s="9" t="s">
        <v>8</v>
      </c>
      <c r="L99" s="11" t="s">
        <v>8</v>
      </c>
      <c r="M99" s="7" t="s">
        <v>8</v>
      </c>
      <c r="N99" s="9" t="s">
        <v>8</v>
      </c>
      <c r="O99" s="11" t="s">
        <v>8</v>
      </c>
      <c r="P99" s="7" t="s">
        <v>8</v>
      </c>
      <c r="Q99" s="9" t="s">
        <v>8</v>
      </c>
      <c r="R99" s="11" t="s">
        <v>8</v>
      </c>
      <c r="S99" s="7" t="s">
        <v>8</v>
      </c>
      <c r="T99" s="9" t="s">
        <v>8</v>
      </c>
    </row>
    <row r="100" spans="1:20" ht="14.1" customHeight="1" x14ac:dyDescent="0.3">
      <c r="A100" s="3" t="s">
        <v>397</v>
      </c>
      <c r="B100" s="3" t="s">
        <v>6197</v>
      </c>
      <c r="C100" s="11" t="s">
        <v>8</v>
      </c>
      <c r="D100" s="7" t="s">
        <v>8</v>
      </c>
      <c r="E100" s="9" t="s">
        <v>8</v>
      </c>
      <c r="F100" s="11" t="s">
        <v>8</v>
      </c>
      <c r="G100" s="7" t="s">
        <v>8</v>
      </c>
      <c r="H100" s="9" t="s">
        <v>8</v>
      </c>
      <c r="I100" s="11" t="s">
        <v>8</v>
      </c>
      <c r="J100" s="7" t="s">
        <v>8</v>
      </c>
      <c r="K100" s="9" t="s">
        <v>8</v>
      </c>
      <c r="L100" s="11" t="s">
        <v>8</v>
      </c>
      <c r="M100" s="7" t="s">
        <v>8</v>
      </c>
      <c r="N100" s="9" t="s">
        <v>8</v>
      </c>
      <c r="O100" s="11" t="s">
        <v>8</v>
      </c>
      <c r="P100" s="7" t="s">
        <v>8</v>
      </c>
      <c r="Q100" s="9" t="s">
        <v>8</v>
      </c>
      <c r="R100" s="11" t="s">
        <v>8</v>
      </c>
      <c r="S100" s="7" t="s">
        <v>8</v>
      </c>
      <c r="T100" s="9" t="s">
        <v>8</v>
      </c>
    </row>
    <row r="101" spans="1:20" ht="14.1" customHeight="1" x14ac:dyDescent="0.3">
      <c r="A101" s="3" t="s">
        <v>401</v>
      </c>
      <c r="B101" s="3" t="s">
        <v>6198</v>
      </c>
      <c r="C101" s="11">
        <v>38</v>
      </c>
      <c r="D101" s="7">
        <v>296.67862961999998</v>
      </c>
      <c r="E101" s="9">
        <v>20394.599153553001</v>
      </c>
      <c r="F101" s="11" t="s">
        <v>8</v>
      </c>
      <c r="G101" s="7" t="s">
        <v>8</v>
      </c>
      <c r="H101" s="9" t="s">
        <v>8</v>
      </c>
      <c r="I101" s="11" t="s">
        <v>8</v>
      </c>
      <c r="J101" s="7" t="s">
        <v>8</v>
      </c>
      <c r="K101" s="9" t="s">
        <v>8</v>
      </c>
      <c r="L101" s="11" t="s">
        <v>8</v>
      </c>
      <c r="M101" s="7" t="s">
        <v>8</v>
      </c>
      <c r="N101" s="9" t="s">
        <v>8</v>
      </c>
      <c r="O101" s="11" t="s">
        <v>8</v>
      </c>
      <c r="P101" s="7" t="s">
        <v>8</v>
      </c>
      <c r="Q101" s="9" t="s">
        <v>8</v>
      </c>
      <c r="R101" s="11" t="s">
        <v>8</v>
      </c>
      <c r="S101" s="7" t="s">
        <v>8</v>
      </c>
      <c r="T101" s="9" t="s">
        <v>8</v>
      </c>
    </row>
    <row r="102" spans="1:20" ht="29.1" customHeight="1" x14ac:dyDescent="0.3">
      <c r="A102" s="3" t="s">
        <v>406</v>
      </c>
      <c r="B102" s="2" t="s">
        <v>7439</v>
      </c>
      <c r="C102" s="11">
        <v>34</v>
      </c>
      <c r="D102" s="7">
        <v>165.38886883000001</v>
      </c>
      <c r="E102" s="9">
        <v>11959.5541026026</v>
      </c>
      <c r="F102" s="11">
        <v>14</v>
      </c>
      <c r="G102" s="7">
        <v>138.5718042</v>
      </c>
      <c r="H102" s="9">
        <v>9997.2767250632805</v>
      </c>
      <c r="I102" s="11" t="s">
        <v>8</v>
      </c>
      <c r="J102" s="7" t="s">
        <v>8</v>
      </c>
      <c r="K102" s="9" t="s">
        <v>8</v>
      </c>
      <c r="L102" s="11" t="s">
        <v>8</v>
      </c>
      <c r="M102" s="7" t="s">
        <v>8</v>
      </c>
      <c r="N102" s="9" t="s">
        <v>8</v>
      </c>
      <c r="O102" s="11" t="s">
        <v>8</v>
      </c>
      <c r="P102" s="7" t="s">
        <v>8</v>
      </c>
      <c r="Q102" s="9" t="s">
        <v>8</v>
      </c>
      <c r="R102" s="11" t="s">
        <v>8</v>
      </c>
      <c r="S102" s="7" t="s">
        <v>8</v>
      </c>
      <c r="T102" s="9" t="s">
        <v>8</v>
      </c>
    </row>
    <row r="103" spans="1:20" ht="14.1" customHeight="1" x14ac:dyDescent="0.3">
      <c r="A103" s="3" t="s">
        <v>411</v>
      </c>
      <c r="B103" s="3" t="s">
        <v>412</v>
      </c>
      <c r="C103" s="11">
        <v>29</v>
      </c>
      <c r="D103" s="7">
        <v>214.67121191999999</v>
      </c>
      <c r="E103" s="9">
        <v>12556.8543632572</v>
      </c>
      <c r="F103" s="11" t="s">
        <v>8</v>
      </c>
      <c r="G103" s="7" t="s">
        <v>8</v>
      </c>
      <c r="H103" s="9" t="s">
        <v>8</v>
      </c>
      <c r="I103" s="11" t="s">
        <v>8</v>
      </c>
      <c r="J103" s="7" t="s">
        <v>8</v>
      </c>
      <c r="K103" s="9" t="s">
        <v>8</v>
      </c>
      <c r="L103" s="11" t="s">
        <v>8</v>
      </c>
      <c r="M103" s="7" t="s">
        <v>8</v>
      </c>
      <c r="N103" s="9" t="s">
        <v>8</v>
      </c>
      <c r="O103" s="11" t="s">
        <v>8</v>
      </c>
      <c r="P103" s="7" t="s">
        <v>8</v>
      </c>
      <c r="Q103" s="9" t="s">
        <v>8</v>
      </c>
      <c r="R103" s="11" t="s">
        <v>8</v>
      </c>
      <c r="S103" s="7" t="s">
        <v>8</v>
      </c>
      <c r="T103" s="9" t="s">
        <v>8</v>
      </c>
    </row>
    <row r="104" spans="1:20" ht="14.1" customHeight="1" x14ac:dyDescent="0.3">
      <c r="A104" s="3" t="s">
        <v>415</v>
      </c>
      <c r="B104" s="3" t="s">
        <v>6200</v>
      </c>
      <c r="C104" s="11" t="s">
        <v>8</v>
      </c>
      <c r="D104" s="7" t="s">
        <v>8</v>
      </c>
      <c r="E104" s="9" t="s">
        <v>8</v>
      </c>
      <c r="F104" s="11" t="s">
        <v>8</v>
      </c>
      <c r="G104" s="7" t="s">
        <v>8</v>
      </c>
      <c r="H104" s="9" t="s">
        <v>8</v>
      </c>
      <c r="I104" s="11" t="s">
        <v>8</v>
      </c>
      <c r="J104" s="7" t="s">
        <v>8</v>
      </c>
      <c r="K104" s="9" t="s">
        <v>8</v>
      </c>
      <c r="L104" s="11" t="s">
        <v>8</v>
      </c>
      <c r="M104" s="7" t="s">
        <v>8</v>
      </c>
      <c r="N104" s="9" t="s">
        <v>8</v>
      </c>
      <c r="O104" s="11" t="s">
        <v>8</v>
      </c>
      <c r="P104" s="7" t="s">
        <v>8</v>
      </c>
      <c r="Q104" s="9" t="s">
        <v>8</v>
      </c>
      <c r="R104" s="11" t="s">
        <v>8</v>
      </c>
      <c r="S104" s="7" t="s">
        <v>8</v>
      </c>
      <c r="T104" s="9" t="s">
        <v>8</v>
      </c>
    </row>
    <row r="105" spans="1:20" ht="29.1" customHeight="1" x14ac:dyDescent="0.3">
      <c r="A105" s="3" t="s">
        <v>419</v>
      </c>
      <c r="B105" s="2" t="s">
        <v>7440</v>
      </c>
      <c r="C105" s="11" t="s">
        <v>8</v>
      </c>
      <c r="D105" s="7" t="s">
        <v>8</v>
      </c>
      <c r="E105" s="9" t="s">
        <v>8</v>
      </c>
      <c r="F105" s="11" t="s">
        <v>8</v>
      </c>
      <c r="G105" s="7" t="s">
        <v>8</v>
      </c>
      <c r="H105" s="9" t="s">
        <v>8</v>
      </c>
      <c r="I105" s="11" t="s">
        <v>8</v>
      </c>
      <c r="J105" s="7" t="s">
        <v>8</v>
      </c>
      <c r="K105" s="9" t="s">
        <v>8</v>
      </c>
      <c r="L105" s="11" t="s">
        <v>8</v>
      </c>
      <c r="M105" s="7" t="s">
        <v>8</v>
      </c>
      <c r="N105" s="9" t="s">
        <v>8</v>
      </c>
      <c r="O105" s="11" t="s">
        <v>8</v>
      </c>
      <c r="P105" s="7" t="s">
        <v>8</v>
      </c>
      <c r="Q105" s="9" t="s">
        <v>8</v>
      </c>
      <c r="R105" s="11" t="s">
        <v>8</v>
      </c>
      <c r="S105" s="7" t="s">
        <v>8</v>
      </c>
      <c r="T105" s="9" t="s">
        <v>8</v>
      </c>
    </row>
    <row r="106" spans="1:20" ht="14.1" customHeight="1" x14ac:dyDescent="0.3">
      <c r="A106" s="3" t="s">
        <v>422</v>
      </c>
      <c r="B106" s="3" t="s">
        <v>6202</v>
      </c>
      <c r="C106" s="11" t="s">
        <v>8</v>
      </c>
      <c r="D106" s="7" t="s">
        <v>8</v>
      </c>
      <c r="E106" s="9" t="s">
        <v>8</v>
      </c>
      <c r="F106" s="11" t="s">
        <v>8</v>
      </c>
      <c r="G106" s="7" t="s">
        <v>8</v>
      </c>
      <c r="H106" s="9" t="s">
        <v>8</v>
      </c>
      <c r="I106" s="11" t="s">
        <v>8</v>
      </c>
      <c r="J106" s="7" t="s">
        <v>8</v>
      </c>
      <c r="K106" s="9" t="s">
        <v>8</v>
      </c>
      <c r="L106" s="11" t="s">
        <v>8</v>
      </c>
      <c r="M106" s="7" t="s">
        <v>8</v>
      </c>
      <c r="N106" s="9" t="s">
        <v>8</v>
      </c>
      <c r="O106" s="11" t="s">
        <v>8</v>
      </c>
      <c r="P106" s="7" t="s">
        <v>8</v>
      </c>
      <c r="Q106" s="9" t="s">
        <v>8</v>
      </c>
      <c r="R106" s="11" t="s">
        <v>8</v>
      </c>
      <c r="S106" s="7" t="s">
        <v>8</v>
      </c>
      <c r="T106" s="9" t="s">
        <v>8</v>
      </c>
    </row>
    <row r="107" spans="1:20" ht="14.1" customHeight="1" x14ac:dyDescent="0.3">
      <c r="A107" s="3" t="s">
        <v>426</v>
      </c>
      <c r="B107" s="3" t="s">
        <v>427</v>
      </c>
      <c r="C107" s="11">
        <v>34</v>
      </c>
      <c r="D107" s="7">
        <v>160.33413709000001</v>
      </c>
      <c r="E107" s="9">
        <v>9934.4912761428295</v>
      </c>
      <c r="F107" s="11">
        <v>17</v>
      </c>
      <c r="G107" s="7">
        <v>168.69892834000001</v>
      </c>
      <c r="H107" s="9">
        <v>10461.605873749801</v>
      </c>
      <c r="I107" s="11" t="s">
        <v>8</v>
      </c>
      <c r="J107" s="7" t="s">
        <v>8</v>
      </c>
      <c r="K107" s="9" t="s">
        <v>8</v>
      </c>
      <c r="L107" s="11" t="s">
        <v>8</v>
      </c>
      <c r="M107" s="7" t="s">
        <v>8</v>
      </c>
      <c r="N107" s="9" t="s">
        <v>8</v>
      </c>
      <c r="O107" s="11" t="s">
        <v>8</v>
      </c>
      <c r="P107" s="7" t="s">
        <v>8</v>
      </c>
      <c r="Q107" s="9" t="s">
        <v>8</v>
      </c>
      <c r="R107" s="11" t="s">
        <v>8</v>
      </c>
      <c r="S107" s="7" t="s">
        <v>8</v>
      </c>
      <c r="T107" s="9" t="s">
        <v>8</v>
      </c>
    </row>
    <row r="108" spans="1:20" ht="14.1" customHeight="1" x14ac:dyDescent="0.3">
      <c r="A108" s="3" t="s">
        <v>430</v>
      </c>
      <c r="B108" s="3" t="s">
        <v>431</v>
      </c>
      <c r="C108" s="11" t="s">
        <v>8</v>
      </c>
      <c r="D108" s="7" t="s">
        <v>8</v>
      </c>
      <c r="E108" s="9" t="s">
        <v>8</v>
      </c>
      <c r="F108" s="11" t="s">
        <v>8</v>
      </c>
      <c r="G108" s="7" t="s">
        <v>8</v>
      </c>
      <c r="H108" s="9" t="s">
        <v>8</v>
      </c>
      <c r="I108" s="11" t="s">
        <v>8</v>
      </c>
      <c r="J108" s="7" t="s">
        <v>8</v>
      </c>
      <c r="K108" s="9" t="s">
        <v>8</v>
      </c>
      <c r="L108" s="11" t="s">
        <v>8</v>
      </c>
      <c r="M108" s="7" t="s">
        <v>8</v>
      </c>
      <c r="N108" s="9" t="s">
        <v>8</v>
      </c>
      <c r="O108" s="11" t="s">
        <v>8</v>
      </c>
      <c r="P108" s="7" t="s">
        <v>8</v>
      </c>
      <c r="Q108" s="9" t="s">
        <v>8</v>
      </c>
      <c r="R108" s="11" t="s">
        <v>8</v>
      </c>
      <c r="S108" s="7" t="s">
        <v>8</v>
      </c>
      <c r="T108" s="9" t="s">
        <v>8</v>
      </c>
    </row>
    <row r="109" spans="1:20" ht="14.1" customHeight="1" x14ac:dyDescent="0.3">
      <c r="A109" s="3" t="s">
        <v>433</v>
      </c>
      <c r="B109" s="3" t="s">
        <v>434</v>
      </c>
      <c r="C109" s="11">
        <v>508</v>
      </c>
      <c r="D109" s="7">
        <v>220.1046867</v>
      </c>
      <c r="E109" s="9">
        <v>14334.6636861999</v>
      </c>
      <c r="F109" s="11">
        <v>59</v>
      </c>
      <c r="G109" s="7">
        <v>233.99247890999999</v>
      </c>
      <c r="H109" s="9">
        <v>15202.4288476231</v>
      </c>
      <c r="I109" s="11" t="s">
        <v>8</v>
      </c>
      <c r="J109" s="7" t="s">
        <v>8</v>
      </c>
      <c r="K109" s="9" t="s">
        <v>8</v>
      </c>
      <c r="L109" s="11" t="s">
        <v>8</v>
      </c>
      <c r="M109" s="7" t="s">
        <v>8</v>
      </c>
      <c r="N109" s="9" t="s">
        <v>8</v>
      </c>
      <c r="O109" s="11">
        <v>126</v>
      </c>
      <c r="P109" s="7">
        <v>217.70682497999999</v>
      </c>
      <c r="Q109" s="9">
        <v>14178.349487293101</v>
      </c>
      <c r="R109" s="11">
        <v>41</v>
      </c>
      <c r="S109" s="7">
        <v>191.85886916999999</v>
      </c>
      <c r="T109" s="9">
        <v>12514.695038956999</v>
      </c>
    </row>
    <row r="110" spans="1:20" ht="14.1" customHeight="1" x14ac:dyDescent="0.3">
      <c r="A110" s="3" t="s">
        <v>437</v>
      </c>
      <c r="B110" s="3" t="s">
        <v>6203</v>
      </c>
      <c r="C110" s="11" t="s">
        <v>8</v>
      </c>
      <c r="D110" s="7" t="s">
        <v>8</v>
      </c>
      <c r="E110" s="9" t="s">
        <v>8</v>
      </c>
      <c r="F110" s="11" t="s">
        <v>8</v>
      </c>
      <c r="G110" s="7" t="s">
        <v>8</v>
      </c>
      <c r="H110" s="9" t="s">
        <v>8</v>
      </c>
      <c r="I110" s="11" t="s">
        <v>8</v>
      </c>
      <c r="J110" s="7" t="s">
        <v>8</v>
      </c>
      <c r="K110" s="9" t="s">
        <v>8</v>
      </c>
      <c r="L110" s="11" t="s">
        <v>8</v>
      </c>
      <c r="M110" s="7" t="s">
        <v>8</v>
      </c>
      <c r="N110" s="9" t="s">
        <v>8</v>
      </c>
      <c r="O110" s="11" t="s">
        <v>8</v>
      </c>
      <c r="P110" s="7" t="s">
        <v>8</v>
      </c>
      <c r="Q110" s="9" t="s">
        <v>8</v>
      </c>
      <c r="R110" s="11" t="s">
        <v>8</v>
      </c>
      <c r="S110" s="7" t="s">
        <v>8</v>
      </c>
      <c r="T110" s="9" t="s">
        <v>8</v>
      </c>
    </row>
    <row r="111" spans="1:20" ht="29.1" customHeight="1" x14ac:dyDescent="0.3">
      <c r="A111" s="3" t="s">
        <v>441</v>
      </c>
      <c r="B111" s="2" t="s">
        <v>442</v>
      </c>
      <c r="C111" s="11" t="s">
        <v>8</v>
      </c>
      <c r="D111" s="7" t="s">
        <v>8</v>
      </c>
      <c r="E111" s="9" t="s">
        <v>8</v>
      </c>
      <c r="F111" s="11" t="s">
        <v>8</v>
      </c>
      <c r="G111" s="7" t="s">
        <v>8</v>
      </c>
      <c r="H111" s="9" t="s">
        <v>8</v>
      </c>
      <c r="I111" s="11" t="s">
        <v>8</v>
      </c>
      <c r="J111" s="7" t="s">
        <v>8</v>
      </c>
      <c r="K111" s="9" t="s">
        <v>8</v>
      </c>
      <c r="L111" s="11" t="s">
        <v>8</v>
      </c>
      <c r="M111" s="7" t="s">
        <v>8</v>
      </c>
      <c r="N111" s="9" t="s">
        <v>8</v>
      </c>
      <c r="O111" s="11" t="s">
        <v>8</v>
      </c>
      <c r="P111" s="7" t="s">
        <v>8</v>
      </c>
      <c r="Q111" s="9" t="s">
        <v>8</v>
      </c>
      <c r="R111" s="11" t="s">
        <v>8</v>
      </c>
      <c r="S111" s="7" t="s">
        <v>8</v>
      </c>
      <c r="T111" s="9" t="s">
        <v>8</v>
      </c>
    </row>
    <row r="112" spans="1:20" ht="14.1" customHeight="1" x14ac:dyDescent="0.3">
      <c r="A112" s="3" t="s">
        <v>445</v>
      </c>
      <c r="B112" s="3" t="s">
        <v>446</v>
      </c>
      <c r="C112" s="11" t="s">
        <v>8</v>
      </c>
      <c r="D112" s="7" t="s">
        <v>8</v>
      </c>
      <c r="E112" s="9" t="s">
        <v>8</v>
      </c>
      <c r="F112" s="11" t="s">
        <v>8</v>
      </c>
      <c r="G112" s="7" t="s">
        <v>8</v>
      </c>
      <c r="H112" s="9" t="s">
        <v>8</v>
      </c>
      <c r="I112" s="11" t="s">
        <v>8</v>
      </c>
      <c r="J112" s="7" t="s">
        <v>8</v>
      </c>
      <c r="K112" s="9" t="s">
        <v>8</v>
      </c>
      <c r="L112" s="11" t="s">
        <v>8</v>
      </c>
      <c r="M112" s="7" t="s">
        <v>8</v>
      </c>
      <c r="N112" s="9" t="s">
        <v>8</v>
      </c>
      <c r="O112" s="11" t="s">
        <v>8</v>
      </c>
      <c r="P112" s="7" t="s">
        <v>8</v>
      </c>
      <c r="Q112" s="9" t="s">
        <v>8</v>
      </c>
      <c r="R112" s="11" t="s">
        <v>8</v>
      </c>
      <c r="S112" s="7" t="s">
        <v>8</v>
      </c>
      <c r="T112" s="9" t="s">
        <v>8</v>
      </c>
    </row>
    <row r="113" spans="1:20" ht="14.1" customHeight="1" x14ac:dyDescent="0.3">
      <c r="A113" s="3" t="s">
        <v>449</v>
      </c>
      <c r="B113" s="3" t="s">
        <v>6205</v>
      </c>
      <c r="C113" s="11">
        <v>11</v>
      </c>
      <c r="D113" s="7">
        <v>119.15063857</v>
      </c>
      <c r="E113" s="9">
        <v>10455.6074628074</v>
      </c>
      <c r="F113" s="11" t="s">
        <v>8</v>
      </c>
      <c r="G113" s="7" t="s">
        <v>8</v>
      </c>
      <c r="H113" s="9" t="s">
        <v>8</v>
      </c>
      <c r="I113" s="11" t="s">
        <v>8</v>
      </c>
      <c r="J113" s="7" t="s">
        <v>8</v>
      </c>
      <c r="K113" s="9" t="s">
        <v>8</v>
      </c>
      <c r="L113" s="11" t="s">
        <v>8</v>
      </c>
      <c r="M113" s="7" t="s">
        <v>8</v>
      </c>
      <c r="N113" s="9" t="s">
        <v>8</v>
      </c>
      <c r="O113" s="11" t="s">
        <v>8</v>
      </c>
      <c r="P113" s="7" t="s">
        <v>8</v>
      </c>
      <c r="Q113" s="9" t="s">
        <v>8</v>
      </c>
      <c r="R113" s="11" t="s">
        <v>8</v>
      </c>
      <c r="S113" s="7" t="s">
        <v>8</v>
      </c>
      <c r="T113" s="9" t="s">
        <v>8</v>
      </c>
    </row>
    <row r="114" spans="1:20" ht="14.1" customHeight="1" x14ac:dyDescent="0.3">
      <c r="A114" s="3" t="s">
        <v>453</v>
      </c>
      <c r="B114" s="3" t="s">
        <v>6206</v>
      </c>
      <c r="C114" s="11" t="s">
        <v>8</v>
      </c>
      <c r="D114" s="7" t="s">
        <v>8</v>
      </c>
      <c r="E114" s="9" t="s">
        <v>8</v>
      </c>
      <c r="F114" s="11" t="s">
        <v>8</v>
      </c>
      <c r="G114" s="7" t="s">
        <v>8</v>
      </c>
      <c r="H114" s="9" t="s">
        <v>8</v>
      </c>
      <c r="I114" s="11" t="s">
        <v>8</v>
      </c>
      <c r="J114" s="7" t="s">
        <v>8</v>
      </c>
      <c r="K114" s="9" t="s">
        <v>8</v>
      </c>
      <c r="L114" s="11" t="s">
        <v>8</v>
      </c>
      <c r="M114" s="7" t="s">
        <v>8</v>
      </c>
      <c r="N114" s="9" t="s">
        <v>8</v>
      </c>
      <c r="O114" s="11" t="s">
        <v>8</v>
      </c>
      <c r="P114" s="7" t="s">
        <v>8</v>
      </c>
      <c r="Q114" s="9" t="s">
        <v>8</v>
      </c>
      <c r="R114" s="11" t="s">
        <v>8</v>
      </c>
      <c r="S114" s="7" t="s">
        <v>8</v>
      </c>
      <c r="T114" s="9" t="s">
        <v>8</v>
      </c>
    </row>
    <row r="115" spans="1:20" ht="14.1" customHeight="1" x14ac:dyDescent="0.3">
      <c r="A115" s="3" t="s">
        <v>456</v>
      </c>
      <c r="B115" s="3" t="s">
        <v>6207</v>
      </c>
      <c r="C115" s="11">
        <v>41</v>
      </c>
      <c r="D115" s="7">
        <v>99.737905531999999</v>
      </c>
      <c r="E115" s="9">
        <v>7185.1762388187899</v>
      </c>
      <c r="F115" s="11" t="s">
        <v>8</v>
      </c>
      <c r="G115" s="7" t="s">
        <v>8</v>
      </c>
      <c r="H115" s="9" t="s">
        <v>8</v>
      </c>
      <c r="I115" s="11" t="s">
        <v>8</v>
      </c>
      <c r="J115" s="7" t="s">
        <v>8</v>
      </c>
      <c r="K115" s="9" t="s">
        <v>8</v>
      </c>
      <c r="L115" s="11" t="s">
        <v>8</v>
      </c>
      <c r="M115" s="7" t="s">
        <v>8</v>
      </c>
      <c r="N115" s="9" t="s">
        <v>8</v>
      </c>
      <c r="O115" s="11" t="s">
        <v>8</v>
      </c>
      <c r="P115" s="7" t="s">
        <v>8</v>
      </c>
      <c r="Q115" s="9" t="s">
        <v>8</v>
      </c>
      <c r="R115" s="11" t="s">
        <v>8</v>
      </c>
      <c r="S115" s="7" t="s">
        <v>8</v>
      </c>
      <c r="T115" s="9" t="s">
        <v>8</v>
      </c>
    </row>
    <row r="116" spans="1:20" ht="14.1" customHeight="1" x14ac:dyDescent="0.3">
      <c r="A116" s="3" t="s">
        <v>460</v>
      </c>
      <c r="B116" s="3" t="s">
        <v>6208</v>
      </c>
      <c r="C116" s="11" t="s">
        <v>8</v>
      </c>
      <c r="D116" s="7" t="s">
        <v>8</v>
      </c>
      <c r="E116" s="9" t="s">
        <v>8</v>
      </c>
      <c r="F116" s="11" t="s">
        <v>8</v>
      </c>
      <c r="G116" s="7" t="s">
        <v>8</v>
      </c>
      <c r="H116" s="9" t="s">
        <v>8</v>
      </c>
      <c r="I116" s="11" t="s">
        <v>8</v>
      </c>
      <c r="J116" s="7" t="s">
        <v>8</v>
      </c>
      <c r="K116" s="9" t="s">
        <v>8</v>
      </c>
      <c r="L116" s="11" t="s">
        <v>8</v>
      </c>
      <c r="M116" s="7" t="s">
        <v>8</v>
      </c>
      <c r="N116" s="9" t="s">
        <v>8</v>
      </c>
      <c r="O116" s="11" t="s">
        <v>8</v>
      </c>
      <c r="P116" s="7" t="s">
        <v>8</v>
      </c>
      <c r="Q116" s="9" t="s">
        <v>8</v>
      </c>
      <c r="R116" s="11" t="s">
        <v>8</v>
      </c>
      <c r="S116" s="7" t="s">
        <v>8</v>
      </c>
      <c r="T116" s="9" t="s">
        <v>8</v>
      </c>
    </row>
    <row r="117" spans="1:20" ht="29.1" customHeight="1" x14ac:dyDescent="0.3">
      <c r="A117" s="3" t="s">
        <v>464</v>
      </c>
      <c r="B117" s="2" t="s">
        <v>7441</v>
      </c>
      <c r="C117" s="11" t="s">
        <v>8</v>
      </c>
      <c r="D117" s="7" t="s">
        <v>8</v>
      </c>
      <c r="E117" s="9" t="s">
        <v>8</v>
      </c>
      <c r="F117" s="11" t="s">
        <v>8</v>
      </c>
      <c r="G117" s="7" t="s">
        <v>8</v>
      </c>
      <c r="H117" s="9" t="s">
        <v>8</v>
      </c>
      <c r="I117" s="11" t="s">
        <v>8</v>
      </c>
      <c r="J117" s="7" t="s">
        <v>8</v>
      </c>
      <c r="K117" s="9" t="s">
        <v>8</v>
      </c>
      <c r="L117" s="11" t="s">
        <v>8</v>
      </c>
      <c r="M117" s="7" t="s">
        <v>8</v>
      </c>
      <c r="N117" s="9" t="s">
        <v>8</v>
      </c>
      <c r="O117" s="11" t="s">
        <v>8</v>
      </c>
      <c r="P117" s="7" t="s">
        <v>8</v>
      </c>
      <c r="Q117" s="9" t="s">
        <v>8</v>
      </c>
      <c r="R117" s="11" t="s">
        <v>8</v>
      </c>
      <c r="S117" s="7" t="s">
        <v>8</v>
      </c>
      <c r="T117" s="9" t="s">
        <v>8</v>
      </c>
    </row>
    <row r="118" spans="1:20" ht="14.1" customHeight="1" x14ac:dyDescent="0.3">
      <c r="A118" s="3" t="s">
        <v>468</v>
      </c>
      <c r="B118" s="3" t="s">
        <v>6210</v>
      </c>
      <c r="C118" s="11" t="s">
        <v>8</v>
      </c>
      <c r="D118" s="7" t="s">
        <v>8</v>
      </c>
      <c r="E118" s="9" t="s">
        <v>8</v>
      </c>
      <c r="F118" s="11" t="s">
        <v>8</v>
      </c>
      <c r="G118" s="7" t="s">
        <v>8</v>
      </c>
      <c r="H118" s="9" t="s">
        <v>8</v>
      </c>
      <c r="I118" s="11" t="s">
        <v>8</v>
      </c>
      <c r="J118" s="7" t="s">
        <v>8</v>
      </c>
      <c r="K118" s="9" t="s">
        <v>8</v>
      </c>
      <c r="L118" s="11" t="s">
        <v>8</v>
      </c>
      <c r="M118" s="7" t="s">
        <v>8</v>
      </c>
      <c r="N118" s="9" t="s">
        <v>8</v>
      </c>
      <c r="O118" s="11" t="s">
        <v>8</v>
      </c>
      <c r="P118" s="7" t="s">
        <v>8</v>
      </c>
      <c r="Q118" s="9" t="s">
        <v>8</v>
      </c>
      <c r="R118" s="11" t="s">
        <v>8</v>
      </c>
      <c r="S118" s="7" t="s">
        <v>8</v>
      </c>
      <c r="T118" s="9" t="s">
        <v>8</v>
      </c>
    </row>
    <row r="119" spans="1:20" ht="14.1" customHeight="1" x14ac:dyDescent="0.3">
      <c r="A119" s="3" t="s">
        <v>473</v>
      </c>
      <c r="B119" s="3" t="s">
        <v>474</v>
      </c>
      <c r="C119" s="11" t="s">
        <v>8</v>
      </c>
      <c r="D119" s="7" t="s">
        <v>8</v>
      </c>
      <c r="E119" s="9" t="s">
        <v>8</v>
      </c>
      <c r="F119" s="11" t="s">
        <v>8</v>
      </c>
      <c r="G119" s="7" t="s">
        <v>8</v>
      </c>
      <c r="H119" s="9" t="s">
        <v>8</v>
      </c>
      <c r="I119" s="11" t="s">
        <v>8</v>
      </c>
      <c r="J119" s="7" t="s">
        <v>8</v>
      </c>
      <c r="K119" s="9" t="s">
        <v>8</v>
      </c>
      <c r="L119" s="11" t="s">
        <v>8</v>
      </c>
      <c r="M119" s="7" t="s">
        <v>8</v>
      </c>
      <c r="N119" s="9" t="s">
        <v>8</v>
      </c>
      <c r="O119" s="11" t="s">
        <v>8</v>
      </c>
      <c r="P119" s="7" t="s">
        <v>8</v>
      </c>
      <c r="Q119" s="9" t="s">
        <v>8</v>
      </c>
      <c r="R119" s="11" t="s">
        <v>8</v>
      </c>
      <c r="S119" s="7" t="s">
        <v>8</v>
      </c>
      <c r="T119" s="9" t="s">
        <v>8</v>
      </c>
    </row>
    <row r="120" spans="1:20" ht="14.1" customHeight="1" x14ac:dyDescent="0.3">
      <c r="A120" s="3" t="s">
        <v>476</v>
      </c>
      <c r="B120" s="3" t="s">
        <v>477</v>
      </c>
      <c r="C120" s="11" t="s">
        <v>8</v>
      </c>
      <c r="D120" s="7" t="s">
        <v>8</v>
      </c>
      <c r="E120" s="9" t="s">
        <v>8</v>
      </c>
      <c r="F120" s="11" t="s">
        <v>8</v>
      </c>
      <c r="G120" s="7" t="s">
        <v>8</v>
      </c>
      <c r="H120" s="9" t="s">
        <v>8</v>
      </c>
      <c r="I120" s="11" t="s">
        <v>8</v>
      </c>
      <c r="J120" s="7" t="s">
        <v>8</v>
      </c>
      <c r="K120" s="9" t="s">
        <v>8</v>
      </c>
      <c r="L120" s="11" t="s">
        <v>8</v>
      </c>
      <c r="M120" s="7" t="s">
        <v>8</v>
      </c>
      <c r="N120" s="9" t="s">
        <v>8</v>
      </c>
      <c r="O120" s="11" t="s">
        <v>8</v>
      </c>
      <c r="P120" s="7" t="s">
        <v>8</v>
      </c>
      <c r="Q120" s="9" t="s">
        <v>8</v>
      </c>
      <c r="R120" s="11" t="s">
        <v>8</v>
      </c>
      <c r="S120" s="7" t="s">
        <v>8</v>
      </c>
      <c r="T120" s="9" t="s">
        <v>8</v>
      </c>
    </row>
    <row r="121" spans="1:20" ht="29.1" customHeight="1" x14ac:dyDescent="0.3">
      <c r="A121" s="3" t="s">
        <v>480</v>
      </c>
      <c r="B121" s="2" t="s">
        <v>7442</v>
      </c>
      <c r="C121" s="11" t="s">
        <v>8</v>
      </c>
      <c r="D121" s="7" t="s">
        <v>8</v>
      </c>
      <c r="E121" s="9" t="s">
        <v>8</v>
      </c>
      <c r="F121" s="11" t="s">
        <v>8</v>
      </c>
      <c r="G121" s="7" t="s">
        <v>8</v>
      </c>
      <c r="H121" s="9" t="s">
        <v>8</v>
      </c>
      <c r="I121" s="11" t="s">
        <v>8</v>
      </c>
      <c r="J121" s="7" t="s">
        <v>8</v>
      </c>
      <c r="K121" s="9" t="s">
        <v>8</v>
      </c>
      <c r="L121" s="11" t="s">
        <v>8</v>
      </c>
      <c r="M121" s="7" t="s">
        <v>8</v>
      </c>
      <c r="N121" s="9" t="s">
        <v>8</v>
      </c>
      <c r="O121" s="11" t="s">
        <v>8</v>
      </c>
      <c r="P121" s="7" t="s">
        <v>8</v>
      </c>
      <c r="Q121" s="9" t="s">
        <v>8</v>
      </c>
      <c r="R121" s="11" t="s">
        <v>8</v>
      </c>
      <c r="S121" s="7" t="s">
        <v>8</v>
      </c>
      <c r="T121" s="9" t="s">
        <v>8</v>
      </c>
    </row>
    <row r="122" spans="1:20" ht="14.1" customHeight="1" x14ac:dyDescent="0.3">
      <c r="A122" s="3" t="s">
        <v>484</v>
      </c>
      <c r="B122" s="3" t="s">
        <v>6212</v>
      </c>
      <c r="C122" s="11" t="s">
        <v>8</v>
      </c>
      <c r="D122" s="7" t="s">
        <v>8</v>
      </c>
      <c r="E122" s="9" t="s">
        <v>8</v>
      </c>
      <c r="F122" s="11" t="s">
        <v>8</v>
      </c>
      <c r="G122" s="7" t="s">
        <v>8</v>
      </c>
      <c r="H122" s="9" t="s">
        <v>8</v>
      </c>
      <c r="I122" s="11" t="s">
        <v>8</v>
      </c>
      <c r="J122" s="7" t="s">
        <v>8</v>
      </c>
      <c r="K122" s="9" t="s">
        <v>8</v>
      </c>
      <c r="L122" s="11" t="s">
        <v>8</v>
      </c>
      <c r="M122" s="7" t="s">
        <v>8</v>
      </c>
      <c r="N122" s="9" t="s">
        <v>8</v>
      </c>
      <c r="O122" s="11" t="s">
        <v>8</v>
      </c>
      <c r="P122" s="7" t="s">
        <v>8</v>
      </c>
      <c r="Q122" s="9" t="s">
        <v>8</v>
      </c>
      <c r="R122" s="11" t="s">
        <v>8</v>
      </c>
      <c r="S122" s="7" t="s">
        <v>8</v>
      </c>
      <c r="T122" s="9" t="s">
        <v>8</v>
      </c>
    </row>
    <row r="123" spans="1:20" ht="14.1" customHeight="1" x14ac:dyDescent="0.3">
      <c r="A123" s="3" t="s">
        <v>488</v>
      </c>
      <c r="B123" s="3" t="s">
        <v>6213</v>
      </c>
      <c r="C123" s="11">
        <v>517</v>
      </c>
      <c r="D123" s="7">
        <v>133.22456493999999</v>
      </c>
      <c r="E123" s="9">
        <v>8452.5591092136401</v>
      </c>
      <c r="F123" s="11">
        <v>23</v>
      </c>
      <c r="G123" s="7">
        <v>147.16542016</v>
      </c>
      <c r="H123" s="9">
        <v>9272.8323444883008</v>
      </c>
      <c r="I123" s="11">
        <v>179</v>
      </c>
      <c r="J123" s="7">
        <v>126.28640424</v>
      </c>
      <c r="K123" s="9">
        <v>8059.9468029734599</v>
      </c>
      <c r="L123" s="11" t="s">
        <v>8</v>
      </c>
      <c r="M123" s="7" t="s">
        <v>8</v>
      </c>
      <c r="N123" s="9" t="s">
        <v>8</v>
      </c>
      <c r="O123" s="11">
        <v>19</v>
      </c>
      <c r="P123" s="7">
        <v>165.67786147999999</v>
      </c>
      <c r="Q123" s="9">
        <v>10367.9274654863</v>
      </c>
      <c r="R123" s="11" t="s">
        <v>8</v>
      </c>
      <c r="S123" s="7" t="s">
        <v>8</v>
      </c>
      <c r="T123" s="9" t="s">
        <v>8</v>
      </c>
    </row>
    <row r="124" spans="1:20" ht="29.1" customHeight="1" x14ac:dyDescent="0.3">
      <c r="A124" s="3" t="s">
        <v>492</v>
      </c>
      <c r="B124" s="2" t="s">
        <v>7443</v>
      </c>
      <c r="C124" s="11">
        <v>166</v>
      </c>
      <c r="D124" s="7">
        <v>257.37252067999998</v>
      </c>
      <c r="E124" s="9">
        <v>15430.448090699399</v>
      </c>
      <c r="F124" s="11">
        <v>18</v>
      </c>
      <c r="G124" s="7">
        <v>258.93126152999997</v>
      </c>
      <c r="H124" s="9">
        <v>15524.438882726899</v>
      </c>
      <c r="I124" s="11" t="s">
        <v>8</v>
      </c>
      <c r="J124" s="7" t="s">
        <v>8</v>
      </c>
      <c r="K124" s="9" t="s">
        <v>8</v>
      </c>
      <c r="L124" s="11" t="s">
        <v>8</v>
      </c>
      <c r="M124" s="7" t="s">
        <v>8</v>
      </c>
      <c r="N124" s="9" t="s">
        <v>8</v>
      </c>
      <c r="O124" s="11">
        <v>58</v>
      </c>
      <c r="P124" s="7">
        <v>239.22405728000001</v>
      </c>
      <c r="Q124" s="9">
        <v>14333.7492938867</v>
      </c>
      <c r="R124" s="11">
        <v>14</v>
      </c>
      <c r="S124" s="7">
        <v>290.84963063999999</v>
      </c>
      <c r="T124" s="9">
        <v>17433.595142807299</v>
      </c>
    </row>
    <row r="125" spans="1:20" ht="14.1" customHeight="1" x14ac:dyDescent="0.3">
      <c r="A125" s="3" t="s">
        <v>497</v>
      </c>
      <c r="B125" s="3" t="s">
        <v>6215</v>
      </c>
      <c r="C125" s="11">
        <v>25</v>
      </c>
      <c r="D125" s="7">
        <v>133.07732523000001</v>
      </c>
      <c r="E125" s="9">
        <v>8371.2337243789498</v>
      </c>
      <c r="F125" s="11" t="s">
        <v>8</v>
      </c>
      <c r="G125" s="7" t="s">
        <v>8</v>
      </c>
      <c r="H125" s="9" t="s">
        <v>8</v>
      </c>
      <c r="I125" s="11" t="s">
        <v>8</v>
      </c>
      <c r="J125" s="7" t="s">
        <v>8</v>
      </c>
      <c r="K125" s="9" t="s">
        <v>8</v>
      </c>
      <c r="L125" s="11" t="s">
        <v>8</v>
      </c>
      <c r="M125" s="7" t="s">
        <v>8</v>
      </c>
      <c r="N125" s="9" t="s">
        <v>8</v>
      </c>
      <c r="O125" s="11" t="s">
        <v>8</v>
      </c>
      <c r="P125" s="7" t="s">
        <v>8</v>
      </c>
      <c r="Q125" s="9" t="s">
        <v>8</v>
      </c>
      <c r="R125" s="11" t="s">
        <v>8</v>
      </c>
      <c r="S125" s="7" t="s">
        <v>8</v>
      </c>
      <c r="T125" s="9" t="s">
        <v>8</v>
      </c>
    </row>
    <row r="126" spans="1:20" ht="29.1" customHeight="1" x14ac:dyDescent="0.3">
      <c r="A126" s="3" t="s">
        <v>501</v>
      </c>
      <c r="B126" s="2" t="s">
        <v>7444</v>
      </c>
      <c r="C126" s="11" t="s">
        <v>8</v>
      </c>
      <c r="D126" s="7" t="s">
        <v>8</v>
      </c>
      <c r="E126" s="9" t="s">
        <v>8</v>
      </c>
      <c r="F126" s="11" t="s">
        <v>8</v>
      </c>
      <c r="G126" s="7" t="s">
        <v>8</v>
      </c>
      <c r="H126" s="9" t="s">
        <v>8</v>
      </c>
      <c r="I126" s="11" t="s">
        <v>8</v>
      </c>
      <c r="J126" s="7" t="s">
        <v>8</v>
      </c>
      <c r="K126" s="9" t="s">
        <v>8</v>
      </c>
      <c r="L126" s="11" t="s">
        <v>8</v>
      </c>
      <c r="M126" s="7" t="s">
        <v>8</v>
      </c>
      <c r="N126" s="9" t="s">
        <v>8</v>
      </c>
      <c r="O126" s="11" t="s">
        <v>8</v>
      </c>
      <c r="P126" s="7" t="s">
        <v>8</v>
      </c>
      <c r="Q126" s="9" t="s">
        <v>8</v>
      </c>
      <c r="R126" s="11" t="s">
        <v>8</v>
      </c>
      <c r="S126" s="7" t="s">
        <v>8</v>
      </c>
      <c r="T126" s="9" t="s">
        <v>8</v>
      </c>
    </row>
    <row r="127" spans="1:20" ht="29.1" customHeight="1" x14ac:dyDescent="0.3">
      <c r="A127" s="3" t="s">
        <v>504</v>
      </c>
      <c r="B127" s="2" t="s">
        <v>7445</v>
      </c>
      <c r="C127" s="11" t="s">
        <v>8</v>
      </c>
      <c r="D127" s="7" t="s">
        <v>8</v>
      </c>
      <c r="E127" s="9" t="s">
        <v>8</v>
      </c>
      <c r="F127" s="11" t="s">
        <v>8</v>
      </c>
      <c r="G127" s="7" t="s">
        <v>8</v>
      </c>
      <c r="H127" s="9" t="s">
        <v>8</v>
      </c>
      <c r="I127" s="11" t="s">
        <v>8</v>
      </c>
      <c r="J127" s="7" t="s">
        <v>8</v>
      </c>
      <c r="K127" s="9" t="s">
        <v>8</v>
      </c>
      <c r="L127" s="11" t="s">
        <v>8</v>
      </c>
      <c r="M127" s="7" t="s">
        <v>8</v>
      </c>
      <c r="N127" s="9" t="s">
        <v>8</v>
      </c>
      <c r="O127" s="11" t="s">
        <v>8</v>
      </c>
      <c r="P127" s="7" t="s">
        <v>8</v>
      </c>
      <c r="Q127" s="9" t="s">
        <v>8</v>
      </c>
      <c r="R127" s="11" t="s">
        <v>8</v>
      </c>
      <c r="S127" s="7" t="s">
        <v>8</v>
      </c>
      <c r="T127" s="9" t="s">
        <v>8</v>
      </c>
    </row>
    <row r="128" spans="1:20" ht="29.1" customHeight="1" x14ac:dyDescent="0.3">
      <c r="A128" s="3" t="s">
        <v>508</v>
      </c>
      <c r="B128" s="2" t="s">
        <v>7446</v>
      </c>
      <c r="C128" s="11" t="s">
        <v>8</v>
      </c>
      <c r="D128" s="7" t="s">
        <v>8</v>
      </c>
      <c r="E128" s="9" t="s">
        <v>8</v>
      </c>
      <c r="F128" s="11" t="s">
        <v>8</v>
      </c>
      <c r="G128" s="7" t="s">
        <v>8</v>
      </c>
      <c r="H128" s="9" t="s">
        <v>8</v>
      </c>
      <c r="I128" s="11" t="s">
        <v>8</v>
      </c>
      <c r="J128" s="7" t="s">
        <v>8</v>
      </c>
      <c r="K128" s="9" t="s">
        <v>8</v>
      </c>
      <c r="L128" s="11" t="s">
        <v>8</v>
      </c>
      <c r="M128" s="7" t="s">
        <v>8</v>
      </c>
      <c r="N128" s="9" t="s">
        <v>8</v>
      </c>
      <c r="O128" s="11" t="s">
        <v>8</v>
      </c>
      <c r="P128" s="7" t="s">
        <v>8</v>
      </c>
      <c r="Q128" s="9" t="s">
        <v>8</v>
      </c>
      <c r="R128" s="11" t="s">
        <v>8</v>
      </c>
      <c r="S128" s="7" t="s">
        <v>8</v>
      </c>
      <c r="T128" s="9" t="s">
        <v>8</v>
      </c>
    </row>
    <row r="129" spans="1:20" ht="14.1" customHeight="1" x14ac:dyDescent="0.3">
      <c r="A129" s="3" t="s">
        <v>511</v>
      </c>
      <c r="B129" s="3" t="s">
        <v>512</v>
      </c>
      <c r="C129" s="11">
        <v>13</v>
      </c>
      <c r="D129" s="7">
        <v>134.92227259000001</v>
      </c>
      <c r="E129" s="9">
        <v>8864.5722172292008</v>
      </c>
      <c r="F129" s="11" t="s">
        <v>8</v>
      </c>
      <c r="G129" s="7" t="s">
        <v>8</v>
      </c>
      <c r="H129" s="9" t="s">
        <v>8</v>
      </c>
      <c r="I129" s="11" t="s">
        <v>8</v>
      </c>
      <c r="J129" s="7" t="s">
        <v>8</v>
      </c>
      <c r="K129" s="9" t="s">
        <v>8</v>
      </c>
      <c r="L129" s="11" t="s">
        <v>8</v>
      </c>
      <c r="M129" s="7" t="s">
        <v>8</v>
      </c>
      <c r="N129" s="9" t="s">
        <v>8</v>
      </c>
      <c r="O129" s="11" t="s">
        <v>8</v>
      </c>
      <c r="P129" s="7" t="s">
        <v>8</v>
      </c>
      <c r="Q129" s="9" t="s">
        <v>8</v>
      </c>
      <c r="R129" s="11" t="s">
        <v>8</v>
      </c>
      <c r="S129" s="7" t="s">
        <v>8</v>
      </c>
      <c r="T129" s="9" t="s">
        <v>8</v>
      </c>
    </row>
    <row r="130" spans="1:20" ht="29.1" customHeight="1" x14ac:dyDescent="0.3">
      <c r="A130" s="3" t="s">
        <v>515</v>
      </c>
      <c r="B130" s="2" t="s">
        <v>7447</v>
      </c>
      <c r="C130" s="11" t="s">
        <v>8</v>
      </c>
      <c r="D130" s="7" t="s">
        <v>8</v>
      </c>
      <c r="E130" s="9" t="s">
        <v>8</v>
      </c>
      <c r="F130" s="11" t="s">
        <v>8</v>
      </c>
      <c r="G130" s="7" t="s">
        <v>8</v>
      </c>
      <c r="H130" s="9" t="s">
        <v>8</v>
      </c>
      <c r="I130" s="11" t="s">
        <v>8</v>
      </c>
      <c r="J130" s="7" t="s">
        <v>8</v>
      </c>
      <c r="K130" s="9" t="s">
        <v>8</v>
      </c>
      <c r="L130" s="11" t="s">
        <v>8</v>
      </c>
      <c r="M130" s="7" t="s">
        <v>8</v>
      </c>
      <c r="N130" s="9" t="s">
        <v>8</v>
      </c>
      <c r="O130" s="11" t="s">
        <v>8</v>
      </c>
      <c r="P130" s="7" t="s">
        <v>8</v>
      </c>
      <c r="Q130" s="9" t="s">
        <v>8</v>
      </c>
      <c r="R130" s="11" t="s">
        <v>8</v>
      </c>
      <c r="S130" s="7" t="s">
        <v>8</v>
      </c>
      <c r="T130" s="9" t="s">
        <v>8</v>
      </c>
    </row>
    <row r="131" spans="1:20" ht="14.1" customHeight="1" x14ac:dyDescent="0.3">
      <c r="A131" s="3" t="s">
        <v>518</v>
      </c>
      <c r="B131" s="3" t="s">
        <v>519</v>
      </c>
      <c r="C131" s="11" t="s">
        <v>8</v>
      </c>
      <c r="D131" s="7" t="s">
        <v>8</v>
      </c>
      <c r="E131" s="9" t="s">
        <v>8</v>
      </c>
      <c r="F131" s="11" t="s">
        <v>8</v>
      </c>
      <c r="G131" s="7" t="s">
        <v>8</v>
      </c>
      <c r="H131" s="9" t="s">
        <v>8</v>
      </c>
      <c r="I131" s="11" t="s">
        <v>8</v>
      </c>
      <c r="J131" s="7" t="s">
        <v>8</v>
      </c>
      <c r="K131" s="9" t="s">
        <v>8</v>
      </c>
      <c r="L131" s="11" t="s">
        <v>8</v>
      </c>
      <c r="M131" s="7" t="s">
        <v>8</v>
      </c>
      <c r="N131" s="9" t="s">
        <v>8</v>
      </c>
      <c r="O131" s="11" t="s">
        <v>8</v>
      </c>
      <c r="P131" s="7" t="s">
        <v>8</v>
      </c>
      <c r="Q131" s="9" t="s">
        <v>8</v>
      </c>
      <c r="R131" s="11" t="s">
        <v>8</v>
      </c>
      <c r="S131" s="7" t="s">
        <v>8</v>
      </c>
      <c r="T131" s="9" t="s">
        <v>8</v>
      </c>
    </row>
    <row r="132" spans="1:20" ht="29.1" customHeight="1" x14ac:dyDescent="0.3">
      <c r="A132" s="3" t="s">
        <v>522</v>
      </c>
      <c r="B132" s="2" t="s">
        <v>7448</v>
      </c>
      <c r="C132" s="11" t="s">
        <v>8</v>
      </c>
      <c r="D132" s="7" t="s">
        <v>8</v>
      </c>
      <c r="E132" s="9" t="s">
        <v>8</v>
      </c>
      <c r="F132" s="11" t="s">
        <v>8</v>
      </c>
      <c r="G132" s="7" t="s">
        <v>8</v>
      </c>
      <c r="H132" s="9" t="s">
        <v>8</v>
      </c>
      <c r="I132" s="11" t="s">
        <v>8</v>
      </c>
      <c r="J132" s="7" t="s">
        <v>8</v>
      </c>
      <c r="K132" s="9" t="s">
        <v>8</v>
      </c>
      <c r="L132" s="11" t="s">
        <v>8</v>
      </c>
      <c r="M132" s="7" t="s">
        <v>8</v>
      </c>
      <c r="N132" s="9" t="s">
        <v>8</v>
      </c>
      <c r="O132" s="11" t="s">
        <v>8</v>
      </c>
      <c r="P132" s="7" t="s">
        <v>8</v>
      </c>
      <c r="Q132" s="9" t="s">
        <v>8</v>
      </c>
      <c r="R132" s="11" t="s">
        <v>8</v>
      </c>
      <c r="S132" s="7" t="s">
        <v>8</v>
      </c>
      <c r="T132" s="9" t="s">
        <v>8</v>
      </c>
    </row>
    <row r="133" spans="1:20" ht="14.1" customHeight="1" x14ac:dyDescent="0.3">
      <c r="A133" s="3" t="s">
        <v>526</v>
      </c>
      <c r="B133" s="3" t="s">
        <v>527</v>
      </c>
      <c r="C133" s="11" t="s">
        <v>8</v>
      </c>
      <c r="D133" s="7" t="s">
        <v>8</v>
      </c>
      <c r="E133" s="9" t="s">
        <v>8</v>
      </c>
      <c r="F133" s="11" t="s">
        <v>8</v>
      </c>
      <c r="G133" s="7" t="s">
        <v>8</v>
      </c>
      <c r="H133" s="9" t="s">
        <v>8</v>
      </c>
      <c r="I133" s="11" t="s">
        <v>8</v>
      </c>
      <c r="J133" s="7" t="s">
        <v>8</v>
      </c>
      <c r="K133" s="9" t="s">
        <v>8</v>
      </c>
      <c r="L133" s="11" t="s">
        <v>8</v>
      </c>
      <c r="M133" s="7" t="s">
        <v>8</v>
      </c>
      <c r="N133" s="9" t="s">
        <v>8</v>
      </c>
      <c r="O133" s="11" t="s">
        <v>8</v>
      </c>
      <c r="P133" s="7" t="s">
        <v>8</v>
      </c>
      <c r="Q133" s="9" t="s">
        <v>8</v>
      </c>
      <c r="R133" s="11" t="s">
        <v>8</v>
      </c>
      <c r="S133" s="7" t="s">
        <v>8</v>
      </c>
      <c r="T133" s="9" t="s">
        <v>8</v>
      </c>
    </row>
    <row r="134" spans="1:20" ht="14.1" customHeight="1" x14ac:dyDescent="0.3">
      <c r="A134" s="3" t="s">
        <v>530</v>
      </c>
      <c r="B134" s="3" t="s">
        <v>531</v>
      </c>
      <c r="C134" s="11">
        <v>419</v>
      </c>
      <c r="D134" s="7">
        <v>146.20780776999999</v>
      </c>
      <c r="E134" s="9">
        <v>8751.0158142085293</v>
      </c>
      <c r="F134" s="11">
        <v>37</v>
      </c>
      <c r="G134" s="7">
        <v>182.66591159999999</v>
      </c>
      <c r="H134" s="9">
        <v>10944.547885776199</v>
      </c>
      <c r="I134" s="11">
        <v>137</v>
      </c>
      <c r="J134" s="7">
        <v>119.80136318</v>
      </c>
      <c r="K134" s="9">
        <v>7164.2804226851604</v>
      </c>
      <c r="L134" s="11" t="s">
        <v>8</v>
      </c>
      <c r="M134" s="7" t="s">
        <v>8</v>
      </c>
      <c r="N134" s="9" t="s">
        <v>8</v>
      </c>
      <c r="O134" s="11" t="s">
        <v>8</v>
      </c>
      <c r="P134" s="7" t="s">
        <v>8</v>
      </c>
      <c r="Q134" s="9" t="s">
        <v>8</v>
      </c>
      <c r="R134" s="11">
        <v>11</v>
      </c>
      <c r="S134" s="7">
        <v>200.27288407</v>
      </c>
      <c r="T134" s="9">
        <v>11958.2472791824</v>
      </c>
    </row>
    <row r="135" spans="1:20" ht="29.1" customHeight="1" x14ac:dyDescent="0.3">
      <c r="A135" s="3" t="s">
        <v>534</v>
      </c>
      <c r="B135" s="2" t="s">
        <v>7449</v>
      </c>
      <c r="C135" s="11" t="s">
        <v>8</v>
      </c>
      <c r="D135" s="7" t="s">
        <v>8</v>
      </c>
      <c r="E135" s="9" t="s">
        <v>8</v>
      </c>
      <c r="F135" s="11" t="s">
        <v>8</v>
      </c>
      <c r="G135" s="7" t="s">
        <v>8</v>
      </c>
      <c r="H135" s="9" t="s">
        <v>8</v>
      </c>
      <c r="I135" s="11" t="s">
        <v>8</v>
      </c>
      <c r="J135" s="7" t="s">
        <v>8</v>
      </c>
      <c r="K135" s="9" t="s">
        <v>8</v>
      </c>
      <c r="L135" s="11" t="s">
        <v>8</v>
      </c>
      <c r="M135" s="7" t="s">
        <v>8</v>
      </c>
      <c r="N135" s="9" t="s">
        <v>8</v>
      </c>
      <c r="O135" s="11" t="s">
        <v>8</v>
      </c>
      <c r="P135" s="7" t="s">
        <v>8</v>
      </c>
      <c r="Q135" s="9" t="s">
        <v>8</v>
      </c>
      <c r="R135" s="11" t="s">
        <v>8</v>
      </c>
      <c r="S135" s="7" t="s">
        <v>8</v>
      </c>
      <c r="T135" s="9" t="s">
        <v>8</v>
      </c>
    </row>
    <row r="136" spans="1:20" ht="29.1" customHeight="1" x14ac:dyDescent="0.3">
      <c r="A136" s="3" t="s">
        <v>537</v>
      </c>
      <c r="B136" s="2" t="s">
        <v>7450</v>
      </c>
      <c r="C136" s="11" t="s">
        <v>8</v>
      </c>
      <c r="D136" s="7" t="s">
        <v>8</v>
      </c>
      <c r="E136" s="9" t="s">
        <v>8</v>
      </c>
      <c r="F136" s="11" t="s">
        <v>8</v>
      </c>
      <c r="G136" s="7" t="s">
        <v>8</v>
      </c>
      <c r="H136" s="9" t="s">
        <v>8</v>
      </c>
      <c r="I136" s="11" t="s">
        <v>8</v>
      </c>
      <c r="J136" s="7" t="s">
        <v>8</v>
      </c>
      <c r="K136" s="9" t="s">
        <v>8</v>
      </c>
      <c r="L136" s="11" t="s">
        <v>8</v>
      </c>
      <c r="M136" s="7" t="s">
        <v>8</v>
      </c>
      <c r="N136" s="9" t="s">
        <v>8</v>
      </c>
      <c r="O136" s="11" t="s">
        <v>8</v>
      </c>
      <c r="P136" s="7" t="s">
        <v>8</v>
      </c>
      <c r="Q136" s="9" t="s">
        <v>8</v>
      </c>
      <c r="R136" s="11" t="s">
        <v>8</v>
      </c>
      <c r="S136" s="7" t="s">
        <v>8</v>
      </c>
      <c r="T136" s="9" t="s">
        <v>8</v>
      </c>
    </row>
    <row r="137" spans="1:20" ht="14.1" customHeight="1" x14ac:dyDescent="0.3">
      <c r="A137" s="3" t="s">
        <v>541</v>
      </c>
      <c r="B137" s="3" t="s">
        <v>542</v>
      </c>
      <c r="C137" s="11">
        <v>117</v>
      </c>
      <c r="D137" s="7">
        <v>309.12120077999998</v>
      </c>
      <c r="E137" s="9">
        <v>18611.725241947999</v>
      </c>
      <c r="F137" s="11">
        <v>15</v>
      </c>
      <c r="G137" s="7">
        <v>333.05429836000002</v>
      </c>
      <c r="H137" s="9">
        <v>20050.809204851499</v>
      </c>
      <c r="I137" s="11" t="s">
        <v>8</v>
      </c>
      <c r="J137" s="7" t="s">
        <v>8</v>
      </c>
      <c r="K137" s="9" t="s">
        <v>8</v>
      </c>
      <c r="L137" s="11" t="s">
        <v>8</v>
      </c>
      <c r="M137" s="7" t="s">
        <v>8</v>
      </c>
      <c r="N137" s="9" t="s">
        <v>8</v>
      </c>
      <c r="O137" s="11">
        <v>16</v>
      </c>
      <c r="P137" s="7">
        <v>279.96737390999999</v>
      </c>
      <c r="Q137" s="9">
        <v>16883.939423378401</v>
      </c>
      <c r="R137" s="11" t="s">
        <v>8</v>
      </c>
      <c r="S137" s="7" t="s">
        <v>8</v>
      </c>
      <c r="T137" s="9" t="s">
        <v>8</v>
      </c>
    </row>
    <row r="138" spans="1:20" ht="14.1" customHeight="1" x14ac:dyDescent="0.3">
      <c r="A138" s="3" t="s">
        <v>545</v>
      </c>
      <c r="B138" s="3" t="s">
        <v>6223</v>
      </c>
      <c r="C138" s="11">
        <v>284</v>
      </c>
      <c r="D138" s="7">
        <v>221.48378385000001</v>
      </c>
      <c r="E138" s="9">
        <v>14217.392573489</v>
      </c>
      <c r="F138" s="11" t="s">
        <v>8</v>
      </c>
      <c r="G138" s="7" t="s">
        <v>8</v>
      </c>
      <c r="H138" s="9" t="s">
        <v>8</v>
      </c>
      <c r="I138" s="11">
        <v>101</v>
      </c>
      <c r="J138" s="7">
        <v>252.08146199999999</v>
      </c>
      <c r="K138" s="9">
        <v>16402.920518509301</v>
      </c>
      <c r="L138" s="11" t="s">
        <v>8</v>
      </c>
      <c r="M138" s="7" t="s">
        <v>8</v>
      </c>
      <c r="N138" s="9" t="s">
        <v>8</v>
      </c>
      <c r="O138" s="11" t="s">
        <v>8</v>
      </c>
      <c r="P138" s="7" t="s">
        <v>8</v>
      </c>
      <c r="Q138" s="9" t="s">
        <v>8</v>
      </c>
      <c r="R138" s="11" t="s">
        <v>8</v>
      </c>
      <c r="S138" s="7" t="s">
        <v>8</v>
      </c>
      <c r="T138" s="9" t="s">
        <v>8</v>
      </c>
    </row>
    <row r="139" spans="1:20" ht="14.1" customHeight="1" x14ac:dyDescent="0.3">
      <c r="A139" s="3" t="s">
        <v>548</v>
      </c>
      <c r="B139" s="3" t="s">
        <v>549</v>
      </c>
      <c r="C139" s="11">
        <v>709</v>
      </c>
      <c r="D139" s="7">
        <v>159.75560867999999</v>
      </c>
      <c r="E139" s="9">
        <v>10714.836375982601</v>
      </c>
      <c r="F139" s="11">
        <v>40</v>
      </c>
      <c r="G139" s="7">
        <v>190.55968659000001</v>
      </c>
      <c r="H139" s="9">
        <v>12505.1186695138</v>
      </c>
      <c r="I139" s="11">
        <v>115</v>
      </c>
      <c r="J139" s="7">
        <v>164.75965887000001</v>
      </c>
      <c r="K139" s="9">
        <v>11291.112708704501</v>
      </c>
      <c r="L139" s="11" t="s">
        <v>8</v>
      </c>
      <c r="M139" s="7" t="s">
        <v>8</v>
      </c>
      <c r="N139" s="9" t="s">
        <v>8</v>
      </c>
      <c r="O139" s="11">
        <v>53</v>
      </c>
      <c r="P139" s="7">
        <v>184.22930244</v>
      </c>
      <c r="Q139" s="9">
        <v>12424.471386636</v>
      </c>
      <c r="R139" s="11">
        <v>40</v>
      </c>
      <c r="S139" s="7">
        <v>177.60742546</v>
      </c>
      <c r="T139" s="9">
        <v>12049.552565284701</v>
      </c>
    </row>
    <row r="140" spans="1:20" ht="29.1" customHeight="1" x14ac:dyDescent="0.3">
      <c r="A140" s="3" t="s">
        <v>552</v>
      </c>
      <c r="B140" s="2" t="s">
        <v>7451</v>
      </c>
      <c r="C140" s="11">
        <v>774</v>
      </c>
      <c r="D140" s="7">
        <v>137.02868480000001</v>
      </c>
      <c r="E140" s="9">
        <v>9253.9345518964601</v>
      </c>
      <c r="F140" s="11">
        <v>51</v>
      </c>
      <c r="G140" s="7">
        <v>144.7634856</v>
      </c>
      <c r="H140" s="9">
        <v>9512.0850055599894</v>
      </c>
      <c r="I140" s="11">
        <v>266</v>
      </c>
      <c r="J140" s="7">
        <v>131.52339257</v>
      </c>
      <c r="K140" s="9">
        <v>9117.8664315059996</v>
      </c>
      <c r="L140" s="11" t="s">
        <v>8</v>
      </c>
      <c r="M140" s="7" t="s">
        <v>8</v>
      </c>
      <c r="N140" s="9" t="s">
        <v>8</v>
      </c>
      <c r="O140" s="11">
        <v>19</v>
      </c>
      <c r="P140" s="7">
        <v>137.65591975999999</v>
      </c>
      <c r="Q140" s="9">
        <v>9277.9820408791093</v>
      </c>
      <c r="R140" s="11">
        <v>18</v>
      </c>
      <c r="S140" s="7">
        <v>163.98838835000001</v>
      </c>
      <c r="T140" s="9">
        <v>11053.071526047501</v>
      </c>
    </row>
    <row r="141" spans="1:20" ht="14.1" customHeight="1" x14ac:dyDescent="0.3">
      <c r="A141" s="3" t="s">
        <v>557</v>
      </c>
      <c r="B141" s="3" t="s">
        <v>6225</v>
      </c>
      <c r="C141" s="11">
        <v>17</v>
      </c>
      <c r="D141" s="7">
        <v>120.65723185</v>
      </c>
      <c r="E141" s="9">
        <v>7730.1503896902695</v>
      </c>
      <c r="F141" s="11" t="s">
        <v>8</v>
      </c>
      <c r="G141" s="7" t="s">
        <v>8</v>
      </c>
      <c r="H141" s="9" t="s">
        <v>8</v>
      </c>
      <c r="I141" s="11" t="s">
        <v>8</v>
      </c>
      <c r="J141" s="7" t="s">
        <v>8</v>
      </c>
      <c r="K141" s="9" t="s">
        <v>8</v>
      </c>
      <c r="L141" s="11" t="s">
        <v>8</v>
      </c>
      <c r="M141" s="7" t="s">
        <v>8</v>
      </c>
      <c r="N141" s="9" t="s">
        <v>8</v>
      </c>
      <c r="O141" s="11" t="s">
        <v>8</v>
      </c>
      <c r="P141" s="7" t="s">
        <v>8</v>
      </c>
      <c r="Q141" s="9" t="s">
        <v>8</v>
      </c>
      <c r="R141" s="11" t="s">
        <v>8</v>
      </c>
      <c r="S141" s="7" t="s">
        <v>8</v>
      </c>
      <c r="T141" s="9" t="s">
        <v>8</v>
      </c>
    </row>
    <row r="142" spans="1:20" ht="29.1" customHeight="1" x14ac:dyDescent="0.3">
      <c r="A142" s="3" t="s">
        <v>561</v>
      </c>
      <c r="B142" s="2" t="s">
        <v>7425</v>
      </c>
      <c r="C142" s="11">
        <v>325</v>
      </c>
      <c r="D142" s="7">
        <v>203.19007363</v>
      </c>
      <c r="E142" s="9">
        <v>12734.878341898901</v>
      </c>
      <c r="F142" s="11">
        <v>16</v>
      </c>
      <c r="G142" s="7">
        <v>248.67937577000001</v>
      </c>
      <c r="H142" s="9">
        <v>15548.584640977</v>
      </c>
      <c r="I142" s="11">
        <v>56</v>
      </c>
      <c r="J142" s="7">
        <v>192.35083358</v>
      </c>
      <c r="K142" s="9">
        <v>12345.678837170501</v>
      </c>
      <c r="L142" s="11" t="s">
        <v>8</v>
      </c>
      <c r="M142" s="7" t="s">
        <v>8</v>
      </c>
      <c r="N142" s="9" t="s">
        <v>8</v>
      </c>
      <c r="O142" s="11">
        <v>27</v>
      </c>
      <c r="P142" s="7">
        <v>200.11486042999999</v>
      </c>
      <c r="Q142" s="9">
        <v>12504.9240646739</v>
      </c>
      <c r="R142" s="11">
        <v>19</v>
      </c>
      <c r="S142" s="7">
        <v>261.60245588999999</v>
      </c>
      <c r="T142" s="9">
        <v>16396.165954841301</v>
      </c>
    </row>
    <row r="143" spans="1:20" ht="14.1" customHeight="1" x14ac:dyDescent="0.3">
      <c r="A143" s="3" t="s">
        <v>563</v>
      </c>
      <c r="B143" s="3" t="s">
        <v>6226</v>
      </c>
      <c r="C143" s="11">
        <v>402</v>
      </c>
      <c r="D143" s="7">
        <v>240.30224766000001</v>
      </c>
      <c r="E143" s="9">
        <v>16452.325520382499</v>
      </c>
      <c r="F143" s="11">
        <v>44</v>
      </c>
      <c r="G143" s="7">
        <v>316.54082463999998</v>
      </c>
      <c r="H143" s="9">
        <v>20897.351042901199</v>
      </c>
      <c r="I143" s="11">
        <v>95</v>
      </c>
      <c r="J143" s="7">
        <v>208.16281735999999</v>
      </c>
      <c r="K143" s="9">
        <v>15119.571737386201</v>
      </c>
      <c r="L143" s="11" t="s">
        <v>8</v>
      </c>
      <c r="M143" s="7" t="s">
        <v>8</v>
      </c>
      <c r="N143" s="9" t="s">
        <v>8</v>
      </c>
      <c r="O143" s="11" t="s">
        <v>8</v>
      </c>
      <c r="P143" s="7" t="s">
        <v>8</v>
      </c>
      <c r="Q143" s="9" t="s">
        <v>8</v>
      </c>
      <c r="R143" s="11">
        <v>30</v>
      </c>
      <c r="S143" s="7">
        <v>248.20418280000001</v>
      </c>
      <c r="T143" s="9">
        <v>16850.570374547598</v>
      </c>
    </row>
    <row r="144" spans="1:20" ht="14.1" customHeight="1" x14ac:dyDescent="0.3">
      <c r="A144" s="3" t="s">
        <v>566</v>
      </c>
      <c r="B144" s="3" t="s">
        <v>6227</v>
      </c>
      <c r="C144" s="11">
        <v>66</v>
      </c>
      <c r="D144" s="7">
        <v>144.29305472999999</v>
      </c>
      <c r="E144" s="9">
        <v>9482.5148941318694</v>
      </c>
      <c r="F144" s="11">
        <v>13</v>
      </c>
      <c r="G144" s="7">
        <v>109.65161310000001</v>
      </c>
      <c r="H144" s="9">
        <v>7247.8071575161803</v>
      </c>
      <c r="I144" s="11" t="s">
        <v>8</v>
      </c>
      <c r="J144" s="7" t="s">
        <v>8</v>
      </c>
      <c r="K144" s="9" t="s">
        <v>8</v>
      </c>
      <c r="L144" s="11" t="s">
        <v>8</v>
      </c>
      <c r="M144" s="7" t="s">
        <v>8</v>
      </c>
      <c r="N144" s="9" t="s">
        <v>8</v>
      </c>
      <c r="O144" s="11" t="s">
        <v>8</v>
      </c>
      <c r="P144" s="7" t="s">
        <v>8</v>
      </c>
      <c r="Q144" s="9" t="s">
        <v>8</v>
      </c>
      <c r="R144" s="11" t="s">
        <v>8</v>
      </c>
      <c r="S144" s="7" t="s">
        <v>8</v>
      </c>
      <c r="T144" s="9" t="s">
        <v>8</v>
      </c>
    </row>
    <row r="145" spans="1:20" ht="14.1" customHeight="1" x14ac:dyDescent="0.3">
      <c r="A145" s="3" t="s">
        <v>571</v>
      </c>
      <c r="B145" s="3" t="s">
        <v>572</v>
      </c>
      <c r="C145" s="11" t="s">
        <v>8</v>
      </c>
      <c r="D145" s="7" t="s">
        <v>8</v>
      </c>
      <c r="E145" s="9" t="s">
        <v>8</v>
      </c>
      <c r="F145" s="11" t="s">
        <v>8</v>
      </c>
      <c r="G145" s="7" t="s">
        <v>8</v>
      </c>
      <c r="H145" s="9" t="s">
        <v>8</v>
      </c>
      <c r="I145" s="11" t="s">
        <v>8</v>
      </c>
      <c r="J145" s="7" t="s">
        <v>8</v>
      </c>
      <c r="K145" s="9" t="s">
        <v>8</v>
      </c>
      <c r="L145" s="11" t="s">
        <v>8</v>
      </c>
      <c r="M145" s="7" t="s">
        <v>8</v>
      </c>
      <c r="N145" s="9" t="s">
        <v>8</v>
      </c>
      <c r="O145" s="11" t="s">
        <v>8</v>
      </c>
      <c r="P145" s="7" t="s">
        <v>8</v>
      </c>
      <c r="Q145" s="9" t="s">
        <v>8</v>
      </c>
      <c r="R145" s="11" t="s">
        <v>8</v>
      </c>
      <c r="S145" s="7" t="s">
        <v>8</v>
      </c>
      <c r="T145" s="9" t="s">
        <v>8</v>
      </c>
    </row>
    <row r="146" spans="1:20" ht="29.1" customHeight="1" x14ac:dyDescent="0.3">
      <c r="A146" s="3" t="s">
        <v>575</v>
      </c>
      <c r="B146" s="2" t="s">
        <v>7452</v>
      </c>
      <c r="C146" s="11" t="s">
        <v>8</v>
      </c>
      <c r="D146" s="7" t="s">
        <v>8</v>
      </c>
      <c r="E146" s="9" t="s">
        <v>8</v>
      </c>
      <c r="F146" s="11" t="s">
        <v>8</v>
      </c>
      <c r="G146" s="7" t="s">
        <v>8</v>
      </c>
      <c r="H146" s="9" t="s">
        <v>8</v>
      </c>
      <c r="I146" s="11" t="s">
        <v>8</v>
      </c>
      <c r="J146" s="7" t="s">
        <v>8</v>
      </c>
      <c r="K146" s="9" t="s">
        <v>8</v>
      </c>
      <c r="L146" s="11" t="s">
        <v>8</v>
      </c>
      <c r="M146" s="7" t="s">
        <v>8</v>
      </c>
      <c r="N146" s="9" t="s">
        <v>8</v>
      </c>
      <c r="O146" s="11" t="s">
        <v>8</v>
      </c>
      <c r="P146" s="7" t="s">
        <v>8</v>
      </c>
      <c r="Q146" s="9" t="s">
        <v>8</v>
      </c>
      <c r="R146" s="11" t="s">
        <v>8</v>
      </c>
      <c r="S146" s="7" t="s">
        <v>8</v>
      </c>
      <c r="T146" s="9" t="s">
        <v>8</v>
      </c>
    </row>
    <row r="147" spans="1:20" ht="14.1" customHeight="1" x14ac:dyDescent="0.3">
      <c r="A147" s="3" t="s">
        <v>579</v>
      </c>
      <c r="B147" s="3" t="s">
        <v>580</v>
      </c>
      <c r="C147" s="11" t="s">
        <v>8</v>
      </c>
      <c r="D147" s="7" t="s">
        <v>8</v>
      </c>
      <c r="E147" s="9" t="s">
        <v>8</v>
      </c>
      <c r="F147" s="11" t="s">
        <v>8</v>
      </c>
      <c r="G147" s="7" t="s">
        <v>8</v>
      </c>
      <c r="H147" s="9" t="s">
        <v>8</v>
      </c>
      <c r="I147" s="11" t="s">
        <v>8</v>
      </c>
      <c r="J147" s="7" t="s">
        <v>8</v>
      </c>
      <c r="K147" s="9" t="s">
        <v>8</v>
      </c>
      <c r="L147" s="11" t="s">
        <v>8</v>
      </c>
      <c r="M147" s="7" t="s">
        <v>8</v>
      </c>
      <c r="N147" s="9" t="s">
        <v>8</v>
      </c>
      <c r="O147" s="11" t="s">
        <v>8</v>
      </c>
      <c r="P147" s="7" t="s">
        <v>8</v>
      </c>
      <c r="Q147" s="9" t="s">
        <v>8</v>
      </c>
      <c r="R147" s="11" t="s">
        <v>8</v>
      </c>
      <c r="S147" s="7" t="s">
        <v>8</v>
      </c>
      <c r="T147" s="9" t="s">
        <v>8</v>
      </c>
    </row>
    <row r="148" spans="1:20" ht="14.1" customHeight="1" x14ac:dyDescent="0.3">
      <c r="A148" s="3" t="s">
        <v>583</v>
      </c>
      <c r="B148" s="3" t="s">
        <v>6229</v>
      </c>
      <c r="C148" s="11">
        <v>51</v>
      </c>
      <c r="D148" s="7">
        <v>171.50379719</v>
      </c>
      <c r="E148" s="9">
        <v>10487.661956776299</v>
      </c>
      <c r="F148" s="11" t="s">
        <v>8</v>
      </c>
      <c r="G148" s="7" t="s">
        <v>8</v>
      </c>
      <c r="H148" s="9" t="s">
        <v>8</v>
      </c>
      <c r="I148" s="11">
        <v>30</v>
      </c>
      <c r="J148" s="7">
        <v>227.37451512000001</v>
      </c>
      <c r="K148" s="9">
        <v>14024.0557896111</v>
      </c>
      <c r="L148" s="11" t="s">
        <v>8</v>
      </c>
      <c r="M148" s="7" t="s">
        <v>8</v>
      </c>
      <c r="N148" s="9" t="s">
        <v>8</v>
      </c>
      <c r="O148" s="11" t="s">
        <v>8</v>
      </c>
      <c r="P148" s="7" t="s">
        <v>8</v>
      </c>
      <c r="Q148" s="9" t="s">
        <v>8</v>
      </c>
      <c r="R148" s="11" t="s">
        <v>8</v>
      </c>
      <c r="S148" s="7" t="s">
        <v>8</v>
      </c>
      <c r="T148" s="9" t="s">
        <v>8</v>
      </c>
    </row>
    <row r="149" spans="1:20" ht="14.1" customHeight="1" x14ac:dyDescent="0.3">
      <c r="A149" s="3" t="s">
        <v>589</v>
      </c>
      <c r="B149" s="3" t="s">
        <v>590</v>
      </c>
      <c r="C149" s="11" t="s">
        <v>8</v>
      </c>
      <c r="D149" s="7" t="s">
        <v>8</v>
      </c>
      <c r="E149" s="9" t="s">
        <v>8</v>
      </c>
      <c r="F149" s="11" t="s">
        <v>8</v>
      </c>
      <c r="G149" s="7" t="s">
        <v>8</v>
      </c>
      <c r="H149" s="9" t="s">
        <v>8</v>
      </c>
      <c r="I149" s="11" t="s">
        <v>8</v>
      </c>
      <c r="J149" s="7" t="s">
        <v>8</v>
      </c>
      <c r="K149" s="9" t="s">
        <v>8</v>
      </c>
      <c r="L149" s="11" t="s">
        <v>8</v>
      </c>
      <c r="M149" s="7" t="s">
        <v>8</v>
      </c>
      <c r="N149" s="9" t="s">
        <v>8</v>
      </c>
      <c r="O149" s="11" t="s">
        <v>8</v>
      </c>
      <c r="P149" s="7" t="s">
        <v>8</v>
      </c>
      <c r="Q149" s="9" t="s">
        <v>8</v>
      </c>
      <c r="R149" s="11" t="s">
        <v>8</v>
      </c>
      <c r="S149" s="7" t="s">
        <v>8</v>
      </c>
      <c r="T149" s="9" t="s">
        <v>8</v>
      </c>
    </row>
    <row r="150" spans="1:20" ht="29.1" customHeight="1" x14ac:dyDescent="0.3">
      <c r="A150" s="3" t="s">
        <v>593</v>
      </c>
      <c r="B150" s="2" t="s">
        <v>7453</v>
      </c>
      <c r="C150" s="11" t="s">
        <v>8</v>
      </c>
      <c r="D150" s="7" t="s">
        <v>8</v>
      </c>
      <c r="E150" s="9" t="s">
        <v>8</v>
      </c>
      <c r="F150" s="11" t="s">
        <v>8</v>
      </c>
      <c r="G150" s="7" t="s">
        <v>8</v>
      </c>
      <c r="H150" s="9" t="s">
        <v>8</v>
      </c>
      <c r="I150" s="11" t="s">
        <v>8</v>
      </c>
      <c r="J150" s="7" t="s">
        <v>8</v>
      </c>
      <c r="K150" s="9" t="s">
        <v>8</v>
      </c>
      <c r="L150" s="11" t="s">
        <v>8</v>
      </c>
      <c r="M150" s="7" t="s">
        <v>8</v>
      </c>
      <c r="N150" s="9" t="s">
        <v>8</v>
      </c>
      <c r="O150" s="11" t="s">
        <v>8</v>
      </c>
      <c r="P150" s="7" t="s">
        <v>8</v>
      </c>
      <c r="Q150" s="9" t="s">
        <v>8</v>
      </c>
      <c r="R150" s="11" t="s">
        <v>8</v>
      </c>
      <c r="S150" s="7" t="s">
        <v>8</v>
      </c>
      <c r="T150" s="9" t="s">
        <v>8</v>
      </c>
    </row>
    <row r="151" spans="1:20" ht="14.1" customHeight="1" x14ac:dyDescent="0.3">
      <c r="A151" s="3" t="s">
        <v>598</v>
      </c>
      <c r="B151" s="3" t="s">
        <v>6231</v>
      </c>
      <c r="C151" s="11" t="s">
        <v>8</v>
      </c>
      <c r="D151" s="7" t="s">
        <v>8</v>
      </c>
      <c r="E151" s="9" t="s">
        <v>8</v>
      </c>
      <c r="F151" s="11" t="s">
        <v>8</v>
      </c>
      <c r="G151" s="7" t="s">
        <v>8</v>
      </c>
      <c r="H151" s="9" t="s">
        <v>8</v>
      </c>
      <c r="I151" s="11" t="s">
        <v>8</v>
      </c>
      <c r="J151" s="7" t="s">
        <v>8</v>
      </c>
      <c r="K151" s="9" t="s">
        <v>8</v>
      </c>
      <c r="L151" s="11" t="s">
        <v>8</v>
      </c>
      <c r="M151" s="7" t="s">
        <v>8</v>
      </c>
      <c r="N151" s="9" t="s">
        <v>8</v>
      </c>
      <c r="O151" s="11" t="s">
        <v>8</v>
      </c>
      <c r="P151" s="7" t="s">
        <v>8</v>
      </c>
      <c r="Q151" s="9" t="s">
        <v>8</v>
      </c>
      <c r="R151" s="11" t="s">
        <v>8</v>
      </c>
      <c r="S151" s="7" t="s">
        <v>8</v>
      </c>
      <c r="T151" s="9" t="s">
        <v>8</v>
      </c>
    </row>
    <row r="152" spans="1:20" ht="14.1" customHeight="1" x14ac:dyDescent="0.3">
      <c r="A152" s="3" t="s">
        <v>602</v>
      </c>
      <c r="B152" s="3" t="s">
        <v>6232</v>
      </c>
      <c r="C152" s="11">
        <v>15</v>
      </c>
      <c r="D152" s="7">
        <v>161.68737992000001</v>
      </c>
      <c r="E152" s="9">
        <v>13832.313336343601</v>
      </c>
      <c r="F152" s="11" t="s">
        <v>8</v>
      </c>
      <c r="G152" s="7" t="s">
        <v>8</v>
      </c>
      <c r="H152" s="9" t="s">
        <v>8</v>
      </c>
      <c r="I152" s="11" t="s">
        <v>8</v>
      </c>
      <c r="J152" s="7" t="s">
        <v>8</v>
      </c>
      <c r="K152" s="9" t="s">
        <v>8</v>
      </c>
      <c r="L152" s="11" t="s">
        <v>8</v>
      </c>
      <c r="M152" s="7" t="s">
        <v>8</v>
      </c>
      <c r="N152" s="9" t="s">
        <v>8</v>
      </c>
      <c r="O152" s="11" t="s">
        <v>8</v>
      </c>
      <c r="P152" s="7" t="s">
        <v>8</v>
      </c>
      <c r="Q152" s="9" t="s">
        <v>8</v>
      </c>
      <c r="R152" s="11" t="s">
        <v>8</v>
      </c>
      <c r="S152" s="7" t="s">
        <v>8</v>
      </c>
      <c r="T152" s="9" t="s">
        <v>8</v>
      </c>
    </row>
    <row r="153" spans="1:20" ht="29.1" customHeight="1" x14ac:dyDescent="0.3">
      <c r="A153" s="3" t="s">
        <v>607</v>
      </c>
      <c r="B153" s="2" t="s">
        <v>7454</v>
      </c>
      <c r="C153" s="11" t="s">
        <v>8</v>
      </c>
      <c r="D153" s="7" t="s">
        <v>8</v>
      </c>
      <c r="E153" s="9" t="s">
        <v>8</v>
      </c>
      <c r="F153" s="11" t="s">
        <v>8</v>
      </c>
      <c r="G153" s="7" t="s">
        <v>8</v>
      </c>
      <c r="H153" s="9" t="s">
        <v>8</v>
      </c>
      <c r="I153" s="11" t="s">
        <v>8</v>
      </c>
      <c r="J153" s="7" t="s">
        <v>8</v>
      </c>
      <c r="K153" s="9" t="s">
        <v>8</v>
      </c>
      <c r="L153" s="11" t="s">
        <v>8</v>
      </c>
      <c r="M153" s="7" t="s">
        <v>8</v>
      </c>
      <c r="N153" s="9" t="s">
        <v>8</v>
      </c>
      <c r="O153" s="11" t="s">
        <v>8</v>
      </c>
      <c r="P153" s="7" t="s">
        <v>8</v>
      </c>
      <c r="Q153" s="9" t="s">
        <v>8</v>
      </c>
      <c r="R153" s="11" t="s">
        <v>8</v>
      </c>
      <c r="S153" s="7" t="s">
        <v>8</v>
      </c>
      <c r="T153" s="9" t="s">
        <v>8</v>
      </c>
    </row>
    <row r="154" spans="1:20" ht="29.1" customHeight="1" x14ac:dyDescent="0.3">
      <c r="A154" s="3" t="s">
        <v>612</v>
      </c>
      <c r="B154" s="2" t="s">
        <v>7455</v>
      </c>
      <c r="C154" s="11" t="s">
        <v>8</v>
      </c>
      <c r="D154" s="7" t="s">
        <v>8</v>
      </c>
      <c r="E154" s="9" t="s">
        <v>8</v>
      </c>
      <c r="F154" s="11" t="s">
        <v>8</v>
      </c>
      <c r="G154" s="7" t="s">
        <v>8</v>
      </c>
      <c r="H154" s="9" t="s">
        <v>8</v>
      </c>
      <c r="I154" s="11" t="s">
        <v>8</v>
      </c>
      <c r="J154" s="7" t="s">
        <v>8</v>
      </c>
      <c r="K154" s="9" t="s">
        <v>8</v>
      </c>
      <c r="L154" s="11" t="s">
        <v>8</v>
      </c>
      <c r="M154" s="7" t="s">
        <v>8</v>
      </c>
      <c r="N154" s="9" t="s">
        <v>8</v>
      </c>
      <c r="O154" s="11" t="s">
        <v>8</v>
      </c>
      <c r="P154" s="7" t="s">
        <v>8</v>
      </c>
      <c r="Q154" s="9" t="s">
        <v>8</v>
      </c>
      <c r="R154" s="11" t="s">
        <v>8</v>
      </c>
      <c r="S154" s="7" t="s">
        <v>8</v>
      </c>
      <c r="T154" s="9" t="s">
        <v>8</v>
      </c>
    </row>
    <row r="155" spans="1:20" ht="14.1" customHeight="1" x14ac:dyDescent="0.3">
      <c r="A155" s="3" t="s">
        <v>617</v>
      </c>
      <c r="B155" s="3" t="s">
        <v>6235</v>
      </c>
      <c r="C155" s="11" t="s">
        <v>8</v>
      </c>
      <c r="D155" s="7" t="s">
        <v>8</v>
      </c>
      <c r="E155" s="9" t="s">
        <v>8</v>
      </c>
      <c r="F155" s="11" t="s">
        <v>8</v>
      </c>
      <c r="G155" s="7" t="s">
        <v>8</v>
      </c>
      <c r="H155" s="9" t="s">
        <v>8</v>
      </c>
      <c r="I155" s="11" t="s">
        <v>8</v>
      </c>
      <c r="J155" s="7" t="s">
        <v>8</v>
      </c>
      <c r="K155" s="9" t="s">
        <v>8</v>
      </c>
      <c r="L155" s="11" t="s">
        <v>8</v>
      </c>
      <c r="M155" s="7" t="s">
        <v>8</v>
      </c>
      <c r="N155" s="9" t="s">
        <v>8</v>
      </c>
      <c r="O155" s="11" t="s">
        <v>8</v>
      </c>
      <c r="P155" s="7" t="s">
        <v>8</v>
      </c>
      <c r="Q155" s="9" t="s">
        <v>8</v>
      </c>
      <c r="R155" s="11" t="s">
        <v>8</v>
      </c>
      <c r="S155" s="7" t="s">
        <v>8</v>
      </c>
      <c r="T155" s="9" t="s">
        <v>8</v>
      </c>
    </row>
    <row r="156" spans="1:20" ht="14.1" customHeight="1" x14ac:dyDescent="0.3">
      <c r="A156" s="3" t="s">
        <v>622</v>
      </c>
      <c r="B156" s="3" t="s">
        <v>623</v>
      </c>
      <c r="C156" s="11" t="s">
        <v>8</v>
      </c>
      <c r="D156" s="7" t="s">
        <v>8</v>
      </c>
      <c r="E156" s="9" t="s">
        <v>8</v>
      </c>
      <c r="F156" s="11" t="s">
        <v>8</v>
      </c>
      <c r="G156" s="7" t="s">
        <v>8</v>
      </c>
      <c r="H156" s="9" t="s">
        <v>8</v>
      </c>
      <c r="I156" s="11" t="s">
        <v>8</v>
      </c>
      <c r="J156" s="7" t="s">
        <v>8</v>
      </c>
      <c r="K156" s="9" t="s">
        <v>8</v>
      </c>
      <c r="L156" s="11" t="s">
        <v>8</v>
      </c>
      <c r="M156" s="7" t="s">
        <v>8</v>
      </c>
      <c r="N156" s="9" t="s">
        <v>8</v>
      </c>
      <c r="O156" s="11" t="s">
        <v>8</v>
      </c>
      <c r="P156" s="7" t="s">
        <v>8</v>
      </c>
      <c r="Q156" s="9" t="s">
        <v>8</v>
      </c>
      <c r="R156" s="11" t="s">
        <v>8</v>
      </c>
      <c r="S156" s="7" t="s">
        <v>8</v>
      </c>
      <c r="T156" s="9" t="s">
        <v>8</v>
      </c>
    </row>
    <row r="157" spans="1:20" ht="29.1" customHeight="1" x14ac:dyDescent="0.3">
      <c r="A157" s="3" t="s">
        <v>626</v>
      </c>
      <c r="B157" s="2" t="s">
        <v>7456</v>
      </c>
      <c r="C157" s="11" t="s">
        <v>8</v>
      </c>
      <c r="D157" s="7" t="s">
        <v>8</v>
      </c>
      <c r="E157" s="9" t="s">
        <v>8</v>
      </c>
      <c r="F157" s="11" t="s">
        <v>8</v>
      </c>
      <c r="G157" s="7" t="s">
        <v>8</v>
      </c>
      <c r="H157" s="9" t="s">
        <v>8</v>
      </c>
      <c r="I157" s="11" t="s">
        <v>8</v>
      </c>
      <c r="J157" s="7" t="s">
        <v>8</v>
      </c>
      <c r="K157" s="9" t="s">
        <v>8</v>
      </c>
      <c r="L157" s="11" t="s">
        <v>8</v>
      </c>
      <c r="M157" s="7" t="s">
        <v>8</v>
      </c>
      <c r="N157" s="9" t="s">
        <v>8</v>
      </c>
      <c r="O157" s="11" t="s">
        <v>8</v>
      </c>
      <c r="P157" s="7" t="s">
        <v>8</v>
      </c>
      <c r="Q157" s="9" t="s">
        <v>8</v>
      </c>
      <c r="R157" s="11" t="s">
        <v>8</v>
      </c>
      <c r="S157" s="7" t="s">
        <v>8</v>
      </c>
      <c r="T157" s="9" t="s">
        <v>8</v>
      </c>
    </row>
    <row r="158" spans="1:20" ht="29.1" customHeight="1" x14ac:dyDescent="0.3">
      <c r="A158" s="3" t="s">
        <v>631</v>
      </c>
      <c r="B158" s="2" t="s">
        <v>7457</v>
      </c>
      <c r="C158" s="11" t="s">
        <v>8</v>
      </c>
      <c r="D158" s="7" t="s">
        <v>8</v>
      </c>
      <c r="E158" s="9" t="s">
        <v>8</v>
      </c>
      <c r="F158" s="11" t="s">
        <v>8</v>
      </c>
      <c r="G158" s="7" t="s">
        <v>8</v>
      </c>
      <c r="H158" s="9" t="s">
        <v>8</v>
      </c>
      <c r="I158" s="11" t="s">
        <v>8</v>
      </c>
      <c r="J158" s="7" t="s">
        <v>8</v>
      </c>
      <c r="K158" s="9" t="s">
        <v>8</v>
      </c>
      <c r="L158" s="11" t="s">
        <v>8</v>
      </c>
      <c r="M158" s="7" t="s">
        <v>8</v>
      </c>
      <c r="N158" s="9" t="s">
        <v>8</v>
      </c>
      <c r="O158" s="11" t="s">
        <v>8</v>
      </c>
      <c r="P158" s="7" t="s">
        <v>8</v>
      </c>
      <c r="Q158" s="9" t="s">
        <v>8</v>
      </c>
      <c r="R158" s="11" t="s">
        <v>8</v>
      </c>
      <c r="S158" s="7" t="s">
        <v>8</v>
      </c>
      <c r="T158" s="9" t="s">
        <v>8</v>
      </c>
    </row>
    <row r="159" spans="1:20" ht="14.1" customHeight="1" x14ac:dyDescent="0.3">
      <c r="A159" s="3" t="s">
        <v>635</v>
      </c>
      <c r="B159" s="3" t="s">
        <v>6238</v>
      </c>
      <c r="C159" s="11" t="s">
        <v>8</v>
      </c>
      <c r="D159" s="7" t="s">
        <v>8</v>
      </c>
      <c r="E159" s="9" t="s">
        <v>8</v>
      </c>
      <c r="F159" s="11" t="s">
        <v>8</v>
      </c>
      <c r="G159" s="7" t="s">
        <v>8</v>
      </c>
      <c r="H159" s="9" t="s">
        <v>8</v>
      </c>
      <c r="I159" s="11" t="s">
        <v>8</v>
      </c>
      <c r="J159" s="7" t="s">
        <v>8</v>
      </c>
      <c r="K159" s="9" t="s">
        <v>8</v>
      </c>
      <c r="L159" s="11" t="s">
        <v>8</v>
      </c>
      <c r="M159" s="7" t="s">
        <v>8</v>
      </c>
      <c r="N159" s="9" t="s">
        <v>8</v>
      </c>
      <c r="O159" s="11" t="s">
        <v>8</v>
      </c>
      <c r="P159" s="7" t="s">
        <v>8</v>
      </c>
      <c r="Q159" s="9" t="s">
        <v>8</v>
      </c>
      <c r="R159" s="11" t="s">
        <v>8</v>
      </c>
      <c r="S159" s="7" t="s">
        <v>8</v>
      </c>
      <c r="T159" s="9" t="s">
        <v>8</v>
      </c>
    </row>
    <row r="160" spans="1:20" ht="14.1" customHeight="1" x14ac:dyDescent="0.3">
      <c r="A160" s="3" t="s">
        <v>639</v>
      </c>
      <c r="B160" s="3" t="s">
        <v>640</v>
      </c>
      <c r="C160" s="11" t="s">
        <v>8</v>
      </c>
      <c r="D160" s="7" t="s">
        <v>8</v>
      </c>
      <c r="E160" s="9" t="s">
        <v>8</v>
      </c>
      <c r="F160" s="11" t="s">
        <v>8</v>
      </c>
      <c r="G160" s="7" t="s">
        <v>8</v>
      </c>
      <c r="H160" s="9" t="s">
        <v>8</v>
      </c>
      <c r="I160" s="11" t="s">
        <v>8</v>
      </c>
      <c r="J160" s="7" t="s">
        <v>8</v>
      </c>
      <c r="K160" s="9" t="s">
        <v>8</v>
      </c>
      <c r="L160" s="11" t="s">
        <v>8</v>
      </c>
      <c r="M160" s="7" t="s">
        <v>8</v>
      </c>
      <c r="N160" s="9" t="s">
        <v>8</v>
      </c>
      <c r="O160" s="11" t="s">
        <v>8</v>
      </c>
      <c r="P160" s="7" t="s">
        <v>8</v>
      </c>
      <c r="Q160" s="9" t="s">
        <v>8</v>
      </c>
      <c r="R160" s="11" t="s">
        <v>8</v>
      </c>
      <c r="S160" s="7" t="s">
        <v>8</v>
      </c>
      <c r="T160" s="9" t="s">
        <v>8</v>
      </c>
    </row>
    <row r="161" spans="1:20" ht="14.1" customHeight="1" x14ac:dyDescent="0.3">
      <c r="A161" s="3" t="s">
        <v>643</v>
      </c>
      <c r="B161" s="3" t="s">
        <v>6239</v>
      </c>
      <c r="C161" s="11">
        <v>30</v>
      </c>
      <c r="D161" s="7">
        <v>190.82062959999999</v>
      </c>
      <c r="E161" s="9">
        <v>11299.2899341915</v>
      </c>
      <c r="F161" s="11" t="s">
        <v>8</v>
      </c>
      <c r="G161" s="7" t="s">
        <v>8</v>
      </c>
      <c r="H161" s="9" t="s">
        <v>8</v>
      </c>
      <c r="I161" s="11" t="s">
        <v>8</v>
      </c>
      <c r="J161" s="7" t="s">
        <v>8</v>
      </c>
      <c r="K161" s="9" t="s">
        <v>8</v>
      </c>
      <c r="L161" s="11" t="s">
        <v>8</v>
      </c>
      <c r="M161" s="7" t="s">
        <v>8</v>
      </c>
      <c r="N161" s="9" t="s">
        <v>8</v>
      </c>
      <c r="O161" s="11" t="s">
        <v>8</v>
      </c>
      <c r="P161" s="7" t="s">
        <v>8</v>
      </c>
      <c r="Q161" s="9" t="s">
        <v>8</v>
      </c>
      <c r="R161" s="11" t="s">
        <v>8</v>
      </c>
      <c r="S161" s="7" t="s">
        <v>8</v>
      </c>
      <c r="T161" s="9" t="s">
        <v>8</v>
      </c>
    </row>
    <row r="162" spans="1:20" ht="29.1" customHeight="1" x14ac:dyDescent="0.3">
      <c r="A162" s="3" t="s">
        <v>647</v>
      </c>
      <c r="B162" s="2" t="s">
        <v>7458</v>
      </c>
      <c r="C162" s="11" t="s">
        <v>8</v>
      </c>
      <c r="D162" s="7" t="s">
        <v>8</v>
      </c>
      <c r="E162" s="9" t="s">
        <v>8</v>
      </c>
      <c r="F162" s="11" t="s">
        <v>8</v>
      </c>
      <c r="G162" s="7" t="s">
        <v>8</v>
      </c>
      <c r="H162" s="9" t="s">
        <v>8</v>
      </c>
      <c r="I162" s="11" t="s">
        <v>8</v>
      </c>
      <c r="J162" s="7" t="s">
        <v>8</v>
      </c>
      <c r="K162" s="9" t="s">
        <v>8</v>
      </c>
      <c r="L162" s="11" t="s">
        <v>8</v>
      </c>
      <c r="M162" s="7" t="s">
        <v>8</v>
      </c>
      <c r="N162" s="9" t="s">
        <v>8</v>
      </c>
      <c r="O162" s="11" t="s">
        <v>8</v>
      </c>
      <c r="P162" s="7" t="s">
        <v>8</v>
      </c>
      <c r="Q162" s="9" t="s">
        <v>8</v>
      </c>
      <c r="R162" s="11" t="s">
        <v>8</v>
      </c>
      <c r="S162" s="7" t="s">
        <v>8</v>
      </c>
      <c r="T162" s="9" t="s">
        <v>8</v>
      </c>
    </row>
    <row r="163" spans="1:20" ht="29.1" customHeight="1" x14ac:dyDescent="0.3">
      <c r="A163" s="3" t="s">
        <v>650</v>
      </c>
      <c r="B163" s="2" t="s">
        <v>7459</v>
      </c>
      <c r="C163" s="11" t="s">
        <v>8</v>
      </c>
      <c r="D163" s="7" t="s">
        <v>8</v>
      </c>
      <c r="E163" s="9" t="s">
        <v>8</v>
      </c>
      <c r="F163" s="11" t="s">
        <v>8</v>
      </c>
      <c r="G163" s="7" t="s">
        <v>8</v>
      </c>
      <c r="H163" s="9" t="s">
        <v>8</v>
      </c>
      <c r="I163" s="11" t="s">
        <v>8</v>
      </c>
      <c r="J163" s="7" t="s">
        <v>8</v>
      </c>
      <c r="K163" s="9" t="s">
        <v>8</v>
      </c>
      <c r="L163" s="11" t="s">
        <v>8</v>
      </c>
      <c r="M163" s="7" t="s">
        <v>8</v>
      </c>
      <c r="N163" s="9" t="s">
        <v>8</v>
      </c>
      <c r="O163" s="11" t="s">
        <v>8</v>
      </c>
      <c r="P163" s="7" t="s">
        <v>8</v>
      </c>
      <c r="Q163" s="9" t="s">
        <v>8</v>
      </c>
      <c r="R163" s="11" t="s">
        <v>8</v>
      </c>
      <c r="S163" s="7" t="s">
        <v>8</v>
      </c>
      <c r="T163" s="9" t="s">
        <v>8</v>
      </c>
    </row>
    <row r="164" spans="1:20" ht="14.1" customHeight="1" x14ac:dyDescent="0.3">
      <c r="A164" s="3" t="s">
        <v>655</v>
      </c>
      <c r="B164" s="3" t="s">
        <v>6242</v>
      </c>
      <c r="C164" s="11" t="s">
        <v>8</v>
      </c>
      <c r="D164" s="7" t="s">
        <v>8</v>
      </c>
      <c r="E164" s="9" t="s">
        <v>8</v>
      </c>
      <c r="F164" s="11" t="s">
        <v>8</v>
      </c>
      <c r="G164" s="7" t="s">
        <v>8</v>
      </c>
      <c r="H164" s="9" t="s">
        <v>8</v>
      </c>
      <c r="I164" s="11" t="s">
        <v>8</v>
      </c>
      <c r="J164" s="7" t="s">
        <v>8</v>
      </c>
      <c r="K164" s="9" t="s">
        <v>8</v>
      </c>
      <c r="L164" s="11" t="s">
        <v>8</v>
      </c>
      <c r="M164" s="7" t="s">
        <v>8</v>
      </c>
      <c r="N164" s="9" t="s">
        <v>8</v>
      </c>
      <c r="O164" s="11" t="s">
        <v>8</v>
      </c>
      <c r="P164" s="7" t="s">
        <v>8</v>
      </c>
      <c r="Q164" s="9" t="s">
        <v>8</v>
      </c>
      <c r="R164" s="11" t="s">
        <v>8</v>
      </c>
      <c r="S164" s="7" t="s">
        <v>8</v>
      </c>
      <c r="T164" s="9" t="s">
        <v>8</v>
      </c>
    </row>
    <row r="165" spans="1:20" ht="29.1" customHeight="1" x14ac:dyDescent="0.3">
      <c r="A165" s="3" t="s">
        <v>659</v>
      </c>
      <c r="B165" s="2" t="s">
        <v>660</v>
      </c>
      <c r="C165" s="11" t="s">
        <v>8</v>
      </c>
      <c r="D165" s="7" t="s">
        <v>8</v>
      </c>
      <c r="E165" s="9" t="s">
        <v>8</v>
      </c>
      <c r="F165" s="11" t="s">
        <v>8</v>
      </c>
      <c r="G165" s="7" t="s">
        <v>8</v>
      </c>
      <c r="H165" s="9" t="s">
        <v>8</v>
      </c>
      <c r="I165" s="11" t="s">
        <v>8</v>
      </c>
      <c r="J165" s="7" t="s">
        <v>8</v>
      </c>
      <c r="K165" s="9" t="s">
        <v>8</v>
      </c>
      <c r="L165" s="11" t="s">
        <v>8</v>
      </c>
      <c r="M165" s="7" t="s">
        <v>8</v>
      </c>
      <c r="N165" s="9" t="s">
        <v>8</v>
      </c>
      <c r="O165" s="11" t="s">
        <v>8</v>
      </c>
      <c r="P165" s="7" t="s">
        <v>8</v>
      </c>
      <c r="Q165" s="9" t="s">
        <v>8</v>
      </c>
      <c r="R165" s="11" t="s">
        <v>8</v>
      </c>
      <c r="S165" s="7" t="s">
        <v>8</v>
      </c>
      <c r="T165" s="9" t="s">
        <v>8</v>
      </c>
    </row>
    <row r="166" spans="1:20" ht="14.1" customHeight="1" x14ac:dyDescent="0.3">
      <c r="A166" s="3" t="s">
        <v>662</v>
      </c>
      <c r="B166" s="3" t="s">
        <v>663</v>
      </c>
      <c r="C166" s="11" t="s">
        <v>8</v>
      </c>
      <c r="D166" s="7" t="s">
        <v>8</v>
      </c>
      <c r="E166" s="9" t="s">
        <v>8</v>
      </c>
      <c r="F166" s="11" t="s">
        <v>8</v>
      </c>
      <c r="G166" s="7" t="s">
        <v>8</v>
      </c>
      <c r="H166" s="9" t="s">
        <v>8</v>
      </c>
      <c r="I166" s="11" t="s">
        <v>8</v>
      </c>
      <c r="J166" s="7" t="s">
        <v>8</v>
      </c>
      <c r="K166" s="9" t="s">
        <v>8</v>
      </c>
      <c r="L166" s="11" t="s">
        <v>8</v>
      </c>
      <c r="M166" s="7" t="s">
        <v>8</v>
      </c>
      <c r="N166" s="9" t="s">
        <v>8</v>
      </c>
      <c r="O166" s="11" t="s">
        <v>8</v>
      </c>
      <c r="P166" s="7" t="s">
        <v>8</v>
      </c>
      <c r="Q166" s="9" t="s">
        <v>8</v>
      </c>
      <c r="R166" s="11" t="s">
        <v>8</v>
      </c>
      <c r="S166" s="7" t="s">
        <v>8</v>
      </c>
      <c r="T166" s="9" t="s">
        <v>8</v>
      </c>
    </row>
    <row r="167" spans="1:20" ht="14.1" customHeight="1" x14ac:dyDescent="0.3">
      <c r="A167" s="3" t="s">
        <v>666</v>
      </c>
      <c r="B167" s="3" t="s">
        <v>6244</v>
      </c>
      <c r="C167" s="11" t="s">
        <v>8</v>
      </c>
      <c r="D167" s="7" t="s">
        <v>8</v>
      </c>
      <c r="E167" s="9" t="s">
        <v>8</v>
      </c>
      <c r="F167" s="11" t="s">
        <v>8</v>
      </c>
      <c r="G167" s="7" t="s">
        <v>8</v>
      </c>
      <c r="H167" s="9" t="s">
        <v>8</v>
      </c>
      <c r="I167" s="11" t="s">
        <v>8</v>
      </c>
      <c r="J167" s="7" t="s">
        <v>8</v>
      </c>
      <c r="K167" s="9" t="s">
        <v>8</v>
      </c>
      <c r="L167" s="11" t="s">
        <v>8</v>
      </c>
      <c r="M167" s="7" t="s">
        <v>8</v>
      </c>
      <c r="N167" s="9" t="s">
        <v>8</v>
      </c>
      <c r="O167" s="11" t="s">
        <v>8</v>
      </c>
      <c r="P167" s="7" t="s">
        <v>8</v>
      </c>
      <c r="Q167" s="9" t="s">
        <v>8</v>
      </c>
      <c r="R167" s="11" t="s">
        <v>8</v>
      </c>
      <c r="S167" s="7" t="s">
        <v>8</v>
      </c>
      <c r="T167" s="9" t="s">
        <v>8</v>
      </c>
    </row>
    <row r="168" spans="1:20" ht="29.1" customHeight="1" x14ac:dyDescent="0.3">
      <c r="A168" s="3" t="s">
        <v>670</v>
      </c>
      <c r="B168" s="2" t="s">
        <v>7460</v>
      </c>
      <c r="C168" s="11" t="s">
        <v>8</v>
      </c>
      <c r="D168" s="7" t="s">
        <v>8</v>
      </c>
      <c r="E168" s="9" t="s">
        <v>8</v>
      </c>
      <c r="F168" s="11" t="s">
        <v>8</v>
      </c>
      <c r="G168" s="7" t="s">
        <v>8</v>
      </c>
      <c r="H168" s="9" t="s">
        <v>8</v>
      </c>
      <c r="I168" s="11" t="s">
        <v>8</v>
      </c>
      <c r="J168" s="7" t="s">
        <v>8</v>
      </c>
      <c r="K168" s="9" t="s">
        <v>8</v>
      </c>
      <c r="L168" s="11" t="s">
        <v>8</v>
      </c>
      <c r="M168" s="7" t="s">
        <v>8</v>
      </c>
      <c r="N168" s="9" t="s">
        <v>8</v>
      </c>
      <c r="O168" s="11" t="s">
        <v>8</v>
      </c>
      <c r="P168" s="7" t="s">
        <v>8</v>
      </c>
      <c r="Q168" s="9" t="s">
        <v>8</v>
      </c>
      <c r="R168" s="11" t="s">
        <v>8</v>
      </c>
      <c r="S168" s="7" t="s">
        <v>8</v>
      </c>
      <c r="T168" s="9" t="s">
        <v>8</v>
      </c>
    </row>
    <row r="169" spans="1:20" ht="29.1" customHeight="1" x14ac:dyDescent="0.3">
      <c r="A169" s="3" t="s">
        <v>673</v>
      </c>
      <c r="B169" s="2" t="s">
        <v>7461</v>
      </c>
      <c r="C169" s="11" t="s">
        <v>8</v>
      </c>
      <c r="D169" s="7" t="s">
        <v>8</v>
      </c>
      <c r="E169" s="9" t="s">
        <v>8</v>
      </c>
      <c r="F169" s="11" t="s">
        <v>8</v>
      </c>
      <c r="G169" s="7" t="s">
        <v>8</v>
      </c>
      <c r="H169" s="9" t="s">
        <v>8</v>
      </c>
      <c r="I169" s="11" t="s">
        <v>8</v>
      </c>
      <c r="J169" s="7" t="s">
        <v>8</v>
      </c>
      <c r="K169" s="9" t="s">
        <v>8</v>
      </c>
      <c r="L169" s="11" t="s">
        <v>8</v>
      </c>
      <c r="M169" s="7" t="s">
        <v>8</v>
      </c>
      <c r="N169" s="9" t="s">
        <v>8</v>
      </c>
      <c r="O169" s="11" t="s">
        <v>8</v>
      </c>
      <c r="P169" s="7" t="s">
        <v>8</v>
      </c>
      <c r="Q169" s="9" t="s">
        <v>8</v>
      </c>
      <c r="R169" s="11" t="s">
        <v>8</v>
      </c>
      <c r="S169" s="7" t="s">
        <v>8</v>
      </c>
      <c r="T169" s="9" t="s">
        <v>8</v>
      </c>
    </row>
    <row r="170" spans="1:20" ht="14.1" customHeight="1" x14ac:dyDescent="0.3">
      <c r="A170" s="3" t="s">
        <v>677</v>
      </c>
      <c r="B170" s="3" t="s">
        <v>678</v>
      </c>
      <c r="C170" s="11" t="s">
        <v>8</v>
      </c>
      <c r="D170" s="7" t="s">
        <v>8</v>
      </c>
      <c r="E170" s="9" t="s">
        <v>8</v>
      </c>
      <c r="F170" s="11" t="s">
        <v>8</v>
      </c>
      <c r="G170" s="7" t="s">
        <v>8</v>
      </c>
      <c r="H170" s="9" t="s">
        <v>8</v>
      </c>
      <c r="I170" s="11" t="s">
        <v>8</v>
      </c>
      <c r="J170" s="7" t="s">
        <v>8</v>
      </c>
      <c r="K170" s="9" t="s">
        <v>8</v>
      </c>
      <c r="L170" s="11" t="s">
        <v>8</v>
      </c>
      <c r="M170" s="7" t="s">
        <v>8</v>
      </c>
      <c r="N170" s="9" t="s">
        <v>8</v>
      </c>
      <c r="O170" s="11" t="s">
        <v>8</v>
      </c>
      <c r="P170" s="7" t="s">
        <v>8</v>
      </c>
      <c r="Q170" s="9" t="s">
        <v>8</v>
      </c>
      <c r="R170" s="11" t="s">
        <v>8</v>
      </c>
      <c r="S170" s="7" t="s">
        <v>8</v>
      </c>
      <c r="T170" s="9" t="s">
        <v>8</v>
      </c>
    </row>
    <row r="171" spans="1:20" ht="29.1" customHeight="1" x14ac:dyDescent="0.3">
      <c r="A171" s="3" t="s">
        <v>682</v>
      </c>
      <c r="B171" s="2" t="s">
        <v>7462</v>
      </c>
      <c r="C171" s="11">
        <v>13</v>
      </c>
      <c r="D171" s="7">
        <v>221.90471221999999</v>
      </c>
      <c r="E171" s="9">
        <v>14855.930724023799</v>
      </c>
      <c r="F171" s="11" t="s">
        <v>8</v>
      </c>
      <c r="G171" s="7" t="s">
        <v>8</v>
      </c>
      <c r="H171" s="9" t="s">
        <v>8</v>
      </c>
      <c r="I171" s="11" t="s">
        <v>8</v>
      </c>
      <c r="J171" s="7" t="s">
        <v>8</v>
      </c>
      <c r="K171" s="9" t="s">
        <v>8</v>
      </c>
      <c r="L171" s="11" t="s">
        <v>8</v>
      </c>
      <c r="M171" s="7" t="s">
        <v>8</v>
      </c>
      <c r="N171" s="9" t="s">
        <v>8</v>
      </c>
      <c r="O171" s="11" t="s">
        <v>8</v>
      </c>
      <c r="P171" s="7" t="s">
        <v>8</v>
      </c>
      <c r="Q171" s="9" t="s">
        <v>8</v>
      </c>
      <c r="R171" s="11" t="s">
        <v>8</v>
      </c>
      <c r="S171" s="7" t="s">
        <v>8</v>
      </c>
      <c r="T171" s="9" t="s">
        <v>8</v>
      </c>
    </row>
    <row r="172" spans="1:20" ht="14.1" customHeight="1" x14ac:dyDescent="0.3">
      <c r="A172" s="3" t="s">
        <v>685</v>
      </c>
      <c r="B172" s="3" t="s">
        <v>6248</v>
      </c>
      <c r="C172" s="11" t="s">
        <v>8</v>
      </c>
      <c r="D172" s="7" t="s">
        <v>8</v>
      </c>
      <c r="E172" s="9" t="s">
        <v>8</v>
      </c>
      <c r="F172" s="11" t="s">
        <v>8</v>
      </c>
      <c r="G172" s="7" t="s">
        <v>8</v>
      </c>
      <c r="H172" s="9" t="s">
        <v>8</v>
      </c>
      <c r="I172" s="11" t="s">
        <v>8</v>
      </c>
      <c r="J172" s="7" t="s">
        <v>8</v>
      </c>
      <c r="K172" s="9" t="s">
        <v>8</v>
      </c>
      <c r="L172" s="11" t="s">
        <v>8</v>
      </c>
      <c r="M172" s="7" t="s">
        <v>8</v>
      </c>
      <c r="N172" s="9" t="s">
        <v>8</v>
      </c>
      <c r="O172" s="11" t="s">
        <v>8</v>
      </c>
      <c r="P172" s="7" t="s">
        <v>8</v>
      </c>
      <c r="Q172" s="9" t="s">
        <v>8</v>
      </c>
      <c r="R172" s="11" t="s">
        <v>8</v>
      </c>
      <c r="S172" s="7" t="s">
        <v>8</v>
      </c>
      <c r="T172" s="9" t="s">
        <v>8</v>
      </c>
    </row>
    <row r="173" spans="1:20" ht="29.1" customHeight="1" x14ac:dyDescent="0.3">
      <c r="A173" s="3" t="s">
        <v>688</v>
      </c>
      <c r="B173" s="2" t="s">
        <v>7463</v>
      </c>
      <c r="C173" s="11">
        <v>12</v>
      </c>
      <c r="D173" s="7">
        <v>182.28814831</v>
      </c>
      <c r="E173" s="9">
        <v>10524.450894154201</v>
      </c>
      <c r="F173" s="11" t="s">
        <v>8</v>
      </c>
      <c r="G173" s="7" t="s">
        <v>8</v>
      </c>
      <c r="H173" s="9" t="s">
        <v>8</v>
      </c>
      <c r="I173" s="11" t="s">
        <v>8</v>
      </c>
      <c r="J173" s="7" t="s">
        <v>8</v>
      </c>
      <c r="K173" s="9" t="s">
        <v>8</v>
      </c>
      <c r="L173" s="11" t="s">
        <v>8</v>
      </c>
      <c r="M173" s="7" t="s">
        <v>8</v>
      </c>
      <c r="N173" s="9" t="s">
        <v>8</v>
      </c>
      <c r="O173" s="11" t="s">
        <v>8</v>
      </c>
      <c r="P173" s="7" t="s">
        <v>8</v>
      </c>
      <c r="Q173" s="9" t="s">
        <v>8</v>
      </c>
      <c r="R173" s="11" t="s">
        <v>8</v>
      </c>
      <c r="S173" s="7" t="s">
        <v>8</v>
      </c>
      <c r="T173" s="9" t="s">
        <v>8</v>
      </c>
    </row>
    <row r="174" spans="1:20" ht="14.1" customHeight="1" x14ac:dyDescent="0.3">
      <c r="A174" s="3" t="s">
        <v>691</v>
      </c>
      <c r="B174" s="3" t="s">
        <v>692</v>
      </c>
      <c r="C174" s="11">
        <v>22</v>
      </c>
      <c r="D174" s="7">
        <v>241.92276186000001</v>
      </c>
      <c r="E174" s="9">
        <v>15630.0927981885</v>
      </c>
      <c r="F174" s="11" t="s">
        <v>8</v>
      </c>
      <c r="G174" s="7" t="s">
        <v>8</v>
      </c>
      <c r="H174" s="9" t="s">
        <v>8</v>
      </c>
      <c r="I174" s="11" t="s">
        <v>8</v>
      </c>
      <c r="J174" s="7" t="s">
        <v>8</v>
      </c>
      <c r="K174" s="9" t="s">
        <v>8</v>
      </c>
      <c r="L174" s="11" t="s">
        <v>8</v>
      </c>
      <c r="M174" s="7" t="s">
        <v>8</v>
      </c>
      <c r="N174" s="9" t="s">
        <v>8</v>
      </c>
      <c r="O174" s="11" t="s">
        <v>8</v>
      </c>
      <c r="P174" s="7" t="s">
        <v>8</v>
      </c>
      <c r="Q174" s="9" t="s">
        <v>8</v>
      </c>
      <c r="R174" s="11" t="s">
        <v>8</v>
      </c>
      <c r="S174" s="7" t="s">
        <v>8</v>
      </c>
      <c r="T174" s="9" t="s">
        <v>8</v>
      </c>
    </row>
    <row r="175" spans="1:20" ht="14.1" customHeight="1" x14ac:dyDescent="0.3">
      <c r="A175" s="3" t="s">
        <v>694</v>
      </c>
      <c r="B175" s="3" t="s">
        <v>6250</v>
      </c>
      <c r="C175" s="11">
        <v>19</v>
      </c>
      <c r="D175" s="7">
        <v>165.98696593</v>
      </c>
      <c r="E175" s="9">
        <v>10531.5974840501</v>
      </c>
      <c r="F175" s="11" t="s">
        <v>8</v>
      </c>
      <c r="G175" s="7" t="s">
        <v>8</v>
      </c>
      <c r="H175" s="9" t="s">
        <v>8</v>
      </c>
      <c r="I175" s="11" t="s">
        <v>8</v>
      </c>
      <c r="J175" s="7" t="s">
        <v>8</v>
      </c>
      <c r="K175" s="9" t="s">
        <v>8</v>
      </c>
      <c r="L175" s="11" t="s">
        <v>8</v>
      </c>
      <c r="M175" s="7" t="s">
        <v>8</v>
      </c>
      <c r="N175" s="9" t="s">
        <v>8</v>
      </c>
      <c r="O175" s="11" t="s">
        <v>8</v>
      </c>
      <c r="P175" s="7" t="s">
        <v>8</v>
      </c>
      <c r="Q175" s="9" t="s">
        <v>8</v>
      </c>
      <c r="R175" s="11" t="s">
        <v>8</v>
      </c>
      <c r="S175" s="7" t="s">
        <v>8</v>
      </c>
      <c r="T175" s="9" t="s">
        <v>8</v>
      </c>
    </row>
    <row r="176" spans="1:20" ht="29.1" customHeight="1" x14ac:dyDescent="0.3">
      <c r="A176" s="3" t="s">
        <v>698</v>
      </c>
      <c r="B176" s="2" t="s">
        <v>7464</v>
      </c>
      <c r="C176" s="11" t="s">
        <v>8</v>
      </c>
      <c r="D176" s="7" t="s">
        <v>8</v>
      </c>
      <c r="E176" s="9" t="s">
        <v>8</v>
      </c>
      <c r="F176" s="11" t="s">
        <v>8</v>
      </c>
      <c r="G176" s="7" t="s">
        <v>8</v>
      </c>
      <c r="H176" s="9" t="s">
        <v>8</v>
      </c>
      <c r="I176" s="11" t="s">
        <v>8</v>
      </c>
      <c r="J176" s="7" t="s">
        <v>8</v>
      </c>
      <c r="K176" s="9" t="s">
        <v>8</v>
      </c>
      <c r="L176" s="11" t="s">
        <v>8</v>
      </c>
      <c r="M176" s="7" t="s">
        <v>8</v>
      </c>
      <c r="N176" s="9" t="s">
        <v>8</v>
      </c>
      <c r="O176" s="11" t="s">
        <v>8</v>
      </c>
      <c r="P176" s="7" t="s">
        <v>8</v>
      </c>
      <c r="Q176" s="9" t="s">
        <v>8</v>
      </c>
      <c r="R176" s="11" t="s">
        <v>8</v>
      </c>
      <c r="S176" s="7" t="s">
        <v>8</v>
      </c>
      <c r="T176" s="9" t="s">
        <v>8</v>
      </c>
    </row>
    <row r="177" spans="1:20" ht="14.1" customHeight="1" x14ac:dyDescent="0.3">
      <c r="A177" s="3" t="s">
        <v>702</v>
      </c>
      <c r="B177" s="3" t="s">
        <v>6252</v>
      </c>
      <c r="C177" s="11" t="s">
        <v>8</v>
      </c>
      <c r="D177" s="7" t="s">
        <v>8</v>
      </c>
      <c r="E177" s="9" t="s">
        <v>8</v>
      </c>
      <c r="F177" s="11" t="s">
        <v>8</v>
      </c>
      <c r="G177" s="7" t="s">
        <v>8</v>
      </c>
      <c r="H177" s="9" t="s">
        <v>8</v>
      </c>
      <c r="I177" s="11" t="s">
        <v>8</v>
      </c>
      <c r="J177" s="7" t="s">
        <v>8</v>
      </c>
      <c r="K177" s="9" t="s">
        <v>8</v>
      </c>
      <c r="L177" s="11" t="s">
        <v>8</v>
      </c>
      <c r="M177" s="7" t="s">
        <v>8</v>
      </c>
      <c r="N177" s="9" t="s">
        <v>8</v>
      </c>
      <c r="O177" s="11" t="s">
        <v>8</v>
      </c>
      <c r="P177" s="7" t="s">
        <v>8</v>
      </c>
      <c r="Q177" s="9" t="s">
        <v>8</v>
      </c>
      <c r="R177" s="11" t="s">
        <v>8</v>
      </c>
      <c r="S177" s="7" t="s">
        <v>8</v>
      </c>
      <c r="T177" s="9" t="s">
        <v>8</v>
      </c>
    </row>
    <row r="178" spans="1:20" ht="14.1" customHeight="1" x14ac:dyDescent="0.3">
      <c r="A178" s="3" t="s">
        <v>706</v>
      </c>
      <c r="B178" s="3" t="s">
        <v>6253</v>
      </c>
      <c r="C178" s="11" t="s">
        <v>8</v>
      </c>
      <c r="D178" s="7" t="s">
        <v>8</v>
      </c>
      <c r="E178" s="9" t="s">
        <v>8</v>
      </c>
      <c r="F178" s="11" t="s">
        <v>8</v>
      </c>
      <c r="G178" s="7" t="s">
        <v>8</v>
      </c>
      <c r="H178" s="9" t="s">
        <v>8</v>
      </c>
      <c r="I178" s="11" t="s">
        <v>8</v>
      </c>
      <c r="J178" s="7" t="s">
        <v>8</v>
      </c>
      <c r="K178" s="9" t="s">
        <v>8</v>
      </c>
      <c r="L178" s="11" t="s">
        <v>8</v>
      </c>
      <c r="M178" s="7" t="s">
        <v>8</v>
      </c>
      <c r="N178" s="9" t="s">
        <v>8</v>
      </c>
      <c r="O178" s="11" t="s">
        <v>8</v>
      </c>
      <c r="P178" s="7" t="s">
        <v>8</v>
      </c>
      <c r="Q178" s="9" t="s">
        <v>8</v>
      </c>
      <c r="R178" s="11" t="s">
        <v>8</v>
      </c>
      <c r="S178" s="7" t="s">
        <v>8</v>
      </c>
      <c r="T178" s="9" t="s">
        <v>8</v>
      </c>
    </row>
    <row r="179" spans="1:20" ht="29.1" customHeight="1" x14ac:dyDescent="0.3">
      <c r="A179" s="3" t="s">
        <v>711</v>
      </c>
      <c r="B179" s="2" t="s">
        <v>7465</v>
      </c>
      <c r="C179" s="11" t="s">
        <v>8</v>
      </c>
      <c r="D179" s="7" t="s">
        <v>8</v>
      </c>
      <c r="E179" s="9" t="s">
        <v>8</v>
      </c>
      <c r="F179" s="11" t="s">
        <v>8</v>
      </c>
      <c r="G179" s="7" t="s">
        <v>8</v>
      </c>
      <c r="H179" s="9" t="s">
        <v>8</v>
      </c>
      <c r="I179" s="11" t="s">
        <v>8</v>
      </c>
      <c r="J179" s="7" t="s">
        <v>8</v>
      </c>
      <c r="K179" s="9" t="s">
        <v>8</v>
      </c>
      <c r="L179" s="11" t="s">
        <v>8</v>
      </c>
      <c r="M179" s="7" t="s">
        <v>8</v>
      </c>
      <c r="N179" s="9" t="s">
        <v>8</v>
      </c>
      <c r="O179" s="11" t="s">
        <v>8</v>
      </c>
      <c r="P179" s="7" t="s">
        <v>8</v>
      </c>
      <c r="Q179" s="9" t="s">
        <v>8</v>
      </c>
      <c r="R179" s="11" t="s">
        <v>8</v>
      </c>
      <c r="S179" s="7" t="s">
        <v>8</v>
      </c>
      <c r="T179" s="9" t="s">
        <v>8</v>
      </c>
    </row>
    <row r="180" spans="1:20" ht="14.1" customHeight="1" x14ac:dyDescent="0.3">
      <c r="A180" s="3" t="s">
        <v>714</v>
      </c>
      <c r="B180" s="3" t="s">
        <v>6255</v>
      </c>
      <c r="C180" s="11" t="s">
        <v>8</v>
      </c>
      <c r="D180" s="7" t="s">
        <v>8</v>
      </c>
      <c r="E180" s="9" t="s">
        <v>8</v>
      </c>
      <c r="F180" s="11" t="s">
        <v>8</v>
      </c>
      <c r="G180" s="7" t="s">
        <v>8</v>
      </c>
      <c r="H180" s="9" t="s">
        <v>8</v>
      </c>
      <c r="I180" s="11" t="s">
        <v>8</v>
      </c>
      <c r="J180" s="7" t="s">
        <v>8</v>
      </c>
      <c r="K180" s="9" t="s">
        <v>8</v>
      </c>
      <c r="L180" s="11" t="s">
        <v>8</v>
      </c>
      <c r="M180" s="7" t="s">
        <v>8</v>
      </c>
      <c r="N180" s="9" t="s">
        <v>8</v>
      </c>
      <c r="O180" s="11" t="s">
        <v>8</v>
      </c>
      <c r="P180" s="7" t="s">
        <v>8</v>
      </c>
      <c r="Q180" s="9" t="s">
        <v>8</v>
      </c>
      <c r="R180" s="11" t="s">
        <v>8</v>
      </c>
      <c r="S180" s="7" t="s">
        <v>8</v>
      </c>
      <c r="T180" s="9" t="s">
        <v>8</v>
      </c>
    </row>
    <row r="181" spans="1:20" ht="14.1" customHeight="1" x14ac:dyDescent="0.3">
      <c r="A181" s="3" t="s">
        <v>718</v>
      </c>
      <c r="B181" s="3" t="s">
        <v>6256</v>
      </c>
      <c r="C181" s="11" t="s">
        <v>8</v>
      </c>
      <c r="D181" s="7" t="s">
        <v>8</v>
      </c>
      <c r="E181" s="9" t="s">
        <v>8</v>
      </c>
      <c r="F181" s="11" t="s">
        <v>8</v>
      </c>
      <c r="G181" s="7" t="s">
        <v>8</v>
      </c>
      <c r="H181" s="9" t="s">
        <v>8</v>
      </c>
      <c r="I181" s="11" t="s">
        <v>8</v>
      </c>
      <c r="J181" s="7" t="s">
        <v>8</v>
      </c>
      <c r="K181" s="9" t="s">
        <v>8</v>
      </c>
      <c r="L181" s="11" t="s">
        <v>8</v>
      </c>
      <c r="M181" s="7" t="s">
        <v>8</v>
      </c>
      <c r="N181" s="9" t="s">
        <v>8</v>
      </c>
      <c r="O181" s="11" t="s">
        <v>8</v>
      </c>
      <c r="P181" s="7" t="s">
        <v>8</v>
      </c>
      <c r="Q181" s="9" t="s">
        <v>8</v>
      </c>
      <c r="R181" s="11" t="s">
        <v>8</v>
      </c>
      <c r="S181" s="7" t="s">
        <v>8</v>
      </c>
      <c r="T181" s="9" t="s">
        <v>8</v>
      </c>
    </row>
    <row r="182" spans="1:20" ht="14.1" customHeight="1" x14ac:dyDescent="0.3">
      <c r="A182" s="3" t="s">
        <v>722</v>
      </c>
      <c r="B182" s="3" t="s">
        <v>723</v>
      </c>
      <c r="C182" s="11" t="s">
        <v>8</v>
      </c>
      <c r="D182" s="7" t="s">
        <v>8</v>
      </c>
      <c r="E182" s="9" t="s">
        <v>8</v>
      </c>
      <c r="F182" s="11" t="s">
        <v>8</v>
      </c>
      <c r="G182" s="7" t="s">
        <v>8</v>
      </c>
      <c r="H182" s="9" t="s">
        <v>8</v>
      </c>
      <c r="I182" s="11" t="s">
        <v>8</v>
      </c>
      <c r="J182" s="7" t="s">
        <v>8</v>
      </c>
      <c r="K182" s="9" t="s">
        <v>8</v>
      </c>
      <c r="L182" s="11" t="s">
        <v>8</v>
      </c>
      <c r="M182" s="7" t="s">
        <v>8</v>
      </c>
      <c r="N182" s="9" t="s">
        <v>8</v>
      </c>
      <c r="O182" s="11" t="s">
        <v>8</v>
      </c>
      <c r="P182" s="7" t="s">
        <v>8</v>
      </c>
      <c r="Q182" s="9" t="s">
        <v>8</v>
      </c>
      <c r="R182" s="11" t="s">
        <v>8</v>
      </c>
      <c r="S182" s="7" t="s">
        <v>8</v>
      </c>
      <c r="T182" s="9" t="s">
        <v>8</v>
      </c>
    </row>
    <row r="183" spans="1:20" ht="14.1" customHeight="1" x14ac:dyDescent="0.3">
      <c r="A183" s="3" t="s">
        <v>726</v>
      </c>
      <c r="B183" s="3" t="s">
        <v>727</v>
      </c>
      <c r="C183" s="11" t="s">
        <v>8</v>
      </c>
      <c r="D183" s="7" t="s">
        <v>8</v>
      </c>
      <c r="E183" s="9" t="s">
        <v>8</v>
      </c>
      <c r="F183" s="11" t="s">
        <v>8</v>
      </c>
      <c r="G183" s="7" t="s">
        <v>8</v>
      </c>
      <c r="H183" s="9" t="s">
        <v>8</v>
      </c>
      <c r="I183" s="11" t="s">
        <v>8</v>
      </c>
      <c r="J183" s="7" t="s">
        <v>8</v>
      </c>
      <c r="K183" s="9" t="s">
        <v>8</v>
      </c>
      <c r="L183" s="11" t="s">
        <v>8</v>
      </c>
      <c r="M183" s="7" t="s">
        <v>8</v>
      </c>
      <c r="N183" s="9" t="s">
        <v>8</v>
      </c>
      <c r="O183" s="11" t="s">
        <v>8</v>
      </c>
      <c r="P183" s="7" t="s">
        <v>8</v>
      </c>
      <c r="Q183" s="9" t="s">
        <v>8</v>
      </c>
      <c r="R183" s="11" t="s">
        <v>8</v>
      </c>
      <c r="S183" s="7" t="s">
        <v>8</v>
      </c>
      <c r="T183" s="9" t="s">
        <v>8</v>
      </c>
    </row>
    <row r="184" spans="1:20" ht="14.1" customHeight="1" x14ac:dyDescent="0.3">
      <c r="A184" s="3" t="s">
        <v>730</v>
      </c>
      <c r="B184" s="3" t="s">
        <v>731</v>
      </c>
      <c r="C184" s="11">
        <v>87</v>
      </c>
      <c r="D184" s="7">
        <v>177.77480782000001</v>
      </c>
      <c r="E184" s="9">
        <v>11211.2205030309</v>
      </c>
      <c r="F184" s="11" t="s">
        <v>8</v>
      </c>
      <c r="G184" s="7" t="s">
        <v>8</v>
      </c>
      <c r="H184" s="9" t="s">
        <v>8</v>
      </c>
      <c r="I184" s="11">
        <v>44</v>
      </c>
      <c r="J184" s="7">
        <v>257.39038068999997</v>
      </c>
      <c r="K184" s="9">
        <v>16905.049105813701</v>
      </c>
      <c r="L184" s="11" t="s">
        <v>8</v>
      </c>
      <c r="M184" s="7" t="s">
        <v>8</v>
      </c>
      <c r="N184" s="9" t="s">
        <v>8</v>
      </c>
      <c r="O184" s="11" t="s">
        <v>8</v>
      </c>
      <c r="P184" s="7" t="s">
        <v>8</v>
      </c>
      <c r="Q184" s="9" t="s">
        <v>8</v>
      </c>
      <c r="R184" s="11" t="s">
        <v>8</v>
      </c>
      <c r="S184" s="7" t="s">
        <v>8</v>
      </c>
      <c r="T184" s="9" t="s">
        <v>8</v>
      </c>
    </row>
    <row r="185" spans="1:20" ht="14.1" customHeight="1" x14ac:dyDescent="0.3">
      <c r="A185" s="3" t="s">
        <v>733</v>
      </c>
      <c r="B185" s="3" t="s">
        <v>6257</v>
      </c>
      <c r="C185" s="11" t="s">
        <v>8</v>
      </c>
      <c r="D185" s="7" t="s">
        <v>8</v>
      </c>
      <c r="E185" s="9" t="s">
        <v>8</v>
      </c>
      <c r="F185" s="11" t="s">
        <v>8</v>
      </c>
      <c r="G185" s="7" t="s">
        <v>8</v>
      </c>
      <c r="H185" s="9" t="s">
        <v>8</v>
      </c>
      <c r="I185" s="11" t="s">
        <v>8</v>
      </c>
      <c r="J185" s="7" t="s">
        <v>8</v>
      </c>
      <c r="K185" s="9" t="s">
        <v>8</v>
      </c>
      <c r="L185" s="11" t="s">
        <v>8</v>
      </c>
      <c r="M185" s="7" t="s">
        <v>8</v>
      </c>
      <c r="N185" s="9" t="s">
        <v>8</v>
      </c>
      <c r="O185" s="11" t="s">
        <v>8</v>
      </c>
      <c r="P185" s="7" t="s">
        <v>8</v>
      </c>
      <c r="Q185" s="9" t="s">
        <v>8</v>
      </c>
      <c r="R185" s="11" t="s">
        <v>8</v>
      </c>
      <c r="S185" s="7" t="s">
        <v>8</v>
      </c>
      <c r="T185" s="9" t="s">
        <v>8</v>
      </c>
    </row>
    <row r="186" spans="1:20" ht="14.1" customHeight="1" x14ac:dyDescent="0.3">
      <c r="A186" s="3" t="s">
        <v>737</v>
      </c>
      <c r="B186" s="3" t="s">
        <v>6258</v>
      </c>
      <c r="C186" s="11" t="s">
        <v>8</v>
      </c>
      <c r="D186" s="7" t="s">
        <v>8</v>
      </c>
      <c r="E186" s="9" t="s">
        <v>8</v>
      </c>
      <c r="F186" s="11" t="s">
        <v>8</v>
      </c>
      <c r="G186" s="7" t="s">
        <v>8</v>
      </c>
      <c r="H186" s="9" t="s">
        <v>8</v>
      </c>
      <c r="I186" s="11" t="s">
        <v>8</v>
      </c>
      <c r="J186" s="7" t="s">
        <v>8</v>
      </c>
      <c r="K186" s="9" t="s">
        <v>8</v>
      </c>
      <c r="L186" s="11" t="s">
        <v>8</v>
      </c>
      <c r="M186" s="7" t="s">
        <v>8</v>
      </c>
      <c r="N186" s="9" t="s">
        <v>8</v>
      </c>
      <c r="O186" s="11" t="s">
        <v>8</v>
      </c>
      <c r="P186" s="7" t="s">
        <v>8</v>
      </c>
      <c r="Q186" s="9" t="s">
        <v>8</v>
      </c>
      <c r="R186" s="11" t="s">
        <v>8</v>
      </c>
      <c r="S186" s="7" t="s">
        <v>8</v>
      </c>
      <c r="T186" s="9" t="s">
        <v>8</v>
      </c>
    </row>
    <row r="187" spans="1:20" ht="14.1" customHeight="1" x14ac:dyDescent="0.3">
      <c r="A187" s="3" t="s">
        <v>741</v>
      </c>
      <c r="B187" s="3" t="s">
        <v>6259</v>
      </c>
      <c r="C187" s="11" t="s">
        <v>8</v>
      </c>
      <c r="D187" s="7" t="s">
        <v>8</v>
      </c>
      <c r="E187" s="9" t="s">
        <v>8</v>
      </c>
      <c r="F187" s="11" t="s">
        <v>8</v>
      </c>
      <c r="G187" s="7" t="s">
        <v>8</v>
      </c>
      <c r="H187" s="9" t="s">
        <v>8</v>
      </c>
      <c r="I187" s="11" t="s">
        <v>8</v>
      </c>
      <c r="J187" s="7" t="s">
        <v>8</v>
      </c>
      <c r="K187" s="9" t="s">
        <v>8</v>
      </c>
      <c r="L187" s="11" t="s">
        <v>8</v>
      </c>
      <c r="M187" s="7" t="s">
        <v>8</v>
      </c>
      <c r="N187" s="9" t="s">
        <v>8</v>
      </c>
      <c r="O187" s="11" t="s">
        <v>8</v>
      </c>
      <c r="P187" s="7" t="s">
        <v>8</v>
      </c>
      <c r="Q187" s="9" t="s">
        <v>8</v>
      </c>
      <c r="R187" s="11" t="s">
        <v>8</v>
      </c>
      <c r="S187" s="7" t="s">
        <v>8</v>
      </c>
      <c r="T187" s="9" t="s">
        <v>8</v>
      </c>
    </row>
    <row r="188" spans="1:20" ht="14.1" customHeight="1" x14ac:dyDescent="0.3">
      <c r="A188" s="3" t="s">
        <v>745</v>
      </c>
      <c r="B188" s="3" t="s">
        <v>6260</v>
      </c>
      <c r="C188" s="11">
        <v>21</v>
      </c>
      <c r="D188" s="7">
        <v>226.47657534000001</v>
      </c>
      <c r="E188" s="9">
        <v>13610.180738270699</v>
      </c>
      <c r="F188" s="11" t="s">
        <v>8</v>
      </c>
      <c r="G188" s="7" t="s">
        <v>8</v>
      </c>
      <c r="H188" s="9" t="s">
        <v>8</v>
      </c>
      <c r="I188" s="11" t="s">
        <v>8</v>
      </c>
      <c r="J188" s="7" t="s">
        <v>8</v>
      </c>
      <c r="K188" s="9" t="s">
        <v>8</v>
      </c>
      <c r="L188" s="11" t="s">
        <v>8</v>
      </c>
      <c r="M188" s="7" t="s">
        <v>8</v>
      </c>
      <c r="N188" s="9" t="s">
        <v>8</v>
      </c>
      <c r="O188" s="11" t="s">
        <v>8</v>
      </c>
      <c r="P188" s="7" t="s">
        <v>8</v>
      </c>
      <c r="Q188" s="9" t="s">
        <v>8</v>
      </c>
      <c r="R188" s="11" t="s">
        <v>8</v>
      </c>
      <c r="S188" s="7" t="s">
        <v>8</v>
      </c>
      <c r="T188" s="9" t="s">
        <v>8</v>
      </c>
    </row>
    <row r="189" spans="1:20" ht="14.1" customHeight="1" x14ac:dyDescent="0.3">
      <c r="A189" s="3" t="s">
        <v>749</v>
      </c>
      <c r="B189" s="3" t="s">
        <v>6261</v>
      </c>
      <c r="C189" s="11" t="s">
        <v>8</v>
      </c>
      <c r="D189" s="7" t="s">
        <v>8</v>
      </c>
      <c r="E189" s="9" t="s">
        <v>8</v>
      </c>
      <c r="F189" s="11" t="s">
        <v>8</v>
      </c>
      <c r="G189" s="7" t="s">
        <v>8</v>
      </c>
      <c r="H189" s="9" t="s">
        <v>8</v>
      </c>
      <c r="I189" s="11" t="s">
        <v>8</v>
      </c>
      <c r="J189" s="7" t="s">
        <v>8</v>
      </c>
      <c r="K189" s="9" t="s">
        <v>8</v>
      </c>
      <c r="L189" s="11" t="s">
        <v>8</v>
      </c>
      <c r="M189" s="7" t="s">
        <v>8</v>
      </c>
      <c r="N189" s="9" t="s">
        <v>8</v>
      </c>
      <c r="O189" s="11" t="s">
        <v>8</v>
      </c>
      <c r="P189" s="7" t="s">
        <v>8</v>
      </c>
      <c r="Q189" s="9" t="s">
        <v>8</v>
      </c>
      <c r="R189" s="11" t="s">
        <v>8</v>
      </c>
      <c r="S189" s="7" t="s">
        <v>8</v>
      </c>
      <c r="T189" s="9" t="s">
        <v>8</v>
      </c>
    </row>
    <row r="190" spans="1:20" ht="29.1" customHeight="1" x14ac:dyDescent="0.3">
      <c r="A190" s="3" t="s">
        <v>753</v>
      </c>
      <c r="B190" s="2" t="s">
        <v>7466</v>
      </c>
      <c r="C190" s="11" t="s">
        <v>8</v>
      </c>
      <c r="D190" s="7" t="s">
        <v>8</v>
      </c>
      <c r="E190" s="9" t="s">
        <v>8</v>
      </c>
      <c r="F190" s="11" t="s">
        <v>8</v>
      </c>
      <c r="G190" s="7" t="s">
        <v>8</v>
      </c>
      <c r="H190" s="9" t="s">
        <v>8</v>
      </c>
      <c r="I190" s="11" t="s">
        <v>8</v>
      </c>
      <c r="J190" s="7" t="s">
        <v>8</v>
      </c>
      <c r="K190" s="9" t="s">
        <v>8</v>
      </c>
      <c r="L190" s="11" t="s">
        <v>8</v>
      </c>
      <c r="M190" s="7" t="s">
        <v>8</v>
      </c>
      <c r="N190" s="9" t="s">
        <v>8</v>
      </c>
      <c r="O190" s="11" t="s">
        <v>8</v>
      </c>
      <c r="P190" s="7" t="s">
        <v>8</v>
      </c>
      <c r="Q190" s="9" t="s">
        <v>8</v>
      </c>
      <c r="R190" s="11" t="s">
        <v>8</v>
      </c>
      <c r="S190" s="7" t="s">
        <v>8</v>
      </c>
      <c r="T190" s="9" t="s">
        <v>8</v>
      </c>
    </row>
    <row r="191" spans="1:20" ht="29.1" customHeight="1" x14ac:dyDescent="0.3">
      <c r="A191" s="3" t="s">
        <v>757</v>
      </c>
      <c r="B191" s="2" t="s">
        <v>7467</v>
      </c>
      <c r="C191" s="11" t="s">
        <v>8</v>
      </c>
      <c r="D191" s="7" t="s">
        <v>8</v>
      </c>
      <c r="E191" s="9" t="s">
        <v>8</v>
      </c>
      <c r="F191" s="11" t="s">
        <v>8</v>
      </c>
      <c r="G191" s="7" t="s">
        <v>8</v>
      </c>
      <c r="H191" s="9" t="s">
        <v>8</v>
      </c>
      <c r="I191" s="11" t="s">
        <v>8</v>
      </c>
      <c r="J191" s="7" t="s">
        <v>8</v>
      </c>
      <c r="K191" s="9" t="s">
        <v>8</v>
      </c>
      <c r="L191" s="11" t="s">
        <v>8</v>
      </c>
      <c r="M191" s="7" t="s">
        <v>8</v>
      </c>
      <c r="N191" s="9" t="s">
        <v>8</v>
      </c>
      <c r="O191" s="11" t="s">
        <v>8</v>
      </c>
      <c r="P191" s="7" t="s">
        <v>8</v>
      </c>
      <c r="Q191" s="9" t="s">
        <v>8</v>
      </c>
      <c r="R191" s="11" t="s">
        <v>8</v>
      </c>
      <c r="S191" s="7" t="s">
        <v>8</v>
      </c>
      <c r="T191" s="9" t="s">
        <v>8</v>
      </c>
    </row>
    <row r="192" spans="1:20" ht="29.1" customHeight="1" x14ac:dyDescent="0.3">
      <c r="A192" s="3" t="s">
        <v>761</v>
      </c>
      <c r="B192" s="2" t="s">
        <v>7468</v>
      </c>
      <c r="C192" s="11" t="s">
        <v>8</v>
      </c>
      <c r="D192" s="7" t="s">
        <v>8</v>
      </c>
      <c r="E192" s="9" t="s">
        <v>8</v>
      </c>
      <c r="F192" s="11" t="s">
        <v>8</v>
      </c>
      <c r="G192" s="7" t="s">
        <v>8</v>
      </c>
      <c r="H192" s="9" t="s">
        <v>8</v>
      </c>
      <c r="I192" s="11" t="s">
        <v>8</v>
      </c>
      <c r="J192" s="7" t="s">
        <v>8</v>
      </c>
      <c r="K192" s="9" t="s">
        <v>8</v>
      </c>
      <c r="L192" s="11" t="s">
        <v>8</v>
      </c>
      <c r="M192" s="7" t="s">
        <v>8</v>
      </c>
      <c r="N192" s="9" t="s">
        <v>8</v>
      </c>
      <c r="O192" s="11" t="s">
        <v>8</v>
      </c>
      <c r="P192" s="7" t="s">
        <v>8</v>
      </c>
      <c r="Q192" s="9" t="s">
        <v>8</v>
      </c>
      <c r="R192" s="11" t="s">
        <v>8</v>
      </c>
      <c r="S192" s="7" t="s">
        <v>8</v>
      </c>
      <c r="T192" s="9" t="s">
        <v>8</v>
      </c>
    </row>
    <row r="193" spans="1:20" ht="14.1" customHeight="1" x14ac:dyDescent="0.3">
      <c r="A193" s="3" t="s">
        <v>765</v>
      </c>
      <c r="B193" s="3" t="s">
        <v>6265</v>
      </c>
      <c r="C193" s="11">
        <v>30</v>
      </c>
      <c r="D193" s="7">
        <v>191.67014276</v>
      </c>
      <c r="E193" s="9">
        <v>11083.7615267047</v>
      </c>
      <c r="F193" s="11" t="s">
        <v>8</v>
      </c>
      <c r="G193" s="7" t="s">
        <v>8</v>
      </c>
      <c r="H193" s="9" t="s">
        <v>8</v>
      </c>
      <c r="I193" s="11">
        <v>12</v>
      </c>
      <c r="J193" s="7">
        <v>173.16169355</v>
      </c>
      <c r="K193" s="9">
        <v>10001.516807710899</v>
      </c>
      <c r="L193" s="11" t="s">
        <v>8</v>
      </c>
      <c r="M193" s="7" t="s">
        <v>8</v>
      </c>
      <c r="N193" s="9" t="s">
        <v>8</v>
      </c>
      <c r="O193" s="11" t="s">
        <v>8</v>
      </c>
      <c r="P193" s="7" t="s">
        <v>8</v>
      </c>
      <c r="Q193" s="9" t="s">
        <v>8</v>
      </c>
      <c r="R193" s="11" t="s">
        <v>8</v>
      </c>
      <c r="S193" s="7" t="s">
        <v>8</v>
      </c>
      <c r="T193" s="9" t="s">
        <v>8</v>
      </c>
    </row>
    <row r="194" spans="1:20" ht="29.1" customHeight="1" x14ac:dyDescent="0.3">
      <c r="A194" s="3" t="s">
        <v>769</v>
      </c>
      <c r="B194" s="2" t="s">
        <v>770</v>
      </c>
      <c r="C194" s="11" t="s">
        <v>8</v>
      </c>
      <c r="D194" s="7" t="s">
        <v>8</v>
      </c>
      <c r="E194" s="9" t="s">
        <v>8</v>
      </c>
      <c r="F194" s="11" t="s">
        <v>8</v>
      </c>
      <c r="G194" s="7" t="s">
        <v>8</v>
      </c>
      <c r="H194" s="9" t="s">
        <v>8</v>
      </c>
      <c r="I194" s="11" t="s">
        <v>8</v>
      </c>
      <c r="J194" s="7" t="s">
        <v>8</v>
      </c>
      <c r="K194" s="9" t="s">
        <v>8</v>
      </c>
      <c r="L194" s="11" t="s">
        <v>8</v>
      </c>
      <c r="M194" s="7" t="s">
        <v>8</v>
      </c>
      <c r="N194" s="9" t="s">
        <v>8</v>
      </c>
      <c r="O194" s="11" t="s">
        <v>8</v>
      </c>
      <c r="P194" s="7" t="s">
        <v>8</v>
      </c>
      <c r="Q194" s="9" t="s">
        <v>8</v>
      </c>
      <c r="R194" s="11" t="s">
        <v>8</v>
      </c>
      <c r="S194" s="7" t="s">
        <v>8</v>
      </c>
      <c r="T194" s="9" t="s">
        <v>8</v>
      </c>
    </row>
    <row r="195" spans="1:20" ht="14.1" customHeight="1" x14ac:dyDescent="0.3">
      <c r="A195" s="3" t="s">
        <v>774</v>
      </c>
      <c r="B195" s="3" t="s">
        <v>6267</v>
      </c>
      <c r="C195" s="11" t="s">
        <v>8</v>
      </c>
      <c r="D195" s="7" t="s">
        <v>8</v>
      </c>
      <c r="E195" s="9" t="s">
        <v>8</v>
      </c>
      <c r="F195" s="11" t="s">
        <v>8</v>
      </c>
      <c r="G195" s="7" t="s">
        <v>8</v>
      </c>
      <c r="H195" s="9" t="s">
        <v>8</v>
      </c>
      <c r="I195" s="11" t="s">
        <v>8</v>
      </c>
      <c r="J195" s="7" t="s">
        <v>8</v>
      </c>
      <c r="K195" s="9" t="s">
        <v>8</v>
      </c>
      <c r="L195" s="11" t="s">
        <v>8</v>
      </c>
      <c r="M195" s="7" t="s">
        <v>8</v>
      </c>
      <c r="N195" s="9" t="s">
        <v>8</v>
      </c>
      <c r="O195" s="11" t="s">
        <v>8</v>
      </c>
      <c r="P195" s="7" t="s">
        <v>8</v>
      </c>
      <c r="Q195" s="9" t="s">
        <v>8</v>
      </c>
      <c r="R195" s="11" t="s">
        <v>8</v>
      </c>
      <c r="S195" s="7" t="s">
        <v>8</v>
      </c>
      <c r="T195" s="9" t="s">
        <v>8</v>
      </c>
    </row>
    <row r="196" spans="1:20" ht="29.1" customHeight="1" x14ac:dyDescent="0.3">
      <c r="A196" s="3" t="s">
        <v>780</v>
      </c>
      <c r="B196" s="2" t="s">
        <v>781</v>
      </c>
      <c r="C196" s="11">
        <v>24</v>
      </c>
      <c r="D196" s="7">
        <v>178.47556453000001</v>
      </c>
      <c r="E196" s="9">
        <v>11307.6552967274</v>
      </c>
      <c r="F196" s="11" t="s">
        <v>8</v>
      </c>
      <c r="G196" s="7" t="s">
        <v>8</v>
      </c>
      <c r="H196" s="9" t="s">
        <v>8</v>
      </c>
      <c r="I196" s="11" t="s">
        <v>8</v>
      </c>
      <c r="J196" s="7" t="s">
        <v>8</v>
      </c>
      <c r="K196" s="9" t="s">
        <v>8</v>
      </c>
      <c r="L196" s="11" t="s">
        <v>8</v>
      </c>
      <c r="M196" s="7" t="s">
        <v>8</v>
      </c>
      <c r="N196" s="9" t="s">
        <v>8</v>
      </c>
      <c r="O196" s="11" t="s">
        <v>8</v>
      </c>
      <c r="P196" s="7" t="s">
        <v>8</v>
      </c>
      <c r="Q196" s="9" t="s">
        <v>8</v>
      </c>
      <c r="R196" s="11" t="s">
        <v>8</v>
      </c>
      <c r="S196" s="7" t="s">
        <v>8</v>
      </c>
      <c r="T196" s="9" t="s">
        <v>8</v>
      </c>
    </row>
    <row r="197" spans="1:20" ht="29.1" customHeight="1" x14ac:dyDescent="0.3">
      <c r="A197" s="3" t="s">
        <v>785</v>
      </c>
      <c r="B197" s="2" t="s">
        <v>7469</v>
      </c>
      <c r="C197" s="11" t="s">
        <v>8</v>
      </c>
      <c r="D197" s="7" t="s">
        <v>8</v>
      </c>
      <c r="E197" s="9" t="s">
        <v>8</v>
      </c>
      <c r="F197" s="11" t="s">
        <v>8</v>
      </c>
      <c r="G197" s="7" t="s">
        <v>8</v>
      </c>
      <c r="H197" s="9" t="s">
        <v>8</v>
      </c>
      <c r="I197" s="11" t="s">
        <v>8</v>
      </c>
      <c r="J197" s="7" t="s">
        <v>8</v>
      </c>
      <c r="K197" s="9" t="s">
        <v>8</v>
      </c>
      <c r="L197" s="11" t="s">
        <v>8</v>
      </c>
      <c r="M197" s="7" t="s">
        <v>8</v>
      </c>
      <c r="N197" s="9" t="s">
        <v>8</v>
      </c>
      <c r="O197" s="11" t="s">
        <v>8</v>
      </c>
      <c r="P197" s="7" t="s">
        <v>8</v>
      </c>
      <c r="Q197" s="9" t="s">
        <v>8</v>
      </c>
      <c r="R197" s="11" t="s">
        <v>8</v>
      </c>
      <c r="S197" s="7" t="s">
        <v>8</v>
      </c>
      <c r="T197" s="9" t="s">
        <v>8</v>
      </c>
    </row>
    <row r="198" spans="1:20" ht="14.1" customHeight="1" x14ac:dyDescent="0.3">
      <c r="A198" s="3" t="s">
        <v>789</v>
      </c>
      <c r="B198" s="3" t="s">
        <v>790</v>
      </c>
      <c r="C198" s="11">
        <v>21</v>
      </c>
      <c r="D198" s="7">
        <v>135.2058136</v>
      </c>
      <c r="E198" s="9">
        <v>9853.0794999368009</v>
      </c>
      <c r="F198" s="11" t="s">
        <v>8</v>
      </c>
      <c r="G198" s="7" t="s">
        <v>8</v>
      </c>
      <c r="H198" s="9" t="s">
        <v>8</v>
      </c>
      <c r="I198" s="11" t="s">
        <v>8</v>
      </c>
      <c r="J198" s="7" t="s">
        <v>8</v>
      </c>
      <c r="K198" s="9" t="s">
        <v>8</v>
      </c>
      <c r="L198" s="11" t="s">
        <v>8</v>
      </c>
      <c r="M198" s="7" t="s">
        <v>8</v>
      </c>
      <c r="N198" s="9" t="s">
        <v>8</v>
      </c>
      <c r="O198" s="11" t="s">
        <v>8</v>
      </c>
      <c r="P198" s="7" t="s">
        <v>8</v>
      </c>
      <c r="Q198" s="9" t="s">
        <v>8</v>
      </c>
      <c r="R198" s="11" t="s">
        <v>8</v>
      </c>
      <c r="S198" s="7" t="s">
        <v>8</v>
      </c>
      <c r="T198" s="9" t="s">
        <v>8</v>
      </c>
    </row>
    <row r="199" spans="1:20" ht="14.1" customHeight="1" x14ac:dyDescent="0.3">
      <c r="A199" s="3" t="s">
        <v>793</v>
      </c>
      <c r="B199" s="3" t="s">
        <v>794</v>
      </c>
      <c r="C199" s="11" t="s">
        <v>8</v>
      </c>
      <c r="D199" s="7" t="s">
        <v>8</v>
      </c>
      <c r="E199" s="9" t="s">
        <v>8</v>
      </c>
      <c r="F199" s="11" t="s">
        <v>8</v>
      </c>
      <c r="G199" s="7" t="s">
        <v>8</v>
      </c>
      <c r="H199" s="9" t="s">
        <v>8</v>
      </c>
      <c r="I199" s="11" t="s">
        <v>8</v>
      </c>
      <c r="J199" s="7" t="s">
        <v>8</v>
      </c>
      <c r="K199" s="9" t="s">
        <v>8</v>
      </c>
      <c r="L199" s="11" t="s">
        <v>8</v>
      </c>
      <c r="M199" s="7" t="s">
        <v>8</v>
      </c>
      <c r="N199" s="9" t="s">
        <v>8</v>
      </c>
      <c r="O199" s="11" t="s">
        <v>8</v>
      </c>
      <c r="P199" s="7" t="s">
        <v>8</v>
      </c>
      <c r="Q199" s="9" t="s">
        <v>8</v>
      </c>
      <c r="R199" s="11" t="s">
        <v>8</v>
      </c>
      <c r="S199" s="7" t="s">
        <v>8</v>
      </c>
      <c r="T199" s="9" t="s">
        <v>8</v>
      </c>
    </row>
    <row r="200" spans="1:20" ht="29.1" customHeight="1" x14ac:dyDescent="0.3">
      <c r="A200" s="3" t="s">
        <v>798</v>
      </c>
      <c r="B200" s="2" t="s">
        <v>7470</v>
      </c>
      <c r="C200" s="11" t="s">
        <v>8</v>
      </c>
      <c r="D200" s="7" t="s">
        <v>8</v>
      </c>
      <c r="E200" s="9" t="s">
        <v>8</v>
      </c>
      <c r="F200" s="11" t="s">
        <v>8</v>
      </c>
      <c r="G200" s="7" t="s">
        <v>8</v>
      </c>
      <c r="H200" s="9" t="s">
        <v>8</v>
      </c>
      <c r="I200" s="11" t="s">
        <v>8</v>
      </c>
      <c r="J200" s="7" t="s">
        <v>8</v>
      </c>
      <c r="K200" s="9" t="s">
        <v>8</v>
      </c>
      <c r="L200" s="11" t="s">
        <v>8</v>
      </c>
      <c r="M200" s="7" t="s">
        <v>8</v>
      </c>
      <c r="N200" s="9" t="s">
        <v>8</v>
      </c>
      <c r="O200" s="11" t="s">
        <v>8</v>
      </c>
      <c r="P200" s="7" t="s">
        <v>8</v>
      </c>
      <c r="Q200" s="9" t="s">
        <v>8</v>
      </c>
      <c r="R200" s="11" t="s">
        <v>8</v>
      </c>
      <c r="S200" s="7" t="s">
        <v>8</v>
      </c>
      <c r="T200" s="9" t="s">
        <v>8</v>
      </c>
    </row>
    <row r="201" spans="1:20" ht="14.1" customHeight="1" x14ac:dyDescent="0.3">
      <c r="A201" s="3" t="s">
        <v>802</v>
      </c>
      <c r="B201" s="3" t="s">
        <v>803</v>
      </c>
      <c r="C201" s="11" t="s">
        <v>8</v>
      </c>
      <c r="D201" s="7" t="s">
        <v>8</v>
      </c>
      <c r="E201" s="9" t="s">
        <v>8</v>
      </c>
      <c r="F201" s="11" t="s">
        <v>8</v>
      </c>
      <c r="G201" s="7" t="s">
        <v>8</v>
      </c>
      <c r="H201" s="9" t="s">
        <v>8</v>
      </c>
      <c r="I201" s="11" t="s">
        <v>8</v>
      </c>
      <c r="J201" s="7" t="s">
        <v>8</v>
      </c>
      <c r="K201" s="9" t="s">
        <v>8</v>
      </c>
      <c r="L201" s="11" t="s">
        <v>8</v>
      </c>
      <c r="M201" s="7" t="s">
        <v>8</v>
      </c>
      <c r="N201" s="9" t="s">
        <v>8</v>
      </c>
      <c r="O201" s="11" t="s">
        <v>8</v>
      </c>
      <c r="P201" s="7" t="s">
        <v>8</v>
      </c>
      <c r="Q201" s="9" t="s">
        <v>8</v>
      </c>
      <c r="R201" s="11" t="s">
        <v>8</v>
      </c>
      <c r="S201" s="7" t="s">
        <v>8</v>
      </c>
      <c r="T201" s="9" t="s">
        <v>8</v>
      </c>
    </row>
    <row r="202" spans="1:20" ht="14.1" customHeight="1" x14ac:dyDescent="0.3">
      <c r="A202" s="3" t="s">
        <v>806</v>
      </c>
      <c r="B202" s="3" t="s">
        <v>6271</v>
      </c>
      <c r="C202" s="11">
        <v>18</v>
      </c>
      <c r="D202" s="7">
        <v>186.47371466999999</v>
      </c>
      <c r="E202" s="9">
        <v>12838.353764137</v>
      </c>
      <c r="F202" s="11" t="s">
        <v>8</v>
      </c>
      <c r="G202" s="7" t="s">
        <v>8</v>
      </c>
      <c r="H202" s="9" t="s">
        <v>8</v>
      </c>
      <c r="I202" s="11" t="s">
        <v>8</v>
      </c>
      <c r="J202" s="7" t="s">
        <v>8</v>
      </c>
      <c r="K202" s="9" t="s">
        <v>8</v>
      </c>
      <c r="L202" s="11" t="s">
        <v>8</v>
      </c>
      <c r="M202" s="7" t="s">
        <v>8</v>
      </c>
      <c r="N202" s="9" t="s">
        <v>8</v>
      </c>
      <c r="O202" s="11" t="s">
        <v>8</v>
      </c>
      <c r="P202" s="7" t="s">
        <v>8</v>
      </c>
      <c r="Q202" s="9" t="s">
        <v>8</v>
      </c>
      <c r="R202" s="11" t="s">
        <v>8</v>
      </c>
      <c r="S202" s="7" t="s">
        <v>8</v>
      </c>
      <c r="T202" s="9" t="s">
        <v>8</v>
      </c>
    </row>
    <row r="203" spans="1:20" ht="14.1" customHeight="1" x14ac:dyDescent="0.3">
      <c r="A203" s="3" t="s">
        <v>810</v>
      </c>
      <c r="B203" s="3" t="s">
        <v>811</v>
      </c>
      <c r="C203" s="11">
        <v>33</v>
      </c>
      <c r="D203" s="7">
        <v>114.67516796</v>
      </c>
      <c r="E203" s="9">
        <v>7417.3683265718901</v>
      </c>
      <c r="F203" s="11" t="s">
        <v>8</v>
      </c>
      <c r="G203" s="7" t="s">
        <v>8</v>
      </c>
      <c r="H203" s="9" t="s">
        <v>8</v>
      </c>
      <c r="I203" s="11" t="s">
        <v>8</v>
      </c>
      <c r="J203" s="7" t="s">
        <v>8</v>
      </c>
      <c r="K203" s="9" t="s">
        <v>8</v>
      </c>
      <c r="L203" s="11" t="s">
        <v>8</v>
      </c>
      <c r="M203" s="7" t="s">
        <v>8</v>
      </c>
      <c r="N203" s="9" t="s">
        <v>8</v>
      </c>
      <c r="O203" s="11" t="s">
        <v>8</v>
      </c>
      <c r="P203" s="7" t="s">
        <v>8</v>
      </c>
      <c r="Q203" s="9" t="s">
        <v>8</v>
      </c>
      <c r="R203" s="11" t="s">
        <v>8</v>
      </c>
      <c r="S203" s="7" t="s">
        <v>8</v>
      </c>
      <c r="T203" s="9" t="s">
        <v>8</v>
      </c>
    </row>
    <row r="204" spans="1:20" ht="29.1" customHeight="1" x14ac:dyDescent="0.3">
      <c r="A204" s="3" t="s">
        <v>815</v>
      </c>
      <c r="B204" s="2" t="s">
        <v>7471</v>
      </c>
      <c r="C204" s="11" t="s">
        <v>8</v>
      </c>
      <c r="D204" s="7" t="s">
        <v>8</v>
      </c>
      <c r="E204" s="9" t="s">
        <v>8</v>
      </c>
      <c r="F204" s="11" t="s">
        <v>8</v>
      </c>
      <c r="G204" s="7" t="s">
        <v>8</v>
      </c>
      <c r="H204" s="9" t="s">
        <v>8</v>
      </c>
      <c r="I204" s="11" t="s">
        <v>8</v>
      </c>
      <c r="J204" s="7" t="s">
        <v>8</v>
      </c>
      <c r="K204" s="9" t="s">
        <v>8</v>
      </c>
      <c r="L204" s="11" t="s">
        <v>8</v>
      </c>
      <c r="M204" s="7" t="s">
        <v>8</v>
      </c>
      <c r="N204" s="9" t="s">
        <v>8</v>
      </c>
      <c r="O204" s="11" t="s">
        <v>8</v>
      </c>
      <c r="P204" s="7" t="s">
        <v>8</v>
      </c>
      <c r="Q204" s="9" t="s">
        <v>8</v>
      </c>
      <c r="R204" s="11" t="s">
        <v>8</v>
      </c>
      <c r="S204" s="7" t="s">
        <v>8</v>
      </c>
      <c r="T204" s="9" t="s">
        <v>8</v>
      </c>
    </row>
    <row r="205" spans="1:20" ht="14.1" customHeight="1" x14ac:dyDescent="0.3">
      <c r="A205" s="3" t="s">
        <v>820</v>
      </c>
      <c r="B205" s="3" t="s">
        <v>821</v>
      </c>
      <c r="C205" s="11" t="s">
        <v>8</v>
      </c>
      <c r="D205" s="7" t="s">
        <v>8</v>
      </c>
      <c r="E205" s="9" t="s">
        <v>8</v>
      </c>
      <c r="F205" s="11" t="s">
        <v>8</v>
      </c>
      <c r="G205" s="7" t="s">
        <v>8</v>
      </c>
      <c r="H205" s="9" t="s">
        <v>8</v>
      </c>
      <c r="I205" s="11" t="s">
        <v>8</v>
      </c>
      <c r="J205" s="7" t="s">
        <v>8</v>
      </c>
      <c r="K205" s="9" t="s">
        <v>8</v>
      </c>
      <c r="L205" s="11" t="s">
        <v>8</v>
      </c>
      <c r="M205" s="7" t="s">
        <v>8</v>
      </c>
      <c r="N205" s="9" t="s">
        <v>8</v>
      </c>
      <c r="O205" s="11" t="s">
        <v>8</v>
      </c>
      <c r="P205" s="7" t="s">
        <v>8</v>
      </c>
      <c r="Q205" s="9" t="s">
        <v>8</v>
      </c>
      <c r="R205" s="11" t="s">
        <v>8</v>
      </c>
      <c r="S205" s="7" t="s">
        <v>8</v>
      </c>
      <c r="T205" s="9" t="s">
        <v>8</v>
      </c>
    </row>
    <row r="206" spans="1:20" ht="29.1" customHeight="1" x14ac:dyDescent="0.3">
      <c r="A206" s="3" t="s">
        <v>823</v>
      </c>
      <c r="B206" s="2" t="s">
        <v>7472</v>
      </c>
      <c r="C206" s="11" t="s">
        <v>8</v>
      </c>
      <c r="D206" s="7" t="s">
        <v>8</v>
      </c>
      <c r="E206" s="9" t="s">
        <v>8</v>
      </c>
      <c r="F206" s="11" t="s">
        <v>8</v>
      </c>
      <c r="G206" s="7" t="s">
        <v>8</v>
      </c>
      <c r="H206" s="9" t="s">
        <v>8</v>
      </c>
      <c r="I206" s="11" t="s">
        <v>8</v>
      </c>
      <c r="J206" s="7" t="s">
        <v>8</v>
      </c>
      <c r="K206" s="9" t="s">
        <v>8</v>
      </c>
      <c r="L206" s="11" t="s">
        <v>8</v>
      </c>
      <c r="M206" s="7" t="s">
        <v>8</v>
      </c>
      <c r="N206" s="9" t="s">
        <v>8</v>
      </c>
      <c r="O206" s="11" t="s">
        <v>8</v>
      </c>
      <c r="P206" s="7" t="s">
        <v>8</v>
      </c>
      <c r="Q206" s="9" t="s">
        <v>8</v>
      </c>
      <c r="R206" s="11" t="s">
        <v>8</v>
      </c>
      <c r="S206" s="7" t="s">
        <v>8</v>
      </c>
      <c r="T206" s="9" t="s">
        <v>8</v>
      </c>
    </row>
    <row r="207" spans="1:20" ht="29.1" customHeight="1" x14ac:dyDescent="0.3">
      <c r="A207" s="3" t="s">
        <v>827</v>
      </c>
      <c r="B207" s="2" t="s">
        <v>7473</v>
      </c>
      <c r="C207" s="11" t="s">
        <v>8</v>
      </c>
      <c r="D207" s="7" t="s">
        <v>8</v>
      </c>
      <c r="E207" s="9" t="s">
        <v>8</v>
      </c>
      <c r="F207" s="11" t="s">
        <v>8</v>
      </c>
      <c r="G207" s="7" t="s">
        <v>8</v>
      </c>
      <c r="H207" s="9" t="s">
        <v>8</v>
      </c>
      <c r="I207" s="11" t="s">
        <v>8</v>
      </c>
      <c r="J207" s="7" t="s">
        <v>8</v>
      </c>
      <c r="K207" s="9" t="s">
        <v>8</v>
      </c>
      <c r="L207" s="11" t="s">
        <v>8</v>
      </c>
      <c r="M207" s="7" t="s">
        <v>8</v>
      </c>
      <c r="N207" s="9" t="s">
        <v>8</v>
      </c>
      <c r="O207" s="11" t="s">
        <v>8</v>
      </c>
      <c r="P207" s="7" t="s">
        <v>8</v>
      </c>
      <c r="Q207" s="9" t="s">
        <v>8</v>
      </c>
      <c r="R207" s="11" t="s">
        <v>8</v>
      </c>
      <c r="S207" s="7" t="s">
        <v>8</v>
      </c>
      <c r="T207" s="9" t="s">
        <v>8</v>
      </c>
    </row>
    <row r="208" spans="1:20" ht="29.1" customHeight="1" x14ac:dyDescent="0.3">
      <c r="A208" s="3" t="s">
        <v>831</v>
      </c>
      <c r="B208" s="2" t="s">
        <v>7474</v>
      </c>
      <c r="C208" s="11" t="s">
        <v>8</v>
      </c>
      <c r="D208" s="7" t="s">
        <v>8</v>
      </c>
      <c r="E208" s="9" t="s">
        <v>8</v>
      </c>
      <c r="F208" s="11" t="s">
        <v>8</v>
      </c>
      <c r="G208" s="7" t="s">
        <v>8</v>
      </c>
      <c r="H208" s="9" t="s">
        <v>8</v>
      </c>
      <c r="I208" s="11" t="s">
        <v>8</v>
      </c>
      <c r="J208" s="7" t="s">
        <v>8</v>
      </c>
      <c r="K208" s="9" t="s">
        <v>8</v>
      </c>
      <c r="L208" s="11" t="s">
        <v>8</v>
      </c>
      <c r="M208" s="7" t="s">
        <v>8</v>
      </c>
      <c r="N208" s="9" t="s">
        <v>8</v>
      </c>
      <c r="O208" s="11" t="s">
        <v>8</v>
      </c>
      <c r="P208" s="7" t="s">
        <v>8</v>
      </c>
      <c r="Q208" s="9" t="s">
        <v>8</v>
      </c>
      <c r="R208" s="11" t="s">
        <v>8</v>
      </c>
      <c r="S208" s="7" t="s">
        <v>8</v>
      </c>
      <c r="T208" s="9" t="s">
        <v>8</v>
      </c>
    </row>
    <row r="209" spans="1:20" ht="14.1" customHeight="1" x14ac:dyDescent="0.3">
      <c r="A209" s="3" t="s">
        <v>835</v>
      </c>
      <c r="B209" s="3" t="s">
        <v>6276</v>
      </c>
      <c r="C209" s="11" t="s">
        <v>8</v>
      </c>
      <c r="D209" s="7" t="s">
        <v>8</v>
      </c>
      <c r="E209" s="9" t="s">
        <v>8</v>
      </c>
      <c r="F209" s="11" t="s">
        <v>8</v>
      </c>
      <c r="G209" s="7" t="s">
        <v>8</v>
      </c>
      <c r="H209" s="9" t="s">
        <v>8</v>
      </c>
      <c r="I209" s="11" t="s">
        <v>8</v>
      </c>
      <c r="J209" s="7" t="s">
        <v>8</v>
      </c>
      <c r="K209" s="9" t="s">
        <v>8</v>
      </c>
      <c r="L209" s="11" t="s">
        <v>8</v>
      </c>
      <c r="M209" s="7" t="s">
        <v>8</v>
      </c>
      <c r="N209" s="9" t="s">
        <v>8</v>
      </c>
      <c r="O209" s="11" t="s">
        <v>8</v>
      </c>
      <c r="P209" s="7" t="s">
        <v>8</v>
      </c>
      <c r="Q209" s="9" t="s">
        <v>8</v>
      </c>
      <c r="R209" s="11" t="s">
        <v>8</v>
      </c>
      <c r="S209" s="7" t="s">
        <v>8</v>
      </c>
      <c r="T209" s="9" t="s">
        <v>8</v>
      </c>
    </row>
    <row r="210" spans="1:20" ht="14.1" customHeight="1" x14ac:dyDescent="0.3">
      <c r="A210" s="3" t="s">
        <v>839</v>
      </c>
      <c r="B210" s="3" t="s">
        <v>6277</v>
      </c>
      <c r="C210" s="11" t="s">
        <v>8</v>
      </c>
      <c r="D210" s="7" t="s">
        <v>8</v>
      </c>
      <c r="E210" s="9" t="s">
        <v>8</v>
      </c>
      <c r="F210" s="11" t="s">
        <v>8</v>
      </c>
      <c r="G210" s="7" t="s">
        <v>8</v>
      </c>
      <c r="H210" s="9" t="s">
        <v>8</v>
      </c>
      <c r="I210" s="11" t="s">
        <v>8</v>
      </c>
      <c r="J210" s="7" t="s">
        <v>8</v>
      </c>
      <c r="K210" s="9" t="s">
        <v>8</v>
      </c>
      <c r="L210" s="11" t="s">
        <v>8</v>
      </c>
      <c r="M210" s="7" t="s">
        <v>8</v>
      </c>
      <c r="N210" s="9" t="s">
        <v>8</v>
      </c>
      <c r="O210" s="11" t="s">
        <v>8</v>
      </c>
      <c r="P210" s="7" t="s">
        <v>8</v>
      </c>
      <c r="Q210" s="9" t="s">
        <v>8</v>
      </c>
      <c r="R210" s="11" t="s">
        <v>8</v>
      </c>
      <c r="S210" s="7" t="s">
        <v>8</v>
      </c>
      <c r="T210" s="9" t="s">
        <v>8</v>
      </c>
    </row>
    <row r="211" spans="1:20" ht="14.1" customHeight="1" x14ac:dyDescent="0.3">
      <c r="A211" s="3" t="s">
        <v>843</v>
      </c>
      <c r="B211" s="3" t="s">
        <v>6278</v>
      </c>
      <c r="C211" s="11">
        <v>30</v>
      </c>
      <c r="D211" s="7">
        <v>106.78583905000001</v>
      </c>
      <c r="E211" s="9">
        <v>6639.9531727213898</v>
      </c>
      <c r="F211" s="11" t="s">
        <v>8</v>
      </c>
      <c r="G211" s="7" t="s">
        <v>8</v>
      </c>
      <c r="H211" s="9" t="s">
        <v>8</v>
      </c>
      <c r="I211" s="11" t="s">
        <v>8</v>
      </c>
      <c r="J211" s="7" t="s">
        <v>8</v>
      </c>
      <c r="K211" s="9" t="s">
        <v>8</v>
      </c>
      <c r="L211" s="11" t="s">
        <v>8</v>
      </c>
      <c r="M211" s="7" t="s">
        <v>8</v>
      </c>
      <c r="N211" s="9" t="s">
        <v>8</v>
      </c>
      <c r="O211" s="11" t="s">
        <v>8</v>
      </c>
      <c r="P211" s="7" t="s">
        <v>8</v>
      </c>
      <c r="Q211" s="9" t="s">
        <v>8</v>
      </c>
      <c r="R211" s="11" t="s">
        <v>8</v>
      </c>
      <c r="S211" s="7" t="s">
        <v>8</v>
      </c>
      <c r="T211" s="9" t="s">
        <v>8</v>
      </c>
    </row>
    <row r="212" spans="1:20" ht="14.1" customHeight="1" x14ac:dyDescent="0.3">
      <c r="A212" s="3" t="s">
        <v>847</v>
      </c>
      <c r="B212" s="3" t="s">
        <v>6279</v>
      </c>
      <c r="C212" s="11" t="s">
        <v>8</v>
      </c>
      <c r="D212" s="7" t="s">
        <v>8</v>
      </c>
      <c r="E212" s="9" t="s">
        <v>8</v>
      </c>
      <c r="F212" s="11" t="s">
        <v>8</v>
      </c>
      <c r="G212" s="7" t="s">
        <v>8</v>
      </c>
      <c r="H212" s="9" t="s">
        <v>8</v>
      </c>
      <c r="I212" s="11" t="s">
        <v>8</v>
      </c>
      <c r="J212" s="7" t="s">
        <v>8</v>
      </c>
      <c r="K212" s="9" t="s">
        <v>8</v>
      </c>
      <c r="L212" s="11" t="s">
        <v>8</v>
      </c>
      <c r="M212" s="7" t="s">
        <v>8</v>
      </c>
      <c r="N212" s="9" t="s">
        <v>8</v>
      </c>
      <c r="O212" s="11" t="s">
        <v>8</v>
      </c>
      <c r="P212" s="7" t="s">
        <v>8</v>
      </c>
      <c r="Q212" s="9" t="s">
        <v>8</v>
      </c>
      <c r="R212" s="11" t="s">
        <v>8</v>
      </c>
      <c r="S212" s="7" t="s">
        <v>8</v>
      </c>
      <c r="T212" s="9" t="s">
        <v>8</v>
      </c>
    </row>
    <row r="213" spans="1:20" ht="14.1" customHeight="1" x14ac:dyDescent="0.3">
      <c r="A213" s="3" t="s">
        <v>850</v>
      </c>
      <c r="B213" s="3" t="s">
        <v>6280</v>
      </c>
      <c r="C213" s="11" t="s">
        <v>8</v>
      </c>
      <c r="D213" s="7" t="s">
        <v>8</v>
      </c>
      <c r="E213" s="9" t="s">
        <v>8</v>
      </c>
      <c r="F213" s="11" t="s">
        <v>8</v>
      </c>
      <c r="G213" s="7" t="s">
        <v>8</v>
      </c>
      <c r="H213" s="9" t="s">
        <v>8</v>
      </c>
      <c r="I213" s="11" t="s">
        <v>8</v>
      </c>
      <c r="J213" s="7" t="s">
        <v>8</v>
      </c>
      <c r="K213" s="9" t="s">
        <v>8</v>
      </c>
      <c r="L213" s="11" t="s">
        <v>8</v>
      </c>
      <c r="M213" s="7" t="s">
        <v>8</v>
      </c>
      <c r="N213" s="9" t="s">
        <v>8</v>
      </c>
      <c r="O213" s="11" t="s">
        <v>8</v>
      </c>
      <c r="P213" s="7" t="s">
        <v>8</v>
      </c>
      <c r="Q213" s="9" t="s">
        <v>8</v>
      </c>
      <c r="R213" s="11" t="s">
        <v>8</v>
      </c>
      <c r="S213" s="7" t="s">
        <v>8</v>
      </c>
      <c r="T213" s="9" t="s">
        <v>8</v>
      </c>
    </row>
    <row r="214" spans="1:20" ht="29.1" customHeight="1" x14ac:dyDescent="0.3">
      <c r="A214" s="3" t="s">
        <v>854</v>
      </c>
      <c r="B214" s="2" t="s">
        <v>7475</v>
      </c>
      <c r="C214" s="11" t="s">
        <v>8</v>
      </c>
      <c r="D214" s="7" t="s">
        <v>8</v>
      </c>
      <c r="E214" s="9" t="s">
        <v>8</v>
      </c>
      <c r="F214" s="11" t="s">
        <v>8</v>
      </c>
      <c r="G214" s="7" t="s">
        <v>8</v>
      </c>
      <c r="H214" s="9" t="s">
        <v>8</v>
      </c>
      <c r="I214" s="11" t="s">
        <v>8</v>
      </c>
      <c r="J214" s="7" t="s">
        <v>8</v>
      </c>
      <c r="K214" s="9" t="s">
        <v>8</v>
      </c>
      <c r="L214" s="11" t="s">
        <v>8</v>
      </c>
      <c r="M214" s="7" t="s">
        <v>8</v>
      </c>
      <c r="N214" s="9" t="s">
        <v>8</v>
      </c>
      <c r="O214" s="11" t="s">
        <v>8</v>
      </c>
      <c r="P214" s="7" t="s">
        <v>8</v>
      </c>
      <c r="Q214" s="9" t="s">
        <v>8</v>
      </c>
      <c r="R214" s="11" t="s">
        <v>8</v>
      </c>
      <c r="S214" s="7" t="s">
        <v>8</v>
      </c>
      <c r="T214" s="9" t="s">
        <v>8</v>
      </c>
    </row>
    <row r="215" spans="1:20" ht="14.1" customHeight="1" x14ac:dyDescent="0.3">
      <c r="A215" s="3" t="s">
        <v>858</v>
      </c>
      <c r="B215" s="3" t="s">
        <v>6282</v>
      </c>
      <c r="C215" s="11">
        <v>20</v>
      </c>
      <c r="D215" s="7">
        <v>214.10065345999999</v>
      </c>
      <c r="E215" s="9">
        <v>14486.8405593027</v>
      </c>
      <c r="F215" s="11" t="s">
        <v>8</v>
      </c>
      <c r="G215" s="7" t="s">
        <v>8</v>
      </c>
      <c r="H215" s="9" t="s">
        <v>8</v>
      </c>
      <c r="I215" s="11" t="s">
        <v>8</v>
      </c>
      <c r="J215" s="7" t="s">
        <v>8</v>
      </c>
      <c r="K215" s="9" t="s">
        <v>8</v>
      </c>
      <c r="L215" s="11" t="s">
        <v>8</v>
      </c>
      <c r="M215" s="7" t="s">
        <v>8</v>
      </c>
      <c r="N215" s="9" t="s">
        <v>8</v>
      </c>
      <c r="O215" s="11" t="s">
        <v>8</v>
      </c>
      <c r="P215" s="7" t="s">
        <v>8</v>
      </c>
      <c r="Q215" s="9" t="s">
        <v>8</v>
      </c>
      <c r="R215" s="11" t="s">
        <v>8</v>
      </c>
      <c r="S215" s="7" t="s">
        <v>8</v>
      </c>
      <c r="T215" s="9" t="s">
        <v>8</v>
      </c>
    </row>
    <row r="216" spans="1:20" ht="14.1" customHeight="1" x14ac:dyDescent="0.3">
      <c r="A216" s="3" t="s">
        <v>862</v>
      </c>
      <c r="B216" s="3" t="s">
        <v>6283</v>
      </c>
      <c r="C216" s="11" t="s">
        <v>8</v>
      </c>
      <c r="D216" s="7" t="s">
        <v>8</v>
      </c>
      <c r="E216" s="9" t="s">
        <v>8</v>
      </c>
      <c r="F216" s="11" t="s">
        <v>8</v>
      </c>
      <c r="G216" s="7" t="s">
        <v>8</v>
      </c>
      <c r="H216" s="9" t="s">
        <v>8</v>
      </c>
      <c r="I216" s="11" t="s">
        <v>8</v>
      </c>
      <c r="J216" s="7" t="s">
        <v>8</v>
      </c>
      <c r="K216" s="9" t="s">
        <v>8</v>
      </c>
      <c r="L216" s="11" t="s">
        <v>8</v>
      </c>
      <c r="M216" s="7" t="s">
        <v>8</v>
      </c>
      <c r="N216" s="9" t="s">
        <v>8</v>
      </c>
      <c r="O216" s="11" t="s">
        <v>8</v>
      </c>
      <c r="P216" s="7" t="s">
        <v>8</v>
      </c>
      <c r="Q216" s="9" t="s">
        <v>8</v>
      </c>
      <c r="R216" s="11" t="s">
        <v>8</v>
      </c>
      <c r="S216" s="7" t="s">
        <v>8</v>
      </c>
      <c r="T216" s="9" t="s">
        <v>8</v>
      </c>
    </row>
    <row r="217" spans="1:20" ht="29.1" customHeight="1" x14ac:dyDescent="0.3">
      <c r="A217" s="3" t="s">
        <v>866</v>
      </c>
      <c r="B217" s="2" t="s">
        <v>7476</v>
      </c>
      <c r="C217" s="11" t="s">
        <v>8</v>
      </c>
      <c r="D217" s="7" t="s">
        <v>8</v>
      </c>
      <c r="E217" s="9" t="s">
        <v>8</v>
      </c>
      <c r="F217" s="11" t="s">
        <v>8</v>
      </c>
      <c r="G217" s="7" t="s">
        <v>8</v>
      </c>
      <c r="H217" s="9" t="s">
        <v>8</v>
      </c>
      <c r="I217" s="11" t="s">
        <v>8</v>
      </c>
      <c r="J217" s="7" t="s">
        <v>8</v>
      </c>
      <c r="K217" s="9" t="s">
        <v>8</v>
      </c>
      <c r="L217" s="11" t="s">
        <v>8</v>
      </c>
      <c r="M217" s="7" t="s">
        <v>8</v>
      </c>
      <c r="N217" s="9" t="s">
        <v>8</v>
      </c>
      <c r="O217" s="11" t="s">
        <v>8</v>
      </c>
      <c r="P217" s="7" t="s">
        <v>8</v>
      </c>
      <c r="Q217" s="9" t="s">
        <v>8</v>
      </c>
      <c r="R217" s="11" t="s">
        <v>8</v>
      </c>
      <c r="S217" s="7" t="s">
        <v>8</v>
      </c>
      <c r="T217" s="9" t="s">
        <v>8</v>
      </c>
    </row>
    <row r="218" spans="1:20" ht="29.1" customHeight="1" x14ac:dyDescent="0.3">
      <c r="A218" s="3" t="s">
        <v>870</v>
      </c>
      <c r="B218" s="2" t="s">
        <v>7477</v>
      </c>
      <c r="C218" s="11" t="s">
        <v>8</v>
      </c>
      <c r="D218" s="7" t="s">
        <v>8</v>
      </c>
      <c r="E218" s="9" t="s">
        <v>8</v>
      </c>
      <c r="F218" s="11" t="s">
        <v>8</v>
      </c>
      <c r="G218" s="7" t="s">
        <v>8</v>
      </c>
      <c r="H218" s="9" t="s">
        <v>8</v>
      </c>
      <c r="I218" s="11" t="s">
        <v>8</v>
      </c>
      <c r="J218" s="7" t="s">
        <v>8</v>
      </c>
      <c r="K218" s="9" t="s">
        <v>8</v>
      </c>
      <c r="L218" s="11" t="s">
        <v>8</v>
      </c>
      <c r="M218" s="7" t="s">
        <v>8</v>
      </c>
      <c r="N218" s="9" t="s">
        <v>8</v>
      </c>
      <c r="O218" s="11" t="s">
        <v>8</v>
      </c>
      <c r="P218" s="7" t="s">
        <v>8</v>
      </c>
      <c r="Q218" s="9" t="s">
        <v>8</v>
      </c>
      <c r="R218" s="11" t="s">
        <v>8</v>
      </c>
      <c r="S218" s="7" t="s">
        <v>8</v>
      </c>
      <c r="T218" s="9" t="s">
        <v>8</v>
      </c>
    </row>
    <row r="219" spans="1:20" ht="29.1" customHeight="1" x14ac:dyDescent="0.3">
      <c r="A219" s="3" t="s">
        <v>873</v>
      </c>
      <c r="B219" s="2" t="s">
        <v>7478</v>
      </c>
      <c r="C219" s="11" t="s">
        <v>8</v>
      </c>
      <c r="D219" s="7" t="s">
        <v>8</v>
      </c>
      <c r="E219" s="9" t="s">
        <v>8</v>
      </c>
      <c r="F219" s="11" t="s">
        <v>8</v>
      </c>
      <c r="G219" s="7" t="s">
        <v>8</v>
      </c>
      <c r="H219" s="9" t="s">
        <v>8</v>
      </c>
      <c r="I219" s="11" t="s">
        <v>8</v>
      </c>
      <c r="J219" s="7" t="s">
        <v>8</v>
      </c>
      <c r="K219" s="9" t="s">
        <v>8</v>
      </c>
      <c r="L219" s="11" t="s">
        <v>8</v>
      </c>
      <c r="M219" s="7" t="s">
        <v>8</v>
      </c>
      <c r="N219" s="9" t="s">
        <v>8</v>
      </c>
      <c r="O219" s="11" t="s">
        <v>8</v>
      </c>
      <c r="P219" s="7" t="s">
        <v>8</v>
      </c>
      <c r="Q219" s="9" t="s">
        <v>8</v>
      </c>
      <c r="R219" s="11" t="s">
        <v>8</v>
      </c>
      <c r="S219" s="7" t="s">
        <v>8</v>
      </c>
      <c r="T219" s="9" t="s">
        <v>8</v>
      </c>
    </row>
    <row r="220" spans="1:20" ht="29.1" customHeight="1" x14ac:dyDescent="0.3">
      <c r="A220" s="3" t="s">
        <v>876</v>
      </c>
      <c r="B220" s="2" t="s">
        <v>7479</v>
      </c>
      <c r="C220" s="11">
        <v>232</v>
      </c>
      <c r="D220" s="7">
        <v>166.95850497000001</v>
      </c>
      <c r="E220" s="9">
        <v>16737.745129475399</v>
      </c>
      <c r="F220" s="11">
        <v>26</v>
      </c>
      <c r="G220" s="7">
        <v>139.61234644999999</v>
      </c>
      <c r="H220" s="9">
        <v>13322.229943898001</v>
      </c>
      <c r="I220" s="11">
        <v>24</v>
      </c>
      <c r="J220" s="7">
        <v>93.873099691999997</v>
      </c>
      <c r="K220" s="9">
        <v>10064.8291783351</v>
      </c>
      <c r="L220" s="11" t="s">
        <v>8</v>
      </c>
      <c r="M220" s="7" t="s">
        <v>8</v>
      </c>
      <c r="N220" s="9" t="s">
        <v>8</v>
      </c>
      <c r="O220" s="11">
        <v>15</v>
      </c>
      <c r="P220" s="7">
        <v>294.21600805999998</v>
      </c>
      <c r="Q220" s="9">
        <v>28511.4601105314</v>
      </c>
      <c r="R220" s="11">
        <v>15</v>
      </c>
      <c r="S220" s="7">
        <v>158.61330104999999</v>
      </c>
      <c r="T220" s="9">
        <v>16414.588909352198</v>
      </c>
    </row>
    <row r="221" spans="1:20" ht="14.1" customHeight="1" x14ac:dyDescent="0.3">
      <c r="A221" s="3" t="s">
        <v>880</v>
      </c>
      <c r="B221" s="3" t="s">
        <v>6288</v>
      </c>
      <c r="C221" s="11">
        <v>12</v>
      </c>
      <c r="D221" s="7">
        <v>112.5934735</v>
      </c>
      <c r="E221" s="9">
        <v>7384.97689832585</v>
      </c>
      <c r="F221" s="11" t="s">
        <v>8</v>
      </c>
      <c r="G221" s="7" t="s">
        <v>8</v>
      </c>
      <c r="H221" s="9" t="s">
        <v>8</v>
      </c>
      <c r="I221" s="11" t="s">
        <v>8</v>
      </c>
      <c r="J221" s="7" t="s">
        <v>8</v>
      </c>
      <c r="K221" s="9" t="s">
        <v>8</v>
      </c>
      <c r="L221" s="11" t="s">
        <v>8</v>
      </c>
      <c r="M221" s="7" t="s">
        <v>8</v>
      </c>
      <c r="N221" s="9" t="s">
        <v>8</v>
      </c>
      <c r="O221" s="11" t="s">
        <v>8</v>
      </c>
      <c r="P221" s="7" t="s">
        <v>8</v>
      </c>
      <c r="Q221" s="9" t="s">
        <v>8</v>
      </c>
      <c r="R221" s="11" t="s">
        <v>8</v>
      </c>
      <c r="S221" s="7" t="s">
        <v>8</v>
      </c>
      <c r="T221" s="9" t="s">
        <v>8</v>
      </c>
    </row>
    <row r="222" spans="1:20" ht="29.1" customHeight="1" x14ac:dyDescent="0.3">
      <c r="A222" s="3" t="s">
        <v>885</v>
      </c>
      <c r="B222" s="2" t="s">
        <v>7480</v>
      </c>
      <c r="C222" s="11" t="s">
        <v>8</v>
      </c>
      <c r="D222" s="7" t="s">
        <v>8</v>
      </c>
      <c r="E222" s="9" t="s">
        <v>8</v>
      </c>
      <c r="F222" s="11" t="s">
        <v>8</v>
      </c>
      <c r="G222" s="7" t="s">
        <v>8</v>
      </c>
      <c r="H222" s="9" t="s">
        <v>8</v>
      </c>
      <c r="I222" s="11" t="s">
        <v>8</v>
      </c>
      <c r="J222" s="7" t="s">
        <v>8</v>
      </c>
      <c r="K222" s="9" t="s">
        <v>8</v>
      </c>
      <c r="L222" s="11" t="s">
        <v>8</v>
      </c>
      <c r="M222" s="7" t="s">
        <v>8</v>
      </c>
      <c r="N222" s="9" t="s">
        <v>8</v>
      </c>
      <c r="O222" s="11" t="s">
        <v>8</v>
      </c>
      <c r="P222" s="7" t="s">
        <v>8</v>
      </c>
      <c r="Q222" s="9" t="s">
        <v>8</v>
      </c>
      <c r="R222" s="11" t="s">
        <v>8</v>
      </c>
      <c r="S222" s="7" t="s">
        <v>8</v>
      </c>
      <c r="T222" s="9" t="s">
        <v>8</v>
      </c>
    </row>
    <row r="223" spans="1:20" ht="14.1" customHeight="1" x14ac:dyDescent="0.3">
      <c r="A223" s="3" t="s">
        <v>889</v>
      </c>
      <c r="B223" s="3" t="s">
        <v>890</v>
      </c>
      <c r="C223" s="11" t="s">
        <v>8</v>
      </c>
      <c r="D223" s="7" t="s">
        <v>8</v>
      </c>
      <c r="E223" s="9" t="s">
        <v>8</v>
      </c>
      <c r="F223" s="11" t="s">
        <v>8</v>
      </c>
      <c r="G223" s="7" t="s">
        <v>8</v>
      </c>
      <c r="H223" s="9" t="s">
        <v>8</v>
      </c>
      <c r="I223" s="11" t="s">
        <v>8</v>
      </c>
      <c r="J223" s="7" t="s">
        <v>8</v>
      </c>
      <c r="K223" s="9" t="s">
        <v>8</v>
      </c>
      <c r="L223" s="11" t="s">
        <v>8</v>
      </c>
      <c r="M223" s="7" t="s">
        <v>8</v>
      </c>
      <c r="N223" s="9" t="s">
        <v>8</v>
      </c>
      <c r="O223" s="11" t="s">
        <v>8</v>
      </c>
      <c r="P223" s="7" t="s">
        <v>8</v>
      </c>
      <c r="Q223" s="9" t="s">
        <v>8</v>
      </c>
      <c r="R223" s="11" t="s">
        <v>8</v>
      </c>
      <c r="S223" s="7" t="s">
        <v>8</v>
      </c>
      <c r="T223" s="9" t="s">
        <v>8</v>
      </c>
    </row>
    <row r="224" spans="1:20" ht="29.1" customHeight="1" x14ac:dyDescent="0.3">
      <c r="A224" s="3" t="s">
        <v>892</v>
      </c>
      <c r="B224" s="2" t="s">
        <v>7481</v>
      </c>
      <c r="C224" s="11">
        <v>49</v>
      </c>
      <c r="D224" s="7">
        <v>369.07878840000001</v>
      </c>
      <c r="E224" s="9">
        <v>23263.782773287901</v>
      </c>
      <c r="F224" s="11" t="s">
        <v>8</v>
      </c>
      <c r="G224" s="7" t="s">
        <v>8</v>
      </c>
      <c r="H224" s="9" t="s">
        <v>8</v>
      </c>
      <c r="I224" s="11" t="s">
        <v>8</v>
      </c>
      <c r="J224" s="7" t="s">
        <v>8</v>
      </c>
      <c r="K224" s="9" t="s">
        <v>8</v>
      </c>
      <c r="L224" s="11" t="s">
        <v>8</v>
      </c>
      <c r="M224" s="7" t="s">
        <v>8</v>
      </c>
      <c r="N224" s="9" t="s">
        <v>8</v>
      </c>
      <c r="O224" s="11" t="s">
        <v>8</v>
      </c>
      <c r="P224" s="7" t="s">
        <v>8</v>
      </c>
      <c r="Q224" s="9" t="s">
        <v>8</v>
      </c>
      <c r="R224" s="11" t="s">
        <v>8</v>
      </c>
      <c r="S224" s="7" t="s">
        <v>8</v>
      </c>
      <c r="T224" s="9" t="s">
        <v>8</v>
      </c>
    </row>
    <row r="225" spans="1:20" ht="29.1" customHeight="1" x14ac:dyDescent="0.3">
      <c r="A225" s="3" t="s">
        <v>896</v>
      </c>
      <c r="B225" s="2" t="s">
        <v>7482</v>
      </c>
      <c r="C225" s="11" t="s">
        <v>8</v>
      </c>
      <c r="D225" s="7" t="s">
        <v>8</v>
      </c>
      <c r="E225" s="9" t="s">
        <v>8</v>
      </c>
      <c r="F225" s="11" t="s">
        <v>8</v>
      </c>
      <c r="G225" s="7" t="s">
        <v>8</v>
      </c>
      <c r="H225" s="9" t="s">
        <v>8</v>
      </c>
      <c r="I225" s="11" t="s">
        <v>8</v>
      </c>
      <c r="J225" s="7" t="s">
        <v>8</v>
      </c>
      <c r="K225" s="9" t="s">
        <v>8</v>
      </c>
      <c r="L225" s="11" t="s">
        <v>8</v>
      </c>
      <c r="M225" s="7" t="s">
        <v>8</v>
      </c>
      <c r="N225" s="9" t="s">
        <v>8</v>
      </c>
      <c r="O225" s="11" t="s">
        <v>8</v>
      </c>
      <c r="P225" s="7" t="s">
        <v>8</v>
      </c>
      <c r="Q225" s="9" t="s">
        <v>8</v>
      </c>
      <c r="R225" s="11" t="s">
        <v>8</v>
      </c>
      <c r="S225" s="7" t="s">
        <v>8</v>
      </c>
      <c r="T225" s="9" t="s">
        <v>8</v>
      </c>
    </row>
    <row r="226" spans="1:20" ht="14.1" customHeight="1" x14ac:dyDescent="0.3">
      <c r="A226" s="3" t="s">
        <v>900</v>
      </c>
      <c r="B226" s="3" t="s">
        <v>901</v>
      </c>
      <c r="C226" s="11" t="s">
        <v>8</v>
      </c>
      <c r="D226" s="7" t="s">
        <v>8</v>
      </c>
      <c r="E226" s="9" t="s">
        <v>8</v>
      </c>
      <c r="F226" s="11" t="s">
        <v>8</v>
      </c>
      <c r="G226" s="7" t="s">
        <v>8</v>
      </c>
      <c r="H226" s="9" t="s">
        <v>8</v>
      </c>
      <c r="I226" s="11" t="s">
        <v>8</v>
      </c>
      <c r="J226" s="7" t="s">
        <v>8</v>
      </c>
      <c r="K226" s="9" t="s">
        <v>8</v>
      </c>
      <c r="L226" s="11" t="s">
        <v>8</v>
      </c>
      <c r="M226" s="7" t="s">
        <v>8</v>
      </c>
      <c r="N226" s="9" t="s">
        <v>8</v>
      </c>
      <c r="O226" s="11" t="s">
        <v>8</v>
      </c>
      <c r="P226" s="7" t="s">
        <v>8</v>
      </c>
      <c r="Q226" s="9" t="s">
        <v>8</v>
      </c>
      <c r="R226" s="11" t="s">
        <v>8</v>
      </c>
      <c r="S226" s="7" t="s">
        <v>8</v>
      </c>
      <c r="T226" s="9" t="s">
        <v>8</v>
      </c>
    </row>
    <row r="227" spans="1:20" ht="29.1" customHeight="1" x14ac:dyDescent="0.3">
      <c r="A227" s="3" t="s">
        <v>903</v>
      </c>
      <c r="B227" s="2" t="s">
        <v>7483</v>
      </c>
      <c r="C227" s="11" t="s">
        <v>8</v>
      </c>
      <c r="D227" s="7" t="s">
        <v>8</v>
      </c>
      <c r="E227" s="9" t="s">
        <v>8</v>
      </c>
      <c r="F227" s="11" t="s">
        <v>8</v>
      </c>
      <c r="G227" s="7" t="s">
        <v>8</v>
      </c>
      <c r="H227" s="9" t="s">
        <v>8</v>
      </c>
      <c r="I227" s="11" t="s">
        <v>8</v>
      </c>
      <c r="J227" s="7" t="s">
        <v>8</v>
      </c>
      <c r="K227" s="9" t="s">
        <v>8</v>
      </c>
      <c r="L227" s="11" t="s">
        <v>8</v>
      </c>
      <c r="M227" s="7" t="s">
        <v>8</v>
      </c>
      <c r="N227" s="9" t="s">
        <v>8</v>
      </c>
      <c r="O227" s="11" t="s">
        <v>8</v>
      </c>
      <c r="P227" s="7" t="s">
        <v>8</v>
      </c>
      <c r="Q227" s="9" t="s">
        <v>8</v>
      </c>
      <c r="R227" s="11" t="s">
        <v>8</v>
      </c>
      <c r="S227" s="7" t="s">
        <v>8</v>
      </c>
      <c r="T227" s="9" t="s">
        <v>8</v>
      </c>
    </row>
    <row r="228" spans="1:20" ht="29.1" customHeight="1" x14ac:dyDescent="0.3">
      <c r="A228" s="3" t="s">
        <v>907</v>
      </c>
      <c r="B228" s="2" t="s">
        <v>7484</v>
      </c>
      <c r="C228" s="11" t="s">
        <v>8</v>
      </c>
      <c r="D228" s="7" t="s">
        <v>8</v>
      </c>
      <c r="E228" s="9" t="s">
        <v>8</v>
      </c>
      <c r="F228" s="11" t="s">
        <v>8</v>
      </c>
      <c r="G228" s="7" t="s">
        <v>8</v>
      </c>
      <c r="H228" s="9" t="s">
        <v>8</v>
      </c>
      <c r="I228" s="11" t="s">
        <v>8</v>
      </c>
      <c r="J228" s="7" t="s">
        <v>8</v>
      </c>
      <c r="K228" s="9" t="s">
        <v>8</v>
      </c>
      <c r="L228" s="11" t="s">
        <v>8</v>
      </c>
      <c r="M228" s="7" t="s">
        <v>8</v>
      </c>
      <c r="N228" s="9" t="s">
        <v>8</v>
      </c>
      <c r="O228" s="11" t="s">
        <v>8</v>
      </c>
      <c r="P228" s="7" t="s">
        <v>8</v>
      </c>
      <c r="Q228" s="9" t="s">
        <v>8</v>
      </c>
      <c r="R228" s="11" t="s">
        <v>8</v>
      </c>
      <c r="S228" s="7" t="s">
        <v>8</v>
      </c>
      <c r="T228" s="9" t="s">
        <v>8</v>
      </c>
    </row>
    <row r="229" spans="1:20" ht="14.1" customHeight="1" x14ac:dyDescent="0.3">
      <c r="A229" s="3" t="s">
        <v>910</v>
      </c>
      <c r="B229" s="3" t="s">
        <v>6294</v>
      </c>
      <c r="C229" s="11" t="s">
        <v>8</v>
      </c>
      <c r="D229" s="7" t="s">
        <v>8</v>
      </c>
      <c r="E229" s="9" t="s">
        <v>8</v>
      </c>
      <c r="F229" s="11" t="s">
        <v>8</v>
      </c>
      <c r="G229" s="7" t="s">
        <v>8</v>
      </c>
      <c r="H229" s="9" t="s">
        <v>8</v>
      </c>
      <c r="I229" s="11" t="s">
        <v>8</v>
      </c>
      <c r="J229" s="7" t="s">
        <v>8</v>
      </c>
      <c r="K229" s="9" t="s">
        <v>8</v>
      </c>
      <c r="L229" s="11" t="s">
        <v>8</v>
      </c>
      <c r="M229" s="7" t="s">
        <v>8</v>
      </c>
      <c r="N229" s="9" t="s">
        <v>8</v>
      </c>
      <c r="O229" s="11" t="s">
        <v>8</v>
      </c>
      <c r="P229" s="7" t="s">
        <v>8</v>
      </c>
      <c r="Q229" s="9" t="s">
        <v>8</v>
      </c>
      <c r="R229" s="11" t="s">
        <v>8</v>
      </c>
      <c r="S229" s="7" t="s">
        <v>8</v>
      </c>
      <c r="T229" s="9" t="s">
        <v>8</v>
      </c>
    </row>
    <row r="230" spans="1:20" ht="14.1" customHeight="1" x14ac:dyDescent="0.3">
      <c r="A230" s="3" t="s">
        <v>913</v>
      </c>
      <c r="B230" s="3" t="s">
        <v>6295</v>
      </c>
      <c r="C230" s="11" t="s">
        <v>8</v>
      </c>
      <c r="D230" s="7" t="s">
        <v>8</v>
      </c>
      <c r="E230" s="9" t="s">
        <v>8</v>
      </c>
      <c r="F230" s="11" t="s">
        <v>8</v>
      </c>
      <c r="G230" s="7" t="s">
        <v>8</v>
      </c>
      <c r="H230" s="9" t="s">
        <v>8</v>
      </c>
      <c r="I230" s="11" t="s">
        <v>8</v>
      </c>
      <c r="J230" s="7" t="s">
        <v>8</v>
      </c>
      <c r="K230" s="9" t="s">
        <v>8</v>
      </c>
      <c r="L230" s="11" t="s">
        <v>8</v>
      </c>
      <c r="M230" s="7" t="s">
        <v>8</v>
      </c>
      <c r="N230" s="9" t="s">
        <v>8</v>
      </c>
      <c r="O230" s="11" t="s">
        <v>8</v>
      </c>
      <c r="P230" s="7" t="s">
        <v>8</v>
      </c>
      <c r="Q230" s="9" t="s">
        <v>8</v>
      </c>
      <c r="R230" s="11" t="s">
        <v>8</v>
      </c>
      <c r="S230" s="7" t="s">
        <v>8</v>
      </c>
      <c r="T230" s="9" t="s">
        <v>8</v>
      </c>
    </row>
    <row r="231" spans="1:20" ht="29.1" customHeight="1" x14ac:dyDescent="0.3">
      <c r="A231" s="3" t="s">
        <v>916</v>
      </c>
      <c r="B231" s="2" t="s">
        <v>7485</v>
      </c>
      <c r="C231" s="11">
        <v>29</v>
      </c>
      <c r="D231" s="7">
        <v>110.46366964000001</v>
      </c>
      <c r="E231" s="9">
        <v>7165.7669038527001</v>
      </c>
      <c r="F231" s="11" t="s">
        <v>8</v>
      </c>
      <c r="G231" s="7" t="s">
        <v>8</v>
      </c>
      <c r="H231" s="9" t="s">
        <v>8</v>
      </c>
      <c r="I231" s="11" t="s">
        <v>8</v>
      </c>
      <c r="J231" s="7" t="s">
        <v>8</v>
      </c>
      <c r="K231" s="9" t="s">
        <v>8</v>
      </c>
      <c r="L231" s="11" t="s">
        <v>8</v>
      </c>
      <c r="M231" s="7" t="s">
        <v>8</v>
      </c>
      <c r="N231" s="9" t="s">
        <v>8</v>
      </c>
      <c r="O231" s="11" t="s">
        <v>8</v>
      </c>
      <c r="P231" s="7" t="s">
        <v>8</v>
      </c>
      <c r="Q231" s="9" t="s">
        <v>8</v>
      </c>
      <c r="R231" s="11" t="s">
        <v>8</v>
      </c>
      <c r="S231" s="7" t="s">
        <v>8</v>
      </c>
      <c r="T231" s="9" t="s">
        <v>8</v>
      </c>
    </row>
    <row r="232" spans="1:20" ht="29.1" customHeight="1" x14ac:dyDescent="0.3">
      <c r="A232" s="3" t="s">
        <v>921</v>
      </c>
      <c r="B232" s="2" t="s">
        <v>922</v>
      </c>
      <c r="C232" s="11" t="s">
        <v>8</v>
      </c>
      <c r="D232" s="7" t="s">
        <v>8</v>
      </c>
      <c r="E232" s="9" t="s">
        <v>8</v>
      </c>
      <c r="F232" s="11" t="s">
        <v>8</v>
      </c>
      <c r="G232" s="7" t="s">
        <v>8</v>
      </c>
      <c r="H232" s="9" t="s">
        <v>8</v>
      </c>
      <c r="I232" s="11" t="s">
        <v>8</v>
      </c>
      <c r="J232" s="7" t="s">
        <v>8</v>
      </c>
      <c r="K232" s="9" t="s">
        <v>8</v>
      </c>
      <c r="L232" s="11" t="s">
        <v>8</v>
      </c>
      <c r="M232" s="7" t="s">
        <v>8</v>
      </c>
      <c r="N232" s="9" t="s">
        <v>8</v>
      </c>
      <c r="O232" s="11" t="s">
        <v>8</v>
      </c>
      <c r="P232" s="7" t="s">
        <v>8</v>
      </c>
      <c r="Q232" s="9" t="s">
        <v>8</v>
      </c>
      <c r="R232" s="11" t="s">
        <v>8</v>
      </c>
      <c r="S232" s="7" t="s">
        <v>8</v>
      </c>
      <c r="T232" s="9" t="s">
        <v>8</v>
      </c>
    </row>
    <row r="233" spans="1:20" ht="14.1" customHeight="1" x14ac:dyDescent="0.3">
      <c r="A233" s="3" t="s">
        <v>924</v>
      </c>
      <c r="B233" s="3" t="s">
        <v>6298</v>
      </c>
      <c r="C233" s="11">
        <v>38</v>
      </c>
      <c r="D233" s="7">
        <v>199.83974563999999</v>
      </c>
      <c r="E233" s="9">
        <v>13401.8558510448</v>
      </c>
      <c r="F233" s="11" t="s">
        <v>8</v>
      </c>
      <c r="G233" s="7" t="s">
        <v>8</v>
      </c>
      <c r="H233" s="9" t="s">
        <v>8</v>
      </c>
      <c r="I233" s="11">
        <v>13</v>
      </c>
      <c r="J233" s="7">
        <v>158.01485525000001</v>
      </c>
      <c r="K233" s="9">
        <v>10920.2444060246</v>
      </c>
      <c r="L233" s="11" t="s">
        <v>8</v>
      </c>
      <c r="M233" s="7" t="s">
        <v>8</v>
      </c>
      <c r="N233" s="9" t="s">
        <v>8</v>
      </c>
      <c r="O233" s="11" t="s">
        <v>8</v>
      </c>
      <c r="P233" s="7" t="s">
        <v>8</v>
      </c>
      <c r="Q233" s="9" t="s">
        <v>8</v>
      </c>
      <c r="R233" s="11" t="s">
        <v>8</v>
      </c>
      <c r="S233" s="7" t="s">
        <v>8</v>
      </c>
      <c r="T233" s="9" t="s">
        <v>8</v>
      </c>
    </row>
    <row r="234" spans="1:20" ht="29.1" customHeight="1" x14ac:dyDescent="0.3">
      <c r="A234" s="3" t="s">
        <v>929</v>
      </c>
      <c r="B234" s="2" t="s">
        <v>7486</v>
      </c>
      <c r="C234" s="11">
        <v>145</v>
      </c>
      <c r="D234" s="7">
        <v>140.81814567999999</v>
      </c>
      <c r="E234" s="9">
        <v>13964.235380304601</v>
      </c>
      <c r="F234" s="11">
        <v>49</v>
      </c>
      <c r="G234" s="7">
        <v>125.91137553</v>
      </c>
      <c r="H234" s="9">
        <v>11872.7070705758</v>
      </c>
      <c r="I234" s="11" t="s">
        <v>8</v>
      </c>
      <c r="J234" s="7" t="s">
        <v>8</v>
      </c>
      <c r="K234" s="9" t="s">
        <v>8</v>
      </c>
      <c r="L234" s="11" t="s">
        <v>8</v>
      </c>
      <c r="M234" s="7" t="s">
        <v>8</v>
      </c>
      <c r="N234" s="9" t="s">
        <v>8</v>
      </c>
      <c r="O234" s="11" t="s">
        <v>8</v>
      </c>
      <c r="P234" s="7" t="s">
        <v>8</v>
      </c>
      <c r="Q234" s="9" t="s">
        <v>8</v>
      </c>
      <c r="R234" s="11" t="s">
        <v>8</v>
      </c>
      <c r="S234" s="7" t="s">
        <v>8</v>
      </c>
      <c r="T234" s="9" t="s">
        <v>8</v>
      </c>
    </row>
    <row r="235" spans="1:20" ht="14.1" customHeight="1" x14ac:dyDescent="0.3">
      <c r="A235" s="3" t="s">
        <v>931</v>
      </c>
      <c r="B235" s="3" t="s">
        <v>6300</v>
      </c>
      <c r="C235" s="11" t="s">
        <v>8</v>
      </c>
      <c r="D235" s="7" t="s">
        <v>8</v>
      </c>
      <c r="E235" s="9" t="s">
        <v>8</v>
      </c>
      <c r="F235" s="11" t="s">
        <v>8</v>
      </c>
      <c r="G235" s="7" t="s">
        <v>8</v>
      </c>
      <c r="H235" s="9" t="s">
        <v>8</v>
      </c>
      <c r="I235" s="11" t="s">
        <v>8</v>
      </c>
      <c r="J235" s="7" t="s">
        <v>8</v>
      </c>
      <c r="K235" s="9" t="s">
        <v>8</v>
      </c>
      <c r="L235" s="11" t="s">
        <v>8</v>
      </c>
      <c r="M235" s="7" t="s">
        <v>8</v>
      </c>
      <c r="N235" s="9" t="s">
        <v>8</v>
      </c>
      <c r="O235" s="11" t="s">
        <v>8</v>
      </c>
      <c r="P235" s="7" t="s">
        <v>8</v>
      </c>
      <c r="Q235" s="9" t="s">
        <v>8</v>
      </c>
      <c r="R235" s="11" t="s">
        <v>8</v>
      </c>
      <c r="S235" s="7" t="s">
        <v>8</v>
      </c>
      <c r="T235" s="9" t="s">
        <v>8</v>
      </c>
    </row>
    <row r="236" spans="1:20" ht="14.1" customHeight="1" x14ac:dyDescent="0.3">
      <c r="A236" s="3" t="s">
        <v>936</v>
      </c>
      <c r="B236" s="3" t="s">
        <v>6301</v>
      </c>
      <c r="C236" s="11">
        <v>26</v>
      </c>
      <c r="D236" s="7">
        <v>156.40568726999999</v>
      </c>
      <c r="E236" s="9">
        <v>10615.9457561094</v>
      </c>
      <c r="F236" s="11" t="s">
        <v>8</v>
      </c>
      <c r="G236" s="7" t="s">
        <v>8</v>
      </c>
      <c r="H236" s="9" t="s">
        <v>8</v>
      </c>
      <c r="I236" s="11" t="s">
        <v>8</v>
      </c>
      <c r="J236" s="7" t="s">
        <v>8</v>
      </c>
      <c r="K236" s="9" t="s">
        <v>8</v>
      </c>
      <c r="L236" s="11" t="s">
        <v>8</v>
      </c>
      <c r="M236" s="7" t="s">
        <v>8</v>
      </c>
      <c r="N236" s="9" t="s">
        <v>8</v>
      </c>
      <c r="O236" s="11" t="s">
        <v>8</v>
      </c>
      <c r="P236" s="7" t="s">
        <v>8</v>
      </c>
      <c r="Q236" s="9" t="s">
        <v>8</v>
      </c>
      <c r="R236" s="11" t="s">
        <v>8</v>
      </c>
      <c r="S236" s="7" t="s">
        <v>8</v>
      </c>
      <c r="T236" s="9" t="s">
        <v>8</v>
      </c>
    </row>
    <row r="237" spans="1:20" ht="14.1" customHeight="1" x14ac:dyDescent="0.3">
      <c r="A237" s="3" t="s">
        <v>940</v>
      </c>
      <c r="B237" s="3" t="s">
        <v>6302</v>
      </c>
      <c r="C237" s="11" t="s">
        <v>8</v>
      </c>
      <c r="D237" s="7" t="s">
        <v>8</v>
      </c>
      <c r="E237" s="9" t="s">
        <v>8</v>
      </c>
      <c r="F237" s="11" t="s">
        <v>8</v>
      </c>
      <c r="G237" s="7" t="s">
        <v>8</v>
      </c>
      <c r="H237" s="9" t="s">
        <v>8</v>
      </c>
      <c r="I237" s="11" t="s">
        <v>8</v>
      </c>
      <c r="J237" s="7" t="s">
        <v>8</v>
      </c>
      <c r="K237" s="9" t="s">
        <v>8</v>
      </c>
      <c r="L237" s="11" t="s">
        <v>8</v>
      </c>
      <c r="M237" s="7" t="s">
        <v>8</v>
      </c>
      <c r="N237" s="9" t="s">
        <v>8</v>
      </c>
      <c r="O237" s="11" t="s">
        <v>8</v>
      </c>
      <c r="P237" s="7" t="s">
        <v>8</v>
      </c>
      <c r="Q237" s="9" t="s">
        <v>8</v>
      </c>
      <c r="R237" s="11" t="s">
        <v>8</v>
      </c>
      <c r="S237" s="7" t="s">
        <v>8</v>
      </c>
      <c r="T237" s="9" t="s">
        <v>8</v>
      </c>
    </row>
    <row r="238" spans="1:20" ht="29.1" customHeight="1" x14ac:dyDescent="0.3">
      <c r="A238" s="3" t="s">
        <v>944</v>
      </c>
      <c r="B238" s="2" t="s">
        <v>7487</v>
      </c>
      <c r="C238" s="11" t="s">
        <v>8</v>
      </c>
      <c r="D238" s="7" t="s">
        <v>8</v>
      </c>
      <c r="E238" s="9" t="s">
        <v>8</v>
      </c>
      <c r="F238" s="11" t="s">
        <v>8</v>
      </c>
      <c r="G238" s="7" t="s">
        <v>8</v>
      </c>
      <c r="H238" s="9" t="s">
        <v>8</v>
      </c>
      <c r="I238" s="11" t="s">
        <v>8</v>
      </c>
      <c r="J238" s="7" t="s">
        <v>8</v>
      </c>
      <c r="K238" s="9" t="s">
        <v>8</v>
      </c>
      <c r="L238" s="11" t="s">
        <v>8</v>
      </c>
      <c r="M238" s="7" t="s">
        <v>8</v>
      </c>
      <c r="N238" s="9" t="s">
        <v>8</v>
      </c>
      <c r="O238" s="11" t="s">
        <v>8</v>
      </c>
      <c r="P238" s="7" t="s">
        <v>8</v>
      </c>
      <c r="Q238" s="9" t="s">
        <v>8</v>
      </c>
      <c r="R238" s="11" t="s">
        <v>8</v>
      </c>
      <c r="S238" s="7" t="s">
        <v>8</v>
      </c>
      <c r="T238" s="9" t="s">
        <v>8</v>
      </c>
    </row>
    <row r="239" spans="1:20" ht="29.1" customHeight="1" x14ac:dyDescent="0.3">
      <c r="A239" s="3" t="s">
        <v>948</v>
      </c>
      <c r="B239" s="2" t="s">
        <v>7488</v>
      </c>
      <c r="C239" s="11" t="s">
        <v>8</v>
      </c>
      <c r="D239" s="7" t="s">
        <v>8</v>
      </c>
      <c r="E239" s="9" t="s">
        <v>8</v>
      </c>
      <c r="F239" s="11" t="s">
        <v>8</v>
      </c>
      <c r="G239" s="7" t="s">
        <v>8</v>
      </c>
      <c r="H239" s="9" t="s">
        <v>8</v>
      </c>
      <c r="I239" s="11" t="s">
        <v>8</v>
      </c>
      <c r="J239" s="7" t="s">
        <v>8</v>
      </c>
      <c r="K239" s="9" t="s">
        <v>8</v>
      </c>
      <c r="L239" s="11" t="s">
        <v>8</v>
      </c>
      <c r="M239" s="7" t="s">
        <v>8</v>
      </c>
      <c r="N239" s="9" t="s">
        <v>8</v>
      </c>
      <c r="O239" s="11" t="s">
        <v>8</v>
      </c>
      <c r="P239" s="7" t="s">
        <v>8</v>
      </c>
      <c r="Q239" s="9" t="s">
        <v>8</v>
      </c>
      <c r="R239" s="11" t="s">
        <v>8</v>
      </c>
      <c r="S239" s="7" t="s">
        <v>8</v>
      </c>
      <c r="T239" s="9" t="s">
        <v>8</v>
      </c>
    </row>
    <row r="240" spans="1:20" ht="29.1" customHeight="1" x14ac:dyDescent="0.3">
      <c r="A240" s="3" t="s">
        <v>952</v>
      </c>
      <c r="B240" s="2" t="s">
        <v>7489</v>
      </c>
      <c r="C240" s="11" t="s">
        <v>8</v>
      </c>
      <c r="D240" s="7" t="s">
        <v>8</v>
      </c>
      <c r="E240" s="9" t="s">
        <v>8</v>
      </c>
      <c r="F240" s="11" t="s">
        <v>8</v>
      </c>
      <c r="G240" s="7" t="s">
        <v>8</v>
      </c>
      <c r="H240" s="9" t="s">
        <v>8</v>
      </c>
      <c r="I240" s="11" t="s">
        <v>8</v>
      </c>
      <c r="J240" s="7" t="s">
        <v>8</v>
      </c>
      <c r="K240" s="9" t="s">
        <v>8</v>
      </c>
      <c r="L240" s="11" t="s">
        <v>8</v>
      </c>
      <c r="M240" s="7" t="s">
        <v>8</v>
      </c>
      <c r="N240" s="9" t="s">
        <v>8</v>
      </c>
      <c r="O240" s="11" t="s">
        <v>8</v>
      </c>
      <c r="P240" s="7" t="s">
        <v>8</v>
      </c>
      <c r="Q240" s="9" t="s">
        <v>8</v>
      </c>
      <c r="R240" s="11" t="s">
        <v>8</v>
      </c>
      <c r="S240" s="7" t="s">
        <v>8</v>
      </c>
      <c r="T240" s="9" t="s">
        <v>8</v>
      </c>
    </row>
    <row r="241" spans="1:20" ht="14.1" customHeight="1" x14ac:dyDescent="0.3">
      <c r="A241" s="3" t="s">
        <v>957</v>
      </c>
      <c r="B241" s="3" t="s">
        <v>427</v>
      </c>
      <c r="C241" s="11" t="s">
        <v>8</v>
      </c>
      <c r="D241" s="7" t="s">
        <v>8</v>
      </c>
      <c r="E241" s="9" t="s">
        <v>8</v>
      </c>
      <c r="F241" s="11" t="s">
        <v>8</v>
      </c>
      <c r="G241" s="7" t="s">
        <v>8</v>
      </c>
      <c r="H241" s="9" t="s">
        <v>8</v>
      </c>
      <c r="I241" s="11" t="s">
        <v>8</v>
      </c>
      <c r="J241" s="7" t="s">
        <v>8</v>
      </c>
      <c r="K241" s="9" t="s">
        <v>8</v>
      </c>
      <c r="L241" s="11" t="s">
        <v>8</v>
      </c>
      <c r="M241" s="7" t="s">
        <v>8</v>
      </c>
      <c r="N241" s="9" t="s">
        <v>8</v>
      </c>
      <c r="O241" s="11" t="s">
        <v>8</v>
      </c>
      <c r="P241" s="7" t="s">
        <v>8</v>
      </c>
      <c r="Q241" s="9" t="s">
        <v>8</v>
      </c>
      <c r="R241" s="11" t="s">
        <v>8</v>
      </c>
      <c r="S241" s="7" t="s">
        <v>8</v>
      </c>
      <c r="T241" s="9" t="s">
        <v>8</v>
      </c>
    </row>
    <row r="242" spans="1:20" ht="14.1" customHeight="1" x14ac:dyDescent="0.3">
      <c r="A242" s="3" t="s">
        <v>960</v>
      </c>
      <c r="B242" s="3" t="s">
        <v>6306</v>
      </c>
      <c r="C242" s="11" t="s">
        <v>8</v>
      </c>
      <c r="D242" s="7" t="s">
        <v>8</v>
      </c>
      <c r="E242" s="9" t="s">
        <v>8</v>
      </c>
      <c r="F242" s="11" t="s">
        <v>8</v>
      </c>
      <c r="G242" s="7" t="s">
        <v>8</v>
      </c>
      <c r="H242" s="9" t="s">
        <v>8</v>
      </c>
      <c r="I242" s="11" t="s">
        <v>8</v>
      </c>
      <c r="J242" s="7" t="s">
        <v>8</v>
      </c>
      <c r="K242" s="9" t="s">
        <v>8</v>
      </c>
      <c r="L242" s="11" t="s">
        <v>8</v>
      </c>
      <c r="M242" s="7" t="s">
        <v>8</v>
      </c>
      <c r="N242" s="9" t="s">
        <v>8</v>
      </c>
      <c r="O242" s="11" t="s">
        <v>8</v>
      </c>
      <c r="P242" s="7" t="s">
        <v>8</v>
      </c>
      <c r="Q242" s="9" t="s">
        <v>8</v>
      </c>
      <c r="R242" s="11" t="s">
        <v>8</v>
      </c>
      <c r="S242" s="7" t="s">
        <v>8</v>
      </c>
      <c r="T242" s="9" t="s">
        <v>8</v>
      </c>
    </row>
    <row r="243" spans="1:20" ht="14.1" customHeight="1" x14ac:dyDescent="0.3">
      <c r="A243" s="3" t="s">
        <v>963</v>
      </c>
      <c r="B243" s="3" t="s">
        <v>6307</v>
      </c>
      <c r="C243" s="11" t="s">
        <v>8</v>
      </c>
      <c r="D243" s="7" t="s">
        <v>8</v>
      </c>
      <c r="E243" s="9" t="s">
        <v>8</v>
      </c>
      <c r="F243" s="11" t="s">
        <v>8</v>
      </c>
      <c r="G243" s="7" t="s">
        <v>8</v>
      </c>
      <c r="H243" s="9" t="s">
        <v>8</v>
      </c>
      <c r="I243" s="11" t="s">
        <v>8</v>
      </c>
      <c r="J243" s="7" t="s">
        <v>8</v>
      </c>
      <c r="K243" s="9" t="s">
        <v>8</v>
      </c>
      <c r="L243" s="11" t="s">
        <v>8</v>
      </c>
      <c r="M243" s="7" t="s">
        <v>8</v>
      </c>
      <c r="N243" s="9" t="s">
        <v>8</v>
      </c>
      <c r="O243" s="11" t="s">
        <v>8</v>
      </c>
      <c r="P243" s="7" t="s">
        <v>8</v>
      </c>
      <c r="Q243" s="9" t="s">
        <v>8</v>
      </c>
      <c r="R243" s="11" t="s">
        <v>8</v>
      </c>
      <c r="S243" s="7" t="s">
        <v>8</v>
      </c>
      <c r="T243" s="9" t="s">
        <v>8</v>
      </c>
    </row>
    <row r="244" spans="1:20" ht="14.1" customHeight="1" x14ac:dyDescent="0.3">
      <c r="A244" s="3" t="s">
        <v>968</v>
      </c>
      <c r="B244" s="3" t="s">
        <v>6308</v>
      </c>
      <c r="C244" s="11" t="s">
        <v>8</v>
      </c>
      <c r="D244" s="7" t="s">
        <v>8</v>
      </c>
      <c r="E244" s="9" t="s">
        <v>8</v>
      </c>
      <c r="F244" s="11" t="s">
        <v>8</v>
      </c>
      <c r="G244" s="7" t="s">
        <v>8</v>
      </c>
      <c r="H244" s="9" t="s">
        <v>8</v>
      </c>
      <c r="I244" s="11" t="s">
        <v>8</v>
      </c>
      <c r="J244" s="7" t="s">
        <v>8</v>
      </c>
      <c r="K244" s="9" t="s">
        <v>8</v>
      </c>
      <c r="L244" s="11" t="s">
        <v>8</v>
      </c>
      <c r="M244" s="7" t="s">
        <v>8</v>
      </c>
      <c r="N244" s="9" t="s">
        <v>8</v>
      </c>
      <c r="O244" s="11" t="s">
        <v>8</v>
      </c>
      <c r="P244" s="7" t="s">
        <v>8</v>
      </c>
      <c r="Q244" s="9" t="s">
        <v>8</v>
      </c>
      <c r="R244" s="11" t="s">
        <v>8</v>
      </c>
      <c r="S244" s="7" t="s">
        <v>8</v>
      </c>
      <c r="T244" s="9" t="s">
        <v>8</v>
      </c>
    </row>
    <row r="245" spans="1:20" ht="14.1" customHeight="1" x14ac:dyDescent="0.3">
      <c r="A245" s="3" t="s">
        <v>972</v>
      </c>
      <c r="B245" s="3" t="s">
        <v>6309</v>
      </c>
      <c r="C245" s="11" t="s">
        <v>8</v>
      </c>
      <c r="D245" s="7" t="s">
        <v>8</v>
      </c>
      <c r="E245" s="9" t="s">
        <v>8</v>
      </c>
      <c r="F245" s="11" t="s">
        <v>8</v>
      </c>
      <c r="G245" s="7" t="s">
        <v>8</v>
      </c>
      <c r="H245" s="9" t="s">
        <v>8</v>
      </c>
      <c r="I245" s="11" t="s">
        <v>8</v>
      </c>
      <c r="J245" s="7" t="s">
        <v>8</v>
      </c>
      <c r="K245" s="9" t="s">
        <v>8</v>
      </c>
      <c r="L245" s="11" t="s">
        <v>8</v>
      </c>
      <c r="M245" s="7" t="s">
        <v>8</v>
      </c>
      <c r="N245" s="9" t="s">
        <v>8</v>
      </c>
      <c r="O245" s="11" t="s">
        <v>8</v>
      </c>
      <c r="P245" s="7" t="s">
        <v>8</v>
      </c>
      <c r="Q245" s="9" t="s">
        <v>8</v>
      </c>
      <c r="R245" s="11" t="s">
        <v>8</v>
      </c>
      <c r="S245" s="7" t="s">
        <v>8</v>
      </c>
      <c r="T245" s="9" t="s">
        <v>8</v>
      </c>
    </row>
    <row r="246" spans="1:20" ht="14.1" customHeight="1" x14ac:dyDescent="0.3">
      <c r="A246" s="3" t="s">
        <v>975</v>
      </c>
      <c r="B246" s="3" t="s">
        <v>6310</v>
      </c>
      <c r="C246" s="11">
        <v>23</v>
      </c>
      <c r="D246" s="7">
        <v>72.575121792000004</v>
      </c>
      <c r="E246" s="9">
        <v>7759.4180540057996</v>
      </c>
      <c r="F246" s="11" t="s">
        <v>8</v>
      </c>
      <c r="G246" s="7" t="s">
        <v>8</v>
      </c>
      <c r="H246" s="9" t="s">
        <v>8</v>
      </c>
      <c r="I246" s="11" t="s">
        <v>8</v>
      </c>
      <c r="J246" s="7" t="s">
        <v>8</v>
      </c>
      <c r="K246" s="9" t="s">
        <v>8</v>
      </c>
      <c r="L246" s="11" t="s">
        <v>8</v>
      </c>
      <c r="M246" s="7" t="s">
        <v>8</v>
      </c>
      <c r="N246" s="9" t="s">
        <v>8</v>
      </c>
      <c r="O246" s="11" t="s">
        <v>8</v>
      </c>
      <c r="P246" s="7" t="s">
        <v>8</v>
      </c>
      <c r="Q246" s="9" t="s">
        <v>8</v>
      </c>
      <c r="R246" s="11" t="s">
        <v>8</v>
      </c>
      <c r="S246" s="7" t="s">
        <v>8</v>
      </c>
      <c r="T246" s="9" t="s">
        <v>8</v>
      </c>
    </row>
    <row r="247" spans="1:20" ht="14.1" customHeight="1" x14ac:dyDescent="0.3">
      <c r="A247" s="3" t="s">
        <v>978</v>
      </c>
      <c r="B247" s="3" t="s">
        <v>6311</v>
      </c>
      <c r="C247" s="11" t="s">
        <v>8</v>
      </c>
      <c r="D247" s="7" t="s">
        <v>8</v>
      </c>
      <c r="E247" s="9" t="s">
        <v>8</v>
      </c>
      <c r="F247" s="11" t="s">
        <v>8</v>
      </c>
      <c r="G247" s="7" t="s">
        <v>8</v>
      </c>
      <c r="H247" s="9" t="s">
        <v>8</v>
      </c>
      <c r="I247" s="11" t="s">
        <v>8</v>
      </c>
      <c r="J247" s="7" t="s">
        <v>8</v>
      </c>
      <c r="K247" s="9" t="s">
        <v>8</v>
      </c>
      <c r="L247" s="11" t="s">
        <v>8</v>
      </c>
      <c r="M247" s="7" t="s">
        <v>8</v>
      </c>
      <c r="N247" s="9" t="s">
        <v>8</v>
      </c>
      <c r="O247" s="11" t="s">
        <v>8</v>
      </c>
      <c r="P247" s="7" t="s">
        <v>8</v>
      </c>
      <c r="Q247" s="9" t="s">
        <v>8</v>
      </c>
      <c r="R247" s="11" t="s">
        <v>8</v>
      </c>
      <c r="S247" s="7" t="s">
        <v>8</v>
      </c>
      <c r="T247" s="9" t="s">
        <v>8</v>
      </c>
    </row>
    <row r="248" spans="1:20" ht="29.1" customHeight="1" x14ac:dyDescent="0.3">
      <c r="A248" s="3" t="s">
        <v>982</v>
      </c>
      <c r="B248" s="2" t="s">
        <v>7490</v>
      </c>
      <c r="C248" s="11">
        <v>13</v>
      </c>
      <c r="D248" s="7">
        <v>76.135365801000006</v>
      </c>
      <c r="E248" s="9">
        <v>6524.05759280243</v>
      </c>
      <c r="F248" s="11" t="s">
        <v>8</v>
      </c>
      <c r="G248" s="7" t="s">
        <v>8</v>
      </c>
      <c r="H248" s="9" t="s">
        <v>8</v>
      </c>
      <c r="I248" s="11" t="s">
        <v>8</v>
      </c>
      <c r="J248" s="7" t="s">
        <v>8</v>
      </c>
      <c r="K248" s="9" t="s">
        <v>8</v>
      </c>
      <c r="L248" s="11" t="s">
        <v>8</v>
      </c>
      <c r="M248" s="7" t="s">
        <v>8</v>
      </c>
      <c r="N248" s="9" t="s">
        <v>8</v>
      </c>
      <c r="O248" s="11" t="s">
        <v>8</v>
      </c>
      <c r="P248" s="7" t="s">
        <v>8</v>
      </c>
      <c r="Q248" s="9" t="s">
        <v>8</v>
      </c>
      <c r="R248" s="11" t="s">
        <v>8</v>
      </c>
      <c r="S248" s="7" t="s">
        <v>8</v>
      </c>
      <c r="T248" s="9" t="s">
        <v>8</v>
      </c>
    </row>
    <row r="249" spans="1:20" ht="14.1" customHeight="1" x14ac:dyDescent="0.3">
      <c r="A249" s="3" t="s">
        <v>985</v>
      </c>
      <c r="B249" s="3" t="s">
        <v>986</v>
      </c>
      <c r="C249" s="11">
        <v>16</v>
      </c>
      <c r="D249" s="7">
        <v>154.43649819000001</v>
      </c>
      <c r="E249" s="9">
        <v>9835.2204114639208</v>
      </c>
      <c r="F249" s="11" t="s">
        <v>8</v>
      </c>
      <c r="G249" s="7" t="s">
        <v>8</v>
      </c>
      <c r="H249" s="9" t="s">
        <v>8</v>
      </c>
      <c r="I249" s="11" t="s">
        <v>8</v>
      </c>
      <c r="J249" s="7" t="s">
        <v>8</v>
      </c>
      <c r="K249" s="9" t="s">
        <v>8</v>
      </c>
      <c r="L249" s="11" t="s">
        <v>8</v>
      </c>
      <c r="M249" s="7" t="s">
        <v>8</v>
      </c>
      <c r="N249" s="9" t="s">
        <v>8</v>
      </c>
      <c r="O249" s="11" t="s">
        <v>8</v>
      </c>
      <c r="P249" s="7" t="s">
        <v>8</v>
      </c>
      <c r="Q249" s="9" t="s">
        <v>8</v>
      </c>
      <c r="R249" s="11" t="s">
        <v>8</v>
      </c>
      <c r="S249" s="7" t="s">
        <v>8</v>
      </c>
      <c r="T249" s="9" t="s">
        <v>8</v>
      </c>
    </row>
    <row r="250" spans="1:20" ht="14.1" customHeight="1" x14ac:dyDescent="0.3">
      <c r="A250" s="3" t="s">
        <v>989</v>
      </c>
      <c r="B250" s="3" t="s">
        <v>6313</v>
      </c>
      <c r="C250" s="11" t="s">
        <v>8</v>
      </c>
      <c r="D250" s="7" t="s">
        <v>8</v>
      </c>
      <c r="E250" s="9" t="s">
        <v>8</v>
      </c>
      <c r="F250" s="11" t="s">
        <v>8</v>
      </c>
      <c r="G250" s="7" t="s">
        <v>8</v>
      </c>
      <c r="H250" s="9" t="s">
        <v>8</v>
      </c>
      <c r="I250" s="11" t="s">
        <v>8</v>
      </c>
      <c r="J250" s="7" t="s">
        <v>8</v>
      </c>
      <c r="K250" s="9" t="s">
        <v>8</v>
      </c>
      <c r="L250" s="11" t="s">
        <v>8</v>
      </c>
      <c r="M250" s="7" t="s">
        <v>8</v>
      </c>
      <c r="N250" s="9" t="s">
        <v>8</v>
      </c>
      <c r="O250" s="11" t="s">
        <v>8</v>
      </c>
      <c r="P250" s="7" t="s">
        <v>8</v>
      </c>
      <c r="Q250" s="9" t="s">
        <v>8</v>
      </c>
      <c r="R250" s="11" t="s">
        <v>8</v>
      </c>
      <c r="S250" s="7" t="s">
        <v>8</v>
      </c>
      <c r="T250" s="9" t="s">
        <v>8</v>
      </c>
    </row>
    <row r="251" spans="1:20" ht="29.1" customHeight="1" x14ac:dyDescent="0.3">
      <c r="A251" s="3" t="s">
        <v>993</v>
      </c>
      <c r="B251" s="2" t="s">
        <v>7491</v>
      </c>
      <c r="C251" s="11">
        <v>79</v>
      </c>
      <c r="D251" s="7">
        <v>103.43942763</v>
      </c>
      <c r="E251" s="9">
        <v>7789.6829384554703</v>
      </c>
      <c r="F251" s="11" t="s">
        <v>8</v>
      </c>
      <c r="G251" s="7" t="s">
        <v>8</v>
      </c>
      <c r="H251" s="9" t="s">
        <v>8</v>
      </c>
      <c r="I251" s="11">
        <v>13</v>
      </c>
      <c r="J251" s="7">
        <v>92.870673796999995</v>
      </c>
      <c r="K251" s="9">
        <v>7363.8993941480803</v>
      </c>
      <c r="L251" s="11" t="s">
        <v>8</v>
      </c>
      <c r="M251" s="7" t="s">
        <v>8</v>
      </c>
      <c r="N251" s="9" t="s">
        <v>8</v>
      </c>
      <c r="O251" s="11" t="s">
        <v>8</v>
      </c>
      <c r="P251" s="7" t="s">
        <v>8</v>
      </c>
      <c r="Q251" s="9" t="s">
        <v>8</v>
      </c>
      <c r="R251" s="11" t="s">
        <v>8</v>
      </c>
      <c r="S251" s="7" t="s">
        <v>8</v>
      </c>
      <c r="T251" s="9" t="s">
        <v>8</v>
      </c>
    </row>
    <row r="252" spans="1:20" ht="29.1" customHeight="1" x14ac:dyDescent="0.3">
      <c r="A252" s="3" t="s">
        <v>998</v>
      </c>
      <c r="B252" s="2" t="s">
        <v>7492</v>
      </c>
      <c r="C252" s="11" t="s">
        <v>8</v>
      </c>
      <c r="D252" s="7" t="s">
        <v>8</v>
      </c>
      <c r="E252" s="9" t="s">
        <v>8</v>
      </c>
      <c r="F252" s="11" t="s">
        <v>8</v>
      </c>
      <c r="G252" s="7" t="s">
        <v>8</v>
      </c>
      <c r="H252" s="9" t="s">
        <v>8</v>
      </c>
      <c r="I252" s="11" t="s">
        <v>8</v>
      </c>
      <c r="J252" s="7" t="s">
        <v>8</v>
      </c>
      <c r="K252" s="9" t="s">
        <v>8</v>
      </c>
      <c r="L252" s="11" t="s">
        <v>8</v>
      </c>
      <c r="M252" s="7" t="s">
        <v>8</v>
      </c>
      <c r="N252" s="9" t="s">
        <v>8</v>
      </c>
      <c r="O252" s="11" t="s">
        <v>8</v>
      </c>
      <c r="P252" s="7" t="s">
        <v>8</v>
      </c>
      <c r="Q252" s="9" t="s">
        <v>8</v>
      </c>
      <c r="R252" s="11" t="s">
        <v>8</v>
      </c>
      <c r="S252" s="7" t="s">
        <v>8</v>
      </c>
      <c r="T252" s="9" t="s">
        <v>8</v>
      </c>
    </row>
    <row r="253" spans="1:20" ht="29.1" customHeight="1" x14ac:dyDescent="0.3">
      <c r="A253" s="3" t="s">
        <v>1001</v>
      </c>
      <c r="B253" s="2" t="s">
        <v>7493</v>
      </c>
      <c r="C253" s="11">
        <v>14</v>
      </c>
      <c r="D253" s="7">
        <v>138.93301930999999</v>
      </c>
      <c r="E253" s="9">
        <v>8981.9751469000003</v>
      </c>
      <c r="F253" s="11" t="s">
        <v>8</v>
      </c>
      <c r="G253" s="7" t="s">
        <v>8</v>
      </c>
      <c r="H253" s="9" t="s">
        <v>8</v>
      </c>
      <c r="I253" s="11" t="s">
        <v>8</v>
      </c>
      <c r="J253" s="7" t="s">
        <v>8</v>
      </c>
      <c r="K253" s="9" t="s">
        <v>8</v>
      </c>
      <c r="L253" s="11" t="s">
        <v>8</v>
      </c>
      <c r="M253" s="7" t="s">
        <v>8</v>
      </c>
      <c r="N253" s="9" t="s">
        <v>8</v>
      </c>
      <c r="O253" s="11" t="s">
        <v>8</v>
      </c>
      <c r="P253" s="7" t="s">
        <v>8</v>
      </c>
      <c r="Q253" s="9" t="s">
        <v>8</v>
      </c>
      <c r="R253" s="11" t="s">
        <v>8</v>
      </c>
      <c r="S253" s="7" t="s">
        <v>8</v>
      </c>
      <c r="T253" s="9" t="s">
        <v>8</v>
      </c>
    </row>
    <row r="254" spans="1:20" ht="14.1" customHeight="1" x14ac:dyDescent="0.3">
      <c r="A254" s="3" t="s">
        <v>1005</v>
      </c>
      <c r="B254" s="3" t="s">
        <v>1006</v>
      </c>
      <c r="C254" s="11">
        <v>12</v>
      </c>
      <c r="D254" s="7">
        <v>34.199040326999999</v>
      </c>
      <c r="E254" s="9">
        <v>2506.3577665251</v>
      </c>
      <c r="F254" s="11" t="s">
        <v>8</v>
      </c>
      <c r="G254" s="7" t="s">
        <v>8</v>
      </c>
      <c r="H254" s="9" t="s">
        <v>8</v>
      </c>
      <c r="I254" s="11" t="s">
        <v>8</v>
      </c>
      <c r="J254" s="7" t="s">
        <v>8</v>
      </c>
      <c r="K254" s="9" t="s">
        <v>8</v>
      </c>
      <c r="L254" s="11" t="s">
        <v>8</v>
      </c>
      <c r="M254" s="7" t="s">
        <v>8</v>
      </c>
      <c r="N254" s="9" t="s">
        <v>8</v>
      </c>
      <c r="O254" s="11" t="s">
        <v>8</v>
      </c>
      <c r="P254" s="7" t="s">
        <v>8</v>
      </c>
      <c r="Q254" s="9" t="s">
        <v>8</v>
      </c>
      <c r="R254" s="11" t="s">
        <v>8</v>
      </c>
      <c r="S254" s="7" t="s">
        <v>8</v>
      </c>
      <c r="T254" s="9" t="s">
        <v>8</v>
      </c>
    </row>
    <row r="255" spans="1:20" ht="29.1" customHeight="1" x14ac:dyDescent="0.3">
      <c r="A255" s="3" t="s">
        <v>1008</v>
      </c>
      <c r="B255" s="2" t="s">
        <v>7494</v>
      </c>
      <c r="C255" s="11">
        <v>34</v>
      </c>
      <c r="D255" s="7">
        <v>178.40779233000001</v>
      </c>
      <c r="E255" s="9">
        <v>11560.545770505199</v>
      </c>
      <c r="F255" s="11" t="s">
        <v>8</v>
      </c>
      <c r="G255" s="7" t="s">
        <v>8</v>
      </c>
      <c r="H255" s="9" t="s">
        <v>8</v>
      </c>
      <c r="I255" s="11" t="s">
        <v>8</v>
      </c>
      <c r="J255" s="7" t="s">
        <v>8</v>
      </c>
      <c r="K255" s="9" t="s">
        <v>8</v>
      </c>
      <c r="L255" s="11" t="s">
        <v>8</v>
      </c>
      <c r="M255" s="7" t="s">
        <v>8</v>
      </c>
      <c r="N255" s="9" t="s">
        <v>8</v>
      </c>
      <c r="O255" s="11" t="s">
        <v>8</v>
      </c>
      <c r="P255" s="7" t="s">
        <v>8</v>
      </c>
      <c r="Q255" s="9" t="s">
        <v>8</v>
      </c>
      <c r="R255" s="11" t="s">
        <v>8</v>
      </c>
      <c r="S255" s="7" t="s">
        <v>8</v>
      </c>
      <c r="T255" s="9" t="s">
        <v>8</v>
      </c>
    </row>
    <row r="256" spans="1:20" ht="29.1" customHeight="1" x14ac:dyDescent="0.3">
      <c r="A256" s="3" t="s">
        <v>1013</v>
      </c>
      <c r="B256" s="2" t="s">
        <v>7495</v>
      </c>
      <c r="C256" s="11" t="s">
        <v>8</v>
      </c>
      <c r="D256" s="7" t="s">
        <v>8</v>
      </c>
      <c r="E256" s="9" t="s">
        <v>8</v>
      </c>
      <c r="F256" s="11" t="s">
        <v>8</v>
      </c>
      <c r="G256" s="7" t="s">
        <v>8</v>
      </c>
      <c r="H256" s="9" t="s">
        <v>8</v>
      </c>
      <c r="I256" s="11" t="s">
        <v>8</v>
      </c>
      <c r="J256" s="7" t="s">
        <v>8</v>
      </c>
      <c r="K256" s="9" t="s">
        <v>8</v>
      </c>
      <c r="L256" s="11" t="s">
        <v>8</v>
      </c>
      <c r="M256" s="7" t="s">
        <v>8</v>
      </c>
      <c r="N256" s="9" t="s">
        <v>8</v>
      </c>
      <c r="O256" s="11" t="s">
        <v>8</v>
      </c>
      <c r="P256" s="7" t="s">
        <v>8</v>
      </c>
      <c r="Q256" s="9" t="s">
        <v>8</v>
      </c>
      <c r="R256" s="11" t="s">
        <v>8</v>
      </c>
      <c r="S256" s="7" t="s">
        <v>8</v>
      </c>
      <c r="T256" s="9" t="s">
        <v>8</v>
      </c>
    </row>
    <row r="257" spans="1:20" ht="14.1" customHeight="1" x14ac:dyDescent="0.3">
      <c r="A257" s="3" t="s">
        <v>1016</v>
      </c>
      <c r="B257" s="3" t="s">
        <v>1017</v>
      </c>
      <c r="C257" s="11" t="s">
        <v>8</v>
      </c>
      <c r="D257" s="7" t="s">
        <v>8</v>
      </c>
      <c r="E257" s="9" t="s">
        <v>8</v>
      </c>
      <c r="F257" s="11" t="s">
        <v>8</v>
      </c>
      <c r="G257" s="7" t="s">
        <v>8</v>
      </c>
      <c r="H257" s="9" t="s">
        <v>8</v>
      </c>
      <c r="I257" s="11" t="s">
        <v>8</v>
      </c>
      <c r="J257" s="7" t="s">
        <v>8</v>
      </c>
      <c r="K257" s="9" t="s">
        <v>8</v>
      </c>
      <c r="L257" s="11" t="s">
        <v>8</v>
      </c>
      <c r="M257" s="7" t="s">
        <v>8</v>
      </c>
      <c r="N257" s="9" t="s">
        <v>8</v>
      </c>
      <c r="O257" s="11" t="s">
        <v>8</v>
      </c>
      <c r="P257" s="7" t="s">
        <v>8</v>
      </c>
      <c r="Q257" s="9" t="s">
        <v>8</v>
      </c>
      <c r="R257" s="11" t="s">
        <v>8</v>
      </c>
      <c r="S257" s="7" t="s">
        <v>8</v>
      </c>
      <c r="T257" s="9" t="s">
        <v>8</v>
      </c>
    </row>
    <row r="258" spans="1:20" ht="29.1" customHeight="1" x14ac:dyDescent="0.3">
      <c r="A258" s="3" t="s">
        <v>1019</v>
      </c>
      <c r="B258" s="2" t="s">
        <v>7496</v>
      </c>
      <c r="C258" s="11">
        <v>16</v>
      </c>
      <c r="D258" s="7">
        <v>189.36170508999999</v>
      </c>
      <c r="E258" s="9">
        <v>16765.729870298899</v>
      </c>
      <c r="F258" s="11" t="s">
        <v>8</v>
      </c>
      <c r="G258" s="7" t="s">
        <v>8</v>
      </c>
      <c r="H258" s="9" t="s">
        <v>8</v>
      </c>
      <c r="I258" s="11" t="s">
        <v>8</v>
      </c>
      <c r="J258" s="7" t="s">
        <v>8</v>
      </c>
      <c r="K258" s="9" t="s">
        <v>8</v>
      </c>
      <c r="L258" s="11" t="s">
        <v>8</v>
      </c>
      <c r="M258" s="7" t="s">
        <v>8</v>
      </c>
      <c r="N258" s="9" t="s">
        <v>8</v>
      </c>
      <c r="O258" s="11" t="s">
        <v>8</v>
      </c>
      <c r="P258" s="7" t="s">
        <v>8</v>
      </c>
      <c r="Q258" s="9" t="s">
        <v>8</v>
      </c>
      <c r="R258" s="11" t="s">
        <v>8</v>
      </c>
      <c r="S258" s="7" t="s">
        <v>8</v>
      </c>
      <c r="T258" s="9" t="s">
        <v>8</v>
      </c>
    </row>
    <row r="259" spans="1:20" ht="29.1" customHeight="1" x14ac:dyDescent="0.3">
      <c r="A259" s="3" t="s">
        <v>1022</v>
      </c>
      <c r="B259" s="2" t="s">
        <v>7497</v>
      </c>
      <c r="C259" s="11">
        <v>29</v>
      </c>
      <c r="D259" s="7">
        <v>272.99517652999998</v>
      </c>
      <c r="E259" s="9">
        <v>15733.7595870239</v>
      </c>
      <c r="F259" s="11" t="s">
        <v>8</v>
      </c>
      <c r="G259" s="7" t="s">
        <v>8</v>
      </c>
      <c r="H259" s="9" t="s">
        <v>8</v>
      </c>
      <c r="I259" s="11" t="s">
        <v>8</v>
      </c>
      <c r="J259" s="7" t="s">
        <v>8</v>
      </c>
      <c r="K259" s="9" t="s">
        <v>8</v>
      </c>
      <c r="L259" s="11" t="s">
        <v>8</v>
      </c>
      <c r="M259" s="7" t="s">
        <v>8</v>
      </c>
      <c r="N259" s="9" t="s">
        <v>8</v>
      </c>
      <c r="O259" s="11" t="s">
        <v>8</v>
      </c>
      <c r="P259" s="7" t="s">
        <v>8</v>
      </c>
      <c r="Q259" s="9" t="s">
        <v>8</v>
      </c>
      <c r="R259" s="11" t="s">
        <v>8</v>
      </c>
      <c r="S259" s="7" t="s">
        <v>8</v>
      </c>
      <c r="T259" s="9" t="s">
        <v>8</v>
      </c>
    </row>
    <row r="260" spans="1:20" ht="14.1" customHeight="1" x14ac:dyDescent="0.3">
      <c r="A260" s="3" t="s">
        <v>1026</v>
      </c>
      <c r="B260" s="3" t="s">
        <v>1027</v>
      </c>
      <c r="C260" s="11">
        <v>32</v>
      </c>
      <c r="D260" s="7">
        <v>114.43909107</v>
      </c>
      <c r="E260" s="9">
        <v>6872.6638885443999</v>
      </c>
      <c r="F260" s="11" t="s">
        <v>8</v>
      </c>
      <c r="G260" s="7" t="s">
        <v>8</v>
      </c>
      <c r="H260" s="9" t="s">
        <v>8</v>
      </c>
      <c r="I260" s="11">
        <v>11</v>
      </c>
      <c r="J260" s="7">
        <v>122.97275234</v>
      </c>
      <c r="K260" s="9">
        <v>7564.1600491487197</v>
      </c>
      <c r="L260" s="11" t="s">
        <v>8</v>
      </c>
      <c r="M260" s="7" t="s">
        <v>8</v>
      </c>
      <c r="N260" s="9" t="s">
        <v>8</v>
      </c>
      <c r="O260" s="11" t="s">
        <v>8</v>
      </c>
      <c r="P260" s="7" t="s">
        <v>8</v>
      </c>
      <c r="Q260" s="9" t="s">
        <v>8</v>
      </c>
      <c r="R260" s="11" t="s">
        <v>8</v>
      </c>
      <c r="S260" s="7" t="s">
        <v>8</v>
      </c>
      <c r="T260" s="9" t="s">
        <v>8</v>
      </c>
    </row>
    <row r="261" spans="1:20" ht="14.1" customHeight="1" x14ac:dyDescent="0.3">
      <c r="A261" s="3" t="s">
        <v>1030</v>
      </c>
      <c r="B261" s="3" t="s">
        <v>6321</v>
      </c>
      <c r="C261" s="11">
        <v>33</v>
      </c>
      <c r="D261" s="7">
        <v>132.85322432999999</v>
      </c>
      <c r="E261" s="9">
        <v>9192.4069372170197</v>
      </c>
      <c r="F261" s="11" t="s">
        <v>8</v>
      </c>
      <c r="G261" s="7" t="s">
        <v>8</v>
      </c>
      <c r="H261" s="9" t="s">
        <v>8</v>
      </c>
      <c r="I261" s="11" t="s">
        <v>8</v>
      </c>
      <c r="J261" s="7" t="s">
        <v>8</v>
      </c>
      <c r="K261" s="9" t="s">
        <v>8</v>
      </c>
      <c r="L261" s="11" t="s">
        <v>8</v>
      </c>
      <c r="M261" s="7" t="s">
        <v>8</v>
      </c>
      <c r="N261" s="9" t="s">
        <v>8</v>
      </c>
      <c r="O261" s="11" t="s">
        <v>8</v>
      </c>
      <c r="P261" s="7" t="s">
        <v>8</v>
      </c>
      <c r="Q261" s="9" t="s">
        <v>8</v>
      </c>
      <c r="R261" s="11" t="s">
        <v>8</v>
      </c>
      <c r="S261" s="7" t="s">
        <v>8</v>
      </c>
      <c r="T261" s="9" t="s">
        <v>8</v>
      </c>
    </row>
    <row r="262" spans="1:20" ht="29.1" customHeight="1" x14ac:dyDescent="0.3">
      <c r="A262" s="3" t="s">
        <v>1033</v>
      </c>
      <c r="B262" s="2" t="s">
        <v>7498</v>
      </c>
      <c r="C262" s="11" t="s">
        <v>8</v>
      </c>
      <c r="D262" s="7" t="s">
        <v>8</v>
      </c>
      <c r="E262" s="9" t="s">
        <v>8</v>
      </c>
      <c r="F262" s="11" t="s">
        <v>8</v>
      </c>
      <c r="G262" s="7" t="s">
        <v>8</v>
      </c>
      <c r="H262" s="9" t="s">
        <v>8</v>
      </c>
      <c r="I262" s="11" t="s">
        <v>8</v>
      </c>
      <c r="J262" s="7" t="s">
        <v>8</v>
      </c>
      <c r="K262" s="9" t="s">
        <v>8</v>
      </c>
      <c r="L262" s="11" t="s">
        <v>8</v>
      </c>
      <c r="M262" s="7" t="s">
        <v>8</v>
      </c>
      <c r="N262" s="9" t="s">
        <v>8</v>
      </c>
      <c r="O262" s="11" t="s">
        <v>8</v>
      </c>
      <c r="P262" s="7" t="s">
        <v>8</v>
      </c>
      <c r="Q262" s="9" t="s">
        <v>8</v>
      </c>
      <c r="R262" s="11" t="s">
        <v>8</v>
      </c>
      <c r="S262" s="7" t="s">
        <v>8</v>
      </c>
      <c r="T262" s="9" t="s">
        <v>8</v>
      </c>
    </row>
    <row r="263" spans="1:20" ht="14.1" customHeight="1" x14ac:dyDescent="0.3">
      <c r="A263" s="3" t="s">
        <v>1037</v>
      </c>
      <c r="B263" s="3" t="s">
        <v>6323</v>
      </c>
      <c r="C263" s="11">
        <v>142</v>
      </c>
      <c r="D263" s="7">
        <v>97.699867929000007</v>
      </c>
      <c r="E263" s="9">
        <v>6526.2609880718101</v>
      </c>
      <c r="F263" s="11">
        <v>13</v>
      </c>
      <c r="G263" s="7">
        <v>116.57756044999999</v>
      </c>
      <c r="H263" s="9">
        <v>7596.8271448802998</v>
      </c>
      <c r="I263" s="11">
        <v>24</v>
      </c>
      <c r="J263" s="7">
        <v>80.568269291999997</v>
      </c>
      <c r="K263" s="9">
        <v>5492.0349023828903</v>
      </c>
      <c r="L263" s="11">
        <v>36</v>
      </c>
      <c r="M263" s="7">
        <v>53.247245106999998</v>
      </c>
      <c r="N263" s="9">
        <v>3600.3739108128698</v>
      </c>
      <c r="O263" s="11" t="s">
        <v>8</v>
      </c>
      <c r="P263" s="7" t="s">
        <v>8</v>
      </c>
      <c r="Q263" s="9" t="s">
        <v>8</v>
      </c>
      <c r="R263" s="11" t="s">
        <v>8</v>
      </c>
      <c r="S263" s="7" t="s">
        <v>8</v>
      </c>
      <c r="T263" s="9" t="s">
        <v>8</v>
      </c>
    </row>
    <row r="264" spans="1:20" ht="14.1" customHeight="1" x14ac:dyDescent="0.3">
      <c r="A264" s="3" t="s">
        <v>1041</v>
      </c>
      <c r="B264" s="3" t="s">
        <v>6324</v>
      </c>
      <c r="C264" s="11">
        <v>45</v>
      </c>
      <c r="D264" s="7">
        <v>208.21981335000001</v>
      </c>
      <c r="E264" s="9">
        <v>13032.171615983099</v>
      </c>
      <c r="F264" s="11" t="s">
        <v>8</v>
      </c>
      <c r="G264" s="7" t="s">
        <v>8</v>
      </c>
      <c r="H264" s="9" t="s">
        <v>8</v>
      </c>
      <c r="I264" s="11" t="s">
        <v>8</v>
      </c>
      <c r="J264" s="7" t="s">
        <v>8</v>
      </c>
      <c r="K264" s="9" t="s">
        <v>8</v>
      </c>
      <c r="L264" s="11" t="s">
        <v>8</v>
      </c>
      <c r="M264" s="7" t="s">
        <v>8</v>
      </c>
      <c r="N264" s="9" t="s">
        <v>8</v>
      </c>
      <c r="O264" s="11" t="s">
        <v>8</v>
      </c>
      <c r="P264" s="7" t="s">
        <v>8</v>
      </c>
      <c r="Q264" s="9" t="s">
        <v>8</v>
      </c>
      <c r="R264" s="11" t="s">
        <v>8</v>
      </c>
      <c r="S264" s="7" t="s">
        <v>8</v>
      </c>
      <c r="T264" s="9" t="s">
        <v>8</v>
      </c>
    </row>
    <row r="265" spans="1:20" ht="29.1" customHeight="1" x14ac:dyDescent="0.3">
      <c r="A265" s="3" t="s">
        <v>1046</v>
      </c>
      <c r="B265" s="2" t="s">
        <v>7499</v>
      </c>
      <c r="C265" s="11" t="s">
        <v>8</v>
      </c>
      <c r="D265" s="7" t="s">
        <v>8</v>
      </c>
      <c r="E265" s="9" t="s">
        <v>8</v>
      </c>
      <c r="F265" s="11" t="s">
        <v>8</v>
      </c>
      <c r="G265" s="7" t="s">
        <v>8</v>
      </c>
      <c r="H265" s="9" t="s">
        <v>8</v>
      </c>
      <c r="I265" s="11" t="s">
        <v>8</v>
      </c>
      <c r="J265" s="7" t="s">
        <v>8</v>
      </c>
      <c r="K265" s="9" t="s">
        <v>8</v>
      </c>
      <c r="L265" s="11" t="s">
        <v>8</v>
      </c>
      <c r="M265" s="7" t="s">
        <v>8</v>
      </c>
      <c r="N265" s="9" t="s">
        <v>8</v>
      </c>
      <c r="O265" s="11" t="s">
        <v>8</v>
      </c>
      <c r="P265" s="7" t="s">
        <v>8</v>
      </c>
      <c r="Q265" s="9" t="s">
        <v>8</v>
      </c>
      <c r="R265" s="11" t="s">
        <v>8</v>
      </c>
      <c r="S265" s="7" t="s">
        <v>8</v>
      </c>
      <c r="T265" s="9" t="s">
        <v>8</v>
      </c>
    </row>
    <row r="266" spans="1:20" ht="14.1" customHeight="1" x14ac:dyDescent="0.3">
      <c r="A266" s="3" t="s">
        <v>1050</v>
      </c>
      <c r="B266" s="3" t="s">
        <v>6326</v>
      </c>
      <c r="C266" s="11" t="s">
        <v>8</v>
      </c>
      <c r="D266" s="7" t="s">
        <v>8</v>
      </c>
      <c r="E266" s="9" t="s">
        <v>8</v>
      </c>
      <c r="F266" s="11" t="s">
        <v>8</v>
      </c>
      <c r="G266" s="7" t="s">
        <v>8</v>
      </c>
      <c r="H266" s="9" t="s">
        <v>8</v>
      </c>
      <c r="I266" s="11" t="s">
        <v>8</v>
      </c>
      <c r="J266" s="7" t="s">
        <v>8</v>
      </c>
      <c r="K266" s="9" t="s">
        <v>8</v>
      </c>
      <c r="L266" s="11" t="s">
        <v>8</v>
      </c>
      <c r="M266" s="7" t="s">
        <v>8</v>
      </c>
      <c r="N266" s="9" t="s">
        <v>8</v>
      </c>
      <c r="O266" s="11" t="s">
        <v>8</v>
      </c>
      <c r="P266" s="7" t="s">
        <v>8</v>
      </c>
      <c r="Q266" s="9" t="s">
        <v>8</v>
      </c>
      <c r="R266" s="11" t="s">
        <v>8</v>
      </c>
      <c r="S266" s="7" t="s">
        <v>8</v>
      </c>
      <c r="T266" s="9" t="s">
        <v>8</v>
      </c>
    </row>
    <row r="267" spans="1:20" ht="29.1" customHeight="1" x14ac:dyDescent="0.3">
      <c r="A267" s="3" t="s">
        <v>1053</v>
      </c>
      <c r="B267" s="2" t="s">
        <v>7500</v>
      </c>
      <c r="C267" s="11">
        <v>268</v>
      </c>
      <c r="D267" s="7">
        <v>139.25354626999999</v>
      </c>
      <c r="E267" s="9">
        <v>11245.678852200899</v>
      </c>
      <c r="F267" s="11">
        <v>28</v>
      </c>
      <c r="G267" s="7">
        <v>139.12560009000001</v>
      </c>
      <c r="H267" s="9">
        <v>10830.4201048414</v>
      </c>
      <c r="I267" s="11">
        <v>48</v>
      </c>
      <c r="J267" s="7">
        <v>118.64173361</v>
      </c>
      <c r="K267" s="9">
        <v>9777.1641663707305</v>
      </c>
      <c r="L267" s="11" t="s">
        <v>8</v>
      </c>
      <c r="M267" s="7" t="s">
        <v>8</v>
      </c>
      <c r="N267" s="9" t="s">
        <v>8</v>
      </c>
      <c r="O267" s="11">
        <v>13</v>
      </c>
      <c r="P267" s="7">
        <v>137.98038653</v>
      </c>
      <c r="Q267" s="9">
        <v>10682.2599848633</v>
      </c>
      <c r="R267" s="11">
        <v>16</v>
      </c>
      <c r="S267" s="7">
        <v>115.54365469</v>
      </c>
      <c r="T267" s="9">
        <v>9330.5943500040103</v>
      </c>
    </row>
    <row r="268" spans="1:20" ht="14.1" customHeight="1" x14ac:dyDescent="0.3">
      <c r="A268" s="3" t="s">
        <v>1057</v>
      </c>
      <c r="B268" s="3" t="s">
        <v>6328</v>
      </c>
      <c r="C268" s="11">
        <v>22</v>
      </c>
      <c r="D268" s="7">
        <v>228.81181047999999</v>
      </c>
      <c r="E268" s="9">
        <v>14267.266028337401</v>
      </c>
      <c r="F268" s="11" t="s">
        <v>8</v>
      </c>
      <c r="G268" s="7" t="s">
        <v>8</v>
      </c>
      <c r="H268" s="9" t="s">
        <v>8</v>
      </c>
      <c r="I268" s="11" t="s">
        <v>8</v>
      </c>
      <c r="J268" s="7" t="s">
        <v>8</v>
      </c>
      <c r="K268" s="9" t="s">
        <v>8</v>
      </c>
      <c r="L268" s="11" t="s">
        <v>8</v>
      </c>
      <c r="M268" s="7" t="s">
        <v>8</v>
      </c>
      <c r="N268" s="9" t="s">
        <v>8</v>
      </c>
      <c r="O268" s="11" t="s">
        <v>8</v>
      </c>
      <c r="P268" s="7" t="s">
        <v>8</v>
      </c>
      <c r="Q268" s="9" t="s">
        <v>8</v>
      </c>
      <c r="R268" s="11" t="s">
        <v>8</v>
      </c>
      <c r="S268" s="7" t="s">
        <v>8</v>
      </c>
      <c r="T268" s="9" t="s">
        <v>8</v>
      </c>
    </row>
    <row r="269" spans="1:20" ht="29.1" customHeight="1" x14ac:dyDescent="0.3">
      <c r="A269" s="3" t="s">
        <v>1061</v>
      </c>
      <c r="B269" s="2" t="s">
        <v>7501</v>
      </c>
      <c r="C269" s="11">
        <v>51</v>
      </c>
      <c r="D269" s="7">
        <v>141.32390409999999</v>
      </c>
      <c r="E269" s="9">
        <v>9019.4819042688196</v>
      </c>
      <c r="F269" s="11" t="s">
        <v>8</v>
      </c>
      <c r="G269" s="7" t="s">
        <v>8</v>
      </c>
      <c r="H269" s="9" t="s">
        <v>8</v>
      </c>
      <c r="I269" s="11" t="s">
        <v>8</v>
      </c>
      <c r="J269" s="7" t="s">
        <v>8</v>
      </c>
      <c r="K269" s="9" t="s">
        <v>8</v>
      </c>
      <c r="L269" s="11" t="s">
        <v>8</v>
      </c>
      <c r="M269" s="7" t="s">
        <v>8</v>
      </c>
      <c r="N269" s="9" t="s">
        <v>8</v>
      </c>
      <c r="O269" s="11" t="s">
        <v>8</v>
      </c>
      <c r="P269" s="7" t="s">
        <v>8</v>
      </c>
      <c r="Q269" s="9" t="s">
        <v>8</v>
      </c>
      <c r="R269" s="11" t="s">
        <v>8</v>
      </c>
      <c r="S269" s="7" t="s">
        <v>8</v>
      </c>
      <c r="T269" s="9" t="s">
        <v>8</v>
      </c>
    </row>
    <row r="270" spans="1:20" ht="29.1" customHeight="1" x14ac:dyDescent="0.3">
      <c r="A270" s="3" t="s">
        <v>1065</v>
      </c>
      <c r="B270" s="2" t="s">
        <v>1066</v>
      </c>
      <c r="C270" s="11">
        <v>16</v>
      </c>
      <c r="D270" s="7">
        <v>170.12324412000001</v>
      </c>
      <c r="E270" s="9">
        <v>11015.544998220001</v>
      </c>
      <c r="F270" s="11" t="s">
        <v>8</v>
      </c>
      <c r="G270" s="7" t="s">
        <v>8</v>
      </c>
      <c r="H270" s="9" t="s">
        <v>8</v>
      </c>
      <c r="I270" s="11" t="s">
        <v>8</v>
      </c>
      <c r="J270" s="7" t="s">
        <v>8</v>
      </c>
      <c r="K270" s="9" t="s">
        <v>8</v>
      </c>
      <c r="L270" s="11" t="s">
        <v>8</v>
      </c>
      <c r="M270" s="7" t="s">
        <v>8</v>
      </c>
      <c r="N270" s="9" t="s">
        <v>8</v>
      </c>
      <c r="O270" s="11" t="s">
        <v>8</v>
      </c>
      <c r="P270" s="7" t="s">
        <v>8</v>
      </c>
      <c r="Q270" s="9" t="s">
        <v>8</v>
      </c>
      <c r="R270" s="11" t="s">
        <v>8</v>
      </c>
      <c r="S270" s="7" t="s">
        <v>8</v>
      </c>
      <c r="T270" s="9" t="s">
        <v>8</v>
      </c>
    </row>
    <row r="271" spans="1:20" ht="29.1" customHeight="1" x14ac:dyDescent="0.3">
      <c r="A271" s="3" t="s">
        <v>1068</v>
      </c>
      <c r="B271" s="2" t="s">
        <v>7502</v>
      </c>
      <c r="C271" s="11" t="s">
        <v>8</v>
      </c>
      <c r="D271" s="7" t="s">
        <v>8</v>
      </c>
      <c r="E271" s="9" t="s">
        <v>8</v>
      </c>
      <c r="F271" s="11" t="s">
        <v>8</v>
      </c>
      <c r="G271" s="7" t="s">
        <v>8</v>
      </c>
      <c r="H271" s="9" t="s">
        <v>8</v>
      </c>
      <c r="I271" s="11" t="s">
        <v>8</v>
      </c>
      <c r="J271" s="7" t="s">
        <v>8</v>
      </c>
      <c r="K271" s="9" t="s">
        <v>8</v>
      </c>
      <c r="L271" s="11" t="s">
        <v>8</v>
      </c>
      <c r="M271" s="7" t="s">
        <v>8</v>
      </c>
      <c r="N271" s="9" t="s">
        <v>8</v>
      </c>
      <c r="O271" s="11" t="s">
        <v>8</v>
      </c>
      <c r="P271" s="7" t="s">
        <v>8</v>
      </c>
      <c r="Q271" s="9" t="s">
        <v>8</v>
      </c>
      <c r="R271" s="11" t="s">
        <v>8</v>
      </c>
      <c r="S271" s="7" t="s">
        <v>8</v>
      </c>
      <c r="T271" s="9" t="s">
        <v>8</v>
      </c>
    </row>
    <row r="272" spans="1:20" ht="29.1" customHeight="1" x14ac:dyDescent="0.3">
      <c r="A272" s="3" t="s">
        <v>1072</v>
      </c>
      <c r="B272" s="2" t="s">
        <v>1073</v>
      </c>
      <c r="C272" s="11">
        <v>36</v>
      </c>
      <c r="D272" s="7">
        <v>143.77529412999999</v>
      </c>
      <c r="E272" s="9">
        <v>13772.451595622</v>
      </c>
      <c r="F272" s="11" t="s">
        <v>8</v>
      </c>
      <c r="G272" s="7" t="s">
        <v>8</v>
      </c>
      <c r="H272" s="9" t="s">
        <v>8</v>
      </c>
      <c r="I272" s="11" t="s">
        <v>8</v>
      </c>
      <c r="J272" s="7" t="s">
        <v>8</v>
      </c>
      <c r="K272" s="9" t="s">
        <v>8</v>
      </c>
      <c r="L272" s="11" t="s">
        <v>8</v>
      </c>
      <c r="M272" s="7" t="s">
        <v>8</v>
      </c>
      <c r="N272" s="9" t="s">
        <v>8</v>
      </c>
      <c r="O272" s="11" t="s">
        <v>8</v>
      </c>
      <c r="P272" s="7" t="s">
        <v>8</v>
      </c>
      <c r="Q272" s="9" t="s">
        <v>8</v>
      </c>
      <c r="R272" s="11" t="s">
        <v>8</v>
      </c>
      <c r="S272" s="7" t="s">
        <v>8</v>
      </c>
      <c r="T272" s="9" t="s">
        <v>8</v>
      </c>
    </row>
    <row r="273" spans="1:20" ht="14.1" customHeight="1" x14ac:dyDescent="0.3">
      <c r="A273" s="3" t="s">
        <v>1075</v>
      </c>
      <c r="B273" s="3" t="s">
        <v>6333</v>
      </c>
      <c r="C273" s="11">
        <v>539</v>
      </c>
      <c r="D273" s="7">
        <v>173.79094322</v>
      </c>
      <c r="E273" s="9">
        <v>11370.4544413843</v>
      </c>
      <c r="F273" s="11">
        <v>46</v>
      </c>
      <c r="G273" s="7">
        <v>280.66672542999999</v>
      </c>
      <c r="H273" s="9">
        <v>17997.858235075299</v>
      </c>
      <c r="I273" s="11">
        <v>154</v>
      </c>
      <c r="J273" s="7">
        <v>166.85215026</v>
      </c>
      <c r="K273" s="9">
        <v>11123.141660794099</v>
      </c>
      <c r="L273" s="11">
        <v>59</v>
      </c>
      <c r="M273" s="7">
        <v>71.598429624999994</v>
      </c>
      <c r="N273" s="9">
        <v>4707.0665102944004</v>
      </c>
      <c r="O273" s="11">
        <v>33</v>
      </c>
      <c r="P273" s="7">
        <v>177.65174924999999</v>
      </c>
      <c r="Q273" s="9">
        <v>11642.976429890001</v>
      </c>
      <c r="R273" s="11">
        <v>34</v>
      </c>
      <c r="S273" s="7">
        <v>219.16682581000001</v>
      </c>
      <c r="T273" s="9">
        <v>14377.9421385688</v>
      </c>
    </row>
    <row r="274" spans="1:20" ht="14.1" customHeight="1" x14ac:dyDescent="0.3">
      <c r="A274" s="3" t="s">
        <v>1079</v>
      </c>
      <c r="B274" s="3" t="s">
        <v>1080</v>
      </c>
      <c r="C274" s="11">
        <v>123</v>
      </c>
      <c r="D274" s="7">
        <v>161.12597428999999</v>
      </c>
      <c r="E274" s="9">
        <v>9951.1324535912809</v>
      </c>
      <c r="F274" s="11">
        <v>12</v>
      </c>
      <c r="G274" s="7">
        <v>139.80982710000001</v>
      </c>
      <c r="H274" s="9">
        <v>8622.9050896166209</v>
      </c>
      <c r="I274" s="11">
        <v>26</v>
      </c>
      <c r="J274" s="7">
        <v>166.85775706000001</v>
      </c>
      <c r="K274" s="9">
        <v>10332.7149470284</v>
      </c>
      <c r="L274" s="11" t="s">
        <v>8</v>
      </c>
      <c r="M274" s="7" t="s">
        <v>8</v>
      </c>
      <c r="N274" s="9" t="s">
        <v>8</v>
      </c>
      <c r="O274" s="11" t="s">
        <v>8</v>
      </c>
      <c r="P274" s="7" t="s">
        <v>8</v>
      </c>
      <c r="Q274" s="9" t="s">
        <v>8</v>
      </c>
      <c r="R274" s="11" t="s">
        <v>8</v>
      </c>
      <c r="S274" s="7" t="s">
        <v>8</v>
      </c>
      <c r="T274" s="9" t="s">
        <v>8</v>
      </c>
    </row>
    <row r="275" spans="1:20" ht="14.1" customHeight="1" x14ac:dyDescent="0.3">
      <c r="A275" s="3" t="s">
        <v>1083</v>
      </c>
      <c r="B275" s="3" t="s">
        <v>6334</v>
      </c>
      <c r="C275" s="11">
        <v>400</v>
      </c>
      <c r="D275" s="7">
        <v>224.91720161000001</v>
      </c>
      <c r="E275" s="9">
        <v>13522.2412960397</v>
      </c>
      <c r="F275" s="11">
        <v>71</v>
      </c>
      <c r="G275" s="7">
        <v>218.13450474999999</v>
      </c>
      <c r="H275" s="9">
        <v>13120.6088360662</v>
      </c>
      <c r="I275" s="11">
        <v>62</v>
      </c>
      <c r="J275" s="7">
        <v>198.84981288</v>
      </c>
      <c r="K275" s="9">
        <v>11929.672603757001</v>
      </c>
      <c r="L275" s="11" t="s">
        <v>8</v>
      </c>
      <c r="M275" s="7" t="s">
        <v>8</v>
      </c>
      <c r="N275" s="9" t="s">
        <v>8</v>
      </c>
      <c r="O275" s="11">
        <v>44</v>
      </c>
      <c r="P275" s="7">
        <v>318.25080499000001</v>
      </c>
      <c r="Q275" s="9">
        <v>19152.401334774298</v>
      </c>
      <c r="R275" s="11">
        <v>37</v>
      </c>
      <c r="S275" s="7">
        <v>216.37353956999999</v>
      </c>
      <c r="T275" s="9">
        <v>12898.399997718599</v>
      </c>
    </row>
    <row r="276" spans="1:20" ht="29.1" customHeight="1" x14ac:dyDescent="0.3">
      <c r="A276" s="3" t="s">
        <v>1086</v>
      </c>
      <c r="B276" s="2" t="s">
        <v>7503</v>
      </c>
      <c r="C276" s="11" t="s">
        <v>8</v>
      </c>
      <c r="D276" s="7" t="s">
        <v>8</v>
      </c>
      <c r="E276" s="9" t="s">
        <v>8</v>
      </c>
      <c r="F276" s="11" t="s">
        <v>8</v>
      </c>
      <c r="G276" s="7" t="s">
        <v>8</v>
      </c>
      <c r="H276" s="9" t="s">
        <v>8</v>
      </c>
      <c r="I276" s="11" t="s">
        <v>8</v>
      </c>
      <c r="J276" s="7" t="s">
        <v>8</v>
      </c>
      <c r="K276" s="9" t="s">
        <v>8</v>
      </c>
      <c r="L276" s="11" t="s">
        <v>8</v>
      </c>
      <c r="M276" s="7" t="s">
        <v>8</v>
      </c>
      <c r="N276" s="9" t="s">
        <v>8</v>
      </c>
      <c r="O276" s="11" t="s">
        <v>8</v>
      </c>
      <c r="P276" s="7" t="s">
        <v>8</v>
      </c>
      <c r="Q276" s="9" t="s">
        <v>8</v>
      </c>
      <c r="R276" s="11" t="s">
        <v>8</v>
      </c>
      <c r="S276" s="7" t="s">
        <v>8</v>
      </c>
      <c r="T276" s="9" t="s">
        <v>8</v>
      </c>
    </row>
    <row r="277" spans="1:20" ht="14.1" customHeight="1" x14ac:dyDescent="0.3">
      <c r="A277" s="3" t="s">
        <v>1090</v>
      </c>
      <c r="B277" s="3" t="s">
        <v>6336</v>
      </c>
      <c r="C277" s="11">
        <v>15</v>
      </c>
      <c r="D277" s="7">
        <v>153.01574939</v>
      </c>
      <c r="E277" s="9">
        <v>10015.456834320799</v>
      </c>
      <c r="F277" s="11" t="s">
        <v>8</v>
      </c>
      <c r="G277" s="7" t="s">
        <v>8</v>
      </c>
      <c r="H277" s="9" t="s">
        <v>8</v>
      </c>
      <c r="I277" s="11" t="s">
        <v>8</v>
      </c>
      <c r="J277" s="7" t="s">
        <v>8</v>
      </c>
      <c r="K277" s="9" t="s">
        <v>8</v>
      </c>
      <c r="L277" s="11">
        <v>11</v>
      </c>
      <c r="M277" s="7">
        <v>67.817633079000004</v>
      </c>
      <c r="N277" s="9">
        <v>4447.7867638492598</v>
      </c>
      <c r="O277" s="11" t="s">
        <v>8</v>
      </c>
      <c r="P277" s="7" t="s">
        <v>8</v>
      </c>
      <c r="Q277" s="9" t="s">
        <v>8</v>
      </c>
      <c r="R277" s="11" t="s">
        <v>8</v>
      </c>
      <c r="S277" s="7" t="s">
        <v>8</v>
      </c>
      <c r="T277" s="9" t="s">
        <v>8</v>
      </c>
    </row>
    <row r="278" spans="1:20" ht="14.1" customHeight="1" x14ac:dyDescent="0.3">
      <c r="A278" s="3" t="s">
        <v>1094</v>
      </c>
      <c r="B278" s="3" t="s">
        <v>6337</v>
      </c>
      <c r="C278" s="11">
        <v>90</v>
      </c>
      <c r="D278" s="7">
        <v>237.69891136000001</v>
      </c>
      <c r="E278" s="9">
        <v>15196.149203933601</v>
      </c>
      <c r="F278" s="11">
        <v>21</v>
      </c>
      <c r="G278" s="7">
        <v>233.29744287</v>
      </c>
      <c r="H278" s="9">
        <v>14824.655289492101</v>
      </c>
      <c r="I278" s="11">
        <v>16</v>
      </c>
      <c r="J278" s="7">
        <v>285.61036760000002</v>
      </c>
      <c r="K278" s="9">
        <v>18578.8909709406</v>
      </c>
      <c r="L278" s="11" t="s">
        <v>8</v>
      </c>
      <c r="M278" s="7" t="s">
        <v>8</v>
      </c>
      <c r="N278" s="9" t="s">
        <v>8</v>
      </c>
      <c r="O278" s="11" t="s">
        <v>8</v>
      </c>
      <c r="P278" s="7" t="s">
        <v>8</v>
      </c>
      <c r="Q278" s="9" t="s">
        <v>8</v>
      </c>
      <c r="R278" s="11" t="s">
        <v>8</v>
      </c>
      <c r="S278" s="7" t="s">
        <v>8</v>
      </c>
      <c r="T278" s="9" t="s">
        <v>8</v>
      </c>
    </row>
    <row r="279" spans="1:20" ht="29.1" customHeight="1" x14ac:dyDescent="0.3">
      <c r="A279" s="3" t="s">
        <v>1098</v>
      </c>
      <c r="B279" s="2" t="s">
        <v>7504</v>
      </c>
      <c r="C279" s="11">
        <v>98</v>
      </c>
      <c r="D279" s="7">
        <v>155.80787294999999</v>
      </c>
      <c r="E279" s="9">
        <v>10264.087619378401</v>
      </c>
      <c r="F279" s="11" t="s">
        <v>8</v>
      </c>
      <c r="G279" s="7" t="s">
        <v>8</v>
      </c>
      <c r="H279" s="9" t="s">
        <v>8</v>
      </c>
      <c r="I279" s="11">
        <v>34</v>
      </c>
      <c r="J279" s="7">
        <v>127.28495302</v>
      </c>
      <c r="K279" s="9">
        <v>8422.1740979254391</v>
      </c>
      <c r="L279" s="11" t="s">
        <v>8</v>
      </c>
      <c r="M279" s="7" t="s">
        <v>8</v>
      </c>
      <c r="N279" s="9" t="s">
        <v>8</v>
      </c>
      <c r="O279" s="11" t="s">
        <v>8</v>
      </c>
      <c r="P279" s="7" t="s">
        <v>8</v>
      </c>
      <c r="Q279" s="9" t="s">
        <v>8</v>
      </c>
      <c r="R279" s="11" t="s">
        <v>8</v>
      </c>
      <c r="S279" s="7" t="s">
        <v>8</v>
      </c>
      <c r="T279" s="9" t="s">
        <v>8</v>
      </c>
    </row>
    <row r="280" spans="1:20" ht="29.1" customHeight="1" x14ac:dyDescent="0.3">
      <c r="A280" s="3" t="s">
        <v>1102</v>
      </c>
      <c r="B280" s="2" t="s">
        <v>7505</v>
      </c>
      <c r="C280" s="11" t="s">
        <v>8</v>
      </c>
      <c r="D280" s="7" t="s">
        <v>8</v>
      </c>
      <c r="E280" s="9" t="s">
        <v>8</v>
      </c>
      <c r="F280" s="11" t="s">
        <v>8</v>
      </c>
      <c r="G280" s="7" t="s">
        <v>8</v>
      </c>
      <c r="H280" s="9" t="s">
        <v>8</v>
      </c>
      <c r="I280" s="11" t="s">
        <v>8</v>
      </c>
      <c r="J280" s="7" t="s">
        <v>8</v>
      </c>
      <c r="K280" s="9" t="s">
        <v>8</v>
      </c>
      <c r="L280" s="11" t="s">
        <v>8</v>
      </c>
      <c r="M280" s="7" t="s">
        <v>8</v>
      </c>
      <c r="N280" s="9" t="s">
        <v>8</v>
      </c>
      <c r="O280" s="11" t="s">
        <v>8</v>
      </c>
      <c r="P280" s="7" t="s">
        <v>8</v>
      </c>
      <c r="Q280" s="9" t="s">
        <v>8</v>
      </c>
      <c r="R280" s="11" t="s">
        <v>8</v>
      </c>
      <c r="S280" s="7" t="s">
        <v>8</v>
      </c>
      <c r="T280" s="9" t="s">
        <v>8</v>
      </c>
    </row>
    <row r="281" spans="1:20" ht="29.1" customHeight="1" x14ac:dyDescent="0.3">
      <c r="A281" s="3" t="s">
        <v>1105</v>
      </c>
      <c r="B281" s="2" t="s">
        <v>7506</v>
      </c>
      <c r="C281" s="11">
        <v>21</v>
      </c>
      <c r="D281" s="7">
        <v>127.2930672</v>
      </c>
      <c r="E281" s="9">
        <v>7901.2906947376896</v>
      </c>
      <c r="F281" s="11" t="s">
        <v>8</v>
      </c>
      <c r="G281" s="7" t="s">
        <v>8</v>
      </c>
      <c r="H281" s="9" t="s">
        <v>8</v>
      </c>
      <c r="I281" s="11" t="s">
        <v>8</v>
      </c>
      <c r="J281" s="7" t="s">
        <v>8</v>
      </c>
      <c r="K281" s="9" t="s">
        <v>8</v>
      </c>
      <c r="L281" s="11" t="s">
        <v>8</v>
      </c>
      <c r="M281" s="7" t="s">
        <v>8</v>
      </c>
      <c r="N281" s="9" t="s">
        <v>8</v>
      </c>
      <c r="O281" s="11" t="s">
        <v>8</v>
      </c>
      <c r="P281" s="7" t="s">
        <v>8</v>
      </c>
      <c r="Q281" s="9" t="s">
        <v>8</v>
      </c>
      <c r="R281" s="11" t="s">
        <v>8</v>
      </c>
      <c r="S281" s="7" t="s">
        <v>8</v>
      </c>
      <c r="T281" s="9" t="s">
        <v>8</v>
      </c>
    </row>
    <row r="282" spans="1:20" ht="29.1" customHeight="1" x14ac:dyDescent="0.3">
      <c r="A282" s="3" t="s">
        <v>1109</v>
      </c>
      <c r="B282" s="2" t="s">
        <v>7507</v>
      </c>
      <c r="C282" s="11" t="s">
        <v>8</v>
      </c>
      <c r="D282" s="7" t="s">
        <v>8</v>
      </c>
      <c r="E282" s="9" t="s">
        <v>8</v>
      </c>
      <c r="F282" s="11" t="s">
        <v>8</v>
      </c>
      <c r="G282" s="7" t="s">
        <v>8</v>
      </c>
      <c r="H282" s="9" t="s">
        <v>8</v>
      </c>
      <c r="I282" s="11" t="s">
        <v>8</v>
      </c>
      <c r="J282" s="7" t="s">
        <v>8</v>
      </c>
      <c r="K282" s="9" t="s">
        <v>8</v>
      </c>
      <c r="L282" s="11" t="s">
        <v>8</v>
      </c>
      <c r="M282" s="7" t="s">
        <v>8</v>
      </c>
      <c r="N282" s="9" t="s">
        <v>8</v>
      </c>
      <c r="O282" s="11" t="s">
        <v>8</v>
      </c>
      <c r="P282" s="7" t="s">
        <v>8</v>
      </c>
      <c r="Q282" s="9" t="s">
        <v>8</v>
      </c>
      <c r="R282" s="11" t="s">
        <v>8</v>
      </c>
      <c r="S282" s="7" t="s">
        <v>8</v>
      </c>
      <c r="T282" s="9" t="s">
        <v>8</v>
      </c>
    </row>
    <row r="283" spans="1:20" ht="29.1" customHeight="1" x14ac:dyDescent="0.3">
      <c r="A283" s="3" t="s">
        <v>1113</v>
      </c>
      <c r="B283" s="2" t="s">
        <v>7508</v>
      </c>
      <c r="C283" s="11">
        <v>49</v>
      </c>
      <c r="D283" s="7">
        <v>134.38049316999999</v>
      </c>
      <c r="E283" s="9">
        <v>12306.473356488101</v>
      </c>
      <c r="F283" s="11" t="s">
        <v>8</v>
      </c>
      <c r="G283" s="7" t="s">
        <v>8</v>
      </c>
      <c r="H283" s="9" t="s">
        <v>8</v>
      </c>
      <c r="I283" s="11" t="s">
        <v>8</v>
      </c>
      <c r="J283" s="7" t="s">
        <v>8</v>
      </c>
      <c r="K283" s="9" t="s">
        <v>8</v>
      </c>
      <c r="L283" s="11" t="s">
        <v>8</v>
      </c>
      <c r="M283" s="7" t="s">
        <v>8</v>
      </c>
      <c r="N283" s="9" t="s">
        <v>8</v>
      </c>
      <c r="O283" s="11" t="s">
        <v>8</v>
      </c>
      <c r="P283" s="7" t="s">
        <v>8</v>
      </c>
      <c r="Q283" s="9" t="s">
        <v>8</v>
      </c>
      <c r="R283" s="11" t="s">
        <v>8</v>
      </c>
      <c r="S283" s="7" t="s">
        <v>8</v>
      </c>
      <c r="T283" s="9" t="s">
        <v>8</v>
      </c>
    </row>
    <row r="284" spans="1:20" ht="29.1" customHeight="1" x14ac:dyDescent="0.3">
      <c r="A284" s="3" t="s">
        <v>1117</v>
      </c>
      <c r="B284" s="2" t="s">
        <v>7509</v>
      </c>
      <c r="C284" s="11">
        <v>228</v>
      </c>
      <c r="D284" s="7">
        <v>141.58885785999999</v>
      </c>
      <c r="E284" s="9">
        <v>12189.758693854699</v>
      </c>
      <c r="F284" s="11">
        <v>20</v>
      </c>
      <c r="G284" s="7">
        <v>161.34698273999999</v>
      </c>
      <c r="H284" s="9">
        <v>12795.2299016487</v>
      </c>
      <c r="I284" s="11">
        <v>65</v>
      </c>
      <c r="J284" s="7">
        <v>87.830409392999996</v>
      </c>
      <c r="K284" s="9">
        <v>9631.7094489604606</v>
      </c>
      <c r="L284" s="11" t="s">
        <v>8</v>
      </c>
      <c r="M284" s="7" t="s">
        <v>8</v>
      </c>
      <c r="N284" s="9" t="s">
        <v>8</v>
      </c>
      <c r="O284" s="11">
        <v>14</v>
      </c>
      <c r="P284" s="7">
        <v>191.29870939</v>
      </c>
      <c r="Q284" s="9">
        <v>15162.308909138401</v>
      </c>
      <c r="R284" s="11" t="s">
        <v>8</v>
      </c>
      <c r="S284" s="7" t="s">
        <v>8</v>
      </c>
      <c r="T284" s="9" t="s">
        <v>8</v>
      </c>
    </row>
    <row r="285" spans="1:20" ht="29.1" customHeight="1" x14ac:dyDescent="0.3">
      <c r="A285" s="3" t="s">
        <v>1120</v>
      </c>
      <c r="B285" s="2" t="s">
        <v>7510</v>
      </c>
      <c r="C285" s="11">
        <v>19</v>
      </c>
      <c r="D285" s="7">
        <v>282.16843174000002</v>
      </c>
      <c r="E285" s="9">
        <v>17590.1018422499</v>
      </c>
      <c r="F285" s="11" t="s">
        <v>8</v>
      </c>
      <c r="G285" s="7" t="s">
        <v>8</v>
      </c>
      <c r="H285" s="9" t="s">
        <v>8</v>
      </c>
      <c r="I285" s="11" t="s">
        <v>8</v>
      </c>
      <c r="J285" s="7" t="s">
        <v>8</v>
      </c>
      <c r="K285" s="9" t="s">
        <v>8</v>
      </c>
      <c r="L285" s="11" t="s">
        <v>8</v>
      </c>
      <c r="M285" s="7" t="s">
        <v>8</v>
      </c>
      <c r="N285" s="9" t="s">
        <v>8</v>
      </c>
      <c r="O285" s="11" t="s">
        <v>8</v>
      </c>
      <c r="P285" s="7" t="s">
        <v>8</v>
      </c>
      <c r="Q285" s="9" t="s">
        <v>8</v>
      </c>
      <c r="R285" s="11" t="s">
        <v>8</v>
      </c>
      <c r="S285" s="7" t="s">
        <v>8</v>
      </c>
      <c r="T285" s="9" t="s">
        <v>8</v>
      </c>
    </row>
    <row r="286" spans="1:20" ht="29.1" customHeight="1" x14ac:dyDescent="0.3">
      <c r="A286" s="3" t="s">
        <v>1124</v>
      </c>
      <c r="B286" s="2" t="s">
        <v>7511</v>
      </c>
      <c r="C286" s="11">
        <v>15</v>
      </c>
      <c r="D286" s="7">
        <v>195.67107602999999</v>
      </c>
      <c r="E286" s="9">
        <v>12445.6845546882</v>
      </c>
      <c r="F286" s="11" t="s">
        <v>8</v>
      </c>
      <c r="G286" s="7" t="s">
        <v>8</v>
      </c>
      <c r="H286" s="9" t="s">
        <v>8</v>
      </c>
      <c r="I286" s="11" t="s">
        <v>8</v>
      </c>
      <c r="J286" s="7" t="s">
        <v>8</v>
      </c>
      <c r="K286" s="9" t="s">
        <v>8</v>
      </c>
      <c r="L286" s="11" t="s">
        <v>8</v>
      </c>
      <c r="M286" s="7" t="s">
        <v>8</v>
      </c>
      <c r="N286" s="9" t="s">
        <v>8</v>
      </c>
      <c r="O286" s="11" t="s">
        <v>8</v>
      </c>
      <c r="P286" s="7" t="s">
        <v>8</v>
      </c>
      <c r="Q286" s="9" t="s">
        <v>8</v>
      </c>
      <c r="R286" s="11" t="s">
        <v>8</v>
      </c>
      <c r="S286" s="7" t="s">
        <v>8</v>
      </c>
      <c r="T286" s="9" t="s">
        <v>8</v>
      </c>
    </row>
    <row r="287" spans="1:20" ht="14.1" customHeight="1" x14ac:dyDescent="0.3">
      <c r="A287" s="3" t="s">
        <v>1128</v>
      </c>
      <c r="B287" s="3" t="s">
        <v>1129</v>
      </c>
      <c r="C287" s="11">
        <v>14</v>
      </c>
      <c r="D287" s="7">
        <v>137.99728759999999</v>
      </c>
      <c r="E287" s="9">
        <v>8117.3599566110097</v>
      </c>
      <c r="F287" s="11" t="s">
        <v>8</v>
      </c>
      <c r="G287" s="7" t="s">
        <v>8</v>
      </c>
      <c r="H287" s="9" t="s">
        <v>8</v>
      </c>
      <c r="I287" s="11" t="s">
        <v>8</v>
      </c>
      <c r="J287" s="7" t="s">
        <v>8</v>
      </c>
      <c r="K287" s="9" t="s">
        <v>8</v>
      </c>
      <c r="L287" s="11" t="s">
        <v>8</v>
      </c>
      <c r="M287" s="7" t="s">
        <v>8</v>
      </c>
      <c r="N287" s="9" t="s">
        <v>8</v>
      </c>
      <c r="O287" s="11" t="s">
        <v>8</v>
      </c>
      <c r="P287" s="7" t="s">
        <v>8</v>
      </c>
      <c r="Q287" s="9" t="s">
        <v>8</v>
      </c>
      <c r="R287" s="11" t="s">
        <v>8</v>
      </c>
      <c r="S287" s="7" t="s">
        <v>8</v>
      </c>
      <c r="T287" s="9" t="s">
        <v>8</v>
      </c>
    </row>
    <row r="288" spans="1:20" ht="14.1" customHeight="1" x14ac:dyDescent="0.3">
      <c r="A288" s="3" t="s">
        <v>1132</v>
      </c>
      <c r="B288" s="3" t="s">
        <v>6346</v>
      </c>
      <c r="C288" s="11">
        <v>36</v>
      </c>
      <c r="D288" s="7">
        <v>110.85656407</v>
      </c>
      <c r="E288" s="9">
        <v>7315.31918566893</v>
      </c>
      <c r="F288" s="11" t="s">
        <v>8</v>
      </c>
      <c r="G288" s="7" t="s">
        <v>8</v>
      </c>
      <c r="H288" s="9" t="s">
        <v>8</v>
      </c>
      <c r="I288" s="11" t="s">
        <v>8</v>
      </c>
      <c r="J288" s="7" t="s">
        <v>8</v>
      </c>
      <c r="K288" s="9" t="s">
        <v>8</v>
      </c>
      <c r="L288" s="11" t="s">
        <v>8</v>
      </c>
      <c r="M288" s="7" t="s">
        <v>8</v>
      </c>
      <c r="N288" s="9" t="s">
        <v>8</v>
      </c>
      <c r="O288" s="11" t="s">
        <v>8</v>
      </c>
      <c r="P288" s="7" t="s">
        <v>8</v>
      </c>
      <c r="Q288" s="9" t="s">
        <v>8</v>
      </c>
      <c r="R288" s="11" t="s">
        <v>8</v>
      </c>
      <c r="S288" s="7" t="s">
        <v>8</v>
      </c>
      <c r="T288" s="9" t="s">
        <v>8</v>
      </c>
    </row>
    <row r="289" spans="1:20" ht="29.1" customHeight="1" x14ac:dyDescent="0.3">
      <c r="A289" s="3" t="s">
        <v>1136</v>
      </c>
      <c r="B289" s="2" t="s">
        <v>7512</v>
      </c>
      <c r="C289" s="11" t="s">
        <v>8</v>
      </c>
      <c r="D289" s="7" t="s">
        <v>8</v>
      </c>
      <c r="E289" s="9" t="s">
        <v>8</v>
      </c>
      <c r="F289" s="11" t="s">
        <v>8</v>
      </c>
      <c r="G289" s="7" t="s">
        <v>8</v>
      </c>
      <c r="H289" s="9" t="s">
        <v>8</v>
      </c>
      <c r="I289" s="11" t="s">
        <v>8</v>
      </c>
      <c r="J289" s="7" t="s">
        <v>8</v>
      </c>
      <c r="K289" s="9" t="s">
        <v>8</v>
      </c>
      <c r="L289" s="11" t="s">
        <v>8</v>
      </c>
      <c r="M289" s="7" t="s">
        <v>8</v>
      </c>
      <c r="N289" s="9" t="s">
        <v>8</v>
      </c>
      <c r="O289" s="11" t="s">
        <v>8</v>
      </c>
      <c r="P289" s="7" t="s">
        <v>8</v>
      </c>
      <c r="Q289" s="9" t="s">
        <v>8</v>
      </c>
      <c r="R289" s="11" t="s">
        <v>8</v>
      </c>
      <c r="S289" s="7" t="s">
        <v>8</v>
      </c>
      <c r="T289" s="9" t="s">
        <v>8</v>
      </c>
    </row>
    <row r="290" spans="1:20" ht="14.1" customHeight="1" x14ac:dyDescent="0.3">
      <c r="A290" s="3" t="s">
        <v>1140</v>
      </c>
      <c r="B290" s="3" t="s">
        <v>6348</v>
      </c>
      <c r="C290" s="11" t="s">
        <v>8</v>
      </c>
      <c r="D290" s="7" t="s">
        <v>8</v>
      </c>
      <c r="E290" s="9" t="s">
        <v>8</v>
      </c>
      <c r="F290" s="11" t="s">
        <v>8</v>
      </c>
      <c r="G290" s="7" t="s">
        <v>8</v>
      </c>
      <c r="H290" s="9" t="s">
        <v>8</v>
      </c>
      <c r="I290" s="11" t="s">
        <v>8</v>
      </c>
      <c r="J290" s="7" t="s">
        <v>8</v>
      </c>
      <c r="K290" s="9" t="s">
        <v>8</v>
      </c>
      <c r="L290" s="11" t="s">
        <v>8</v>
      </c>
      <c r="M290" s="7" t="s">
        <v>8</v>
      </c>
      <c r="N290" s="9" t="s">
        <v>8</v>
      </c>
      <c r="O290" s="11" t="s">
        <v>8</v>
      </c>
      <c r="P290" s="7" t="s">
        <v>8</v>
      </c>
      <c r="Q290" s="9" t="s">
        <v>8</v>
      </c>
      <c r="R290" s="11" t="s">
        <v>8</v>
      </c>
      <c r="S290" s="7" t="s">
        <v>8</v>
      </c>
      <c r="T290" s="9" t="s">
        <v>8</v>
      </c>
    </row>
    <row r="291" spans="1:20" ht="14.1" customHeight="1" x14ac:dyDescent="0.3">
      <c r="A291" s="3" t="s">
        <v>1143</v>
      </c>
      <c r="B291" s="3" t="s">
        <v>6349</v>
      </c>
      <c r="C291" s="11">
        <v>19</v>
      </c>
      <c r="D291" s="7">
        <v>106.22468087</v>
      </c>
      <c r="E291" s="9">
        <v>7024.1636629844397</v>
      </c>
      <c r="F291" s="11" t="s">
        <v>8</v>
      </c>
      <c r="G291" s="7" t="s">
        <v>8</v>
      </c>
      <c r="H291" s="9" t="s">
        <v>8</v>
      </c>
      <c r="I291" s="11" t="s">
        <v>8</v>
      </c>
      <c r="J291" s="7" t="s">
        <v>8</v>
      </c>
      <c r="K291" s="9" t="s">
        <v>8</v>
      </c>
      <c r="L291" s="11" t="s">
        <v>8</v>
      </c>
      <c r="M291" s="7" t="s">
        <v>8</v>
      </c>
      <c r="N291" s="9" t="s">
        <v>8</v>
      </c>
      <c r="O291" s="11" t="s">
        <v>8</v>
      </c>
      <c r="P291" s="7" t="s">
        <v>8</v>
      </c>
      <c r="Q291" s="9" t="s">
        <v>8</v>
      </c>
      <c r="R291" s="11" t="s">
        <v>8</v>
      </c>
      <c r="S291" s="7" t="s">
        <v>8</v>
      </c>
      <c r="T291" s="9" t="s">
        <v>8</v>
      </c>
    </row>
    <row r="292" spans="1:20" ht="14.1" customHeight="1" x14ac:dyDescent="0.3">
      <c r="A292" s="3" t="s">
        <v>1147</v>
      </c>
      <c r="B292" s="3" t="s">
        <v>1148</v>
      </c>
      <c r="C292" s="11" t="s">
        <v>8</v>
      </c>
      <c r="D292" s="7" t="s">
        <v>8</v>
      </c>
      <c r="E292" s="9" t="s">
        <v>8</v>
      </c>
      <c r="F292" s="11" t="s">
        <v>8</v>
      </c>
      <c r="G292" s="7" t="s">
        <v>8</v>
      </c>
      <c r="H292" s="9" t="s">
        <v>8</v>
      </c>
      <c r="I292" s="11" t="s">
        <v>8</v>
      </c>
      <c r="J292" s="7" t="s">
        <v>8</v>
      </c>
      <c r="K292" s="9" t="s">
        <v>8</v>
      </c>
      <c r="L292" s="11" t="s">
        <v>8</v>
      </c>
      <c r="M292" s="7" t="s">
        <v>8</v>
      </c>
      <c r="N292" s="9" t="s">
        <v>8</v>
      </c>
      <c r="O292" s="11" t="s">
        <v>8</v>
      </c>
      <c r="P292" s="7" t="s">
        <v>8</v>
      </c>
      <c r="Q292" s="9" t="s">
        <v>8</v>
      </c>
      <c r="R292" s="11" t="s">
        <v>8</v>
      </c>
      <c r="S292" s="7" t="s">
        <v>8</v>
      </c>
      <c r="T292" s="9" t="s">
        <v>8</v>
      </c>
    </row>
    <row r="293" spans="1:20" ht="14.1" customHeight="1" x14ac:dyDescent="0.3">
      <c r="A293" s="3" t="s">
        <v>1151</v>
      </c>
      <c r="B293" s="3" t="s">
        <v>6350</v>
      </c>
      <c r="C293" s="11" t="s">
        <v>8</v>
      </c>
      <c r="D293" s="7" t="s">
        <v>8</v>
      </c>
      <c r="E293" s="9" t="s">
        <v>8</v>
      </c>
      <c r="F293" s="11" t="s">
        <v>8</v>
      </c>
      <c r="G293" s="7" t="s">
        <v>8</v>
      </c>
      <c r="H293" s="9" t="s">
        <v>8</v>
      </c>
      <c r="I293" s="11" t="s">
        <v>8</v>
      </c>
      <c r="J293" s="7" t="s">
        <v>8</v>
      </c>
      <c r="K293" s="9" t="s">
        <v>8</v>
      </c>
      <c r="L293" s="11" t="s">
        <v>8</v>
      </c>
      <c r="M293" s="7" t="s">
        <v>8</v>
      </c>
      <c r="N293" s="9" t="s">
        <v>8</v>
      </c>
      <c r="O293" s="11" t="s">
        <v>8</v>
      </c>
      <c r="P293" s="7" t="s">
        <v>8</v>
      </c>
      <c r="Q293" s="9" t="s">
        <v>8</v>
      </c>
      <c r="R293" s="11" t="s">
        <v>8</v>
      </c>
      <c r="S293" s="7" t="s">
        <v>8</v>
      </c>
      <c r="T293" s="9" t="s">
        <v>8</v>
      </c>
    </row>
    <row r="294" spans="1:20" ht="14.1" customHeight="1" x14ac:dyDescent="0.3">
      <c r="A294" s="3" t="s">
        <v>1155</v>
      </c>
      <c r="B294" s="3" t="s">
        <v>6351</v>
      </c>
      <c r="C294" s="11" t="s">
        <v>8</v>
      </c>
      <c r="D294" s="7" t="s">
        <v>8</v>
      </c>
      <c r="E294" s="9" t="s">
        <v>8</v>
      </c>
      <c r="F294" s="11" t="s">
        <v>8</v>
      </c>
      <c r="G294" s="7" t="s">
        <v>8</v>
      </c>
      <c r="H294" s="9" t="s">
        <v>8</v>
      </c>
      <c r="I294" s="11" t="s">
        <v>8</v>
      </c>
      <c r="J294" s="7" t="s">
        <v>8</v>
      </c>
      <c r="K294" s="9" t="s">
        <v>8</v>
      </c>
      <c r="L294" s="11" t="s">
        <v>8</v>
      </c>
      <c r="M294" s="7" t="s">
        <v>8</v>
      </c>
      <c r="N294" s="9" t="s">
        <v>8</v>
      </c>
      <c r="O294" s="11" t="s">
        <v>8</v>
      </c>
      <c r="P294" s="7" t="s">
        <v>8</v>
      </c>
      <c r="Q294" s="9" t="s">
        <v>8</v>
      </c>
      <c r="R294" s="11" t="s">
        <v>8</v>
      </c>
      <c r="S294" s="7" t="s">
        <v>8</v>
      </c>
      <c r="T294" s="9" t="s">
        <v>8</v>
      </c>
    </row>
    <row r="295" spans="1:20" ht="29.1" customHeight="1" x14ac:dyDescent="0.3">
      <c r="A295" s="3" t="s">
        <v>1160</v>
      </c>
      <c r="B295" s="2" t="s">
        <v>7513</v>
      </c>
      <c r="C295" s="11" t="s">
        <v>8</v>
      </c>
      <c r="D295" s="7" t="s">
        <v>8</v>
      </c>
      <c r="E295" s="9" t="s">
        <v>8</v>
      </c>
      <c r="F295" s="11" t="s">
        <v>8</v>
      </c>
      <c r="G295" s="7" t="s">
        <v>8</v>
      </c>
      <c r="H295" s="9" t="s">
        <v>8</v>
      </c>
      <c r="I295" s="11" t="s">
        <v>8</v>
      </c>
      <c r="J295" s="7" t="s">
        <v>8</v>
      </c>
      <c r="K295" s="9" t="s">
        <v>8</v>
      </c>
      <c r="L295" s="11" t="s">
        <v>8</v>
      </c>
      <c r="M295" s="7" t="s">
        <v>8</v>
      </c>
      <c r="N295" s="9" t="s">
        <v>8</v>
      </c>
      <c r="O295" s="11" t="s">
        <v>8</v>
      </c>
      <c r="P295" s="7" t="s">
        <v>8</v>
      </c>
      <c r="Q295" s="9" t="s">
        <v>8</v>
      </c>
      <c r="R295" s="11" t="s">
        <v>8</v>
      </c>
      <c r="S295" s="7" t="s">
        <v>8</v>
      </c>
      <c r="T295" s="9" t="s">
        <v>8</v>
      </c>
    </row>
    <row r="296" spans="1:20" ht="14.1" customHeight="1" x14ac:dyDescent="0.3">
      <c r="A296" s="3" t="s">
        <v>1164</v>
      </c>
      <c r="B296" s="3" t="s">
        <v>6353</v>
      </c>
      <c r="C296" s="11" t="s">
        <v>8</v>
      </c>
      <c r="D296" s="7" t="s">
        <v>8</v>
      </c>
      <c r="E296" s="9" t="s">
        <v>8</v>
      </c>
      <c r="F296" s="11" t="s">
        <v>8</v>
      </c>
      <c r="G296" s="7" t="s">
        <v>8</v>
      </c>
      <c r="H296" s="9" t="s">
        <v>8</v>
      </c>
      <c r="I296" s="11" t="s">
        <v>8</v>
      </c>
      <c r="J296" s="7" t="s">
        <v>8</v>
      </c>
      <c r="K296" s="9" t="s">
        <v>8</v>
      </c>
      <c r="L296" s="11" t="s">
        <v>8</v>
      </c>
      <c r="M296" s="7" t="s">
        <v>8</v>
      </c>
      <c r="N296" s="9" t="s">
        <v>8</v>
      </c>
      <c r="O296" s="11" t="s">
        <v>8</v>
      </c>
      <c r="P296" s="7" t="s">
        <v>8</v>
      </c>
      <c r="Q296" s="9" t="s">
        <v>8</v>
      </c>
      <c r="R296" s="11" t="s">
        <v>8</v>
      </c>
      <c r="S296" s="7" t="s">
        <v>8</v>
      </c>
      <c r="T296" s="9" t="s">
        <v>8</v>
      </c>
    </row>
    <row r="297" spans="1:20" ht="14.1" customHeight="1" x14ac:dyDescent="0.3">
      <c r="A297" s="3" t="s">
        <v>1168</v>
      </c>
      <c r="B297" s="3" t="s">
        <v>6354</v>
      </c>
      <c r="C297" s="11">
        <v>20</v>
      </c>
      <c r="D297" s="7">
        <v>104.67874094</v>
      </c>
      <c r="E297" s="9">
        <v>10860.3064615406</v>
      </c>
      <c r="F297" s="11" t="s">
        <v>8</v>
      </c>
      <c r="G297" s="7" t="s">
        <v>8</v>
      </c>
      <c r="H297" s="9" t="s">
        <v>8</v>
      </c>
      <c r="I297" s="11" t="s">
        <v>8</v>
      </c>
      <c r="J297" s="7" t="s">
        <v>8</v>
      </c>
      <c r="K297" s="9" t="s">
        <v>8</v>
      </c>
      <c r="L297" s="11" t="s">
        <v>8</v>
      </c>
      <c r="M297" s="7" t="s">
        <v>8</v>
      </c>
      <c r="N297" s="9" t="s">
        <v>8</v>
      </c>
      <c r="O297" s="11" t="s">
        <v>8</v>
      </c>
      <c r="P297" s="7" t="s">
        <v>8</v>
      </c>
      <c r="Q297" s="9" t="s">
        <v>8</v>
      </c>
      <c r="R297" s="11" t="s">
        <v>8</v>
      </c>
      <c r="S297" s="7" t="s">
        <v>8</v>
      </c>
      <c r="T297" s="9" t="s">
        <v>8</v>
      </c>
    </row>
    <row r="298" spans="1:20" ht="14.1" customHeight="1" x14ac:dyDescent="0.3">
      <c r="A298" s="3" t="s">
        <v>1172</v>
      </c>
      <c r="B298" s="3" t="s">
        <v>6355</v>
      </c>
      <c r="C298" s="11" t="s">
        <v>8</v>
      </c>
      <c r="D298" s="7" t="s">
        <v>8</v>
      </c>
      <c r="E298" s="9" t="s">
        <v>8</v>
      </c>
      <c r="F298" s="11" t="s">
        <v>8</v>
      </c>
      <c r="G298" s="7" t="s">
        <v>8</v>
      </c>
      <c r="H298" s="9" t="s">
        <v>8</v>
      </c>
      <c r="I298" s="11" t="s">
        <v>8</v>
      </c>
      <c r="J298" s="7" t="s">
        <v>8</v>
      </c>
      <c r="K298" s="9" t="s">
        <v>8</v>
      </c>
      <c r="L298" s="11" t="s">
        <v>8</v>
      </c>
      <c r="M298" s="7" t="s">
        <v>8</v>
      </c>
      <c r="N298" s="9" t="s">
        <v>8</v>
      </c>
      <c r="O298" s="11" t="s">
        <v>8</v>
      </c>
      <c r="P298" s="7" t="s">
        <v>8</v>
      </c>
      <c r="Q298" s="9" t="s">
        <v>8</v>
      </c>
      <c r="R298" s="11" t="s">
        <v>8</v>
      </c>
      <c r="S298" s="7" t="s">
        <v>8</v>
      </c>
      <c r="T298" s="9" t="s">
        <v>8</v>
      </c>
    </row>
    <row r="299" spans="1:20" ht="14.1" customHeight="1" x14ac:dyDescent="0.3">
      <c r="A299" s="3" t="s">
        <v>1176</v>
      </c>
      <c r="B299" s="3" t="s">
        <v>6356</v>
      </c>
      <c r="C299" s="11" t="s">
        <v>8</v>
      </c>
      <c r="D299" s="7" t="s">
        <v>8</v>
      </c>
      <c r="E299" s="9" t="s">
        <v>8</v>
      </c>
      <c r="F299" s="11" t="s">
        <v>8</v>
      </c>
      <c r="G299" s="7" t="s">
        <v>8</v>
      </c>
      <c r="H299" s="9" t="s">
        <v>8</v>
      </c>
      <c r="I299" s="11" t="s">
        <v>8</v>
      </c>
      <c r="J299" s="7" t="s">
        <v>8</v>
      </c>
      <c r="K299" s="9" t="s">
        <v>8</v>
      </c>
      <c r="L299" s="11" t="s">
        <v>8</v>
      </c>
      <c r="M299" s="7" t="s">
        <v>8</v>
      </c>
      <c r="N299" s="9" t="s">
        <v>8</v>
      </c>
      <c r="O299" s="11" t="s">
        <v>8</v>
      </c>
      <c r="P299" s="7" t="s">
        <v>8</v>
      </c>
      <c r="Q299" s="9" t="s">
        <v>8</v>
      </c>
      <c r="R299" s="11" t="s">
        <v>8</v>
      </c>
      <c r="S299" s="7" t="s">
        <v>8</v>
      </c>
      <c r="T299" s="9" t="s">
        <v>8</v>
      </c>
    </row>
    <row r="300" spans="1:20" ht="14.1" customHeight="1" x14ac:dyDescent="0.3">
      <c r="A300" s="3" t="s">
        <v>1180</v>
      </c>
      <c r="B300" s="3" t="s">
        <v>6357</v>
      </c>
      <c r="C300" s="11" t="s">
        <v>8</v>
      </c>
      <c r="D300" s="7" t="s">
        <v>8</v>
      </c>
      <c r="E300" s="9" t="s">
        <v>8</v>
      </c>
      <c r="F300" s="11" t="s">
        <v>8</v>
      </c>
      <c r="G300" s="7" t="s">
        <v>8</v>
      </c>
      <c r="H300" s="9" t="s">
        <v>8</v>
      </c>
      <c r="I300" s="11" t="s">
        <v>8</v>
      </c>
      <c r="J300" s="7" t="s">
        <v>8</v>
      </c>
      <c r="K300" s="9" t="s">
        <v>8</v>
      </c>
      <c r="L300" s="11" t="s">
        <v>8</v>
      </c>
      <c r="M300" s="7" t="s">
        <v>8</v>
      </c>
      <c r="N300" s="9" t="s">
        <v>8</v>
      </c>
      <c r="O300" s="11" t="s">
        <v>8</v>
      </c>
      <c r="P300" s="7" t="s">
        <v>8</v>
      </c>
      <c r="Q300" s="9" t="s">
        <v>8</v>
      </c>
      <c r="R300" s="11" t="s">
        <v>8</v>
      </c>
      <c r="S300" s="7" t="s">
        <v>8</v>
      </c>
      <c r="T300" s="9" t="s">
        <v>8</v>
      </c>
    </row>
    <row r="301" spans="1:20" ht="14.1" customHeight="1" x14ac:dyDescent="0.3">
      <c r="A301" s="3" t="s">
        <v>1184</v>
      </c>
      <c r="B301" s="3" t="s">
        <v>6358</v>
      </c>
      <c r="C301" s="11" t="s">
        <v>8</v>
      </c>
      <c r="D301" s="7" t="s">
        <v>8</v>
      </c>
      <c r="E301" s="9" t="s">
        <v>8</v>
      </c>
      <c r="F301" s="11" t="s">
        <v>8</v>
      </c>
      <c r="G301" s="7" t="s">
        <v>8</v>
      </c>
      <c r="H301" s="9" t="s">
        <v>8</v>
      </c>
      <c r="I301" s="11" t="s">
        <v>8</v>
      </c>
      <c r="J301" s="7" t="s">
        <v>8</v>
      </c>
      <c r="K301" s="9" t="s">
        <v>8</v>
      </c>
      <c r="L301" s="11" t="s">
        <v>8</v>
      </c>
      <c r="M301" s="7" t="s">
        <v>8</v>
      </c>
      <c r="N301" s="9" t="s">
        <v>8</v>
      </c>
      <c r="O301" s="11" t="s">
        <v>8</v>
      </c>
      <c r="P301" s="7" t="s">
        <v>8</v>
      </c>
      <c r="Q301" s="9" t="s">
        <v>8</v>
      </c>
      <c r="R301" s="11" t="s">
        <v>8</v>
      </c>
      <c r="S301" s="7" t="s">
        <v>8</v>
      </c>
      <c r="T301" s="9" t="s">
        <v>8</v>
      </c>
    </row>
    <row r="302" spans="1:20" ht="14.1" customHeight="1" x14ac:dyDescent="0.3">
      <c r="A302" s="3" t="s">
        <v>1188</v>
      </c>
      <c r="B302" s="3" t="s">
        <v>6359</v>
      </c>
      <c r="C302" s="11" t="s">
        <v>8</v>
      </c>
      <c r="D302" s="7" t="s">
        <v>8</v>
      </c>
      <c r="E302" s="9" t="s">
        <v>8</v>
      </c>
      <c r="F302" s="11" t="s">
        <v>8</v>
      </c>
      <c r="G302" s="7" t="s">
        <v>8</v>
      </c>
      <c r="H302" s="9" t="s">
        <v>8</v>
      </c>
      <c r="I302" s="11" t="s">
        <v>8</v>
      </c>
      <c r="J302" s="7" t="s">
        <v>8</v>
      </c>
      <c r="K302" s="9" t="s">
        <v>8</v>
      </c>
      <c r="L302" s="11" t="s">
        <v>8</v>
      </c>
      <c r="M302" s="7" t="s">
        <v>8</v>
      </c>
      <c r="N302" s="9" t="s">
        <v>8</v>
      </c>
      <c r="O302" s="11" t="s">
        <v>8</v>
      </c>
      <c r="P302" s="7" t="s">
        <v>8</v>
      </c>
      <c r="Q302" s="9" t="s">
        <v>8</v>
      </c>
      <c r="R302" s="11" t="s">
        <v>8</v>
      </c>
      <c r="S302" s="7" t="s">
        <v>8</v>
      </c>
      <c r="T302" s="9" t="s">
        <v>8</v>
      </c>
    </row>
    <row r="303" spans="1:20" ht="14.1" customHeight="1" x14ac:dyDescent="0.3">
      <c r="A303" s="3" t="s">
        <v>1193</v>
      </c>
      <c r="B303" s="3" t="s">
        <v>6360</v>
      </c>
      <c r="C303" s="11" t="s">
        <v>8</v>
      </c>
      <c r="D303" s="7" t="s">
        <v>8</v>
      </c>
      <c r="E303" s="9" t="s">
        <v>8</v>
      </c>
      <c r="F303" s="11" t="s">
        <v>8</v>
      </c>
      <c r="G303" s="7" t="s">
        <v>8</v>
      </c>
      <c r="H303" s="9" t="s">
        <v>8</v>
      </c>
      <c r="I303" s="11" t="s">
        <v>8</v>
      </c>
      <c r="J303" s="7" t="s">
        <v>8</v>
      </c>
      <c r="K303" s="9" t="s">
        <v>8</v>
      </c>
      <c r="L303" s="11" t="s">
        <v>8</v>
      </c>
      <c r="M303" s="7" t="s">
        <v>8</v>
      </c>
      <c r="N303" s="9" t="s">
        <v>8</v>
      </c>
      <c r="O303" s="11" t="s">
        <v>8</v>
      </c>
      <c r="P303" s="7" t="s">
        <v>8</v>
      </c>
      <c r="Q303" s="9" t="s">
        <v>8</v>
      </c>
      <c r="R303" s="11" t="s">
        <v>8</v>
      </c>
      <c r="S303" s="7" t="s">
        <v>8</v>
      </c>
      <c r="T303" s="9" t="s">
        <v>8</v>
      </c>
    </row>
    <row r="304" spans="1:20" ht="14.1" customHeight="1" x14ac:dyDescent="0.3">
      <c r="A304" s="3" t="s">
        <v>1197</v>
      </c>
      <c r="B304" s="3" t="s">
        <v>6361</v>
      </c>
      <c r="C304" s="11">
        <v>179</v>
      </c>
      <c r="D304" s="7">
        <v>148.37260587</v>
      </c>
      <c r="E304" s="9">
        <v>9137.8800018995007</v>
      </c>
      <c r="F304" s="11" t="s">
        <v>8</v>
      </c>
      <c r="G304" s="7" t="s">
        <v>8</v>
      </c>
      <c r="H304" s="9" t="s">
        <v>8</v>
      </c>
      <c r="I304" s="11">
        <v>62</v>
      </c>
      <c r="J304" s="7">
        <v>146.49712557000001</v>
      </c>
      <c r="K304" s="9">
        <v>8963.5052670043297</v>
      </c>
      <c r="L304" s="11" t="s">
        <v>8</v>
      </c>
      <c r="M304" s="7" t="s">
        <v>8</v>
      </c>
      <c r="N304" s="9" t="s">
        <v>8</v>
      </c>
      <c r="O304" s="11" t="s">
        <v>8</v>
      </c>
      <c r="P304" s="7" t="s">
        <v>8</v>
      </c>
      <c r="Q304" s="9" t="s">
        <v>8</v>
      </c>
      <c r="R304" s="11">
        <v>16</v>
      </c>
      <c r="S304" s="7">
        <v>166.96585486000001</v>
      </c>
      <c r="T304" s="9">
        <v>10086.658299405901</v>
      </c>
    </row>
    <row r="305" spans="1:20" ht="14.1" customHeight="1" x14ac:dyDescent="0.3">
      <c r="A305" s="3" t="s">
        <v>1202</v>
      </c>
      <c r="B305" s="3" t="s">
        <v>6362</v>
      </c>
      <c r="C305" s="11">
        <v>670</v>
      </c>
      <c r="D305" s="7">
        <v>186.60564811</v>
      </c>
      <c r="E305" s="9">
        <v>12069.6486147746</v>
      </c>
      <c r="F305" s="11">
        <v>57</v>
      </c>
      <c r="G305" s="7">
        <v>314.76778465000001</v>
      </c>
      <c r="H305" s="9">
        <v>20106.127258464701</v>
      </c>
      <c r="I305" s="11">
        <v>107</v>
      </c>
      <c r="J305" s="7">
        <v>165.29701051999999</v>
      </c>
      <c r="K305" s="9">
        <v>10919.065361168001</v>
      </c>
      <c r="L305" s="11">
        <v>29</v>
      </c>
      <c r="M305" s="7">
        <v>121.72645214000001</v>
      </c>
      <c r="N305" s="9">
        <v>8044.0161291838403</v>
      </c>
      <c r="O305" s="11">
        <v>60</v>
      </c>
      <c r="P305" s="7">
        <v>169.84494826</v>
      </c>
      <c r="Q305" s="9">
        <v>10789.0502064136</v>
      </c>
      <c r="R305" s="11">
        <v>59</v>
      </c>
      <c r="S305" s="7">
        <v>189.66547890000001</v>
      </c>
      <c r="T305" s="9">
        <v>12223.4368544956</v>
      </c>
    </row>
    <row r="306" spans="1:20" ht="14.1" customHeight="1" x14ac:dyDescent="0.3">
      <c r="A306" s="3" t="s">
        <v>1206</v>
      </c>
      <c r="B306" s="3" t="s">
        <v>6363</v>
      </c>
      <c r="C306" s="11">
        <v>422</v>
      </c>
      <c r="D306" s="7">
        <v>143.94858891999999</v>
      </c>
      <c r="E306" s="9">
        <v>9827.8985214997301</v>
      </c>
      <c r="F306" s="11" t="s">
        <v>8</v>
      </c>
      <c r="G306" s="7" t="s">
        <v>8</v>
      </c>
      <c r="H306" s="9" t="s">
        <v>8</v>
      </c>
      <c r="I306" s="11">
        <v>17</v>
      </c>
      <c r="J306" s="7">
        <v>126.95616592</v>
      </c>
      <c r="K306" s="9">
        <v>8896.5061597395197</v>
      </c>
      <c r="L306" s="11">
        <v>270</v>
      </c>
      <c r="M306" s="7">
        <v>131.19104639</v>
      </c>
      <c r="N306" s="9">
        <v>9028.5492119361206</v>
      </c>
      <c r="O306" s="11">
        <v>19</v>
      </c>
      <c r="P306" s="7">
        <v>158.43600318</v>
      </c>
      <c r="Q306" s="9">
        <v>10481.7958999244</v>
      </c>
      <c r="R306" s="11">
        <v>13</v>
      </c>
      <c r="S306" s="7">
        <v>176.26155506000001</v>
      </c>
      <c r="T306" s="9">
        <v>11898.239884340601</v>
      </c>
    </row>
    <row r="307" spans="1:20" ht="14.1" customHeight="1" x14ac:dyDescent="0.3">
      <c r="A307" s="3" t="s">
        <v>1210</v>
      </c>
      <c r="B307" s="3" t="s">
        <v>6364</v>
      </c>
      <c r="C307" s="11">
        <v>1178</v>
      </c>
      <c r="D307" s="7">
        <v>159.26276877999999</v>
      </c>
      <c r="E307" s="9">
        <v>9672.2466385994594</v>
      </c>
      <c r="F307" s="11">
        <v>99</v>
      </c>
      <c r="G307" s="7">
        <v>205.44363924000001</v>
      </c>
      <c r="H307" s="9">
        <v>12442.223342437999</v>
      </c>
      <c r="I307" s="11">
        <v>419</v>
      </c>
      <c r="J307" s="7">
        <v>196.12462085999999</v>
      </c>
      <c r="K307" s="9">
        <v>11900.3701886824</v>
      </c>
      <c r="L307" s="11" t="s">
        <v>8</v>
      </c>
      <c r="M307" s="7" t="s">
        <v>8</v>
      </c>
      <c r="N307" s="9" t="s">
        <v>8</v>
      </c>
      <c r="O307" s="11">
        <v>33</v>
      </c>
      <c r="P307" s="7">
        <v>188.20967271000001</v>
      </c>
      <c r="Q307" s="9">
        <v>13437.8683297894</v>
      </c>
      <c r="R307" s="11">
        <v>52</v>
      </c>
      <c r="S307" s="7">
        <v>167.51611145999999</v>
      </c>
      <c r="T307" s="9">
        <v>10055.091922182901</v>
      </c>
    </row>
    <row r="308" spans="1:20" ht="14.1" customHeight="1" x14ac:dyDescent="0.3">
      <c r="A308" s="3" t="s">
        <v>1213</v>
      </c>
      <c r="B308" s="3" t="s">
        <v>1214</v>
      </c>
      <c r="C308" s="11">
        <v>280</v>
      </c>
      <c r="D308" s="7">
        <v>302.22158631000002</v>
      </c>
      <c r="E308" s="9">
        <v>18174.605873848999</v>
      </c>
      <c r="F308" s="11">
        <v>22</v>
      </c>
      <c r="G308" s="7">
        <v>410.87949523999998</v>
      </c>
      <c r="H308" s="9">
        <v>23510.2717163911</v>
      </c>
      <c r="I308" s="11">
        <v>65</v>
      </c>
      <c r="J308" s="7">
        <v>362.12639080999998</v>
      </c>
      <c r="K308" s="9">
        <v>21954.659145993701</v>
      </c>
      <c r="L308" s="11" t="s">
        <v>8</v>
      </c>
      <c r="M308" s="7" t="s">
        <v>8</v>
      </c>
      <c r="N308" s="9" t="s">
        <v>8</v>
      </c>
      <c r="O308" s="11">
        <v>28</v>
      </c>
      <c r="P308" s="7">
        <v>322.55691082999999</v>
      </c>
      <c r="Q308" s="9">
        <v>20565.575642133899</v>
      </c>
      <c r="R308" s="11">
        <v>24</v>
      </c>
      <c r="S308" s="7">
        <v>230.35398605</v>
      </c>
      <c r="T308" s="9">
        <v>13259.844525558599</v>
      </c>
    </row>
    <row r="309" spans="1:20" ht="29.1" customHeight="1" x14ac:dyDescent="0.3">
      <c r="A309" s="3" t="s">
        <v>1217</v>
      </c>
      <c r="B309" s="2" t="s">
        <v>7514</v>
      </c>
      <c r="C309" s="11">
        <v>857</v>
      </c>
      <c r="D309" s="7">
        <v>242.32493167999999</v>
      </c>
      <c r="E309" s="9">
        <v>14403.218873415601</v>
      </c>
      <c r="F309" s="11">
        <v>44</v>
      </c>
      <c r="G309" s="7">
        <v>320.51955655</v>
      </c>
      <c r="H309" s="9">
        <v>18973.0459680194</v>
      </c>
      <c r="I309" s="11">
        <v>199</v>
      </c>
      <c r="J309" s="7">
        <v>245.50905187000001</v>
      </c>
      <c r="K309" s="9">
        <v>14799.9076082174</v>
      </c>
      <c r="L309" s="11">
        <v>26</v>
      </c>
      <c r="M309" s="7">
        <v>118.78441526</v>
      </c>
      <c r="N309" s="9">
        <v>7046.7279950813399</v>
      </c>
      <c r="O309" s="11">
        <v>80</v>
      </c>
      <c r="P309" s="7">
        <v>308.82236669000002</v>
      </c>
      <c r="Q309" s="9">
        <v>18194.8800927552</v>
      </c>
      <c r="R309" s="11">
        <v>72</v>
      </c>
      <c r="S309" s="7">
        <v>208.77449325000001</v>
      </c>
      <c r="T309" s="9">
        <v>12418.1258975809</v>
      </c>
    </row>
    <row r="310" spans="1:20" ht="14.1" customHeight="1" x14ac:dyDescent="0.3">
      <c r="A310" s="3" t="s">
        <v>1222</v>
      </c>
      <c r="B310" s="3" t="s">
        <v>6366</v>
      </c>
      <c r="C310" s="11">
        <v>252</v>
      </c>
      <c r="D310" s="7">
        <v>176.91225119999999</v>
      </c>
      <c r="E310" s="9">
        <v>11817.173814121201</v>
      </c>
      <c r="F310" s="11" t="s">
        <v>8</v>
      </c>
      <c r="G310" s="7" t="s">
        <v>8</v>
      </c>
      <c r="H310" s="9" t="s">
        <v>8</v>
      </c>
      <c r="I310" s="11">
        <v>26</v>
      </c>
      <c r="J310" s="7">
        <v>171.54449260000001</v>
      </c>
      <c r="K310" s="9">
        <v>11629.075885840601</v>
      </c>
      <c r="L310" s="11">
        <v>51</v>
      </c>
      <c r="M310" s="7">
        <v>176.30082027</v>
      </c>
      <c r="N310" s="9">
        <v>11827.6477011308</v>
      </c>
      <c r="O310" s="11">
        <v>29</v>
      </c>
      <c r="P310" s="7">
        <v>193.51927234999999</v>
      </c>
      <c r="Q310" s="9">
        <v>12617.392071747699</v>
      </c>
      <c r="R310" s="11">
        <v>20</v>
      </c>
      <c r="S310" s="7">
        <v>149.26316026999999</v>
      </c>
      <c r="T310" s="9">
        <v>9806.8861591179302</v>
      </c>
    </row>
    <row r="311" spans="1:20" ht="14.1" customHeight="1" x14ac:dyDescent="0.3">
      <c r="A311" s="3" t="s">
        <v>1227</v>
      </c>
      <c r="B311" s="3" t="s">
        <v>6367</v>
      </c>
      <c r="C311" s="11">
        <v>958</v>
      </c>
      <c r="D311" s="7">
        <v>84.895287948000004</v>
      </c>
      <c r="E311" s="9">
        <v>4963.8766036406496</v>
      </c>
      <c r="F311" s="11">
        <v>76</v>
      </c>
      <c r="G311" s="7">
        <v>97.953487186000004</v>
      </c>
      <c r="H311" s="9">
        <v>5609.26761368814</v>
      </c>
      <c r="I311" s="11">
        <v>286</v>
      </c>
      <c r="J311" s="7">
        <v>94.672876458999994</v>
      </c>
      <c r="K311" s="9">
        <v>5654.6392873678897</v>
      </c>
      <c r="L311" s="11">
        <v>62</v>
      </c>
      <c r="M311" s="7">
        <v>62.200364286999999</v>
      </c>
      <c r="N311" s="9">
        <v>3677.7965366199401</v>
      </c>
      <c r="O311" s="11">
        <v>73</v>
      </c>
      <c r="P311" s="7">
        <v>92.114248310999997</v>
      </c>
      <c r="Q311" s="9">
        <v>5288.6182441041501</v>
      </c>
      <c r="R311" s="11">
        <v>47</v>
      </c>
      <c r="S311" s="7">
        <v>104.42934753999999</v>
      </c>
      <c r="T311" s="9">
        <v>6075.3829251282696</v>
      </c>
    </row>
    <row r="312" spans="1:20" ht="14.1" customHeight="1" x14ac:dyDescent="0.3">
      <c r="A312" s="3" t="s">
        <v>1231</v>
      </c>
      <c r="B312" s="3" t="s">
        <v>1232</v>
      </c>
      <c r="C312" s="11">
        <v>549</v>
      </c>
      <c r="D312" s="7">
        <v>210.99772179000001</v>
      </c>
      <c r="E312" s="9">
        <v>12769.434434159401</v>
      </c>
      <c r="F312" s="11">
        <v>43</v>
      </c>
      <c r="G312" s="7">
        <v>311.41050670999999</v>
      </c>
      <c r="H312" s="9">
        <v>18542.503423037098</v>
      </c>
      <c r="I312" s="11">
        <v>144</v>
      </c>
      <c r="J312" s="7">
        <v>272.60698209999998</v>
      </c>
      <c r="K312" s="9">
        <v>16599.8728870015</v>
      </c>
      <c r="L312" s="11">
        <v>131</v>
      </c>
      <c r="M312" s="7">
        <v>67.216125796</v>
      </c>
      <c r="N312" s="9">
        <v>4129.9279634071299</v>
      </c>
      <c r="O312" s="11">
        <v>16</v>
      </c>
      <c r="P312" s="7">
        <v>289.68924207999999</v>
      </c>
      <c r="Q312" s="9">
        <v>17233.091133222701</v>
      </c>
      <c r="R312" s="11">
        <v>13</v>
      </c>
      <c r="S312" s="7">
        <v>271.01675104999998</v>
      </c>
      <c r="T312" s="9">
        <v>16232.302525478601</v>
      </c>
    </row>
    <row r="313" spans="1:20" ht="14.1" customHeight="1" x14ac:dyDescent="0.3">
      <c r="A313" s="3" t="s">
        <v>1234</v>
      </c>
      <c r="B313" s="3" t="s">
        <v>6368</v>
      </c>
      <c r="C313" s="11">
        <v>381</v>
      </c>
      <c r="D313" s="7">
        <v>173.64073017999999</v>
      </c>
      <c r="E313" s="9">
        <v>11111.080930292999</v>
      </c>
      <c r="F313" s="11">
        <v>23</v>
      </c>
      <c r="G313" s="7">
        <v>325.66206029</v>
      </c>
      <c r="H313" s="9">
        <v>20797.916864091501</v>
      </c>
      <c r="I313" s="11">
        <v>91</v>
      </c>
      <c r="J313" s="7">
        <v>160.39557300000001</v>
      </c>
      <c r="K313" s="9">
        <v>10361.5446881058</v>
      </c>
      <c r="L313" s="11" t="s">
        <v>8</v>
      </c>
      <c r="M313" s="7" t="s">
        <v>8</v>
      </c>
      <c r="N313" s="9" t="s">
        <v>8</v>
      </c>
      <c r="O313" s="11">
        <v>24</v>
      </c>
      <c r="P313" s="7">
        <v>156.19888356999999</v>
      </c>
      <c r="Q313" s="9">
        <v>9972.1460144195607</v>
      </c>
      <c r="R313" s="11">
        <v>40</v>
      </c>
      <c r="S313" s="7">
        <v>135.96688596000001</v>
      </c>
      <c r="T313" s="9">
        <v>8635.1161438817708</v>
      </c>
    </row>
    <row r="314" spans="1:20" ht="29.1" customHeight="1" x14ac:dyDescent="0.3">
      <c r="A314" s="3" t="s">
        <v>1237</v>
      </c>
      <c r="B314" s="2" t="s">
        <v>7515</v>
      </c>
      <c r="C314" s="11">
        <v>1018</v>
      </c>
      <c r="D314" s="7">
        <v>190.83298185000001</v>
      </c>
      <c r="E314" s="9">
        <v>11922.8487923875</v>
      </c>
      <c r="F314" s="11">
        <v>157</v>
      </c>
      <c r="G314" s="7">
        <v>222.42387137</v>
      </c>
      <c r="H314" s="9">
        <v>13711.218758024899</v>
      </c>
      <c r="I314" s="11">
        <v>253</v>
      </c>
      <c r="J314" s="7">
        <v>182.07882774999999</v>
      </c>
      <c r="K314" s="9">
        <v>11643.958034192599</v>
      </c>
      <c r="L314" s="11" t="s">
        <v>8</v>
      </c>
      <c r="M314" s="7" t="s">
        <v>8</v>
      </c>
      <c r="N314" s="9" t="s">
        <v>8</v>
      </c>
      <c r="O314" s="11">
        <v>73</v>
      </c>
      <c r="P314" s="7">
        <v>235.87969118999999</v>
      </c>
      <c r="Q314" s="9">
        <v>14609.615114223199</v>
      </c>
      <c r="R314" s="11">
        <v>53</v>
      </c>
      <c r="S314" s="7">
        <v>193.42503988999999</v>
      </c>
      <c r="T314" s="9">
        <v>12007.363939933701</v>
      </c>
    </row>
    <row r="315" spans="1:20" ht="29.1" customHeight="1" x14ac:dyDescent="0.3">
      <c r="A315" s="3" t="s">
        <v>1241</v>
      </c>
      <c r="B315" s="2" t="s">
        <v>7516</v>
      </c>
      <c r="C315" s="11">
        <v>360</v>
      </c>
      <c r="D315" s="7">
        <v>195.67522195000001</v>
      </c>
      <c r="E315" s="9">
        <v>11816.7497717642</v>
      </c>
      <c r="F315" s="11">
        <v>25</v>
      </c>
      <c r="G315" s="7">
        <v>209.09759545</v>
      </c>
      <c r="H315" s="9">
        <v>12481.212093428299</v>
      </c>
      <c r="I315" s="11">
        <v>60</v>
      </c>
      <c r="J315" s="7">
        <v>194.77642259999999</v>
      </c>
      <c r="K315" s="9">
        <v>11913.8357311286</v>
      </c>
      <c r="L315" s="11">
        <v>34</v>
      </c>
      <c r="M315" s="7">
        <v>131.47954852000001</v>
      </c>
      <c r="N315" s="9">
        <v>8042.8611805625096</v>
      </c>
      <c r="O315" s="11">
        <v>44</v>
      </c>
      <c r="P315" s="7">
        <v>224.23274957999999</v>
      </c>
      <c r="Q315" s="9">
        <v>13432.047294799901</v>
      </c>
      <c r="R315" s="11">
        <v>24</v>
      </c>
      <c r="S315" s="7">
        <v>180.90888989000001</v>
      </c>
      <c r="T315" s="9">
        <v>10791.695553085099</v>
      </c>
    </row>
    <row r="316" spans="1:20" ht="14.1" customHeight="1" x14ac:dyDescent="0.3">
      <c r="A316" s="3" t="s">
        <v>1245</v>
      </c>
      <c r="B316" s="3" t="s">
        <v>6371</v>
      </c>
      <c r="C316" s="11">
        <v>1622</v>
      </c>
      <c r="D316" s="7">
        <v>245.39463807999999</v>
      </c>
      <c r="E316" s="9">
        <v>15015.2464058961</v>
      </c>
      <c r="F316" s="11">
        <v>120</v>
      </c>
      <c r="G316" s="7">
        <v>337.64069610000001</v>
      </c>
      <c r="H316" s="9">
        <v>19898.465452453798</v>
      </c>
      <c r="I316" s="11">
        <v>196</v>
      </c>
      <c r="J316" s="7">
        <v>168.42323062</v>
      </c>
      <c r="K316" s="9">
        <v>10598.7714493683</v>
      </c>
      <c r="L316" s="11" t="s">
        <v>8</v>
      </c>
      <c r="M316" s="7" t="s">
        <v>8</v>
      </c>
      <c r="N316" s="9" t="s">
        <v>8</v>
      </c>
      <c r="O316" s="11">
        <v>242</v>
      </c>
      <c r="P316" s="7">
        <v>273.20201322999998</v>
      </c>
      <c r="Q316" s="9">
        <v>16273.788558575699</v>
      </c>
      <c r="R316" s="11">
        <v>177</v>
      </c>
      <c r="S316" s="7">
        <v>195.44148419999999</v>
      </c>
      <c r="T316" s="9">
        <v>11867.1082571429</v>
      </c>
    </row>
    <row r="317" spans="1:20" ht="14.1" customHeight="1" x14ac:dyDescent="0.3">
      <c r="A317" s="3" t="s">
        <v>1249</v>
      </c>
      <c r="B317" s="3" t="s">
        <v>6372</v>
      </c>
      <c r="C317" s="11">
        <v>764</v>
      </c>
      <c r="D317" s="7">
        <v>240.52368125999999</v>
      </c>
      <c r="E317" s="9">
        <v>14171.423913331901</v>
      </c>
      <c r="F317" s="11">
        <v>88</v>
      </c>
      <c r="G317" s="7">
        <v>310.33132031000002</v>
      </c>
      <c r="H317" s="9">
        <v>19109.075975494699</v>
      </c>
      <c r="I317" s="11">
        <v>156</v>
      </c>
      <c r="J317" s="7">
        <v>228.68132654999999</v>
      </c>
      <c r="K317" s="9">
        <v>13402.5007089437</v>
      </c>
      <c r="L317" s="11">
        <v>29</v>
      </c>
      <c r="M317" s="7">
        <v>81.893667454999999</v>
      </c>
      <c r="N317" s="9">
        <v>4735.9948262523803</v>
      </c>
      <c r="O317" s="11">
        <v>76</v>
      </c>
      <c r="P317" s="7">
        <v>262.69529899000003</v>
      </c>
      <c r="Q317" s="9">
        <v>15564.627125163501</v>
      </c>
      <c r="R317" s="11">
        <v>64</v>
      </c>
      <c r="S317" s="7">
        <v>220.48743951</v>
      </c>
      <c r="T317" s="9">
        <v>12632.805924239399</v>
      </c>
    </row>
    <row r="318" spans="1:20" ht="29.1" customHeight="1" x14ac:dyDescent="0.3">
      <c r="A318" s="3" t="s">
        <v>1254</v>
      </c>
      <c r="B318" s="2" t="s">
        <v>7517</v>
      </c>
      <c r="C318" s="11">
        <v>2401</v>
      </c>
      <c r="D318" s="7">
        <v>280.37350361</v>
      </c>
      <c r="E318" s="9">
        <v>17359.1341477116</v>
      </c>
      <c r="F318" s="11">
        <v>110</v>
      </c>
      <c r="G318" s="7">
        <v>337.19094667000002</v>
      </c>
      <c r="H318" s="9">
        <v>20872.667941524502</v>
      </c>
      <c r="I318" s="11">
        <v>435</v>
      </c>
      <c r="J318" s="7">
        <v>200.10702097999999</v>
      </c>
      <c r="K318" s="9">
        <v>12351.2616608762</v>
      </c>
      <c r="L318" s="11">
        <v>86</v>
      </c>
      <c r="M318" s="7">
        <v>73.516693473999993</v>
      </c>
      <c r="N318" s="9">
        <v>4553.4737321304101</v>
      </c>
      <c r="O318" s="11">
        <v>234</v>
      </c>
      <c r="P318" s="7">
        <v>347.88726565000002</v>
      </c>
      <c r="Q318" s="9">
        <v>21036.794896848001</v>
      </c>
      <c r="R318" s="11">
        <v>144</v>
      </c>
      <c r="S318" s="7">
        <v>306.79059745000001</v>
      </c>
      <c r="T318" s="9">
        <v>18591.686747260101</v>
      </c>
    </row>
    <row r="319" spans="1:20" ht="29.1" customHeight="1" x14ac:dyDescent="0.3">
      <c r="A319" s="3" t="s">
        <v>1258</v>
      </c>
      <c r="B319" s="2" t="s">
        <v>1259</v>
      </c>
      <c r="C319" s="11">
        <v>54</v>
      </c>
      <c r="D319" s="7">
        <v>362.86897877000001</v>
      </c>
      <c r="E319" s="9">
        <v>20206.846710294001</v>
      </c>
      <c r="F319" s="11">
        <v>11</v>
      </c>
      <c r="G319" s="7">
        <v>478.02358579999998</v>
      </c>
      <c r="H319" s="9">
        <v>27560.820089280802</v>
      </c>
      <c r="I319" s="11" t="s">
        <v>8</v>
      </c>
      <c r="J319" s="7" t="s">
        <v>8</v>
      </c>
      <c r="K319" s="9" t="s">
        <v>8</v>
      </c>
      <c r="L319" s="11" t="s">
        <v>8</v>
      </c>
      <c r="M319" s="7" t="s">
        <v>8</v>
      </c>
      <c r="N319" s="9" t="s">
        <v>8</v>
      </c>
      <c r="O319" s="11" t="s">
        <v>8</v>
      </c>
      <c r="P319" s="7" t="s">
        <v>8</v>
      </c>
      <c r="Q319" s="9" t="s">
        <v>8</v>
      </c>
      <c r="R319" s="11">
        <v>11</v>
      </c>
      <c r="S319" s="7">
        <v>288.14306999000001</v>
      </c>
      <c r="T319" s="9">
        <v>15896.957318172501</v>
      </c>
    </row>
    <row r="320" spans="1:20" ht="14.1" customHeight="1" x14ac:dyDescent="0.3">
      <c r="A320" s="3" t="s">
        <v>1262</v>
      </c>
      <c r="B320" s="3" t="s">
        <v>1263</v>
      </c>
      <c r="C320" s="11">
        <v>606</v>
      </c>
      <c r="D320" s="7">
        <v>185.70835412</v>
      </c>
      <c r="E320" s="9">
        <v>11794.683660353799</v>
      </c>
      <c r="F320" s="11">
        <v>38</v>
      </c>
      <c r="G320" s="7">
        <v>230.72309337999999</v>
      </c>
      <c r="H320" s="9">
        <v>14431.3398148039</v>
      </c>
      <c r="I320" s="11">
        <v>174</v>
      </c>
      <c r="J320" s="7">
        <v>193.09366775999999</v>
      </c>
      <c r="K320" s="9">
        <v>12435.2907747441</v>
      </c>
      <c r="L320" s="11" t="s">
        <v>8</v>
      </c>
      <c r="M320" s="7" t="s">
        <v>8</v>
      </c>
      <c r="N320" s="9" t="s">
        <v>8</v>
      </c>
      <c r="O320" s="11">
        <v>42</v>
      </c>
      <c r="P320" s="7">
        <v>226.56297345999999</v>
      </c>
      <c r="Q320" s="9">
        <v>14327.286033844601</v>
      </c>
      <c r="R320" s="11">
        <v>42</v>
      </c>
      <c r="S320" s="7">
        <v>165.94870671999999</v>
      </c>
      <c r="T320" s="9">
        <v>10451.689275491401</v>
      </c>
    </row>
    <row r="321" spans="1:20" ht="14.1" customHeight="1" x14ac:dyDescent="0.3">
      <c r="A321" s="3" t="s">
        <v>1267</v>
      </c>
      <c r="B321" s="3" t="s">
        <v>1268</v>
      </c>
      <c r="C321" s="11">
        <v>375</v>
      </c>
      <c r="D321" s="7">
        <v>156.56747944</v>
      </c>
      <c r="E321" s="9">
        <v>14679.2294342762</v>
      </c>
      <c r="F321" s="11">
        <v>32</v>
      </c>
      <c r="G321" s="7">
        <v>143.22092391000001</v>
      </c>
      <c r="H321" s="9">
        <v>17462.521662514901</v>
      </c>
      <c r="I321" s="11">
        <v>65</v>
      </c>
      <c r="J321" s="7">
        <v>101.32188119</v>
      </c>
      <c r="K321" s="9">
        <v>8813.0407644339703</v>
      </c>
      <c r="L321" s="11">
        <v>19</v>
      </c>
      <c r="M321" s="7">
        <v>60.564713116999997</v>
      </c>
      <c r="N321" s="9">
        <v>5220.7196959844796</v>
      </c>
      <c r="O321" s="11">
        <v>26</v>
      </c>
      <c r="P321" s="7">
        <v>133.04560344999999</v>
      </c>
      <c r="Q321" s="9">
        <v>10407.7822036623</v>
      </c>
      <c r="R321" s="11" t="s">
        <v>8</v>
      </c>
      <c r="S321" s="7" t="s">
        <v>8</v>
      </c>
      <c r="T321" s="9" t="s">
        <v>8</v>
      </c>
    </row>
    <row r="322" spans="1:20" ht="14.1" customHeight="1" x14ac:dyDescent="0.3">
      <c r="A322" s="3" t="s">
        <v>1271</v>
      </c>
      <c r="B322" s="3" t="s">
        <v>6375</v>
      </c>
      <c r="C322" s="11">
        <v>390</v>
      </c>
      <c r="D322" s="7">
        <v>270.92537388</v>
      </c>
      <c r="E322" s="9">
        <v>15695.8081240394</v>
      </c>
      <c r="F322" s="11">
        <v>24</v>
      </c>
      <c r="G322" s="7">
        <v>343.86634533</v>
      </c>
      <c r="H322" s="9">
        <v>20012.5495852274</v>
      </c>
      <c r="I322" s="11">
        <v>95</v>
      </c>
      <c r="J322" s="7">
        <v>226.01658638999999</v>
      </c>
      <c r="K322" s="9">
        <v>13013.7987331698</v>
      </c>
      <c r="L322" s="11" t="s">
        <v>8</v>
      </c>
      <c r="M322" s="7" t="s">
        <v>8</v>
      </c>
      <c r="N322" s="9" t="s">
        <v>8</v>
      </c>
      <c r="O322" s="11">
        <v>38</v>
      </c>
      <c r="P322" s="7">
        <v>317.45333300999999</v>
      </c>
      <c r="Q322" s="9">
        <v>17803.619690715899</v>
      </c>
      <c r="R322" s="11">
        <v>26</v>
      </c>
      <c r="S322" s="7">
        <v>245.84308569000001</v>
      </c>
      <c r="T322" s="9">
        <v>14186.579970996199</v>
      </c>
    </row>
    <row r="323" spans="1:20" ht="29.1" customHeight="1" x14ac:dyDescent="0.3">
      <c r="A323" s="3" t="s">
        <v>1275</v>
      </c>
      <c r="B323" s="2" t="s">
        <v>7518</v>
      </c>
      <c r="C323" s="11">
        <v>209</v>
      </c>
      <c r="D323" s="7">
        <v>164.57816614999999</v>
      </c>
      <c r="E323" s="9">
        <v>11598.6754529927</v>
      </c>
      <c r="F323" s="11">
        <v>35</v>
      </c>
      <c r="G323" s="7">
        <v>200.89577704000001</v>
      </c>
      <c r="H323" s="9">
        <v>14247.482060939499</v>
      </c>
      <c r="I323" s="11">
        <v>63</v>
      </c>
      <c r="J323" s="7">
        <v>176.32856436</v>
      </c>
      <c r="K323" s="9">
        <v>12360.4901337021</v>
      </c>
      <c r="L323" s="11" t="s">
        <v>8</v>
      </c>
      <c r="M323" s="7" t="s">
        <v>8</v>
      </c>
      <c r="N323" s="9" t="s">
        <v>8</v>
      </c>
      <c r="O323" s="11" t="s">
        <v>8</v>
      </c>
      <c r="P323" s="7" t="s">
        <v>8</v>
      </c>
      <c r="Q323" s="9" t="s">
        <v>8</v>
      </c>
      <c r="R323" s="11">
        <v>25</v>
      </c>
      <c r="S323" s="7">
        <v>164.20321099</v>
      </c>
      <c r="T323" s="9">
        <v>11492.580772977901</v>
      </c>
    </row>
    <row r="324" spans="1:20" ht="14.1" customHeight="1" x14ac:dyDescent="0.3">
      <c r="A324" s="3" t="s">
        <v>1279</v>
      </c>
      <c r="B324" s="3" t="s">
        <v>6377</v>
      </c>
      <c r="C324" s="11">
        <v>881</v>
      </c>
      <c r="D324" s="7">
        <v>173.78701436</v>
      </c>
      <c r="E324" s="9">
        <v>10820.082534094599</v>
      </c>
      <c r="F324" s="11">
        <v>82</v>
      </c>
      <c r="G324" s="7">
        <v>202.54593086</v>
      </c>
      <c r="H324" s="9">
        <v>12600.4160494799</v>
      </c>
      <c r="I324" s="11">
        <v>155</v>
      </c>
      <c r="J324" s="7">
        <v>170.68831961000001</v>
      </c>
      <c r="K324" s="9">
        <v>10845.027279800601</v>
      </c>
      <c r="L324" s="11" t="s">
        <v>8</v>
      </c>
      <c r="M324" s="7" t="s">
        <v>8</v>
      </c>
      <c r="N324" s="9" t="s">
        <v>8</v>
      </c>
      <c r="O324" s="11">
        <v>100</v>
      </c>
      <c r="P324" s="7">
        <v>171.32621698</v>
      </c>
      <c r="Q324" s="9">
        <v>10566.6543989572</v>
      </c>
      <c r="R324" s="11">
        <v>48</v>
      </c>
      <c r="S324" s="7">
        <v>146.58684929</v>
      </c>
      <c r="T324" s="9">
        <v>9032.75122830086</v>
      </c>
    </row>
    <row r="325" spans="1:20" ht="14.1" customHeight="1" x14ac:dyDescent="0.3">
      <c r="A325" s="3" t="s">
        <v>1283</v>
      </c>
      <c r="B325" s="3" t="s">
        <v>6378</v>
      </c>
      <c r="C325" s="11">
        <v>1463</v>
      </c>
      <c r="D325" s="7">
        <v>155.53107333</v>
      </c>
      <c r="E325" s="9">
        <v>9338.6849676900292</v>
      </c>
      <c r="F325" s="11">
        <v>136</v>
      </c>
      <c r="G325" s="7">
        <v>149.66663989</v>
      </c>
      <c r="H325" s="9">
        <v>8819.4210919801208</v>
      </c>
      <c r="I325" s="11">
        <v>376</v>
      </c>
      <c r="J325" s="7">
        <v>140.76659472</v>
      </c>
      <c r="K325" s="9">
        <v>8429.8265258821593</v>
      </c>
      <c r="L325" s="11" t="s">
        <v>8</v>
      </c>
      <c r="M325" s="7" t="s">
        <v>8</v>
      </c>
      <c r="N325" s="9" t="s">
        <v>8</v>
      </c>
      <c r="O325" s="11">
        <v>136</v>
      </c>
      <c r="P325" s="7">
        <v>199.07196576999999</v>
      </c>
      <c r="Q325" s="9">
        <v>12804.310583496999</v>
      </c>
      <c r="R325" s="11">
        <v>87</v>
      </c>
      <c r="S325" s="7">
        <v>152.28722314999999</v>
      </c>
      <c r="T325" s="9">
        <v>9006.9019108821994</v>
      </c>
    </row>
    <row r="326" spans="1:20" ht="14.1" customHeight="1" x14ac:dyDescent="0.3">
      <c r="A326" s="3" t="s">
        <v>1287</v>
      </c>
      <c r="B326" s="3" t="s">
        <v>6379</v>
      </c>
      <c r="C326" s="11">
        <v>286</v>
      </c>
      <c r="D326" s="7">
        <v>200.64249604</v>
      </c>
      <c r="E326" s="9">
        <v>12226.513720508599</v>
      </c>
      <c r="F326" s="11">
        <v>36</v>
      </c>
      <c r="G326" s="7">
        <v>201.77872529000001</v>
      </c>
      <c r="H326" s="9">
        <v>12230.289980208499</v>
      </c>
      <c r="I326" s="11">
        <v>76</v>
      </c>
      <c r="J326" s="7">
        <v>213.14980288999999</v>
      </c>
      <c r="K326" s="9">
        <v>12915.0087841557</v>
      </c>
      <c r="L326" s="11" t="s">
        <v>8</v>
      </c>
      <c r="M326" s="7" t="s">
        <v>8</v>
      </c>
      <c r="N326" s="9" t="s">
        <v>8</v>
      </c>
      <c r="O326" s="11">
        <v>16</v>
      </c>
      <c r="P326" s="7">
        <v>204.83167603000001</v>
      </c>
      <c r="Q326" s="9">
        <v>12773.2728850118</v>
      </c>
      <c r="R326" s="11">
        <v>13</v>
      </c>
      <c r="S326" s="7">
        <v>206.95406326</v>
      </c>
      <c r="T326" s="9">
        <v>12925.977557706399</v>
      </c>
    </row>
    <row r="327" spans="1:20" ht="29.1" customHeight="1" x14ac:dyDescent="0.3">
      <c r="A327" s="3" t="s">
        <v>1291</v>
      </c>
      <c r="B327" s="2" t="s">
        <v>7519</v>
      </c>
      <c r="C327" s="11">
        <v>237</v>
      </c>
      <c r="D327" s="7">
        <v>389.25375802000002</v>
      </c>
      <c r="E327" s="9">
        <v>24582.063264001699</v>
      </c>
      <c r="F327" s="11">
        <v>51</v>
      </c>
      <c r="G327" s="7">
        <v>371.97948209999998</v>
      </c>
      <c r="H327" s="9">
        <v>23436.284321171101</v>
      </c>
      <c r="I327" s="11" t="s">
        <v>8</v>
      </c>
      <c r="J327" s="7" t="s">
        <v>8</v>
      </c>
      <c r="K327" s="9" t="s">
        <v>8</v>
      </c>
      <c r="L327" s="11" t="s">
        <v>8</v>
      </c>
      <c r="M327" s="7" t="s">
        <v>8</v>
      </c>
      <c r="N327" s="9" t="s">
        <v>8</v>
      </c>
      <c r="O327" s="11">
        <v>16</v>
      </c>
      <c r="P327" s="7">
        <v>535.94118500000002</v>
      </c>
      <c r="Q327" s="9">
        <v>33540.819633710496</v>
      </c>
      <c r="R327" s="11">
        <v>19</v>
      </c>
      <c r="S327" s="7">
        <v>348.56189825000001</v>
      </c>
      <c r="T327" s="9">
        <v>21853.059471647899</v>
      </c>
    </row>
    <row r="328" spans="1:20" ht="14.1" customHeight="1" x14ac:dyDescent="0.3">
      <c r="A328" s="3" t="s">
        <v>1296</v>
      </c>
      <c r="B328" s="3" t="s">
        <v>6381</v>
      </c>
      <c r="C328" s="11">
        <v>172</v>
      </c>
      <c r="D328" s="7">
        <v>220.07053789</v>
      </c>
      <c r="E328" s="9">
        <v>12397.5525118243</v>
      </c>
      <c r="F328" s="11" t="s">
        <v>8</v>
      </c>
      <c r="G328" s="7" t="s">
        <v>8</v>
      </c>
      <c r="H328" s="9" t="s">
        <v>8</v>
      </c>
      <c r="I328" s="11">
        <v>42</v>
      </c>
      <c r="J328" s="7">
        <v>205.71655718</v>
      </c>
      <c r="K328" s="9">
        <v>11606.4224484321</v>
      </c>
      <c r="L328" s="11">
        <v>13</v>
      </c>
      <c r="M328" s="7">
        <v>67.936075388999996</v>
      </c>
      <c r="N328" s="9">
        <v>3780.2430978643902</v>
      </c>
      <c r="O328" s="11" t="s">
        <v>8</v>
      </c>
      <c r="P328" s="7" t="s">
        <v>8</v>
      </c>
      <c r="Q328" s="9" t="s">
        <v>8</v>
      </c>
      <c r="R328" s="11" t="s">
        <v>8</v>
      </c>
      <c r="S328" s="7" t="s">
        <v>8</v>
      </c>
      <c r="T328" s="9" t="s">
        <v>8</v>
      </c>
    </row>
    <row r="329" spans="1:20" ht="14.1" customHeight="1" x14ac:dyDescent="0.3">
      <c r="A329" s="3" t="s">
        <v>1300</v>
      </c>
      <c r="B329" s="3" t="s">
        <v>1301</v>
      </c>
      <c r="C329" s="11">
        <v>1180</v>
      </c>
      <c r="D329" s="7">
        <v>136.43201923000001</v>
      </c>
      <c r="E329" s="9">
        <v>7510.5612775666305</v>
      </c>
      <c r="F329" s="11">
        <v>63</v>
      </c>
      <c r="G329" s="7">
        <v>156.04589770999999</v>
      </c>
      <c r="H329" s="9">
        <v>8440.39282660557</v>
      </c>
      <c r="I329" s="11">
        <v>270</v>
      </c>
      <c r="J329" s="7">
        <v>117.57571517</v>
      </c>
      <c r="K329" s="9">
        <v>6546.4883813120996</v>
      </c>
      <c r="L329" s="11" t="s">
        <v>8</v>
      </c>
      <c r="M329" s="7" t="s">
        <v>8</v>
      </c>
      <c r="N329" s="9" t="s">
        <v>8</v>
      </c>
      <c r="O329" s="11">
        <v>166</v>
      </c>
      <c r="P329" s="7">
        <v>151.77473061000001</v>
      </c>
      <c r="Q329" s="9">
        <v>8260.4935595732895</v>
      </c>
      <c r="R329" s="11">
        <v>67</v>
      </c>
      <c r="S329" s="7">
        <v>126.41201728</v>
      </c>
      <c r="T329" s="9">
        <v>6915.82069005009</v>
      </c>
    </row>
    <row r="330" spans="1:20" ht="14.1" customHeight="1" x14ac:dyDescent="0.3">
      <c r="A330" s="3" t="s">
        <v>1304</v>
      </c>
      <c r="B330" s="3" t="s">
        <v>1305</v>
      </c>
      <c r="C330" s="11">
        <v>253</v>
      </c>
      <c r="D330" s="7">
        <v>237.81096586999999</v>
      </c>
      <c r="E330" s="9">
        <v>13208.052144392301</v>
      </c>
      <c r="F330" s="11">
        <v>25</v>
      </c>
      <c r="G330" s="7">
        <v>370.64488387</v>
      </c>
      <c r="H330" s="9">
        <v>20630.157465681601</v>
      </c>
      <c r="I330" s="11">
        <v>82</v>
      </c>
      <c r="J330" s="7">
        <v>243.72292358999999</v>
      </c>
      <c r="K330" s="9">
        <v>13553.5179438423</v>
      </c>
      <c r="L330" s="11" t="s">
        <v>8</v>
      </c>
      <c r="M330" s="7" t="s">
        <v>8</v>
      </c>
      <c r="N330" s="9" t="s">
        <v>8</v>
      </c>
      <c r="O330" s="11" t="s">
        <v>8</v>
      </c>
      <c r="P330" s="7" t="s">
        <v>8</v>
      </c>
      <c r="Q330" s="9" t="s">
        <v>8</v>
      </c>
      <c r="R330" s="11">
        <v>18</v>
      </c>
      <c r="S330" s="7">
        <v>299.23341629999999</v>
      </c>
      <c r="T330" s="9">
        <v>16352.8515571268</v>
      </c>
    </row>
    <row r="331" spans="1:20" ht="14.1" customHeight="1" x14ac:dyDescent="0.3">
      <c r="A331" s="3" t="s">
        <v>1308</v>
      </c>
      <c r="B331" s="3" t="s">
        <v>6382</v>
      </c>
      <c r="C331" s="11">
        <v>182</v>
      </c>
      <c r="D331" s="7">
        <v>233.41245986999999</v>
      </c>
      <c r="E331" s="9">
        <v>13366.5131142463</v>
      </c>
      <c r="F331" s="11">
        <v>16</v>
      </c>
      <c r="G331" s="7">
        <v>337.9166285</v>
      </c>
      <c r="H331" s="9">
        <v>19019.622971339501</v>
      </c>
      <c r="I331" s="11">
        <v>29</v>
      </c>
      <c r="J331" s="7">
        <v>244.36710844999999</v>
      </c>
      <c r="K331" s="9">
        <v>14217.6068162928</v>
      </c>
      <c r="L331" s="11">
        <v>25</v>
      </c>
      <c r="M331" s="7">
        <v>119.41015624000001</v>
      </c>
      <c r="N331" s="9">
        <v>6831.7689786719302</v>
      </c>
      <c r="O331" s="11">
        <v>16</v>
      </c>
      <c r="P331" s="7">
        <v>317.41818067999998</v>
      </c>
      <c r="Q331" s="9">
        <v>18254.114062772202</v>
      </c>
      <c r="R331" s="11">
        <v>17</v>
      </c>
      <c r="S331" s="7">
        <v>329.16403292000001</v>
      </c>
      <c r="T331" s="9">
        <v>18796.238320872999</v>
      </c>
    </row>
    <row r="332" spans="1:20" ht="14.1" customHeight="1" x14ac:dyDescent="0.3">
      <c r="A332" s="3" t="s">
        <v>1311</v>
      </c>
      <c r="B332" s="3" t="s">
        <v>1312</v>
      </c>
      <c r="C332" s="11">
        <v>147</v>
      </c>
      <c r="D332" s="7">
        <v>148.57418376999999</v>
      </c>
      <c r="E332" s="9">
        <v>9116.667457902</v>
      </c>
      <c r="F332" s="11" t="s">
        <v>8</v>
      </c>
      <c r="G332" s="7" t="s">
        <v>8</v>
      </c>
      <c r="H332" s="9" t="s">
        <v>8</v>
      </c>
      <c r="I332" s="11" t="s">
        <v>8</v>
      </c>
      <c r="J332" s="7" t="s">
        <v>8</v>
      </c>
      <c r="K332" s="9" t="s">
        <v>8</v>
      </c>
      <c r="L332" s="11">
        <v>65</v>
      </c>
      <c r="M332" s="7">
        <v>107.61736552000001</v>
      </c>
      <c r="N332" s="9">
        <v>6661.3207188793604</v>
      </c>
      <c r="O332" s="11">
        <v>15</v>
      </c>
      <c r="P332" s="7">
        <v>197.25733851000001</v>
      </c>
      <c r="Q332" s="9">
        <v>11768.876385063701</v>
      </c>
      <c r="R332" s="11" t="s">
        <v>8</v>
      </c>
      <c r="S332" s="7" t="s">
        <v>8</v>
      </c>
      <c r="T332" s="9" t="s">
        <v>8</v>
      </c>
    </row>
    <row r="333" spans="1:20" ht="14.1" customHeight="1" x14ac:dyDescent="0.3">
      <c r="A333" s="3" t="s">
        <v>1314</v>
      </c>
      <c r="B333" s="3" t="s">
        <v>1315</v>
      </c>
      <c r="C333" s="11">
        <v>644</v>
      </c>
      <c r="D333" s="7">
        <v>199.77107358999999</v>
      </c>
      <c r="E333" s="9">
        <v>13783.100475858</v>
      </c>
      <c r="F333" s="11">
        <v>85</v>
      </c>
      <c r="G333" s="7">
        <v>218.04428136000001</v>
      </c>
      <c r="H333" s="9">
        <v>14929.0757954483</v>
      </c>
      <c r="I333" s="11">
        <v>105</v>
      </c>
      <c r="J333" s="7">
        <v>237.57568221</v>
      </c>
      <c r="K333" s="9">
        <v>16349.280819743301</v>
      </c>
      <c r="L333" s="11">
        <v>19</v>
      </c>
      <c r="M333" s="7">
        <v>144.07181965000001</v>
      </c>
      <c r="N333" s="9">
        <v>10016.778765602199</v>
      </c>
      <c r="O333" s="11">
        <v>69</v>
      </c>
      <c r="P333" s="7">
        <v>279.88175371</v>
      </c>
      <c r="Q333" s="9">
        <v>19357.371720916701</v>
      </c>
      <c r="R333" s="11">
        <v>50</v>
      </c>
      <c r="S333" s="7">
        <v>167.25623981000001</v>
      </c>
      <c r="T333" s="9">
        <v>11613.3927441871</v>
      </c>
    </row>
    <row r="334" spans="1:20" ht="29.1" customHeight="1" x14ac:dyDescent="0.3">
      <c r="A334" s="3" t="s">
        <v>1318</v>
      </c>
      <c r="B334" s="2" t="s">
        <v>7520</v>
      </c>
      <c r="C334" s="11">
        <v>1747</v>
      </c>
      <c r="D334" s="7">
        <v>243.26245022000001</v>
      </c>
      <c r="E334" s="9">
        <v>16046.3891890466</v>
      </c>
      <c r="F334" s="11">
        <v>99</v>
      </c>
      <c r="G334" s="7">
        <v>356.79813863999999</v>
      </c>
      <c r="H334" s="9">
        <v>26453.194523953702</v>
      </c>
      <c r="I334" s="11">
        <v>537</v>
      </c>
      <c r="J334" s="7">
        <v>186.18564888</v>
      </c>
      <c r="K334" s="9">
        <v>11518.1362378265</v>
      </c>
      <c r="L334" s="11">
        <v>86</v>
      </c>
      <c r="M334" s="7">
        <v>208.97702572</v>
      </c>
      <c r="N334" s="9">
        <v>12864.569199989701</v>
      </c>
      <c r="O334" s="11">
        <v>102</v>
      </c>
      <c r="P334" s="7">
        <v>387.96117213000002</v>
      </c>
      <c r="Q334" s="9">
        <v>24976.837719266601</v>
      </c>
      <c r="R334" s="11">
        <v>46</v>
      </c>
      <c r="S334" s="7">
        <v>288.3539232</v>
      </c>
      <c r="T334" s="9">
        <v>17345.900809436102</v>
      </c>
    </row>
    <row r="335" spans="1:20" ht="14.1" customHeight="1" x14ac:dyDescent="0.3">
      <c r="A335" s="3" t="s">
        <v>1321</v>
      </c>
      <c r="B335" s="3" t="s">
        <v>6384</v>
      </c>
      <c r="C335" s="11">
        <v>4431</v>
      </c>
      <c r="D335" s="7">
        <v>249.49685959000001</v>
      </c>
      <c r="E335" s="9">
        <v>24953.533604431701</v>
      </c>
      <c r="F335" s="11">
        <v>498</v>
      </c>
      <c r="G335" s="7">
        <v>287.85738822000002</v>
      </c>
      <c r="H335" s="9">
        <v>23880.957947266801</v>
      </c>
      <c r="I335" s="11">
        <v>314</v>
      </c>
      <c r="J335" s="7">
        <v>188.27129514000001</v>
      </c>
      <c r="K335" s="9">
        <v>18005.572588198102</v>
      </c>
      <c r="L335" s="11">
        <v>47</v>
      </c>
      <c r="M335" s="7">
        <v>175.86657009000001</v>
      </c>
      <c r="N335" s="9">
        <v>17528.342947479501</v>
      </c>
      <c r="O335" s="11">
        <v>367</v>
      </c>
      <c r="P335" s="7">
        <v>254.53265028000001</v>
      </c>
      <c r="Q335" s="9">
        <v>22150.2653779471</v>
      </c>
      <c r="R335" s="11">
        <v>329</v>
      </c>
      <c r="S335" s="7">
        <v>280.30594342000001</v>
      </c>
      <c r="T335" s="9">
        <v>43046.263465871598</v>
      </c>
    </row>
    <row r="336" spans="1:20" ht="14.1" customHeight="1" x14ac:dyDescent="0.3">
      <c r="A336" s="3" t="s">
        <v>1323</v>
      </c>
      <c r="B336" s="3" t="s">
        <v>6385</v>
      </c>
      <c r="C336" s="11">
        <v>365</v>
      </c>
      <c r="D336" s="7">
        <v>260.5761789</v>
      </c>
      <c r="E336" s="9">
        <v>15615.3668041659</v>
      </c>
      <c r="F336" s="11">
        <v>132</v>
      </c>
      <c r="G336" s="7">
        <v>268.51271412</v>
      </c>
      <c r="H336" s="9">
        <v>16145.7776200268</v>
      </c>
      <c r="I336" s="11">
        <v>96</v>
      </c>
      <c r="J336" s="7">
        <v>258.62917792000002</v>
      </c>
      <c r="K336" s="9">
        <v>15462.5608378569</v>
      </c>
      <c r="L336" s="11" t="s">
        <v>8</v>
      </c>
      <c r="M336" s="7" t="s">
        <v>8</v>
      </c>
      <c r="N336" s="9" t="s">
        <v>8</v>
      </c>
      <c r="O336" s="11" t="s">
        <v>8</v>
      </c>
      <c r="P336" s="7" t="s">
        <v>8</v>
      </c>
      <c r="Q336" s="9" t="s">
        <v>8</v>
      </c>
      <c r="R336" s="11" t="s">
        <v>8</v>
      </c>
      <c r="S336" s="7" t="s">
        <v>8</v>
      </c>
      <c r="T336" s="9" t="s">
        <v>8</v>
      </c>
    </row>
    <row r="337" spans="1:20" ht="29.1" customHeight="1" x14ac:dyDescent="0.3">
      <c r="A337" s="3" t="s">
        <v>1327</v>
      </c>
      <c r="B337" s="2" t="s">
        <v>7521</v>
      </c>
      <c r="C337" s="11">
        <v>1190</v>
      </c>
      <c r="D337" s="7">
        <v>269.83227339000001</v>
      </c>
      <c r="E337" s="9">
        <v>17531.757686210502</v>
      </c>
      <c r="F337" s="11">
        <v>103</v>
      </c>
      <c r="G337" s="7">
        <v>339.50913419</v>
      </c>
      <c r="H337" s="9">
        <v>20432.2309144184</v>
      </c>
      <c r="I337" s="11">
        <v>308</v>
      </c>
      <c r="J337" s="7">
        <v>243.56018492000001</v>
      </c>
      <c r="K337" s="9">
        <v>15749.466265966401</v>
      </c>
      <c r="L337" s="11" t="s">
        <v>8</v>
      </c>
      <c r="M337" s="7" t="s">
        <v>8</v>
      </c>
      <c r="N337" s="9" t="s">
        <v>8</v>
      </c>
      <c r="O337" s="11">
        <v>52</v>
      </c>
      <c r="P337" s="7">
        <v>332.55672974999999</v>
      </c>
      <c r="Q337" s="9">
        <v>21120.9874262837</v>
      </c>
      <c r="R337" s="11">
        <v>74</v>
      </c>
      <c r="S337" s="7">
        <v>262.09241072999998</v>
      </c>
      <c r="T337" s="9">
        <v>16068.3882943236</v>
      </c>
    </row>
    <row r="338" spans="1:20" ht="14.1" customHeight="1" x14ac:dyDescent="0.3">
      <c r="A338" s="3" t="s">
        <v>1331</v>
      </c>
      <c r="B338" s="3" t="s">
        <v>1332</v>
      </c>
      <c r="C338" s="11">
        <v>592</v>
      </c>
      <c r="D338" s="7">
        <v>192.86755238000001</v>
      </c>
      <c r="E338" s="9">
        <v>11941.179499390901</v>
      </c>
      <c r="F338" s="11">
        <v>114</v>
      </c>
      <c r="G338" s="7">
        <v>192.73029316</v>
      </c>
      <c r="H338" s="9">
        <v>11884.558412615799</v>
      </c>
      <c r="I338" s="11">
        <v>163</v>
      </c>
      <c r="J338" s="7">
        <v>199.59235570999999</v>
      </c>
      <c r="K338" s="9">
        <v>12434.495453441499</v>
      </c>
      <c r="L338" s="11" t="s">
        <v>8</v>
      </c>
      <c r="M338" s="7" t="s">
        <v>8</v>
      </c>
      <c r="N338" s="9" t="s">
        <v>8</v>
      </c>
      <c r="O338" s="11">
        <v>24</v>
      </c>
      <c r="P338" s="7">
        <v>260.09259471000001</v>
      </c>
      <c r="Q338" s="9">
        <v>16206.1800408494</v>
      </c>
      <c r="R338" s="11">
        <v>25</v>
      </c>
      <c r="S338" s="7">
        <v>236.55995971999999</v>
      </c>
      <c r="T338" s="9">
        <v>14803.998515056201</v>
      </c>
    </row>
    <row r="339" spans="1:20" ht="14.1" customHeight="1" x14ac:dyDescent="0.3">
      <c r="A339" s="3" t="s">
        <v>1335</v>
      </c>
      <c r="B339" s="3" t="s">
        <v>6387</v>
      </c>
      <c r="C339" s="11">
        <v>76</v>
      </c>
      <c r="D339" s="7">
        <v>184.20238538000001</v>
      </c>
      <c r="E339" s="9">
        <v>10261.069625778</v>
      </c>
      <c r="F339" s="11" t="s">
        <v>8</v>
      </c>
      <c r="G339" s="7" t="s">
        <v>8</v>
      </c>
      <c r="H339" s="9" t="s">
        <v>8</v>
      </c>
      <c r="I339" s="11">
        <v>30</v>
      </c>
      <c r="J339" s="7">
        <v>186.86221153</v>
      </c>
      <c r="K339" s="9">
        <v>10364.136650405901</v>
      </c>
      <c r="L339" s="11" t="s">
        <v>8</v>
      </c>
      <c r="M339" s="7" t="s">
        <v>8</v>
      </c>
      <c r="N339" s="9" t="s">
        <v>8</v>
      </c>
      <c r="O339" s="11" t="s">
        <v>8</v>
      </c>
      <c r="P339" s="7" t="s">
        <v>8</v>
      </c>
      <c r="Q339" s="9" t="s">
        <v>8</v>
      </c>
      <c r="R339" s="11" t="s">
        <v>8</v>
      </c>
      <c r="S339" s="7" t="s">
        <v>8</v>
      </c>
      <c r="T339" s="9" t="s">
        <v>8</v>
      </c>
    </row>
    <row r="340" spans="1:20" ht="29.1" customHeight="1" x14ac:dyDescent="0.3">
      <c r="A340" s="3" t="s">
        <v>1339</v>
      </c>
      <c r="B340" s="2" t="s">
        <v>7522</v>
      </c>
      <c r="C340" s="11">
        <v>72</v>
      </c>
      <c r="D340" s="7">
        <v>155.73799399000001</v>
      </c>
      <c r="E340" s="9">
        <v>8622.7213149578492</v>
      </c>
      <c r="F340" s="11" t="s">
        <v>8</v>
      </c>
      <c r="G340" s="7" t="s">
        <v>8</v>
      </c>
      <c r="H340" s="9" t="s">
        <v>8</v>
      </c>
      <c r="I340" s="11">
        <v>22</v>
      </c>
      <c r="J340" s="7">
        <v>180.27849771000001</v>
      </c>
      <c r="K340" s="9">
        <v>10086.3347824211</v>
      </c>
      <c r="L340" s="11">
        <v>16</v>
      </c>
      <c r="M340" s="7">
        <v>150.68349094000001</v>
      </c>
      <c r="N340" s="9">
        <v>8290.7395730149492</v>
      </c>
      <c r="O340" s="11" t="s">
        <v>8</v>
      </c>
      <c r="P340" s="7" t="s">
        <v>8</v>
      </c>
      <c r="Q340" s="9" t="s">
        <v>8</v>
      </c>
      <c r="R340" s="11" t="s">
        <v>8</v>
      </c>
      <c r="S340" s="7" t="s">
        <v>8</v>
      </c>
      <c r="T340" s="9" t="s">
        <v>8</v>
      </c>
    </row>
    <row r="341" spans="1:20" ht="14.1" customHeight="1" x14ac:dyDescent="0.3">
      <c r="A341" s="3" t="s">
        <v>1343</v>
      </c>
      <c r="B341" s="3" t="s">
        <v>6389</v>
      </c>
      <c r="C341" s="11">
        <v>259</v>
      </c>
      <c r="D341" s="7">
        <v>177.17459317999999</v>
      </c>
      <c r="E341" s="9">
        <v>10265.100185847899</v>
      </c>
      <c r="F341" s="11">
        <v>13</v>
      </c>
      <c r="G341" s="7">
        <v>160.61228822999999</v>
      </c>
      <c r="H341" s="9">
        <v>8784.2755368788094</v>
      </c>
      <c r="I341" s="11">
        <v>91</v>
      </c>
      <c r="J341" s="7">
        <v>201.17705620000001</v>
      </c>
      <c r="K341" s="9">
        <v>11365.564766526</v>
      </c>
      <c r="L341" s="11" t="s">
        <v>8</v>
      </c>
      <c r="M341" s="7" t="s">
        <v>8</v>
      </c>
      <c r="N341" s="9" t="s">
        <v>8</v>
      </c>
      <c r="O341" s="11" t="s">
        <v>8</v>
      </c>
      <c r="P341" s="7" t="s">
        <v>8</v>
      </c>
      <c r="Q341" s="9" t="s">
        <v>8</v>
      </c>
      <c r="R341" s="11">
        <v>19</v>
      </c>
      <c r="S341" s="7">
        <v>192.14142507</v>
      </c>
      <c r="T341" s="9">
        <v>10910.4788605392</v>
      </c>
    </row>
    <row r="342" spans="1:20" ht="14.1" customHeight="1" x14ac:dyDescent="0.3">
      <c r="A342" s="3" t="s">
        <v>1347</v>
      </c>
      <c r="B342" s="3" t="s">
        <v>6390</v>
      </c>
      <c r="C342" s="11">
        <v>159</v>
      </c>
      <c r="D342" s="7">
        <v>230.94514950999999</v>
      </c>
      <c r="E342" s="9">
        <v>14107.0656813317</v>
      </c>
      <c r="F342" s="11">
        <v>20</v>
      </c>
      <c r="G342" s="7">
        <v>328.72943758999997</v>
      </c>
      <c r="H342" s="9">
        <v>20084.561976878002</v>
      </c>
      <c r="I342" s="11">
        <v>55</v>
      </c>
      <c r="J342" s="7">
        <v>263.28518317999999</v>
      </c>
      <c r="K342" s="9">
        <v>16095.118986019799</v>
      </c>
      <c r="L342" s="11" t="s">
        <v>8</v>
      </c>
      <c r="M342" s="7" t="s">
        <v>8</v>
      </c>
      <c r="N342" s="9" t="s">
        <v>8</v>
      </c>
      <c r="O342" s="11" t="s">
        <v>8</v>
      </c>
      <c r="P342" s="7" t="s">
        <v>8</v>
      </c>
      <c r="Q342" s="9" t="s">
        <v>8</v>
      </c>
      <c r="R342" s="11" t="s">
        <v>8</v>
      </c>
      <c r="S342" s="7" t="s">
        <v>8</v>
      </c>
      <c r="T342" s="9" t="s">
        <v>8</v>
      </c>
    </row>
    <row r="343" spans="1:20" ht="14.1" customHeight="1" x14ac:dyDescent="0.3">
      <c r="A343" s="3" t="s">
        <v>1351</v>
      </c>
      <c r="B343" s="3" t="s">
        <v>1027</v>
      </c>
      <c r="C343" s="11">
        <v>135</v>
      </c>
      <c r="D343" s="7">
        <v>104.70632438</v>
      </c>
      <c r="E343" s="9">
        <v>7981.0100038129203</v>
      </c>
      <c r="F343" s="11" t="s">
        <v>8</v>
      </c>
      <c r="G343" s="7" t="s">
        <v>8</v>
      </c>
      <c r="H343" s="9" t="s">
        <v>8</v>
      </c>
      <c r="I343" s="11">
        <v>51</v>
      </c>
      <c r="J343" s="7">
        <v>112.63097166999999</v>
      </c>
      <c r="K343" s="9">
        <v>8585.2360934096796</v>
      </c>
      <c r="L343" s="11" t="s">
        <v>8</v>
      </c>
      <c r="M343" s="7" t="s">
        <v>8</v>
      </c>
      <c r="N343" s="9" t="s">
        <v>8</v>
      </c>
      <c r="O343" s="11" t="s">
        <v>8</v>
      </c>
      <c r="P343" s="7" t="s">
        <v>8</v>
      </c>
      <c r="Q343" s="9" t="s">
        <v>8</v>
      </c>
      <c r="R343" s="11">
        <v>13</v>
      </c>
      <c r="S343" s="7">
        <v>101.68221867</v>
      </c>
      <c r="T343" s="9">
        <v>7721.8308263262998</v>
      </c>
    </row>
    <row r="344" spans="1:20" ht="14.1" customHeight="1" x14ac:dyDescent="0.3">
      <c r="A344" s="3" t="s">
        <v>1354</v>
      </c>
      <c r="B344" s="3" t="s">
        <v>6391</v>
      </c>
      <c r="C344" s="11">
        <v>1023</v>
      </c>
      <c r="D344" s="7">
        <v>235.81992437</v>
      </c>
      <c r="E344" s="9">
        <v>17041.350552179101</v>
      </c>
      <c r="F344" s="11">
        <v>67</v>
      </c>
      <c r="G344" s="7">
        <v>265.07252684000002</v>
      </c>
      <c r="H344" s="9">
        <v>17302.337763892199</v>
      </c>
      <c r="I344" s="11">
        <v>138</v>
      </c>
      <c r="J344" s="7">
        <v>215.96556867999999</v>
      </c>
      <c r="K344" s="9">
        <v>14717.5894654312</v>
      </c>
      <c r="L344" s="11">
        <v>200</v>
      </c>
      <c r="M344" s="7">
        <v>150.28802715</v>
      </c>
      <c r="N344" s="9">
        <v>10167.307136400501</v>
      </c>
      <c r="O344" s="11">
        <v>233</v>
      </c>
      <c r="P344" s="7">
        <v>263.48974992000001</v>
      </c>
      <c r="Q344" s="9">
        <v>18348.091793200801</v>
      </c>
      <c r="R344" s="11">
        <v>34</v>
      </c>
      <c r="S344" s="7">
        <v>228.38239558000001</v>
      </c>
      <c r="T344" s="9">
        <v>15371.4209895206</v>
      </c>
    </row>
    <row r="345" spans="1:20" ht="29.1" customHeight="1" x14ac:dyDescent="0.3">
      <c r="A345" s="3" t="s">
        <v>1357</v>
      </c>
      <c r="B345" s="2" t="s">
        <v>7523</v>
      </c>
      <c r="C345" s="11">
        <v>74</v>
      </c>
      <c r="D345" s="7">
        <v>211.50457415</v>
      </c>
      <c r="E345" s="9">
        <v>12223.9433052521</v>
      </c>
      <c r="F345" s="11" t="s">
        <v>8</v>
      </c>
      <c r="G345" s="7" t="s">
        <v>8</v>
      </c>
      <c r="H345" s="9" t="s">
        <v>8</v>
      </c>
      <c r="I345" s="11">
        <v>21</v>
      </c>
      <c r="J345" s="7">
        <v>168.77352458999999</v>
      </c>
      <c r="K345" s="9">
        <v>9759.6594075619596</v>
      </c>
      <c r="L345" s="11" t="s">
        <v>8</v>
      </c>
      <c r="M345" s="7" t="s">
        <v>8</v>
      </c>
      <c r="N345" s="9" t="s">
        <v>8</v>
      </c>
      <c r="O345" s="11" t="s">
        <v>8</v>
      </c>
      <c r="P345" s="7" t="s">
        <v>8</v>
      </c>
      <c r="Q345" s="9" t="s">
        <v>8</v>
      </c>
      <c r="R345" s="11" t="s">
        <v>8</v>
      </c>
      <c r="S345" s="7" t="s">
        <v>8</v>
      </c>
      <c r="T345" s="9" t="s">
        <v>8</v>
      </c>
    </row>
    <row r="346" spans="1:20" ht="29.1" customHeight="1" x14ac:dyDescent="0.3">
      <c r="A346" s="3" t="s">
        <v>1361</v>
      </c>
      <c r="B346" s="2" t="s">
        <v>7524</v>
      </c>
      <c r="C346" s="11">
        <v>138</v>
      </c>
      <c r="D346" s="7">
        <v>179.89254201</v>
      </c>
      <c r="E346" s="9">
        <v>10126.352901709601</v>
      </c>
      <c r="F346" s="11" t="s">
        <v>8</v>
      </c>
      <c r="G346" s="7" t="s">
        <v>8</v>
      </c>
      <c r="H346" s="9" t="s">
        <v>8</v>
      </c>
      <c r="I346" s="11">
        <v>41</v>
      </c>
      <c r="J346" s="7">
        <v>196.25629173999999</v>
      </c>
      <c r="K346" s="9">
        <v>11377.9571703979</v>
      </c>
      <c r="L346" s="11" t="s">
        <v>8</v>
      </c>
      <c r="M346" s="7" t="s">
        <v>8</v>
      </c>
      <c r="N346" s="9" t="s">
        <v>8</v>
      </c>
      <c r="O346" s="11" t="s">
        <v>8</v>
      </c>
      <c r="P346" s="7" t="s">
        <v>8</v>
      </c>
      <c r="Q346" s="9" t="s">
        <v>8</v>
      </c>
      <c r="R346" s="11" t="s">
        <v>8</v>
      </c>
      <c r="S346" s="7" t="s">
        <v>8</v>
      </c>
      <c r="T346" s="9" t="s">
        <v>8</v>
      </c>
    </row>
    <row r="347" spans="1:20" ht="14.1" customHeight="1" x14ac:dyDescent="0.3">
      <c r="A347" s="3" t="s">
        <v>1365</v>
      </c>
      <c r="B347" s="3" t="s">
        <v>6394</v>
      </c>
      <c r="C347" s="11">
        <v>866</v>
      </c>
      <c r="D347" s="7">
        <v>213.38001850000001</v>
      </c>
      <c r="E347" s="9">
        <v>12174.5641406827</v>
      </c>
      <c r="F347" s="11">
        <v>170</v>
      </c>
      <c r="G347" s="7">
        <v>230.23218426</v>
      </c>
      <c r="H347" s="9">
        <v>12970.770191509901</v>
      </c>
      <c r="I347" s="11" t="s">
        <v>8</v>
      </c>
      <c r="J347" s="7" t="s">
        <v>8</v>
      </c>
      <c r="K347" s="9" t="s">
        <v>8</v>
      </c>
      <c r="L347" s="11">
        <v>20</v>
      </c>
      <c r="M347" s="7">
        <v>164.22302753</v>
      </c>
      <c r="N347" s="9">
        <v>9569.1198838434902</v>
      </c>
      <c r="O347" s="11">
        <v>88</v>
      </c>
      <c r="P347" s="7">
        <v>216.04726439000001</v>
      </c>
      <c r="Q347" s="9">
        <v>12455.957564116599</v>
      </c>
      <c r="R347" s="11">
        <v>91</v>
      </c>
      <c r="S347" s="7">
        <v>204.16581626000001</v>
      </c>
      <c r="T347" s="9">
        <v>11720.6997212233</v>
      </c>
    </row>
    <row r="348" spans="1:20" ht="29.1" customHeight="1" x14ac:dyDescent="0.3">
      <c r="A348" s="3" t="s">
        <v>1370</v>
      </c>
      <c r="B348" s="2" t="s">
        <v>7525</v>
      </c>
      <c r="C348" s="11">
        <v>5026</v>
      </c>
      <c r="D348" s="7">
        <v>227.89064787000001</v>
      </c>
      <c r="E348" s="9">
        <v>16852.152756012099</v>
      </c>
      <c r="F348" s="11">
        <v>423</v>
      </c>
      <c r="G348" s="7">
        <v>241.43364051</v>
      </c>
      <c r="H348" s="9">
        <v>16602.750964288702</v>
      </c>
      <c r="I348" s="11">
        <v>1009</v>
      </c>
      <c r="J348" s="7">
        <v>211.51563732</v>
      </c>
      <c r="K348" s="9">
        <v>15896.1156484273</v>
      </c>
      <c r="L348" s="11">
        <v>376</v>
      </c>
      <c r="M348" s="7">
        <v>118.38751225</v>
      </c>
      <c r="N348" s="9">
        <v>8535.9973303475599</v>
      </c>
      <c r="O348" s="11">
        <v>333</v>
      </c>
      <c r="P348" s="7">
        <v>261.99378467999998</v>
      </c>
      <c r="Q348" s="9">
        <v>21538.047920485398</v>
      </c>
      <c r="R348" s="11">
        <v>281</v>
      </c>
      <c r="S348" s="7">
        <v>210.13868553</v>
      </c>
      <c r="T348" s="9">
        <v>14981.1080408739</v>
      </c>
    </row>
    <row r="349" spans="1:20" ht="14.1" customHeight="1" x14ac:dyDescent="0.3">
      <c r="A349" s="3" t="s">
        <v>1373</v>
      </c>
      <c r="B349" s="3" t="s">
        <v>6396</v>
      </c>
      <c r="C349" s="11">
        <v>283</v>
      </c>
      <c r="D349" s="7">
        <v>67.801214817000002</v>
      </c>
      <c r="E349" s="9">
        <v>3884.8820572859699</v>
      </c>
      <c r="F349" s="11">
        <v>20</v>
      </c>
      <c r="G349" s="7">
        <v>89.03056402</v>
      </c>
      <c r="H349" s="9">
        <v>5024.4219085865598</v>
      </c>
      <c r="I349" s="11">
        <v>91</v>
      </c>
      <c r="J349" s="7">
        <v>78.769333150999998</v>
      </c>
      <c r="K349" s="9">
        <v>4618.8572930727796</v>
      </c>
      <c r="L349" s="11" t="s">
        <v>8</v>
      </c>
      <c r="M349" s="7" t="s">
        <v>8</v>
      </c>
      <c r="N349" s="9" t="s">
        <v>8</v>
      </c>
      <c r="O349" s="11">
        <v>27</v>
      </c>
      <c r="P349" s="7">
        <v>59.837458019000003</v>
      </c>
      <c r="Q349" s="9">
        <v>3436.8965218346302</v>
      </c>
      <c r="R349" s="11">
        <v>11</v>
      </c>
      <c r="S349" s="7">
        <v>65.787014282000001</v>
      </c>
      <c r="T349" s="9">
        <v>3754.8008891158302</v>
      </c>
    </row>
    <row r="350" spans="1:20" ht="29.1" customHeight="1" x14ac:dyDescent="0.3">
      <c r="A350" s="3" t="s">
        <v>1377</v>
      </c>
      <c r="B350" s="2" t="s">
        <v>7526</v>
      </c>
      <c r="C350" s="11">
        <v>415</v>
      </c>
      <c r="D350" s="7">
        <v>205.15064848</v>
      </c>
      <c r="E350" s="9">
        <v>12827.468353333001</v>
      </c>
      <c r="F350" s="11">
        <v>65</v>
      </c>
      <c r="G350" s="7">
        <v>242.92449564</v>
      </c>
      <c r="H350" s="9">
        <v>14975.6396296478</v>
      </c>
      <c r="I350" s="11">
        <v>59</v>
      </c>
      <c r="J350" s="7">
        <v>221.9715052</v>
      </c>
      <c r="K350" s="9">
        <v>14009.7534723966</v>
      </c>
      <c r="L350" s="11">
        <v>71</v>
      </c>
      <c r="M350" s="7">
        <v>96.742201308999995</v>
      </c>
      <c r="N350" s="9">
        <v>6133.6047588380497</v>
      </c>
      <c r="O350" s="11">
        <v>15</v>
      </c>
      <c r="P350" s="7">
        <v>270.96615005000001</v>
      </c>
      <c r="Q350" s="9">
        <v>17011.2913331452</v>
      </c>
      <c r="R350" s="11">
        <v>19</v>
      </c>
      <c r="S350" s="7">
        <v>247.09483650000001</v>
      </c>
      <c r="T350" s="9">
        <v>15316.688586963901</v>
      </c>
    </row>
    <row r="351" spans="1:20" ht="29.1" customHeight="1" x14ac:dyDescent="0.3">
      <c r="A351" s="3" t="s">
        <v>1381</v>
      </c>
      <c r="B351" s="2" t="s">
        <v>7527</v>
      </c>
      <c r="C351" s="11">
        <v>838</v>
      </c>
      <c r="D351" s="7">
        <v>247.63227488999999</v>
      </c>
      <c r="E351" s="9">
        <v>17386.461849376301</v>
      </c>
      <c r="F351" s="11">
        <v>96</v>
      </c>
      <c r="G351" s="7">
        <v>285.83835499000003</v>
      </c>
      <c r="H351" s="9">
        <v>19777.166023662601</v>
      </c>
      <c r="I351" s="11">
        <v>153</v>
      </c>
      <c r="J351" s="7">
        <v>246.76198678</v>
      </c>
      <c r="K351" s="9">
        <v>18191.017776592598</v>
      </c>
      <c r="L351" s="11">
        <v>28</v>
      </c>
      <c r="M351" s="7">
        <v>149.12423192</v>
      </c>
      <c r="N351" s="9">
        <v>10499.5783654187</v>
      </c>
      <c r="O351" s="11">
        <v>81</v>
      </c>
      <c r="P351" s="7">
        <v>282.5310637</v>
      </c>
      <c r="Q351" s="9">
        <v>19454.330595039901</v>
      </c>
      <c r="R351" s="11">
        <v>53</v>
      </c>
      <c r="S351" s="7">
        <v>195.28734946</v>
      </c>
      <c r="T351" s="9">
        <v>13656.0290438542</v>
      </c>
    </row>
    <row r="352" spans="1:20" ht="14.1" customHeight="1" x14ac:dyDescent="0.3">
      <c r="A352" s="3" t="s">
        <v>1385</v>
      </c>
      <c r="B352" s="3" t="s">
        <v>6399</v>
      </c>
      <c r="C352" s="11">
        <v>371</v>
      </c>
      <c r="D352" s="7">
        <v>154.31764225000001</v>
      </c>
      <c r="E352" s="9">
        <v>10009.154645316799</v>
      </c>
      <c r="F352" s="11">
        <v>38</v>
      </c>
      <c r="G352" s="7">
        <v>180.21515887999999</v>
      </c>
      <c r="H352" s="9">
        <v>11481.968321267001</v>
      </c>
      <c r="I352" s="11">
        <v>54</v>
      </c>
      <c r="J352" s="7">
        <v>173.30990287</v>
      </c>
      <c r="K352" s="9">
        <v>11360.4328146642</v>
      </c>
      <c r="L352" s="11">
        <v>14</v>
      </c>
      <c r="M352" s="7">
        <v>145.64463741</v>
      </c>
      <c r="N352" s="9">
        <v>9713.3808509997798</v>
      </c>
      <c r="O352" s="11">
        <v>30</v>
      </c>
      <c r="P352" s="7">
        <v>117.40775232999999</v>
      </c>
      <c r="Q352" s="9">
        <v>7576.8470184296202</v>
      </c>
      <c r="R352" s="11">
        <v>16</v>
      </c>
      <c r="S352" s="7">
        <v>188.20970070000001</v>
      </c>
      <c r="T352" s="9">
        <v>11864.6447834103</v>
      </c>
    </row>
    <row r="353" spans="1:20" ht="14.1" customHeight="1" x14ac:dyDescent="0.3">
      <c r="A353" s="3" t="s">
        <v>1389</v>
      </c>
      <c r="B353" s="3" t="s">
        <v>6400</v>
      </c>
      <c r="C353" s="11">
        <v>135</v>
      </c>
      <c r="D353" s="7">
        <v>283.7917569</v>
      </c>
      <c r="E353" s="9">
        <v>17682.234845102499</v>
      </c>
      <c r="F353" s="11" t="s">
        <v>8</v>
      </c>
      <c r="G353" s="7" t="s">
        <v>8</v>
      </c>
      <c r="H353" s="9" t="s">
        <v>8</v>
      </c>
      <c r="I353" s="11">
        <v>49</v>
      </c>
      <c r="J353" s="7">
        <v>388.13819676000003</v>
      </c>
      <c r="K353" s="9">
        <v>24204.105870262101</v>
      </c>
      <c r="L353" s="11" t="s">
        <v>8</v>
      </c>
      <c r="M353" s="7" t="s">
        <v>8</v>
      </c>
      <c r="N353" s="9" t="s">
        <v>8</v>
      </c>
      <c r="O353" s="11" t="s">
        <v>8</v>
      </c>
      <c r="P353" s="7" t="s">
        <v>8</v>
      </c>
      <c r="Q353" s="9" t="s">
        <v>8</v>
      </c>
      <c r="R353" s="11">
        <v>11</v>
      </c>
      <c r="S353" s="7">
        <v>173.48781835</v>
      </c>
      <c r="T353" s="9">
        <v>10784.9793694898</v>
      </c>
    </row>
    <row r="354" spans="1:20" ht="14.1" customHeight="1" x14ac:dyDescent="0.3">
      <c r="A354" s="3" t="s">
        <v>1393</v>
      </c>
      <c r="B354" s="3" t="s">
        <v>1394</v>
      </c>
      <c r="C354" s="11">
        <v>217</v>
      </c>
      <c r="D354" s="7">
        <v>208.04576336</v>
      </c>
      <c r="E354" s="9">
        <v>12715.3683465334</v>
      </c>
      <c r="F354" s="11">
        <v>11</v>
      </c>
      <c r="G354" s="7">
        <v>262.14140476</v>
      </c>
      <c r="H354" s="9">
        <v>16056.842583138599</v>
      </c>
      <c r="I354" s="11">
        <v>56</v>
      </c>
      <c r="J354" s="7">
        <v>217.87744864000001</v>
      </c>
      <c r="K354" s="9">
        <v>13323.907124478899</v>
      </c>
      <c r="L354" s="11" t="s">
        <v>8</v>
      </c>
      <c r="M354" s="7" t="s">
        <v>8</v>
      </c>
      <c r="N354" s="9" t="s">
        <v>8</v>
      </c>
      <c r="O354" s="11" t="s">
        <v>8</v>
      </c>
      <c r="P354" s="7" t="s">
        <v>8</v>
      </c>
      <c r="Q354" s="9" t="s">
        <v>8</v>
      </c>
      <c r="R354" s="11">
        <v>15</v>
      </c>
      <c r="S354" s="7">
        <v>217.39777319000001</v>
      </c>
      <c r="T354" s="9">
        <v>13118.1416987342</v>
      </c>
    </row>
    <row r="355" spans="1:20" ht="14.1" customHeight="1" x14ac:dyDescent="0.3">
      <c r="A355" s="3" t="s">
        <v>1397</v>
      </c>
      <c r="B355" s="3" t="s">
        <v>1398</v>
      </c>
      <c r="C355" s="11">
        <v>972</v>
      </c>
      <c r="D355" s="7">
        <v>224.88960698</v>
      </c>
      <c r="E355" s="9">
        <v>12718.874345504901</v>
      </c>
      <c r="F355" s="11">
        <v>136</v>
      </c>
      <c r="G355" s="7">
        <v>256.81258452999998</v>
      </c>
      <c r="H355" s="9">
        <v>14295.0885011705</v>
      </c>
      <c r="I355" s="11">
        <v>228</v>
      </c>
      <c r="J355" s="7">
        <v>230.63444511</v>
      </c>
      <c r="K355" s="9">
        <v>13389.3048446705</v>
      </c>
      <c r="L355" s="11">
        <v>24</v>
      </c>
      <c r="M355" s="7">
        <v>94.856450046999996</v>
      </c>
      <c r="N355" s="9">
        <v>5419.9991985374099</v>
      </c>
      <c r="O355" s="11">
        <v>83</v>
      </c>
      <c r="P355" s="7">
        <v>259.61000103999999</v>
      </c>
      <c r="Q355" s="9">
        <v>14494.2264688372</v>
      </c>
      <c r="R355" s="11">
        <v>33</v>
      </c>
      <c r="S355" s="7">
        <v>213.28062940000001</v>
      </c>
      <c r="T355" s="9">
        <v>11965.092866813</v>
      </c>
    </row>
    <row r="356" spans="1:20" ht="14.1" customHeight="1" x14ac:dyDescent="0.3">
      <c r="A356" s="3" t="s">
        <v>1400</v>
      </c>
      <c r="B356" s="3" t="s">
        <v>6401</v>
      </c>
      <c r="C356" s="11">
        <v>44</v>
      </c>
      <c r="D356" s="7">
        <v>254.98352761000001</v>
      </c>
      <c r="E356" s="9">
        <v>15450.4548372226</v>
      </c>
      <c r="F356" s="11" t="s">
        <v>8</v>
      </c>
      <c r="G356" s="7" t="s">
        <v>8</v>
      </c>
      <c r="H356" s="9" t="s">
        <v>8</v>
      </c>
      <c r="I356" s="11">
        <v>11</v>
      </c>
      <c r="J356" s="7">
        <v>307.10720285999997</v>
      </c>
      <c r="K356" s="9">
        <v>18797.3588023017</v>
      </c>
      <c r="L356" s="11" t="s">
        <v>8</v>
      </c>
      <c r="M356" s="7" t="s">
        <v>8</v>
      </c>
      <c r="N356" s="9" t="s">
        <v>8</v>
      </c>
      <c r="O356" s="11" t="s">
        <v>8</v>
      </c>
      <c r="P356" s="7" t="s">
        <v>8</v>
      </c>
      <c r="Q356" s="9" t="s">
        <v>8</v>
      </c>
      <c r="R356" s="11">
        <v>11</v>
      </c>
      <c r="S356" s="7">
        <v>214.80580117</v>
      </c>
      <c r="T356" s="9">
        <v>12435.853189016099</v>
      </c>
    </row>
    <row r="357" spans="1:20" ht="14.1" customHeight="1" x14ac:dyDescent="0.3">
      <c r="A357" s="3" t="s">
        <v>1404</v>
      </c>
      <c r="B357" s="3" t="s">
        <v>1405</v>
      </c>
      <c r="C357" s="11" t="s">
        <v>8</v>
      </c>
      <c r="D357" s="7" t="s">
        <v>8</v>
      </c>
      <c r="E357" s="9" t="s">
        <v>8</v>
      </c>
      <c r="F357" s="11" t="s">
        <v>8</v>
      </c>
      <c r="G357" s="7" t="s">
        <v>8</v>
      </c>
      <c r="H357" s="9" t="s">
        <v>8</v>
      </c>
      <c r="I357" s="11" t="s">
        <v>8</v>
      </c>
      <c r="J357" s="7" t="s">
        <v>8</v>
      </c>
      <c r="K357" s="9" t="s">
        <v>8</v>
      </c>
      <c r="L357" s="11" t="s">
        <v>8</v>
      </c>
      <c r="M357" s="7" t="s">
        <v>8</v>
      </c>
      <c r="N357" s="9" t="s">
        <v>8</v>
      </c>
      <c r="O357" s="11" t="s">
        <v>8</v>
      </c>
      <c r="P357" s="7" t="s">
        <v>8</v>
      </c>
      <c r="Q357" s="9" t="s">
        <v>8</v>
      </c>
      <c r="R357" s="11" t="s">
        <v>8</v>
      </c>
      <c r="S357" s="7" t="s">
        <v>8</v>
      </c>
      <c r="T357" s="9" t="s">
        <v>8</v>
      </c>
    </row>
    <row r="358" spans="1:20" ht="14.1" customHeight="1" x14ac:dyDescent="0.3">
      <c r="A358" s="3" t="s">
        <v>1408</v>
      </c>
      <c r="B358" s="3" t="s">
        <v>6402</v>
      </c>
      <c r="C358" s="11" t="s">
        <v>8</v>
      </c>
      <c r="D358" s="7" t="s">
        <v>8</v>
      </c>
      <c r="E358" s="9" t="s">
        <v>8</v>
      </c>
      <c r="F358" s="11" t="s">
        <v>8</v>
      </c>
      <c r="G358" s="7" t="s">
        <v>8</v>
      </c>
      <c r="H358" s="9" t="s">
        <v>8</v>
      </c>
      <c r="I358" s="11" t="s">
        <v>8</v>
      </c>
      <c r="J358" s="7" t="s">
        <v>8</v>
      </c>
      <c r="K358" s="9" t="s">
        <v>8</v>
      </c>
      <c r="L358" s="11" t="s">
        <v>8</v>
      </c>
      <c r="M358" s="7" t="s">
        <v>8</v>
      </c>
      <c r="N358" s="9" t="s">
        <v>8</v>
      </c>
      <c r="O358" s="11" t="s">
        <v>8</v>
      </c>
      <c r="P358" s="7" t="s">
        <v>8</v>
      </c>
      <c r="Q358" s="9" t="s">
        <v>8</v>
      </c>
      <c r="R358" s="11" t="s">
        <v>8</v>
      </c>
      <c r="S358" s="7" t="s">
        <v>8</v>
      </c>
      <c r="T358" s="9" t="s">
        <v>8</v>
      </c>
    </row>
    <row r="359" spans="1:20" ht="14.1" customHeight="1" x14ac:dyDescent="0.3">
      <c r="A359" s="3" t="s">
        <v>1412</v>
      </c>
      <c r="B359" s="3" t="s">
        <v>6403</v>
      </c>
      <c r="C359" s="11">
        <v>1260</v>
      </c>
      <c r="D359" s="7">
        <v>247.59783442</v>
      </c>
      <c r="E359" s="9">
        <v>15410.8488818854</v>
      </c>
      <c r="F359" s="11">
        <v>181</v>
      </c>
      <c r="G359" s="7">
        <v>314.47321290000002</v>
      </c>
      <c r="H359" s="9">
        <v>19608.5693128243</v>
      </c>
      <c r="I359" s="11">
        <v>375</v>
      </c>
      <c r="J359" s="7">
        <v>232.18876320000001</v>
      </c>
      <c r="K359" s="9">
        <v>14660.229769116801</v>
      </c>
      <c r="L359" s="11">
        <v>35</v>
      </c>
      <c r="M359" s="7">
        <v>261.86670651999998</v>
      </c>
      <c r="N359" s="9">
        <v>16265.366161997999</v>
      </c>
      <c r="O359" s="11">
        <v>86</v>
      </c>
      <c r="P359" s="7">
        <v>251.10877185000001</v>
      </c>
      <c r="Q359" s="9">
        <v>15353.9201805383</v>
      </c>
      <c r="R359" s="11">
        <v>42</v>
      </c>
      <c r="S359" s="7">
        <v>223.274483</v>
      </c>
      <c r="T359" s="9">
        <v>13777.4387739785</v>
      </c>
    </row>
    <row r="360" spans="1:20" ht="14.1" customHeight="1" x14ac:dyDescent="0.3">
      <c r="A360" s="3" t="s">
        <v>1415</v>
      </c>
      <c r="B360" s="3" t="s">
        <v>6404</v>
      </c>
      <c r="C360" s="11">
        <v>646</v>
      </c>
      <c r="D360" s="7">
        <v>185.49934089999999</v>
      </c>
      <c r="E360" s="9">
        <v>11873.394000643801</v>
      </c>
      <c r="F360" s="11">
        <v>29</v>
      </c>
      <c r="G360" s="7">
        <v>222.71044039</v>
      </c>
      <c r="H360" s="9">
        <v>13815.830865259601</v>
      </c>
      <c r="I360" s="11">
        <v>188</v>
      </c>
      <c r="J360" s="7">
        <v>210.17946914000001</v>
      </c>
      <c r="K360" s="9">
        <v>13345.046689744</v>
      </c>
      <c r="L360" s="11">
        <v>43</v>
      </c>
      <c r="M360" s="7">
        <v>100.97792582</v>
      </c>
      <c r="N360" s="9">
        <v>6312.0319211981596</v>
      </c>
      <c r="O360" s="11">
        <v>78</v>
      </c>
      <c r="P360" s="7">
        <v>178.92436867000001</v>
      </c>
      <c r="Q360" s="9">
        <v>11372.835041291</v>
      </c>
      <c r="R360" s="11">
        <v>25</v>
      </c>
      <c r="S360" s="7">
        <v>189.31561771</v>
      </c>
      <c r="T360" s="9">
        <v>11638.8325792757</v>
      </c>
    </row>
    <row r="361" spans="1:20" ht="43.15" customHeight="1" x14ac:dyDescent="0.3">
      <c r="A361" s="3" t="s">
        <v>1418</v>
      </c>
      <c r="B361" s="2" t="s">
        <v>7528</v>
      </c>
      <c r="C361" s="11">
        <v>587</v>
      </c>
      <c r="D361" s="7">
        <v>252.19620033999999</v>
      </c>
      <c r="E361" s="9">
        <v>16192.9248199634</v>
      </c>
      <c r="F361" s="11">
        <v>89</v>
      </c>
      <c r="G361" s="7">
        <v>322.02224001000002</v>
      </c>
      <c r="H361" s="9">
        <v>21186.624300312102</v>
      </c>
      <c r="I361" s="11">
        <v>173</v>
      </c>
      <c r="J361" s="7">
        <v>199.32184759</v>
      </c>
      <c r="K361" s="9">
        <v>12600.0136520792</v>
      </c>
      <c r="L361" s="11" t="s">
        <v>8</v>
      </c>
      <c r="M361" s="7" t="s">
        <v>8</v>
      </c>
      <c r="N361" s="9" t="s">
        <v>8</v>
      </c>
      <c r="O361" s="11">
        <v>28</v>
      </c>
      <c r="P361" s="7">
        <v>251.98960166000001</v>
      </c>
      <c r="Q361" s="9">
        <v>17058.644869542</v>
      </c>
      <c r="R361" s="11">
        <v>21</v>
      </c>
      <c r="S361" s="7">
        <v>189.06945802000001</v>
      </c>
      <c r="T361" s="9">
        <v>11703.8553269771</v>
      </c>
    </row>
    <row r="362" spans="1:20" ht="29.1" customHeight="1" x14ac:dyDescent="0.3">
      <c r="A362" s="3" t="s">
        <v>1421</v>
      </c>
      <c r="B362" s="2" t="s">
        <v>7529</v>
      </c>
      <c r="C362" s="11">
        <v>351</v>
      </c>
      <c r="D362" s="7">
        <v>182.34538683</v>
      </c>
      <c r="E362" s="9">
        <v>10308.9681141444</v>
      </c>
      <c r="F362" s="11">
        <v>26</v>
      </c>
      <c r="G362" s="7">
        <v>208.29169476000001</v>
      </c>
      <c r="H362" s="9">
        <v>11448.9552239064</v>
      </c>
      <c r="I362" s="11">
        <v>106</v>
      </c>
      <c r="J362" s="7">
        <v>161.71403382</v>
      </c>
      <c r="K362" s="9">
        <v>9136.1277140881994</v>
      </c>
      <c r="L362" s="11" t="s">
        <v>8</v>
      </c>
      <c r="M362" s="7" t="s">
        <v>8</v>
      </c>
      <c r="N362" s="9" t="s">
        <v>8</v>
      </c>
      <c r="O362" s="11">
        <v>25</v>
      </c>
      <c r="P362" s="7">
        <v>269.59164220000002</v>
      </c>
      <c r="Q362" s="9">
        <v>14721.2782001369</v>
      </c>
      <c r="R362" s="11">
        <v>20</v>
      </c>
      <c r="S362" s="7">
        <v>205.35294128999999</v>
      </c>
      <c r="T362" s="9">
        <v>11279.1579805072</v>
      </c>
    </row>
    <row r="363" spans="1:20" ht="14.1" customHeight="1" x14ac:dyDescent="0.3">
      <c r="A363" s="3" t="s">
        <v>1424</v>
      </c>
      <c r="B363" s="3" t="s">
        <v>155</v>
      </c>
      <c r="C363" s="11">
        <v>1942</v>
      </c>
      <c r="D363" s="7">
        <v>194.23455508999999</v>
      </c>
      <c r="E363" s="9">
        <v>12361.513752522</v>
      </c>
      <c r="F363" s="11">
        <v>162</v>
      </c>
      <c r="G363" s="7">
        <v>251.18463215</v>
      </c>
      <c r="H363" s="9">
        <v>15707.4783120469</v>
      </c>
      <c r="I363" s="11">
        <v>456</v>
      </c>
      <c r="J363" s="7">
        <v>188.77294727</v>
      </c>
      <c r="K363" s="9">
        <v>12063.842413550699</v>
      </c>
      <c r="L363" s="11">
        <v>16</v>
      </c>
      <c r="M363" s="7">
        <v>160.51746165</v>
      </c>
      <c r="N363" s="9">
        <v>9939.2545415707391</v>
      </c>
      <c r="O363" s="11">
        <v>153</v>
      </c>
      <c r="P363" s="7">
        <v>197.66774047000001</v>
      </c>
      <c r="Q363" s="9">
        <v>12243.227864529301</v>
      </c>
      <c r="R363" s="11">
        <v>94</v>
      </c>
      <c r="S363" s="7">
        <v>188.2846213</v>
      </c>
      <c r="T363" s="9">
        <v>12192.760669117601</v>
      </c>
    </row>
    <row r="364" spans="1:20" ht="14.1" customHeight="1" x14ac:dyDescent="0.3">
      <c r="A364" s="3" t="s">
        <v>1427</v>
      </c>
      <c r="B364" s="3" t="s">
        <v>6407</v>
      </c>
      <c r="C364" s="11">
        <v>1474</v>
      </c>
      <c r="D364" s="7">
        <v>183.08872943</v>
      </c>
      <c r="E364" s="9">
        <v>11254.8688474384</v>
      </c>
      <c r="F364" s="11">
        <v>46</v>
      </c>
      <c r="G364" s="7">
        <v>180.37772103</v>
      </c>
      <c r="H364" s="9">
        <v>11072.142621716301</v>
      </c>
      <c r="I364" s="11">
        <v>502</v>
      </c>
      <c r="J364" s="7">
        <v>192.29397218</v>
      </c>
      <c r="K364" s="9">
        <v>11671.7613185305</v>
      </c>
      <c r="L364" s="11" t="s">
        <v>8</v>
      </c>
      <c r="M364" s="7" t="s">
        <v>8</v>
      </c>
      <c r="N364" s="9" t="s">
        <v>8</v>
      </c>
      <c r="O364" s="11">
        <v>57</v>
      </c>
      <c r="P364" s="7">
        <v>201.41311772</v>
      </c>
      <c r="Q364" s="9">
        <v>12292.4779617857</v>
      </c>
      <c r="R364" s="11">
        <v>67</v>
      </c>
      <c r="S364" s="7">
        <v>260.04241530000002</v>
      </c>
      <c r="T364" s="9">
        <v>15876.120793611401</v>
      </c>
    </row>
    <row r="365" spans="1:20" ht="14.1" customHeight="1" x14ac:dyDescent="0.3">
      <c r="A365" s="3" t="s">
        <v>1431</v>
      </c>
      <c r="B365" s="3" t="s">
        <v>6408</v>
      </c>
      <c r="C365" s="11">
        <v>1467</v>
      </c>
      <c r="D365" s="7">
        <v>323.74117931000001</v>
      </c>
      <c r="E365" s="9">
        <v>19687.946943340099</v>
      </c>
      <c r="F365" s="11">
        <v>121</v>
      </c>
      <c r="G365" s="7">
        <v>295.1860145</v>
      </c>
      <c r="H365" s="9">
        <v>17651.364424612399</v>
      </c>
      <c r="I365" s="11">
        <v>424</v>
      </c>
      <c r="J365" s="7">
        <v>247.19442457</v>
      </c>
      <c r="K365" s="9">
        <v>15015.4924943116</v>
      </c>
      <c r="L365" s="11" t="s">
        <v>8</v>
      </c>
      <c r="M365" s="7" t="s">
        <v>8</v>
      </c>
      <c r="N365" s="9" t="s">
        <v>8</v>
      </c>
      <c r="O365" s="11">
        <v>95</v>
      </c>
      <c r="P365" s="7">
        <v>378.00456408000002</v>
      </c>
      <c r="Q365" s="9">
        <v>23292.397940823499</v>
      </c>
      <c r="R365" s="11">
        <v>75</v>
      </c>
      <c r="S365" s="7">
        <v>348.20798883999998</v>
      </c>
      <c r="T365" s="9">
        <v>21133.250610265601</v>
      </c>
    </row>
    <row r="366" spans="1:20" ht="14.1" customHeight="1" x14ac:dyDescent="0.3">
      <c r="A366" s="3" t="s">
        <v>1434</v>
      </c>
      <c r="B366" s="3" t="s">
        <v>6409</v>
      </c>
      <c r="C366" s="11" t="s">
        <v>8</v>
      </c>
      <c r="D366" s="7" t="s">
        <v>8</v>
      </c>
      <c r="E366" s="9" t="s">
        <v>8</v>
      </c>
      <c r="F366" s="11" t="s">
        <v>8</v>
      </c>
      <c r="G366" s="7" t="s">
        <v>8</v>
      </c>
      <c r="H366" s="9" t="s">
        <v>8</v>
      </c>
      <c r="I366" s="11" t="s">
        <v>8</v>
      </c>
      <c r="J366" s="7" t="s">
        <v>8</v>
      </c>
      <c r="K366" s="9" t="s">
        <v>8</v>
      </c>
      <c r="L366" s="11" t="s">
        <v>8</v>
      </c>
      <c r="M366" s="7" t="s">
        <v>8</v>
      </c>
      <c r="N366" s="9" t="s">
        <v>8</v>
      </c>
      <c r="O366" s="11" t="s">
        <v>8</v>
      </c>
      <c r="P366" s="7" t="s">
        <v>8</v>
      </c>
      <c r="Q366" s="9" t="s">
        <v>8</v>
      </c>
      <c r="R366" s="11" t="s">
        <v>8</v>
      </c>
      <c r="S366" s="7" t="s">
        <v>8</v>
      </c>
      <c r="T366" s="9" t="s">
        <v>8</v>
      </c>
    </row>
    <row r="367" spans="1:20" ht="14.1" customHeight="1" x14ac:dyDescent="0.3">
      <c r="A367" s="3" t="s">
        <v>1437</v>
      </c>
      <c r="B367" s="3" t="s">
        <v>6410</v>
      </c>
      <c r="C367" s="11">
        <v>231</v>
      </c>
      <c r="D367" s="7">
        <v>363.90248917999998</v>
      </c>
      <c r="E367" s="9">
        <v>20581.380866351599</v>
      </c>
      <c r="F367" s="11">
        <v>20</v>
      </c>
      <c r="G367" s="7">
        <v>396.91281957000001</v>
      </c>
      <c r="H367" s="9">
        <v>22339.189386775099</v>
      </c>
      <c r="I367" s="11">
        <v>60</v>
      </c>
      <c r="J367" s="7">
        <v>349.21775631999998</v>
      </c>
      <c r="K367" s="9">
        <v>19801.413673831699</v>
      </c>
      <c r="L367" s="11" t="s">
        <v>8</v>
      </c>
      <c r="M367" s="7" t="s">
        <v>8</v>
      </c>
      <c r="N367" s="9" t="s">
        <v>8</v>
      </c>
      <c r="O367" s="11" t="s">
        <v>8</v>
      </c>
      <c r="P367" s="7" t="s">
        <v>8</v>
      </c>
      <c r="Q367" s="9" t="s">
        <v>8</v>
      </c>
      <c r="R367" s="11">
        <v>25</v>
      </c>
      <c r="S367" s="7">
        <v>395.28212012</v>
      </c>
      <c r="T367" s="9">
        <v>23236.963063284998</v>
      </c>
    </row>
    <row r="368" spans="1:20" ht="14.1" customHeight="1" x14ac:dyDescent="0.3">
      <c r="A368" s="3" t="s">
        <v>1441</v>
      </c>
      <c r="B368" s="3" t="s">
        <v>6411</v>
      </c>
      <c r="C368" s="11" t="s">
        <v>8</v>
      </c>
      <c r="D368" s="7" t="s">
        <v>8</v>
      </c>
      <c r="E368" s="9" t="s">
        <v>8</v>
      </c>
      <c r="F368" s="11" t="s">
        <v>8</v>
      </c>
      <c r="G368" s="7" t="s">
        <v>8</v>
      </c>
      <c r="H368" s="9" t="s">
        <v>8</v>
      </c>
      <c r="I368" s="11" t="s">
        <v>8</v>
      </c>
      <c r="J368" s="7" t="s">
        <v>8</v>
      </c>
      <c r="K368" s="9" t="s">
        <v>8</v>
      </c>
      <c r="L368" s="11" t="s">
        <v>8</v>
      </c>
      <c r="M368" s="7" t="s">
        <v>8</v>
      </c>
      <c r="N368" s="9" t="s">
        <v>8</v>
      </c>
      <c r="O368" s="11" t="s">
        <v>8</v>
      </c>
      <c r="P368" s="7" t="s">
        <v>8</v>
      </c>
      <c r="Q368" s="9" t="s">
        <v>8</v>
      </c>
      <c r="R368" s="11" t="s">
        <v>8</v>
      </c>
      <c r="S368" s="7" t="s">
        <v>8</v>
      </c>
      <c r="T368" s="9" t="s">
        <v>8</v>
      </c>
    </row>
    <row r="369" spans="1:20" ht="14.1" customHeight="1" x14ac:dyDescent="0.3">
      <c r="A369" s="3" t="s">
        <v>1445</v>
      </c>
      <c r="B369" s="3" t="s">
        <v>1446</v>
      </c>
      <c r="C369" s="11">
        <v>925</v>
      </c>
      <c r="D369" s="7">
        <v>160.07171277</v>
      </c>
      <c r="E369" s="9">
        <v>9989.0284390972392</v>
      </c>
      <c r="F369" s="11" t="s">
        <v>8</v>
      </c>
      <c r="G369" s="7" t="s">
        <v>8</v>
      </c>
      <c r="H369" s="9" t="s">
        <v>8</v>
      </c>
      <c r="I369" s="11">
        <v>464</v>
      </c>
      <c r="J369" s="7">
        <v>212.34649870999999</v>
      </c>
      <c r="K369" s="9">
        <v>13589.066016761501</v>
      </c>
      <c r="L369" s="11" t="s">
        <v>8</v>
      </c>
      <c r="M369" s="7" t="s">
        <v>8</v>
      </c>
      <c r="N369" s="9" t="s">
        <v>8</v>
      </c>
      <c r="O369" s="11" t="s">
        <v>8</v>
      </c>
      <c r="P369" s="7" t="s">
        <v>8</v>
      </c>
      <c r="Q369" s="9" t="s">
        <v>8</v>
      </c>
      <c r="R369" s="11" t="s">
        <v>8</v>
      </c>
      <c r="S369" s="7" t="s">
        <v>8</v>
      </c>
      <c r="T369" s="9" t="s">
        <v>8</v>
      </c>
    </row>
    <row r="370" spans="1:20" ht="14.1" customHeight="1" x14ac:dyDescent="0.3">
      <c r="A370" s="3" t="s">
        <v>1449</v>
      </c>
      <c r="B370" s="3" t="s">
        <v>1450</v>
      </c>
      <c r="C370" s="11">
        <v>1248</v>
      </c>
      <c r="D370" s="7">
        <v>179.33783213000001</v>
      </c>
      <c r="E370" s="9">
        <v>11538.4310478927</v>
      </c>
      <c r="F370" s="11">
        <v>19</v>
      </c>
      <c r="G370" s="7">
        <v>358.20152301000002</v>
      </c>
      <c r="H370" s="9">
        <v>21460.029120172399</v>
      </c>
      <c r="I370" s="11">
        <v>571</v>
      </c>
      <c r="J370" s="7">
        <v>168.90482184000001</v>
      </c>
      <c r="K370" s="9">
        <v>10354.381712280099</v>
      </c>
      <c r="L370" s="11" t="s">
        <v>8</v>
      </c>
      <c r="M370" s="7" t="s">
        <v>8</v>
      </c>
      <c r="N370" s="9" t="s">
        <v>8</v>
      </c>
      <c r="O370" s="11" t="s">
        <v>8</v>
      </c>
      <c r="P370" s="7" t="s">
        <v>8</v>
      </c>
      <c r="Q370" s="9" t="s">
        <v>8</v>
      </c>
      <c r="R370" s="11">
        <v>29</v>
      </c>
      <c r="S370" s="7">
        <v>162.88795722</v>
      </c>
      <c r="T370" s="9">
        <v>9834.3502763536508</v>
      </c>
    </row>
    <row r="371" spans="1:20" ht="29.1" customHeight="1" x14ac:dyDescent="0.3">
      <c r="A371" s="3" t="s">
        <v>1452</v>
      </c>
      <c r="B371" s="2" t="s">
        <v>7530</v>
      </c>
      <c r="C371" s="11">
        <v>392</v>
      </c>
      <c r="D371" s="7">
        <v>294.36886886999997</v>
      </c>
      <c r="E371" s="9">
        <v>17688.056283540998</v>
      </c>
      <c r="F371" s="11" t="s">
        <v>8</v>
      </c>
      <c r="G371" s="7" t="s">
        <v>8</v>
      </c>
      <c r="H371" s="9" t="s">
        <v>8</v>
      </c>
      <c r="I371" s="11" t="s">
        <v>8</v>
      </c>
      <c r="J371" s="7" t="s">
        <v>8</v>
      </c>
      <c r="K371" s="9" t="s">
        <v>8</v>
      </c>
      <c r="L371" s="11" t="s">
        <v>8</v>
      </c>
      <c r="M371" s="7" t="s">
        <v>8</v>
      </c>
      <c r="N371" s="9" t="s">
        <v>8</v>
      </c>
      <c r="O371" s="11">
        <v>368</v>
      </c>
      <c r="P371" s="7">
        <v>295.78374958000001</v>
      </c>
      <c r="Q371" s="9">
        <v>17754.5875896422</v>
      </c>
      <c r="R371" s="11" t="s">
        <v>8</v>
      </c>
      <c r="S371" s="7" t="s">
        <v>8</v>
      </c>
      <c r="T371" s="9" t="s">
        <v>8</v>
      </c>
    </row>
    <row r="372" spans="1:20" ht="14.1" customHeight="1" x14ac:dyDescent="0.3">
      <c r="A372" s="3" t="s">
        <v>1455</v>
      </c>
      <c r="B372" s="3" t="s">
        <v>6413</v>
      </c>
      <c r="C372" s="11">
        <v>1691</v>
      </c>
      <c r="D372" s="7">
        <v>255.20646529999999</v>
      </c>
      <c r="E372" s="9">
        <v>15407.885722282899</v>
      </c>
      <c r="F372" s="11">
        <v>54</v>
      </c>
      <c r="G372" s="7">
        <v>273.45440922</v>
      </c>
      <c r="H372" s="9">
        <v>16482.434141025598</v>
      </c>
      <c r="I372" s="11">
        <v>598</v>
      </c>
      <c r="J372" s="7">
        <v>308.17715122999999</v>
      </c>
      <c r="K372" s="9">
        <v>18316.1911142149</v>
      </c>
      <c r="L372" s="11" t="s">
        <v>8</v>
      </c>
      <c r="M372" s="7" t="s">
        <v>8</v>
      </c>
      <c r="N372" s="9" t="s">
        <v>8</v>
      </c>
      <c r="O372" s="11" t="s">
        <v>8</v>
      </c>
      <c r="P372" s="7" t="s">
        <v>8</v>
      </c>
      <c r="Q372" s="9" t="s">
        <v>8</v>
      </c>
      <c r="R372" s="11">
        <v>15</v>
      </c>
      <c r="S372" s="7">
        <v>223.84875163000001</v>
      </c>
      <c r="T372" s="9">
        <v>13577.7766706315</v>
      </c>
    </row>
    <row r="373" spans="1:20" ht="14.1" customHeight="1" x14ac:dyDescent="0.3">
      <c r="A373" s="3" t="s">
        <v>1459</v>
      </c>
      <c r="B373" s="3" t="s">
        <v>6414</v>
      </c>
      <c r="C373" s="11">
        <v>85</v>
      </c>
      <c r="D373" s="7">
        <v>239.43063336</v>
      </c>
      <c r="E373" s="9">
        <v>14573.6852096362</v>
      </c>
      <c r="F373" s="11" t="s">
        <v>8</v>
      </c>
      <c r="G373" s="7" t="s">
        <v>8</v>
      </c>
      <c r="H373" s="9" t="s">
        <v>8</v>
      </c>
      <c r="I373" s="11">
        <v>21</v>
      </c>
      <c r="J373" s="7">
        <v>229.52265281000001</v>
      </c>
      <c r="K373" s="9">
        <v>13926.143326317</v>
      </c>
      <c r="L373" s="11" t="s">
        <v>8</v>
      </c>
      <c r="M373" s="7" t="s">
        <v>8</v>
      </c>
      <c r="N373" s="9" t="s">
        <v>8</v>
      </c>
      <c r="O373" s="11" t="s">
        <v>8</v>
      </c>
      <c r="P373" s="7" t="s">
        <v>8</v>
      </c>
      <c r="Q373" s="9" t="s">
        <v>8</v>
      </c>
      <c r="R373" s="11" t="s">
        <v>8</v>
      </c>
      <c r="S373" s="7" t="s">
        <v>8</v>
      </c>
      <c r="T373" s="9" t="s">
        <v>8</v>
      </c>
    </row>
    <row r="374" spans="1:20" ht="14.1" customHeight="1" x14ac:dyDescent="0.3">
      <c r="A374" s="3" t="s">
        <v>1463</v>
      </c>
      <c r="B374" s="3" t="s">
        <v>1464</v>
      </c>
      <c r="C374" s="11">
        <v>532</v>
      </c>
      <c r="D374" s="7">
        <v>175.80827822000001</v>
      </c>
      <c r="E374" s="9">
        <v>10625.996635313701</v>
      </c>
      <c r="F374" s="11">
        <v>517</v>
      </c>
      <c r="G374" s="7">
        <v>176.38580506</v>
      </c>
      <c r="H374" s="9">
        <v>10663.542350551799</v>
      </c>
      <c r="I374" s="11" t="s">
        <v>8</v>
      </c>
      <c r="J374" s="7" t="s">
        <v>8</v>
      </c>
      <c r="K374" s="9" t="s">
        <v>8</v>
      </c>
      <c r="L374" s="11" t="s">
        <v>8</v>
      </c>
      <c r="M374" s="7" t="s">
        <v>8</v>
      </c>
      <c r="N374" s="9" t="s">
        <v>8</v>
      </c>
      <c r="O374" s="11" t="s">
        <v>8</v>
      </c>
      <c r="P374" s="7" t="s">
        <v>8</v>
      </c>
      <c r="Q374" s="9" t="s">
        <v>8</v>
      </c>
      <c r="R374" s="11" t="s">
        <v>8</v>
      </c>
      <c r="S374" s="7" t="s">
        <v>8</v>
      </c>
      <c r="T374" s="9" t="s">
        <v>8</v>
      </c>
    </row>
    <row r="375" spans="1:20" ht="29.1" customHeight="1" x14ac:dyDescent="0.3">
      <c r="A375" s="3" t="s">
        <v>1466</v>
      </c>
      <c r="B375" s="2" t="s">
        <v>7531</v>
      </c>
      <c r="C375" s="11">
        <v>380</v>
      </c>
      <c r="D375" s="7">
        <v>239.29736167999999</v>
      </c>
      <c r="E375" s="9">
        <v>15756.6681769931</v>
      </c>
      <c r="F375" s="11">
        <v>14</v>
      </c>
      <c r="G375" s="7">
        <v>250.60758758</v>
      </c>
      <c r="H375" s="9">
        <v>15165.8304455568</v>
      </c>
      <c r="I375" s="11">
        <v>133</v>
      </c>
      <c r="J375" s="7">
        <v>231.4278272</v>
      </c>
      <c r="K375" s="9">
        <v>13931.834793477299</v>
      </c>
      <c r="L375" s="11" t="s">
        <v>8</v>
      </c>
      <c r="M375" s="7" t="s">
        <v>8</v>
      </c>
      <c r="N375" s="9" t="s">
        <v>8</v>
      </c>
      <c r="O375" s="11" t="s">
        <v>8</v>
      </c>
      <c r="P375" s="7" t="s">
        <v>8</v>
      </c>
      <c r="Q375" s="9" t="s">
        <v>8</v>
      </c>
      <c r="R375" s="11">
        <v>14</v>
      </c>
      <c r="S375" s="7">
        <v>200.41268740000001</v>
      </c>
      <c r="T375" s="9">
        <v>12108.2772960199</v>
      </c>
    </row>
    <row r="376" spans="1:20" ht="14.1" customHeight="1" x14ac:dyDescent="0.3">
      <c r="A376" s="3" t="s">
        <v>1469</v>
      </c>
      <c r="B376" s="3" t="s">
        <v>6416</v>
      </c>
      <c r="C376" s="11">
        <v>2206</v>
      </c>
      <c r="D376" s="7">
        <v>244.72750397999999</v>
      </c>
      <c r="E376" s="9">
        <v>15895.1553651054</v>
      </c>
      <c r="F376" s="11">
        <v>93</v>
      </c>
      <c r="G376" s="7">
        <v>261.30401985999998</v>
      </c>
      <c r="H376" s="9">
        <v>16327.0598327484</v>
      </c>
      <c r="I376" s="11">
        <v>524</v>
      </c>
      <c r="J376" s="7">
        <v>234.1529276</v>
      </c>
      <c r="K376" s="9">
        <v>14944.370958768</v>
      </c>
      <c r="L376" s="11" t="s">
        <v>8</v>
      </c>
      <c r="M376" s="7" t="s">
        <v>8</v>
      </c>
      <c r="N376" s="9" t="s">
        <v>8</v>
      </c>
      <c r="O376" s="11">
        <v>234</v>
      </c>
      <c r="P376" s="7">
        <v>271.47733301</v>
      </c>
      <c r="Q376" s="9">
        <v>17214.8172205257</v>
      </c>
      <c r="R376" s="11">
        <v>92</v>
      </c>
      <c r="S376" s="7">
        <v>280.95214602999999</v>
      </c>
      <c r="T376" s="9">
        <v>18347.951600041299</v>
      </c>
    </row>
    <row r="377" spans="1:20" ht="14.1" customHeight="1" x14ac:dyDescent="0.3">
      <c r="A377" s="3" t="s">
        <v>1472</v>
      </c>
      <c r="B377" s="3" t="s">
        <v>6417</v>
      </c>
      <c r="C377" s="11">
        <v>104</v>
      </c>
      <c r="D377" s="7">
        <v>188.87316257000001</v>
      </c>
      <c r="E377" s="9">
        <v>11539.0800052344</v>
      </c>
      <c r="F377" s="11">
        <v>16</v>
      </c>
      <c r="G377" s="7">
        <v>171.33760823</v>
      </c>
      <c r="H377" s="9">
        <v>10486.328353704899</v>
      </c>
      <c r="I377" s="11" t="s">
        <v>8</v>
      </c>
      <c r="J377" s="7" t="s">
        <v>8</v>
      </c>
      <c r="K377" s="9" t="s">
        <v>8</v>
      </c>
      <c r="L377" s="11" t="s">
        <v>8</v>
      </c>
      <c r="M377" s="7" t="s">
        <v>8</v>
      </c>
      <c r="N377" s="9" t="s">
        <v>8</v>
      </c>
      <c r="O377" s="11">
        <v>12</v>
      </c>
      <c r="P377" s="7">
        <v>191.83771225999999</v>
      </c>
      <c r="Q377" s="9">
        <v>11695.4938445397</v>
      </c>
      <c r="R377" s="11">
        <v>14</v>
      </c>
      <c r="S377" s="7">
        <v>179.51218735</v>
      </c>
      <c r="T377" s="9">
        <v>10847.0865034542</v>
      </c>
    </row>
    <row r="378" spans="1:20" ht="14.1" customHeight="1" x14ac:dyDescent="0.3">
      <c r="A378" s="3" t="s">
        <v>1475</v>
      </c>
      <c r="B378" s="3" t="s">
        <v>1476</v>
      </c>
      <c r="C378" s="11">
        <v>173</v>
      </c>
      <c r="D378" s="7">
        <v>396.60773759</v>
      </c>
      <c r="E378" s="9">
        <v>31811.302333716802</v>
      </c>
      <c r="F378" s="11">
        <v>88</v>
      </c>
      <c r="G378" s="7">
        <v>416.92892297999998</v>
      </c>
      <c r="H378" s="9">
        <v>35382.728439227903</v>
      </c>
      <c r="I378" s="11" t="s">
        <v>8</v>
      </c>
      <c r="J378" s="7" t="s">
        <v>8</v>
      </c>
      <c r="K378" s="9" t="s">
        <v>8</v>
      </c>
      <c r="L378" s="11" t="s">
        <v>8</v>
      </c>
      <c r="M378" s="7" t="s">
        <v>8</v>
      </c>
      <c r="N378" s="9" t="s">
        <v>8</v>
      </c>
      <c r="O378" s="11" t="s">
        <v>8</v>
      </c>
      <c r="P378" s="7" t="s">
        <v>8</v>
      </c>
      <c r="Q378" s="9" t="s">
        <v>8</v>
      </c>
      <c r="R378" s="11">
        <v>17</v>
      </c>
      <c r="S378" s="7">
        <v>192.09404584999999</v>
      </c>
      <c r="T378" s="9">
        <v>11531.951636338899</v>
      </c>
    </row>
    <row r="379" spans="1:20" ht="29.1" customHeight="1" x14ac:dyDescent="0.3">
      <c r="A379" s="3" t="s">
        <v>1478</v>
      </c>
      <c r="B379" s="2" t="s">
        <v>7532</v>
      </c>
      <c r="C379" s="11">
        <v>281</v>
      </c>
      <c r="D379" s="7">
        <v>372.82447562999999</v>
      </c>
      <c r="E379" s="9">
        <v>21153.466417228901</v>
      </c>
      <c r="F379" s="11">
        <v>279</v>
      </c>
      <c r="G379" s="7">
        <v>372.88721085999998</v>
      </c>
      <c r="H379" s="9">
        <v>21158.209908867098</v>
      </c>
      <c r="I379" s="11" t="s">
        <v>8</v>
      </c>
      <c r="J379" s="7" t="s">
        <v>8</v>
      </c>
      <c r="K379" s="9" t="s">
        <v>8</v>
      </c>
      <c r="L379" s="11" t="s">
        <v>8</v>
      </c>
      <c r="M379" s="7" t="s">
        <v>8</v>
      </c>
      <c r="N379" s="9" t="s">
        <v>8</v>
      </c>
      <c r="O379" s="11" t="s">
        <v>8</v>
      </c>
      <c r="P379" s="7" t="s">
        <v>8</v>
      </c>
      <c r="Q379" s="9" t="s">
        <v>8</v>
      </c>
      <c r="R379" s="11" t="s">
        <v>8</v>
      </c>
      <c r="S379" s="7" t="s">
        <v>8</v>
      </c>
      <c r="T379" s="9" t="s">
        <v>8</v>
      </c>
    </row>
    <row r="380" spans="1:20" ht="29.1" customHeight="1" x14ac:dyDescent="0.3">
      <c r="A380" s="3" t="s">
        <v>1481</v>
      </c>
      <c r="B380" s="2" t="s">
        <v>7533</v>
      </c>
      <c r="C380" s="11">
        <v>278</v>
      </c>
      <c r="D380" s="7">
        <v>211.49637018999999</v>
      </c>
      <c r="E380" s="9">
        <v>11986.9933054475</v>
      </c>
      <c r="F380" s="11">
        <v>273</v>
      </c>
      <c r="G380" s="7">
        <v>211.64838438999999</v>
      </c>
      <c r="H380" s="9">
        <v>11996.938007484599</v>
      </c>
      <c r="I380" s="11" t="s">
        <v>8</v>
      </c>
      <c r="J380" s="7" t="s">
        <v>8</v>
      </c>
      <c r="K380" s="9" t="s">
        <v>8</v>
      </c>
      <c r="L380" s="11" t="s">
        <v>8</v>
      </c>
      <c r="M380" s="7" t="s">
        <v>8</v>
      </c>
      <c r="N380" s="9" t="s">
        <v>8</v>
      </c>
      <c r="O380" s="11" t="s">
        <v>8</v>
      </c>
      <c r="P380" s="7" t="s">
        <v>8</v>
      </c>
      <c r="Q380" s="9" t="s">
        <v>8</v>
      </c>
      <c r="R380" s="11" t="s">
        <v>8</v>
      </c>
      <c r="S380" s="7" t="s">
        <v>8</v>
      </c>
      <c r="T380" s="9" t="s">
        <v>8</v>
      </c>
    </row>
    <row r="381" spans="1:20" ht="14.1" customHeight="1" x14ac:dyDescent="0.3">
      <c r="A381" s="3" t="s">
        <v>1484</v>
      </c>
      <c r="B381" s="3" t="s">
        <v>6420</v>
      </c>
      <c r="C381" s="11">
        <v>2986</v>
      </c>
      <c r="D381" s="7">
        <v>241.43384775999999</v>
      </c>
      <c r="E381" s="9">
        <v>16011.0327684985</v>
      </c>
      <c r="F381" s="11">
        <v>166</v>
      </c>
      <c r="G381" s="7">
        <v>260.52545849000001</v>
      </c>
      <c r="H381" s="9">
        <v>15980.666812798499</v>
      </c>
      <c r="I381" s="11">
        <v>1058</v>
      </c>
      <c r="J381" s="7">
        <v>239.61361897</v>
      </c>
      <c r="K381" s="9">
        <v>15058.6442587041</v>
      </c>
      <c r="L381" s="11">
        <v>14</v>
      </c>
      <c r="M381" s="7">
        <v>297.00298098000002</v>
      </c>
      <c r="N381" s="9">
        <v>18356.936319820699</v>
      </c>
      <c r="O381" s="11">
        <v>25</v>
      </c>
      <c r="P381" s="7">
        <v>289.45768543999998</v>
      </c>
      <c r="Q381" s="9">
        <v>18581.825162989699</v>
      </c>
      <c r="R381" s="11">
        <v>110</v>
      </c>
      <c r="S381" s="7">
        <v>238.3277846</v>
      </c>
      <c r="T381" s="9">
        <v>14933.0314571659</v>
      </c>
    </row>
    <row r="382" spans="1:20" ht="14.1" customHeight="1" x14ac:dyDescent="0.3">
      <c r="A382" s="3" t="s">
        <v>1487</v>
      </c>
      <c r="B382" s="3" t="s">
        <v>6421</v>
      </c>
      <c r="C382" s="11">
        <v>49</v>
      </c>
      <c r="D382" s="7">
        <v>124.88401091</v>
      </c>
      <c r="E382" s="9">
        <v>6961.29771107541</v>
      </c>
      <c r="F382" s="11">
        <v>19</v>
      </c>
      <c r="G382" s="7">
        <v>126.19968883999999</v>
      </c>
      <c r="H382" s="9">
        <v>7039.3050223591099</v>
      </c>
      <c r="I382" s="11" t="s">
        <v>8</v>
      </c>
      <c r="J382" s="7" t="s">
        <v>8</v>
      </c>
      <c r="K382" s="9" t="s">
        <v>8</v>
      </c>
      <c r="L382" s="11" t="s">
        <v>8</v>
      </c>
      <c r="M382" s="7" t="s">
        <v>8</v>
      </c>
      <c r="N382" s="9" t="s">
        <v>8</v>
      </c>
      <c r="O382" s="11" t="s">
        <v>8</v>
      </c>
      <c r="P382" s="7" t="s">
        <v>8</v>
      </c>
      <c r="Q382" s="9" t="s">
        <v>8</v>
      </c>
      <c r="R382" s="11" t="s">
        <v>8</v>
      </c>
      <c r="S382" s="7" t="s">
        <v>8</v>
      </c>
      <c r="T382" s="9" t="s">
        <v>8</v>
      </c>
    </row>
    <row r="383" spans="1:20" ht="29.1" customHeight="1" x14ac:dyDescent="0.3">
      <c r="A383" s="3" t="s">
        <v>1490</v>
      </c>
      <c r="B383" s="2" t="s">
        <v>7534</v>
      </c>
      <c r="C383" s="11">
        <v>1253</v>
      </c>
      <c r="D383" s="7">
        <v>260.55199439</v>
      </c>
      <c r="E383" s="9">
        <v>17725.633542585201</v>
      </c>
      <c r="F383" s="11">
        <v>74</v>
      </c>
      <c r="G383" s="7">
        <v>337.20394807999998</v>
      </c>
      <c r="H383" s="9">
        <v>23409.136173952102</v>
      </c>
      <c r="I383" s="11">
        <v>337</v>
      </c>
      <c r="J383" s="7">
        <v>244.88692574000001</v>
      </c>
      <c r="K383" s="9">
        <v>14619.5984428642</v>
      </c>
      <c r="L383" s="11" t="s">
        <v>8</v>
      </c>
      <c r="M383" s="7" t="s">
        <v>8</v>
      </c>
      <c r="N383" s="9" t="s">
        <v>8</v>
      </c>
      <c r="O383" s="11">
        <v>119</v>
      </c>
      <c r="P383" s="7">
        <v>257.34760320999999</v>
      </c>
      <c r="Q383" s="9">
        <v>19072.055334588</v>
      </c>
      <c r="R383" s="11">
        <v>78</v>
      </c>
      <c r="S383" s="7">
        <v>298.62768906000002</v>
      </c>
      <c r="T383" s="9">
        <v>18141.8818305278</v>
      </c>
    </row>
    <row r="384" spans="1:20" ht="29.1" customHeight="1" x14ac:dyDescent="0.3">
      <c r="A384" s="3" t="s">
        <v>1493</v>
      </c>
      <c r="B384" s="2" t="s">
        <v>7535</v>
      </c>
      <c r="C384" s="11">
        <v>75</v>
      </c>
      <c r="D384" s="7">
        <v>228.86512572999999</v>
      </c>
      <c r="E384" s="9">
        <v>12436.231540028501</v>
      </c>
      <c r="F384" s="11" t="s">
        <v>8</v>
      </c>
      <c r="G384" s="7" t="s">
        <v>8</v>
      </c>
      <c r="H384" s="9" t="s">
        <v>8</v>
      </c>
      <c r="I384" s="11" t="s">
        <v>8</v>
      </c>
      <c r="J384" s="7" t="s">
        <v>8</v>
      </c>
      <c r="K384" s="9" t="s">
        <v>8</v>
      </c>
      <c r="L384" s="11" t="s">
        <v>8</v>
      </c>
      <c r="M384" s="7" t="s">
        <v>8</v>
      </c>
      <c r="N384" s="9" t="s">
        <v>8</v>
      </c>
      <c r="O384" s="11">
        <v>72</v>
      </c>
      <c r="P384" s="7">
        <v>233.25821758999999</v>
      </c>
      <c r="Q384" s="9">
        <v>12661.5992760686</v>
      </c>
      <c r="R384" s="11" t="s">
        <v>8</v>
      </c>
      <c r="S384" s="7" t="s">
        <v>8</v>
      </c>
      <c r="T384" s="9" t="s">
        <v>8</v>
      </c>
    </row>
    <row r="385" spans="1:20" ht="29.1" customHeight="1" x14ac:dyDescent="0.3">
      <c r="A385" s="3" t="s">
        <v>1496</v>
      </c>
      <c r="B385" s="2" t="s">
        <v>7536</v>
      </c>
      <c r="C385" s="11">
        <v>54</v>
      </c>
      <c r="D385" s="7">
        <v>135.95258215000001</v>
      </c>
      <c r="E385" s="9">
        <v>7698.62386641798</v>
      </c>
      <c r="F385" s="11" t="s">
        <v>8</v>
      </c>
      <c r="G385" s="7" t="s">
        <v>8</v>
      </c>
      <c r="H385" s="9" t="s">
        <v>8</v>
      </c>
      <c r="I385" s="11" t="s">
        <v>8</v>
      </c>
      <c r="J385" s="7" t="s">
        <v>8</v>
      </c>
      <c r="K385" s="9" t="s">
        <v>8</v>
      </c>
      <c r="L385" s="11" t="s">
        <v>8</v>
      </c>
      <c r="M385" s="7" t="s">
        <v>8</v>
      </c>
      <c r="N385" s="9" t="s">
        <v>8</v>
      </c>
      <c r="O385" s="11">
        <v>20</v>
      </c>
      <c r="P385" s="7">
        <v>99.691393563000005</v>
      </c>
      <c r="Q385" s="9">
        <v>5503.9161427032705</v>
      </c>
      <c r="R385" s="11" t="s">
        <v>8</v>
      </c>
      <c r="S385" s="7" t="s">
        <v>8</v>
      </c>
      <c r="T385" s="9" t="s">
        <v>8</v>
      </c>
    </row>
    <row r="386" spans="1:20" ht="29.1" customHeight="1" x14ac:dyDescent="0.3">
      <c r="A386" s="3" t="s">
        <v>1500</v>
      </c>
      <c r="B386" s="2" t="s">
        <v>7537</v>
      </c>
      <c r="C386" s="11" t="s">
        <v>8</v>
      </c>
      <c r="D386" s="7" t="s">
        <v>8</v>
      </c>
      <c r="E386" s="9" t="s">
        <v>8</v>
      </c>
      <c r="F386" s="11" t="s">
        <v>8</v>
      </c>
      <c r="G386" s="7" t="s">
        <v>8</v>
      </c>
      <c r="H386" s="9" t="s">
        <v>8</v>
      </c>
      <c r="I386" s="11" t="s">
        <v>8</v>
      </c>
      <c r="J386" s="7" t="s">
        <v>8</v>
      </c>
      <c r="K386" s="9" t="s">
        <v>8</v>
      </c>
      <c r="L386" s="11" t="s">
        <v>8</v>
      </c>
      <c r="M386" s="7" t="s">
        <v>8</v>
      </c>
      <c r="N386" s="9" t="s">
        <v>8</v>
      </c>
      <c r="O386" s="11" t="s">
        <v>8</v>
      </c>
      <c r="P386" s="7" t="s">
        <v>8</v>
      </c>
      <c r="Q386" s="9" t="s">
        <v>8</v>
      </c>
      <c r="R386" s="11" t="s">
        <v>8</v>
      </c>
      <c r="S386" s="7" t="s">
        <v>8</v>
      </c>
      <c r="T386" s="9" t="s">
        <v>8</v>
      </c>
    </row>
    <row r="387" spans="1:20" ht="14.1" customHeight="1" x14ac:dyDescent="0.3">
      <c r="A387" s="3" t="s">
        <v>1503</v>
      </c>
      <c r="B387" s="3" t="s">
        <v>1504</v>
      </c>
      <c r="C387" s="11">
        <v>147</v>
      </c>
      <c r="D387" s="7">
        <v>170.53613701</v>
      </c>
      <c r="E387" s="9">
        <v>10434.8579648704</v>
      </c>
      <c r="F387" s="11" t="s">
        <v>8</v>
      </c>
      <c r="G387" s="7" t="s">
        <v>8</v>
      </c>
      <c r="H387" s="9" t="s">
        <v>8</v>
      </c>
      <c r="I387" s="11" t="s">
        <v>8</v>
      </c>
      <c r="J387" s="7" t="s">
        <v>8</v>
      </c>
      <c r="K387" s="9" t="s">
        <v>8</v>
      </c>
      <c r="L387" s="11">
        <v>147</v>
      </c>
      <c r="M387" s="7">
        <v>170.53613701</v>
      </c>
      <c r="N387" s="9">
        <v>10434.8579648704</v>
      </c>
      <c r="O387" s="11" t="s">
        <v>8</v>
      </c>
      <c r="P387" s="7" t="s">
        <v>8</v>
      </c>
      <c r="Q387" s="9" t="s">
        <v>8</v>
      </c>
      <c r="R387" s="11" t="s">
        <v>8</v>
      </c>
      <c r="S387" s="7" t="s">
        <v>8</v>
      </c>
      <c r="T387" s="9" t="s">
        <v>8</v>
      </c>
    </row>
    <row r="388" spans="1:20" ht="14.1" customHeight="1" x14ac:dyDescent="0.3">
      <c r="A388" s="3" t="s">
        <v>1506</v>
      </c>
      <c r="B388" s="3" t="s">
        <v>6426</v>
      </c>
      <c r="C388" s="11">
        <v>503</v>
      </c>
      <c r="D388" s="7">
        <v>197.46964159999999</v>
      </c>
      <c r="E388" s="9">
        <v>11605.1249479373</v>
      </c>
      <c r="F388" s="11">
        <v>15</v>
      </c>
      <c r="G388" s="7">
        <v>288.42766886999999</v>
      </c>
      <c r="H388" s="9">
        <v>16840.664086021901</v>
      </c>
      <c r="I388" s="11">
        <v>215</v>
      </c>
      <c r="J388" s="7">
        <v>283.21653966000002</v>
      </c>
      <c r="K388" s="9">
        <v>16623.162472969001</v>
      </c>
      <c r="L388" s="11" t="s">
        <v>8</v>
      </c>
      <c r="M388" s="7" t="s">
        <v>8</v>
      </c>
      <c r="N388" s="9" t="s">
        <v>8</v>
      </c>
      <c r="O388" s="11" t="s">
        <v>8</v>
      </c>
      <c r="P388" s="7" t="s">
        <v>8</v>
      </c>
      <c r="Q388" s="9" t="s">
        <v>8</v>
      </c>
      <c r="R388" s="11" t="s">
        <v>8</v>
      </c>
      <c r="S388" s="7" t="s">
        <v>8</v>
      </c>
      <c r="T388" s="9" t="s">
        <v>8</v>
      </c>
    </row>
    <row r="389" spans="1:20" ht="14.1" customHeight="1" x14ac:dyDescent="0.3">
      <c r="A389" s="3" t="s">
        <v>1510</v>
      </c>
      <c r="B389" s="3" t="s">
        <v>6427</v>
      </c>
      <c r="C389" s="11">
        <v>49</v>
      </c>
      <c r="D389" s="7">
        <v>277.96959815000002</v>
      </c>
      <c r="E389" s="9">
        <v>17255.644464074699</v>
      </c>
      <c r="F389" s="11">
        <v>49</v>
      </c>
      <c r="G389" s="7">
        <v>277.96959815000002</v>
      </c>
      <c r="H389" s="9">
        <v>17255.644464074699</v>
      </c>
      <c r="I389" s="11" t="s">
        <v>8</v>
      </c>
      <c r="J389" s="7" t="s">
        <v>8</v>
      </c>
      <c r="K389" s="9" t="s">
        <v>8</v>
      </c>
      <c r="L389" s="11" t="s">
        <v>8</v>
      </c>
      <c r="M389" s="7" t="s">
        <v>8</v>
      </c>
      <c r="N389" s="9" t="s">
        <v>8</v>
      </c>
      <c r="O389" s="11" t="s">
        <v>8</v>
      </c>
      <c r="P389" s="7" t="s">
        <v>8</v>
      </c>
      <c r="Q389" s="9" t="s">
        <v>8</v>
      </c>
      <c r="R389" s="11" t="s">
        <v>8</v>
      </c>
      <c r="S389" s="7" t="s">
        <v>8</v>
      </c>
      <c r="T389" s="9" t="s">
        <v>8</v>
      </c>
    </row>
    <row r="390" spans="1:20" ht="29.1" customHeight="1" x14ac:dyDescent="0.3">
      <c r="A390" s="3" t="s">
        <v>1513</v>
      </c>
      <c r="B390" s="2" t="s">
        <v>1514</v>
      </c>
      <c r="C390" s="11">
        <v>43</v>
      </c>
      <c r="D390" s="7">
        <v>121.26407215</v>
      </c>
      <c r="E390" s="9">
        <v>13772.162296164999</v>
      </c>
      <c r="F390" s="11" t="s">
        <v>8</v>
      </c>
      <c r="G390" s="7" t="s">
        <v>8</v>
      </c>
      <c r="H390" s="9" t="s">
        <v>8</v>
      </c>
      <c r="I390" s="11">
        <v>20</v>
      </c>
      <c r="J390" s="7">
        <v>118.40777899</v>
      </c>
      <c r="K390" s="9">
        <v>15351.0150946258</v>
      </c>
      <c r="L390" s="11" t="s">
        <v>8</v>
      </c>
      <c r="M390" s="7" t="s">
        <v>8</v>
      </c>
      <c r="N390" s="9" t="s">
        <v>8</v>
      </c>
      <c r="O390" s="11" t="s">
        <v>8</v>
      </c>
      <c r="P390" s="7" t="s">
        <v>8</v>
      </c>
      <c r="Q390" s="9" t="s">
        <v>8</v>
      </c>
      <c r="R390" s="11" t="s">
        <v>8</v>
      </c>
      <c r="S390" s="7" t="s">
        <v>8</v>
      </c>
      <c r="T390" s="9" t="s">
        <v>8</v>
      </c>
    </row>
    <row r="391" spans="1:20" ht="29.1" customHeight="1" x14ac:dyDescent="0.3">
      <c r="A391" s="3" t="s">
        <v>1517</v>
      </c>
      <c r="B391" s="2" t="s">
        <v>7538</v>
      </c>
      <c r="C391" s="11">
        <v>50</v>
      </c>
      <c r="D391" s="7">
        <v>129.65834896000001</v>
      </c>
      <c r="E391" s="9">
        <v>12903.669315738</v>
      </c>
      <c r="F391" s="11" t="s">
        <v>8</v>
      </c>
      <c r="G391" s="7" t="s">
        <v>8</v>
      </c>
      <c r="H391" s="9" t="s">
        <v>8</v>
      </c>
      <c r="I391" s="11">
        <v>22</v>
      </c>
      <c r="J391" s="7">
        <v>117.10742385</v>
      </c>
      <c r="K391" s="9">
        <v>26647.515002698801</v>
      </c>
      <c r="L391" s="11" t="s">
        <v>8</v>
      </c>
      <c r="M391" s="7" t="s">
        <v>8</v>
      </c>
      <c r="N391" s="9" t="s">
        <v>8</v>
      </c>
      <c r="O391" s="11" t="s">
        <v>8</v>
      </c>
      <c r="P391" s="7" t="s">
        <v>8</v>
      </c>
      <c r="Q391" s="9" t="s">
        <v>8</v>
      </c>
      <c r="R391" s="11" t="s">
        <v>8</v>
      </c>
      <c r="S391" s="7" t="s">
        <v>8</v>
      </c>
      <c r="T391" s="9" t="s">
        <v>8</v>
      </c>
    </row>
    <row r="392" spans="1:20" ht="29.1" customHeight="1" x14ac:dyDescent="0.3">
      <c r="A392" s="3" t="s">
        <v>1521</v>
      </c>
      <c r="B392" s="2" t="s">
        <v>7539</v>
      </c>
      <c r="C392" s="11" t="s">
        <v>8</v>
      </c>
      <c r="D392" s="7" t="s">
        <v>8</v>
      </c>
      <c r="E392" s="9" t="s">
        <v>8</v>
      </c>
      <c r="F392" s="11" t="s">
        <v>8</v>
      </c>
      <c r="G392" s="7" t="s">
        <v>8</v>
      </c>
      <c r="H392" s="9" t="s">
        <v>8</v>
      </c>
      <c r="I392" s="11" t="s">
        <v>8</v>
      </c>
      <c r="J392" s="7" t="s">
        <v>8</v>
      </c>
      <c r="K392" s="9" t="s">
        <v>8</v>
      </c>
      <c r="L392" s="11" t="s">
        <v>8</v>
      </c>
      <c r="M392" s="7" t="s">
        <v>8</v>
      </c>
      <c r="N392" s="9" t="s">
        <v>8</v>
      </c>
      <c r="O392" s="11" t="s">
        <v>8</v>
      </c>
      <c r="P392" s="7" t="s">
        <v>8</v>
      </c>
      <c r="Q392" s="9" t="s">
        <v>8</v>
      </c>
      <c r="R392" s="11" t="s">
        <v>8</v>
      </c>
      <c r="S392" s="7" t="s">
        <v>8</v>
      </c>
      <c r="T392" s="9" t="s">
        <v>8</v>
      </c>
    </row>
    <row r="393" spans="1:20" ht="29.1" customHeight="1" x14ac:dyDescent="0.3">
      <c r="A393" s="3" t="s">
        <v>1525</v>
      </c>
      <c r="B393" s="2" t="s">
        <v>7540</v>
      </c>
      <c r="C393" s="11" t="s">
        <v>8</v>
      </c>
      <c r="D393" s="7" t="s">
        <v>8</v>
      </c>
      <c r="E393" s="9" t="s">
        <v>8</v>
      </c>
      <c r="F393" s="11" t="s">
        <v>8</v>
      </c>
      <c r="G393" s="7" t="s">
        <v>8</v>
      </c>
      <c r="H393" s="9" t="s">
        <v>8</v>
      </c>
      <c r="I393" s="11" t="s">
        <v>8</v>
      </c>
      <c r="J393" s="7" t="s">
        <v>8</v>
      </c>
      <c r="K393" s="9" t="s">
        <v>8</v>
      </c>
      <c r="L393" s="11" t="s">
        <v>8</v>
      </c>
      <c r="M393" s="7" t="s">
        <v>8</v>
      </c>
      <c r="N393" s="9" t="s">
        <v>8</v>
      </c>
      <c r="O393" s="11" t="s">
        <v>8</v>
      </c>
      <c r="P393" s="7" t="s">
        <v>8</v>
      </c>
      <c r="Q393" s="9" t="s">
        <v>8</v>
      </c>
      <c r="R393" s="11" t="s">
        <v>8</v>
      </c>
      <c r="S393" s="7" t="s">
        <v>8</v>
      </c>
      <c r="T393" s="9" t="s">
        <v>8</v>
      </c>
    </row>
    <row r="394" spans="1:20" ht="14.1" customHeight="1" x14ac:dyDescent="0.3">
      <c r="A394" s="3" t="s">
        <v>1529</v>
      </c>
      <c r="B394" s="3" t="s">
        <v>6432</v>
      </c>
      <c r="C394" s="11">
        <v>12</v>
      </c>
      <c r="D394" s="7">
        <v>175.31027988</v>
      </c>
      <c r="E394" s="9">
        <v>10310.3980710995</v>
      </c>
      <c r="F394" s="11" t="s">
        <v>8</v>
      </c>
      <c r="G394" s="7" t="s">
        <v>8</v>
      </c>
      <c r="H394" s="9" t="s">
        <v>8</v>
      </c>
      <c r="I394" s="11" t="s">
        <v>8</v>
      </c>
      <c r="J394" s="7" t="s">
        <v>8</v>
      </c>
      <c r="K394" s="9" t="s">
        <v>8</v>
      </c>
      <c r="L394" s="11" t="s">
        <v>8</v>
      </c>
      <c r="M394" s="7" t="s">
        <v>8</v>
      </c>
      <c r="N394" s="9" t="s">
        <v>8</v>
      </c>
      <c r="O394" s="11" t="s">
        <v>8</v>
      </c>
      <c r="P394" s="7" t="s">
        <v>8</v>
      </c>
      <c r="Q394" s="9" t="s">
        <v>8</v>
      </c>
      <c r="R394" s="11" t="s">
        <v>8</v>
      </c>
      <c r="S394" s="7" t="s">
        <v>8</v>
      </c>
      <c r="T394" s="9" t="s">
        <v>8</v>
      </c>
    </row>
    <row r="395" spans="1:20" ht="14.1" customHeight="1" x14ac:dyDescent="0.3">
      <c r="A395" s="3" t="s">
        <v>1533</v>
      </c>
      <c r="B395" s="3" t="s">
        <v>6433</v>
      </c>
      <c r="C395" s="11">
        <v>18</v>
      </c>
      <c r="D395" s="7">
        <v>149.63440076000001</v>
      </c>
      <c r="E395" s="9">
        <v>11082.3833463794</v>
      </c>
      <c r="F395" s="11" t="s">
        <v>8</v>
      </c>
      <c r="G395" s="7" t="s">
        <v>8</v>
      </c>
      <c r="H395" s="9" t="s">
        <v>8</v>
      </c>
      <c r="I395" s="11" t="s">
        <v>8</v>
      </c>
      <c r="J395" s="7" t="s">
        <v>8</v>
      </c>
      <c r="K395" s="9" t="s">
        <v>8</v>
      </c>
      <c r="L395" s="11" t="s">
        <v>8</v>
      </c>
      <c r="M395" s="7" t="s">
        <v>8</v>
      </c>
      <c r="N395" s="9" t="s">
        <v>8</v>
      </c>
      <c r="O395" s="11" t="s">
        <v>8</v>
      </c>
      <c r="P395" s="7" t="s">
        <v>8</v>
      </c>
      <c r="Q395" s="9" t="s">
        <v>8</v>
      </c>
      <c r="R395" s="11" t="s">
        <v>8</v>
      </c>
      <c r="S395" s="7" t="s">
        <v>8</v>
      </c>
      <c r="T395" s="9" t="s">
        <v>8</v>
      </c>
    </row>
    <row r="396" spans="1:20" ht="29.1" customHeight="1" x14ac:dyDescent="0.3">
      <c r="A396" s="3" t="s">
        <v>1537</v>
      </c>
      <c r="B396" s="2" t="s">
        <v>1538</v>
      </c>
      <c r="C396" s="11" t="s">
        <v>8</v>
      </c>
      <c r="D396" s="7" t="s">
        <v>8</v>
      </c>
      <c r="E396" s="9" t="s">
        <v>8</v>
      </c>
      <c r="F396" s="11" t="s">
        <v>8</v>
      </c>
      <c r="G396" s="7" t="s">
        <v>8</v>
      </c>
      <c r="H396" s="9" t="s">
        <v>8</v>
      </c>
      <c r="I396" s="11" t="s">
        <v>8</v>
      </c>
      <c r="J396" s="7" t="s">
        <v>8</v>
      </c>
      <c r="K396" s="9" t="s">
        <v>8</v>
      </c>
      <c r="L396" s="11" t="s">
        <v>8</v>
      </c>
      <c r="M396" s="7" t="s">
        <v>8</v>
      </c>
      <c r="N396" s="9" t="s">
        <v>8</v>
      </c>
      <c r="O396" s="11" t="s">
        <v>8</v>
      </c>
      <c r="P396" s="7" t="s">
        <v>8</v>
      </c>
      <c r="Q396" s="9" t="s">
        <v>8</v>
      </c>
      <c r="R396" s="11" t="s">
        <v>8</v>
      </c>
      <c r="S396" s="7" t="s">
        <v>8</v>
      </c>
      <c r="T396" s="9" t="s">
        <v>8</v>
      </c>
    </row>
    <row r="397" spans="1:20" ht="14.1" customHeight="1" x14ac:dyDescent="0.3">
      <c r="A397" s="3" t="s">
        <v>1541</v>
      </c>
      <c r="B397" s="3" t="s">
        <v>6435</v>
      </c>
      <c r="C397" s="11">
        <v>13</v>
      </c>
      <c r="D397" s="7">
        <v>92.829917476000006</v>
      </c>
      <c r="E397" s="9">
        <v>19298.113428085799</v>
      </c>
      <c r="F397" s="11" t="s">
        <v>8</v>
      </c>
      <c r="G397" s="7" t="s">
        <v>8</v>
      </c>
      <c r="H397" s="9" t="s">
        <v>8</v>
      </c>
      <c r="I397" s="11" t="s">
        <v>8</v>
      </c>
      <c r="J397" s="7" t="s">
        <v>8</v>
      </c>
      <c r="K397" s="9" t="s">
        <v>8</v>
      </c>
      <c r="L397" s="11" t="s">
        <v>8</v>
      </c>
      <c r="M397" s="7" t="s">
        <v>8</v>
      </c>
      <c r="N397" s="9" t="s">
        <v>8</v>
      </c>
      <c r="O397" s="11" t="s">
        <v>8</v>
      </c>
      <c r="P397" s="7" t="s">
        <v>8</v>
      </c>
      <c r="Q397" s="9" t="s">
        <v>8</v>
      </c>
      <c r="R397" s="11" t="s">
        <v>8</v>
      </c>
      <c r="S397" s="7" t="s">
        <v>8</v>
      </c>
      <c r="T397" s="9" t="s">
        <v>8</v>
      </c>
    </row>
    <row r="398" spans="1:20" ht="14.1" customHeight="1" x14ac:dyDescent="0.3">
      <c r="A398" s="3" t="s">
        <v>1545</v>
      </c>
      <c r="B398" s="3" t="s">
        <v>6436</v>
      </c>
      <c r="C398" s="11">
        <v>14</v>
      </c>
      <c r="D398" s="7">
        <v>168.50586042</v>
      </c>
      <c r="E398" s="9">
        <v>14110.8529913577</v>
      </c>
      <c r="F398" s="11" t="s">
        <v>8</v>
      </c>
      <c r="G398" s="7" t="s">
        <v>8</v>
      </c>
      <c r="H398" s="9" t="s">
        <v>8</v>
      </c>
      <c r="I398" s="11" t="s">
        <v>8</v>
      </c>
      <c r="J398" s="7" t="s">
        <v>8</v>
      </c>
      <c r="K398" s="9" t="s">
        <v>8</v>
      </c>
      <c r="L398" s="11" t="s">
        <v>8</v>
      </c>
      <c r="M398" s="7" t="s">
        <v>8</v>
      </c>
      <c r="N398" s="9" t="s">
        <v>8</v>
      </c>
      <c r="O398" s="11" t="s">
        <v>8</v>
      </c>
      <c r="P398" s="7" t="s">
        <v>8</v>
      </c>
      <c r="Q398" s="9" t="s">
        <v>8</v>
      </c>
      <c r="R398" s="11" t="s">
        <v>8</v>
      </c>
      <c r="S398" s="7" t="s">
        <v>8</v>
      </c>
      <c r="T398" s="9" t="s">
        <v>8</v>
      </c>
    </row>
    <row r="399" spans="1:20" ht="14.1" customHeight="1" x14ac:dyDescent="0.3">
      <c r="A399" s="3" t="s">
        <v>1549</v>
      </c>
      <c r="B399" s="3" t="s">
        <v>6437</v>
      </c>
      <c r="C399" s="11">
        <v>134</v>
      </c>
      <c r="D399" s="7">
        <v>120.07707653</v>
      </c>
      <c r="E399" s="9">
        <v>15443.290266580199</v>
      </c>
      <c r="F399" s="11" t="s">
        <v>8</v>
      </c>
      <c r="G399" s="7" t="s">
        <v>8</v>
      </c>
      <c r="H399" s="9" t="s">
        <v>8</v>
      </c>
      <c r="I399" s="11">
        <v>43</v>
      </c>
      <c r="J399" s="7">
        <v>121.87317271000001</v>
      </c>
      <c r="K399" s="9">
        <v>16949.0393882965</v>
      </c>
      <c r="L399" s="11" t="s">
        <v>8</v>
      </c>
      <c r="M399" s="7" t="s">
        <v>8</v>
      </c>
      <c r="N399" s="9" t="s">
        <v>8</v>
      </c>
      <c r="O399" s="11" t="s">
        <v>8</v>
      </c>
      <c r="P399" s="7" t="s">
        <v>8</v>
      </c>
      <c r="Q399" s="9" t="s">
        <v>8</v>
      </c>
      <c r="R399" s="11">
        <v>14</v>
      </c>
      <c r="S399" s="7">
        <v>125.19080257</v>
      </c>
      <c r="T399" s="9">
        <v>12055.3353804419</v>
      </c>
    </row>
    <row r="400" spans="1:20" ht="29.1" customHeight="1" x14ac:dyDescent="0.3">
      <c r="A400" s="3" t="s">
        <v>1553</v>
      </c>
      <c r="B400" s="2" t="s">
        <v>7541</v>
      </c>
      <c r="C400" s="11">
        <v>64</v>
      </c>
      <c r="D400" s="7">
        <v>116.82509048999999</v>
      </c>
      <c r="E400" s="9">
        <v>12801.502630809</v>
      </c>
      <c r="F400" s="11">
        <v>39</v>
      </c>
      <c r="G400" s="7">
        <v>115.09620183</v>
      </c>
      <c r="H400" s="9">
        <v>14099.7186323719</v>
      </c>
      <c r="I400" s="11" t="s">
        <v>8</v>
      </c>
      <c r="J400" s="7" t="s">
        <v>8</v>
      </c>
      <c r="K400" s="9" t="s">
        <v>8</v>
      </c>
      <c r="L400" s="11" t="s">
        <v>8</v>
      </c>
      <c r="M400" s="7" t="s">
        <v>8</v>
      </c>
      <c r="N400" s="9" t="s">
        <v>8</v>
      </c>
      <c r="O400" s="11" t="s">
        <v>8</v>
      </c>
      <c r="P400" s="7" t="s">
        <v>8</v>
      </c>
      <c r="Q400" s="9" t="s">
        <v>8</v>
      </c>
      <c r="R400" s="11" t="s">
        <v>8</v>
      </c>
      <c r="S400" s="7" t="s">
        <v>8</v>
      </c>
      <c r="T400" s="9" t="s">
        <v>8</v>
      </c>
    </row>
    <row r="401" spans="1:20" ht="29.1" customHeight="1" x14ac:dyDescent="0.3">
      <c r="A401" s="3" t="s">
        <v>1557</v>
      </c>
      <c r="B401" s="2" t="s">
        <v>7542</v>
      </c>
      <c r="C401" s="11">
        <v>15</v>
      </c>
      <c r="D401" s="7">
        <v>100.86197206999999</v>
      </c>
      <c r="E401" s="9">
        <v>8615.5039077667607</v>
      </c>
      <c r="F401" s="11" t="s">
        <v>8</v>
      </c>
      <c r="G401" s="7" t="s">
        <v>8</v>
      </c>
      <c r="H401" s="9" t="s">
        <v>8</v>
      </c>
      <c r="I401" s="11" t="s">
        <v>8</v>
      </c>
      <c r="J401" s="7" t="s">
        <v>8</v>
      </c>
      <c r="K401" s="9" t="s">
        <v>8</v>
      </c>
      <c r="L401" s="11" t="s">
        <v>8</v>
      </c>
      <c r="M401" s="7" t="s">
        <v>8</v>
      </c>
      <c r="N401" s="9" t="s">
        <v>8</v>
      </c>
      <c r="O401" s="11" t="s">
        <v>8</v>
      </c>
      <c r="P401" s="7" t="s">
        <v>8</v>
      </c>
      <c r="Q401" s="9" t="s">
        <v>8</v>
      </c>
      <c r="R401" s="11" t="s">
        <v>8</v>
      </c>
      <c r="S401" s="7" t="s">
        <v>8</v>
      </c>
      <c r="T401" s="9" t="s">
        <v>8</v>
      </c>
    </row>
    <row r="402" spans="1:20" ht="14.1" customHeight="1" x14ac:dyDescent="0.3">
      <c r="A402" s="3" t="s">
        <v>1560</v>
      </c>
      <c r="B402" s="3" t="s">
        <v>1561</v>
      </c>
      <c r="C402" s="11">
        <v>76</v>
      </c>
      <c r="D402" s="7">
        <v>125.35271222</v>
      </c>
      <c r="E402" s="9">
        <v>13234.121253019201</v>
      </c>
      <c r="F402" s="11" t="s">
        <v>8</v>
      </c>
      <c r="G402" s="7" t="s">
        <v>8</v>
      </c>
      <c r="H402" s="9" t="s">
        <v>8</v>
      </c>
      <c r="I402" s="11">
        <v>22</v>
      </c>
      <c r="J402" s="7">
        <v>127.51307583000001</v>
      </c>
      <c r="K402" s="9">
        <v>9813.1748117664301</v>
      </c>
      <c r="L402" s="11" t="s">
        <v>8</v>
      </c>
      <c r="M402" s="7" t="s">
        <v>8</v>
      </c>
      <c r="N402" s="9" t="s">
        <v>8</v>
      </c>
      <c r="O402" s="11" t="s">
        <v>8</v>
      </c>
      <c r="P402" s="7" t="s">
        <v>8</v>
      </c>
      <c r="Q402" s="9" t="s">
        <v>8</v>
      </c>
      <c r="R402" s="11" t="s">
        <v>8</v>
      </c>
      <c r="S402" s="7" t="s">
        <v>8</v>
      </c>
      <c r="T402" s="9" t="s">
        <v>8</v>
      </c>
    </row>
    <row r="403" spans="1:20" ht="14.1" customHeight="1" x14ac:dyDescent="0.3">
      <c r="A403" s="3" t="s">
        <v>1564</v>
      </c>
      <c r="B403" s="3" t="s">
        <v>6440</v>
      </c>
      <c r="C403" s="11" t="s">
        <v>8</v>
      </c>
      <c r="D403" s="7" t="s">
        <v>8</v>
      </c>
      <c r="E403" s="9" t="s">
        <v>8</v>
      </c>
      <c r="F403" s="11" t="s">
        <v>8</v>
      </c>
      <c r="G403" s="7" t="s">
        <v>8</v>
      </c>
      <c r="H403" s="9" t="s">
        <v>8</v>
      </c>
      <c r="I403" s="11" t="s">
        <v>8</v>
      </c>
      <c r="J403" s="7" t="s">
        <v>8</v>
      </c>
      <c r="K403" s="9" t="s">
        <v>8</v>
      </c>
      <c r="L403" s="11" t="s">
        <v>8</v>
      </c>
      <c r="M403" s="7" t="s">
        <v>8</v>
      </c>
      <c r="N403" s="9" t="s">
        <v>8</v>
      </c>
      <c r="O403" s="11" t="s">
        <v>8</v>
      </c>
      <c r="P403" s="7" t="s">
        <v>8</v>
      </c>
      <c r="Q403" s="9" t="s">
        <v>8</v>
      </c>
      <c r="R403" s="11" t="s">
        <v>8</v>
      </c>
      <c r="S403" s="7" t="s">
        <v>8</v>
      </c>
      <c r="T403" s="9" t="s">
        <v>8</v>
      </c>
    </row>
    <row r="404" spans="1:20" ht="29.1" customHeight="1" x14ac:dyDescent="0.3">
      <c r="A404" s="3" t="s">
        <v>1567</v>
      </c>
      <c r="B404" s="2" t="s">
        <v>7543</v>
      </c>
      <c r="C404" s="11">
        <v>62</v>
      </c>
      <c r="D404" s="7">
        <v>108.94353287</v>
      </c>
      <c r="E404" s="9">
        <v>10039.9533127336</v>
      </c>
      <c r="F404" s="11" t="s">
        <v>8</v>
      </c>
      <c r="G404" s="7" t="s">
        <v>8</v>
      </c>
      <c r="H404" s="9" t="s">
        <v>8</v>
      </c>
      <c r="I404" s="11">
        <v>19</v>
      </c>
      <c r="J404" s="7">
        <v>94.982170397000004</v>
      </c>
      <c r="K404" s="9">
        <v>8987.5171916386407</v>
      </c>
      <c r="L404" s="11" t="s">
        <v>8</v>
      </c>
      <c r="M404" s="7" t="s">
        <v>8</v>
      </c>
      <c r="N404" s="9" t="s">
        <v>8</v>
      </c>
      <c r="O404" s="11" t="s">
        <v>8</v>
      </c>
      <c r="P404" s="7" t="s">
        <v>8</v>
      </c>
      <c r="Q404" s="9" t="s">
        <v>8</v>
      </c>
      <c r="R404" s="11" t="s">
        <v>8</v>
      </c>
      <c r="S404" s="7" t="s">
        <v>8</v>
      </c>
      <c r="T404" s="9" t="s">
        <v>8</v>
      </c>
    </row>
    <row r="405" spans="1:20" ht="29.1" customHeight="1" x14ac:dyDescent="0.3">
      <c r="A405" s="3" t="s">
        <v>1571</v>
      </c>
      <c r="B405" s="2" t="s">
        <v>7544</v>
      </c>
      <c r="C405" s="11" t="s">
        <v>8</v>
      </c>
      <c r="D405" s="7" t="s">
        <v>8</v>
      </c>
      <c r="E405" s="9" t="s">
        <v>8</v>
      </c>
      <c r="F405" s="11" t="s">
        <v>8</v>
      </c>
      <c r="G405" s="7" t="s">
        <v>8</v>
      </c>
      <c r="H405" s="9" t="s">
        <v>8</v>
      </c>
      <c r="I405" s="11" t="s">
        <v>8</v>
      </c>
      <c r="J405" s="7" t="s">
        <v>8</v>
      </c>
      <c r="K405" s="9" t="s">
        <v>8</v>
      </c>
      <c r="L405" s="11" t="s">
        <v>8</v>
      </c>
      <c r="M405" s="7" t="s">
        <v>8</v>
      </c>
      <c r="N405" s="9" t="s">
        <v>8</v>
      </c>
      <c r="O405" s="11" t="s">
        <v>8</v>
      </c>
      <c r="P405" s="7" t="s">
        <v>8</v>
      </c>
      <c r="Q405" s="9" t="s">
        <v>8</v>
      </c>
      <c r="R405" s="11" t="s">
        <v>8</v>
      </c>
      <c r="S405" s="7" t="s">
        <v>8</v>
      </c>
      <c r="T405" s="9" t="s">
        <v>8</v>
      </c>
    </row>
    <row r="406" spans="1:20" ht="29.1" customHeight="1" x14ac:dyDescent="0.3">
      <c r="A406" s="3" t="s">
        <v>1575</v>
      </c>
      <c r="B406" s="2" t="s">
        <v>7545</v>
      </c>
      <c r="C406" s="11">
        <v>19</v>
      </c>
      <c r="D406" s="7">
        <v>94.944593767000001</v>
      </c>
      <c r="E406" s="9">
        <v>14427.5388918591</v>
      </c>
      <c r="F406" s="11" t="s">
        <v>8</v>
      </c>
      <c r="G406" s="7" t="s">
        <v>8</v>
      </c>
      <c r="H406" s="9" t="s">
        <v>8</v>
      </c>
      <c r="I406" s="11" t="s">
        <v>8</v>
      </c>
      <c r="J406" s="7" t="s">
        <v>8</v>
      </c>
      <c r="K406" s="9" t="s">
        <v>8</v>
      </c>
      <c r="L406" s="11" t="s">
        <v>8</v>
      </c>
      <c r="M406" s="7" t="s">
        <v>8</v>
      </c>
      <c r="N406" s="9" t="s">
        <v>8</v>
      </c>
      <c r="O406" s="11" t="s">
        <v>8</v>
      </c>
      <c r="P406" s="7" t="s">
        <v>8</v>
      </c>
      <c r="Q406" s="9" t="s">
        <v>8</v>
      </c>
      <c r="R406" s="11" t="s">
        <v>8</v>
      </c>
      <c r="S406" s="7" t="s">
        <v>8</v>
      </c>
      <c r="T406" s="9" t="s">
        <v>8</v>
      </c>
    </row>
    <row r="407" spans="1:20" ht="14.1" customHeight="1" x14ac:dyDescent="0.3">
      <c r="A407" s="3" t="s">
        <v>1579</v>
      </c>
      <c r="B407" s="3" t="s">
        <v>6444</v>
      </c>
      <c r="C407" s="11">
        <v>61</v>
      </c>
      <c r="D407" s="7">
        <v>202.74575209</v>
      </c>
      <c r="E407" s="9">
        <v>11972.511371123501</v>
      </c>
      <c r="F407" s="11" t="s">
        <v>8</v>
      </c>
      <c r="G407" s="7" t="s">
        <v>8</v>
      </c>
      <c r="H407" s="9" t="s">
        <v>8</v>
      </c>
      <c r="I407" s="11">
        <v>22</v>
      </c>
      <c r="J407" s="7">
        <v>192.47177640999999</v>
      </c>
      <c r="K407" s="9">
        <v>10921.6340336345</v>
      </c>
      <c r="L407" s="11" t="s">
        <v>8</v>
      </c>
      <c r="M407" s="7" t="s">
        <v>8</v>
      </c>
      <c r="N407" s="9" t="s">
        <v>8</v>
      </c>
      <c r="O407" s="11" t="s">
        <v>8</v>
      </c>
      <c r="P407" s="7" t="s">
        <v>8</v>
      </c>
      <c r="Q407" s="9" t="s">
        <v>8</v>
      </c>
      <c r="R407" s="11" t="s">
        <v>8</v>
      </c>
      <c r="S407" s="7" t="s">
        <v>8</v>
      </c>
      <c r="T407" s="9" t="s">
        <v>8</v>
      </c>
    </row>
    <row r="408" spans="1:20" ht="14.1" customHeight="1" x14ac:dyDescent="0.3">
      <c r="A408" s="3" t="s">
        <v>1582</v>
      </c>
      <c r="B408" s="3" t="s">
        <v>6445</v>
      </c>
      <c r="C408" s="11" t="s">
        <v>8</v>
      </c>
      <c r="D408" s="7" t="s">
        <v>8</v>
      </c>
      <c r="E408" s="9" t="s">
        <v>8</v>
      </c>
      <c r="F408" s="11" t="s">
        <v>8</v>
      </c>
      <c r="G408" s="7" t="s">
        <v>8</v>
      </c>
      <c r="H408" s="9" t="s">
        <v>8</v>
      </c>
      <c r="I408" s="11" t="s">
        <v>8</v>
      </c>
      <c r="J408" s="7" t="s">
        <v>8</v>
      </c>
      <c r="K408" s="9" t="s">
        <v>8</v>
      </c>
      <c r="L408" s="11" t="s">
        <v>8</v>
      </c>
      <c r="M408" s="7" t="s">
        <v>8</v>
      </c>
      <c r="N408" s="9" t="s">
        <v>8</v>
      </c>
      <c r="O408" s="11" t="s">
        <v>8</v>
      </c>
      <c r="P408" s="7" t="s">
        <v>8</v>
      </c>
      <c r="Q408" s="9" t="s">
        <v>8</v>
      </c>
      <c r="R408" s="11" t="s">
        <v>8</v>
      </c>
      <c r="S408" s="7" t="s">
        <v>8</v>
      </c>
      <c r="T408" s="9" t="s">
        <v>8</v>
      </c>
    </row>
    <row r="409" spans="1:20" ht="14.1" customHeight="1" x14ac:dyDescent="0.3">
      <c r="A409" s="3" t="s">
        <v>1585</v>
      </c>
      <c r="B409" s="3" t="s">
        <v>1586</v>
      </c>
      <c r="C409" s="11">
        <v>48</v>
      </c>
      <c r="D409" s="7">
        <v>108.87065705000001</v>
      </c>
      <c r="E409" s="9">
        <v>9946.4278734086402</v>
      </c>
      <c r="F409" s="11" t="s">
        <v>8</v>
      </c>
      <c r="G409" s="7" t="s">
        <v>8</v>
      </c>
      <c r="H409" s="9" t="s">
        <v>8</v>
      </c>
      <c r="I409" s="11">
        <v>11</v>
      </c>
      <c r="J409" s="7">
        <v>109.7033795</v>
      </c>
      <c r="K409" s="9">
        <v>7689.7427588614</v>
      </c>
      <c r="L409" s="11" t="s">
        <v>8</v>
      </c>
      <c r="M409" s="7" t="s">
        <v>8</v>
      </c>
      <c r="N409" s="9" t="s">
        <v>8</v>
      </c>
      <c r="O409" s="11" t="s">
        <v>8</v>
      </c>
      <c r="P409" s="7" t="s">
        <v>8</v>
      </c>
      <c r="Q409" s="9" t="s">
        <v>8</v>
      </c>
      <c r="R409" s="11" t="s">
        <v>8</v>
      </c>
      <c r="S409" s="7" t="s">
        <v>8</v>
      </c>
      <c r="T409" s="9" t="s">
        <v>8</v>
      </c>
    </row>
    <row r="410" spans="1:20" ht="29.1" customHeight="1" x14ac:dyDescent="0.3">
      <c r="A410" s="3" t="s">
        <v>1589</v>
      </c>
      <c r="B410" s="2" t="s">
        <v>1590</v>
      </c>
      <c r="C410" s="11">
        <v>108</v>
      </c>
      <c r="D410" s="7">
        <v>124.52585388999999</v>
      </c>
      <c r="E410" s="9">
        <v>15107.4121658534</v>
      </c>
      <c r="F410" s="11" t="s">
        <v>8</v>
      </c>
      <c r="G410" s="7" t="s">
        <v>8</v>
      </c>
      <c r="H410" s="9" t="s">
        <v>8</v>
      </c>
      <c r="I410" s="11">
        <v>36</v>
      </c>
      <c r="J410" s="7">
        <v>124.79864969</v>
      </c>
      <c r="K410" s="9">
        <v>20680.545029480902</v>
      </c>
      <c r="L410" s="11" t="s">
        <v>8</v>
      </c>
      <c r="M410" s="7" t="s">
        <v>8</v>
      </c>
      <c r="N410" s="9" t="s">
        <v>8</v>
      </c>
      <c r="O410" s="11" t="s">
        <v>8</v>
      </c>
      <c r="P410" s="7" t="s">
        <v>8</v>
      </c>
      <c r="Q410" s="9" t="s">
        <v>8</v>
      </c>
      <c r="R410" s="11" t="s">
        <v>8</v>
      </c>
      <c r="S410" s="7" t="s">
        <v>8</v>
      </c>
      <c r="T410" s="9" t="s">
        <v>8</v>
      </c>
    </row>
    <row r="411" spans="1:20" ht="14.1" customHeight="1" x14ac:dyDescent="0.3">
      <c r="A411" s="3" t="s">
        <v>1593</v>
      </c>
      <c r="B411" s="3" t="s">
        <v>6447</v>
      </c>
      <c r="C411" s="11">
        <v>25</v>
      </c>
      <c r="D411" s="7">
        <v>135.71151560000001</v>
      </c>
      <c r="E411" s="9">
        <v>10398.4562694737</v>
      </c>
      <c r="F411" s="11" t="s">
        <v>8</v>
      </c>
      <c r="G411" s="7" t="s">
        <v>8</v>
      </c>
      <c r="H411" s="9" t="s">
        <v>8</v>
      </c>
      <c r="I411" s="11" t="s">
        <v>8</v>
      </c>
      <c r="J411" s="7" t="s">
        <v>8</v>
      </c>
      <c r="K411" s="9" t="s">
        <v>8</v>
      </c>
      <c r="L411" s="11" t="s">
        <v>8</v>
      </c>
      <c r="M411" s="7" t="s">
        <v>8</v>
      </c>
      <c r="N411" s="9" t="s">
        <v>8</v>
      </c>
      <c r="O411" s="11" t="s">
        <v>8</v>
      </c>
      <c r="P411" s="7" t="s">
        <v>8</v>
      </c>
      <c r="Q411" s="9" t="s">
        <v>8</v>
      </c>
      <c r="R411" s="11" t="s">
        <v>8</v>
      </c>
      <c r="S411" s="7" t="s">
        <v>8</v>
      </c>
      <c r="T411" s="9" t="s">
        <v>8</v>
      </c>
    </row>
    <row r="412" spans="1:20" ht="29.1" customHeight="1" x14ac:dyDescent="0.3">
      <c r="A412" s="3" t="s">
        <v>1596</v>
      </c>
      <c r="B412" s="2" t="s">
        <v>7546</v>
      </c>
      <c r="C412" s="11">
        <v>20</v>
      </c>
      <c r="D412" s="7">
        <v>73.191375074000007</v>
      </c>
      <c r="E412" s="9">
        <v>8487.4210686686802</v>
      </c>
      <c r="F412" s="11" t="s">
        <v>8</v>
      </c>
      <c r="G412" s="7" t="s">
        <v>8</v>
      </c>
      <c r="H412" s="9" t="s">
        <v>8</v>
      </c>
      <c r="I412" s="11" t="s">
        <v>8</v>
      </c>
      <c r="J412" s="7" t="s">
        <v>8</v>
      </c>
      <c r="K412" s="9" t="s">
        <v>8</v>
      </c>
      <c r="L412" s="11" t="s">
        <v>8</v>
      </c>
      <c r="M412" s="7" t="s">
        <v>8</v>
      </c>
      <c r="N412" s="9" t="s">
        <v>8</v>
      </c>
      <c r="O412" s="11" t="s">
        <v>8</v>
      </c>
      <c r="P412" s="7" t="s">
        <v>8</v>
      </c>
      <c r="Q412" s="9" t="s">
        <v>8</v>
      </c>
      <c r="R412" s="11" t="s">
        <v>8</v>
      </c>
      <c r="S412" s="7" t="s">
        <v>8</v>
      </c>
      <c r="T412" s="9" t="s">
        <v>8</v>
      </c>
    </row>
    <row r="413" spans="1:20" ht="14.1" customHeight="1" x14ac:dyDescent="0.3">
      <c r="A413" s="3" t="s">
        <v>1600</v>
      </c>
      <c r="B413" s="3" t="s">
        <v>1601</v>
      </c>
      <c r="C413" s="11">
        <v>23</v>
      </c>
      <c r="D413" s="7">
        <v>98.204130422000006</v>
      </c>
      <c r="E413" s="9">
        <v>11496.171499898899</v>
      </c>
      <c r="F413" s="11" t="s">
        <v>8</v>
      </c>
      <c r="G413" s="7" t="s">
        <v>8</v>
      </c>
      <c r="H413" s="9" t="s">
        <v>8</v>
      </c>
      <c r="I413" s="11" t="s">
        <v>8</v>
      </c>
      <c r="J413" s="7" t="s">
        <v>8</v>
      </c>
      <c r="K413" s="9" t="s">
        <v>8</v>
      </c>
      <c r="L413" s="11" t="s">
        <v>8</v>
      </c>
      <c r="M413" s="7" t="s">
        <v>8</v>
      </c>
      <c r="N413" s="9" t="s">
        <v>8</v>
      </c>
      <c r="O413" s="11" t="s">
        <v>8</v>
      </c>
      <c r="P413" s="7" t="s">
        <v>8</v>
      </c>
      <c r="Q413" s="9" t="s">
        <v>8</v>
      </c>
      <c r="R413" s="11" t="s">
        <v>8</v>
      </c>
      <c r="S413" s="7" t="s">
        <v>8</v>
      </c>
      <c r="T413" s="9" t="s">
        <v>8</v>
      </c>
    </row>
    <row r="414" spans="1:20" ht="29.1" customHeight="1" x14ac:dyDescent="0.3">
      <c r="A414" s="3" t="s">
        <v>1604</v>
      </c>
      <c r="B414" s="2" t="s">
        <v>7547</v>
      </c>
      <c r="C414" s="11">
        <v>20</v>
      </c>
      <c r="D414" s="7">
        <v>163.63645367999999</v>
      </c>
      <c r="E414" s="9">
        <v>13314.6871154947</v>
      </c>
      <c r="F414" s="11" t="s">
        <v>8</v>
      </c>
      <c r="G414" s="7" t="s">
        <v>8</v>
      </c>
      <c r="H414" s="9" t="s">
        <v>8</v>
      </c>
      <c r="I414" s="11" t="s">
        <v>8</v>
      </c>
      <c r="J414" s="7" t="s">
        <v>8</v>
      </c>
      <c r="K414" s="9" t="s">
        <v>8</v>
      </c>
      <c r="L414" s="11" t="s">
        <v>8</v>
      </c>
      <c r="M414" s="7" t="s">
        <v>8</v>
      </c>
      <c r="N414" s="9" t="s">
        <v>8</v>
      </c>
      <c r="O414" s="11" t="s">
        <v>8</v>
      </c>
      <c r="P414" s="7" t="s">
        <v>8</v>
      </c>
      <c r="Q414" s="9" t="s">
        <v>8</v>
      </c>
      <c r="R414" s="11" t="s">
        <v>8</v>
      </c>
      <c r="S414" s="7" t="s">
        <v>8</v>
      </c>
      <c r="T414" s="9" t="s">
        <v>8</v>
      </c>
    </row>
    <row r="415" spans="1:20" ht="29.1" customHeight="1" x14ac:dyDescent="0.3">
      <c r="A415" s="3" t="s">
        <v>1608</v>
      </c>
      <c r="B415" s="2" t="s">
        <v>7548</v>
      </c>
      <c r="C415" s="11">
        <v>54</v>
      </c>
      <c r="D415" s="7">
        <v>120.86887093</v>
      </c>
      <c r="E415" s="9">
        <v>18435.502409905501</v>
      </c>
      <c r="F415" s="11" t="s">
        <v>8</v>
      </c>
      <c r="G415" s="7" t="s">
        <v>8</v>
      </c>
      <c r="H415" s="9" t="s">
        <v>8</v>
      </c>
      <c r="I415" s="11" t="s">
        <v>8</v>
      </c>
      <c r="J415" s="7" t="s">
        <v>8</v>
      </c>
      <c r="K415" s="9" t="s">
        <v>8</v>
      </c>
      <c r="L415" s="11" t="s">
        <v>8</v>
      </c>
      <c r="M415" s="7" t="s">
        <v>8</v>
      </c>
      <c r="N415" s="9" t="s">
        <v>8</v>
      </c>
      <c r="O415" s="11">
        <v>11</v>
      </c>
      <c r="P415" s="7">
        <v>116.25452674</v>
      </c>
      <c r="Q415" s="9">
        <v>14655.642177696</v>
      </c>
      <c r="R415" s="11" t="s">
        <v>8</v>
      </c>
      <c r="S415" s="7" t="s">
        <v>8</v>
      </c>
      <c r="T415" s="9" t="s">
        <v>8</v>
      </c>
    </row>
    <row r="416" spans="1:20" ht="14.1" customHeight="1" x14ac:dyDescent="0.3">
      <c r="A416" s="3" t="s">
        <v>1612</v>
      </c>
      <c r="B416" s="3" t="s">
        <v>1613</v>
      </c>
      <c r="C416" s="11">
        <v>228</v>
      </c>
      <c r="D416" s="7">
        <v>155.65114567000001</v>
      </c>
      <c r="E416" s="9">
        <v>11529.729206948101</v>
      </c>
      <c r="F416" s="11" t="s">
        <v>8</v>
      </c>
      <c r="G416" s="7" t="s">
        <v>8</v>
      </c>
      <c r="H416" s="9" t="s">
        <v>8</v>
      </c>
      <c r="I416" s="11">
        <v>97</v>
      </c>
      <c r="J416" s="7">
        <v>142.3740765</v>
      </c>
      <c r="K416" s="9">
        <v>11819.1689281581</v>
      </c>
      <c r="L416" s="11" t="s">
        <v>8</v>
      </c>
      <c r="M416" s="7" t="s">
        <v>8</v>
      </c>
      <c r="N416" s="9" t="s">
        <v>8</v>
      </c>
      <c r="O416" s="11" t="s">
        <v>8</v>
      </c>
      <c r="P416" s="7" t="s">
        <v>8</v>
      </c>
      <c r="Q416" s="9" t="s">
        <v>8</v>
      </c>
      <c r="R416" s="11" t="s">
        <v>8</v>
      </c>
      <c r="S416" s="7" t="s">
        <v>8</v>
      </c>
      <c r="T416" s="9" t="s">
        <v>8</v>
      </c>
    </row>
    <row r="417" spans="1:20" ht="14.1" customHeight="1" x14ac:dyDescent="0.3">
      <c r="A417" s="3" t="s">
        <v>1616</v>
      </c>
      <c r="B417" s="3" t="s">
        <v>6451</v>
      </c>
      <c r="C417" s="11">
        <v>71</v>
      </c>
      <c r="D417" s="7">
        <v>105.14122115000001</v>
      </c>
      <c r="E417" s="9">
        <v>9346.7788119032102</v>
      </c>
      <c r="F417" s="11">
        <v>11</v>
      </c>
      <c r="G417" s="7">
        <v>137.59110355999999</v>
      </c>
      <c r="H417" s="9">
        <v>9520.8650824896995</v>
      </c>
      <c r="I417" s="11">
        <v>14</v>
      </c>
      <c r="J417" s="7">
        <v>124.50284597</v>
      </c>
      <c r="K417" s="9">
        <v>7787.2133081359498</v>
      </c>
      <c r="L417" s="11" t="s">
        <v>8</v>
      </c>
      <c r="M417" s="7" t="s">
        <v>8</v>
      </c>
      <c r="N417" s="9" t="s">
        <v>8</v>
      </c>
      <c r="O417" s="11" t="s">
        <v>8</v>
      </c>
      <c r="P417" s="7" t="s">
        <v>8</v>
      </c>
      <c r="Q417" s="9" t="s">
        <v>8</v>
      </c>
      <c r="R417" s="11" t="s">
        <v>8</v>
      </c>
      <c r="S417" s="7" t="s">
        <v>8</v>
      </c>
      <c r="T417" s="9" t="s">
        <v>8</v>
      </c>
    </row>
    <row r="418" spans="1:20" ht="14.1" customHeight="1" x14ac:dyDescent="0.3">
      <c r="A418" s="3" t="s">
        <v>1619</v>
      </c>
      <c r="B418" s="3" t="s">
        <v>6452</v>
      </c>
      <c r="C418" s="11">
        <v>179</v>
      </c>
      <c r="D418" s="7">
        <v>116.43740192</v>
      </c>
      <c r="E418" s="9">
        <v>8543.5837222386708</v>
      </c>
      <c r="F418" s="11" t="s">
        <v>8</v>
      </c>
      <c r="G418" s="7" t="s">
        <v>8</v>
      </c>
      <c r="H418" s="9" t="s">
        <v>8</v>
      </c>
      <c r="I418" s="11">
        <v>81</v>
      </c>
      <c r="J418" s="7">
        <v>115.56162014</v>
      </c>
      <c r="K418" s="9">
        <v>10390.2233053194</v>
      </c>
      <c r="L418" s="11" t="s">
        <v>8</v>
      </c>
      <c r="M418" s="7" t="s">
        <v>8</v>
      </c>
      <c r="N418" s="9" t="s">
        <v>8</v>
      </c>
      <c r="O418" s="11" t="s">
        <v>8</v>
      </c>
      <c r="P418" s="7" t="s">
        <v>8</v>
      </c>
      <c r="Q418" s="9" t="s">
        <v>8</v>
      </c>
      <c r="R418" s="11" t="s">
        <v>8</v>
      </c>
      <c r="S418" s="7" t="s">
        <v>8</v>
      </c>
      <c r="T418" s="9" t="s">
        <v>8</v>
      </c>
    </row>
    <row r="419" spans="1:20" ht="29.1" customHeight="1" x14ac:dyDescent="0.3">
      <c r="A419" s="3" t="s">
        <v>1623</v>
      </c>
      <c r="B419" s="2" t="s">
        <v>7549</v>
      </c>
      <c r="C419" s="11">
        <v>73</v>
      </c>
      <c r="D419" s="7">
        <v>146.43489848999999</v>
      </c>
      <c r="E419" s="9">
        <v>11778.130349508399</v>
      </c>
      <c r="F419" s="11" t="s">
        <v>8</v>
      </c>
      <c r="G419" s="7" t="s">
        <v>8</v>
      </c>
      <c r="H419" s="9" t="s">
        <v>8</v>
      </c>
      <c r="I419" s="11">
        <v>13</v>
      </c>
      <c r="J419" s="7">
        <v>162.31310590999999</v>
      </c>
      <c r="K419" s="9">
        <v>13523.5680391721</v>
      </c>
      <c r="L419" s="11" t="s">
        <v>8</v>
      </c>
      <c r="M419" s="7" t="s">
        <v>8</v>
      </c>
      <c r="N419" s="9" t="s">
        <v>8</v>
      </c>
      <c r="O419" s="11" t="s">
        <v>8</v>
      </c>
      <c r="P419" s="7" t="s">
        <v>8</v>
      </c>
      <c r="Q419" s="9" t="s">
        <v>8</v>
      </c>
      <c r="R419" s="11" t="s">
        <v>8</v>
      </c>
      <c r="S419" s="7" t="s">
        <v>8</v>
      </c>
      <c r="T419" s="9" t="s">
        <v>8</v>
      </c>
    </row>
    <row r="420" spans="1:20" ht="14.1" customHeight="1" x14ac:dyDescent="0.3">
      <c r="A420" s="3" t="s">
        <v>1627</v>
      </c>
      <c r="B420" s="3" t="s">
        <v>6454</v>
      </c>
      <c r="C420" s="11">
        <v>15</v>
      </c>
      <c r="D420" s="7">
        <v>103.90438208</v>
      </c>
      <c r="E420" s="9">
        <v>6916.2072310662797</v>
      </c>
      <c r="F420" s="11" t="s">
        <v>8</v>
      </c>
      <c r="G420" s="7" t="s">
        <v>8</v>
      </c>
      <c r="H420" s="9" t="s">
        <v>8</v>
      </c>
      <c r="I420" s="11" t="s">
        <v>8</v>
      </c>
      <c r="J420" s="7" t="s">
        <v>8</v>
      </c>
      <c r="K420" s="9" t="s">
        <v>8</v>
      </c>
      <c r="L420" s="11" t="s">
        <v>8</v>
      </c>
      <c r="M420" s="7" t="s">
        <v>8</v>
      </c>
      <c r="N420" s="9" t="s">
        <v>8</v>
      </c>
      <c r="O420" s="11" t="s">
        <v>8</v>
      </c>
      <c r="P420" s="7" t="s">
        <v>8</v>
      </c>
      <c r="Q420" s="9" t="s">
        <v>8</v>
      </c>
      <c r="R420" s="11" t="s">
        <v>8</v>
      </c>
      <c r="S420" s="7" t="s">
        <v>8</v>
      </c>
      <c r="T420" s="9" t="s">
        <v>8</v>
      </c>
    </row>
    <row r="421" spans="1:20" ht="14.1" customHeight="1" x14ac:dyDescent="0.3">
      <c r="A421" s="3" t="s">
        <v>1631</v>
      </c>
      <c r="B421" s="3" t="s">
        <v>6455</v>
      </c>
      <c r="C421" s="11">
        <v>76</v>
      </c>
      <c r="D421" s="7">
        <v>115.21852902000001</v>
      </c>
      <c r="E421" s="9">
        <v>6662.2385441243296</v>
      </c>
      <c r="F421" s="11" t="s">
        <v>8</v>
      </c>
      <c r="G421" s="7" t="s">
        <v>8</v>
      </c>
      <c r="H421" s="9" t="s">
        <v>8</v>
      </c>
      <c r="I421" s="11">
        <v>12</v>
      </c>
      <c r="J421" s="7">
        <v>131.17923701000001</v>
      </c>
      <c r="K421" s="9">
        <v>7736.1953477522302</v>
      </c>
      <c r="L421" s="11" t="s">
        <v>8</v>
      </c>
      <c r="M421" s="7" t="s">
        <v>8</v>
      </c>
      <c r="N421" s="9" t="s">
        <v>8</v>
      </c>
      <c r="O421" s="11" t="s">
        <v>8</v>
      </c>
      <c r="P421" s="7" t="s">
        <v>8</v>
      </c>
      <c r="Q421" s="9" t="s">
        <v>8</v>
      </c>
      <c r="R421" s="11">
        <v>15</v>
      </c>
      <c r="S421" s="7">
        <v>120.33938965</v>
      </c>
      <c r="T421" s="9">
        <v>7066.2722301716503</v>
      </c>
    </row>
    <row r="422" spans="1:20" ht="14.1" customHeight="1" x14ac:dyDescent="0.3">
      <c r="A422" s="3" t="s">
        <v>1635</v>
      </c>
      <c r="B422" s="3" t="s">
        <v>6456</v>
      </c>
      <c r="C422" s="11">
        <v>96</v>
      </c>
      <c r="D422" s="7">
        <v>82.231501703000006</v>
      </c>
      <c r="E422" s="9">
        <v>10478.8816892627</v>
      </c>
      <c r="F422" s="11" t="s">
        <v>8</v>
      </c>
      <c r="G422" s="7" t="s">
        <v>8</v>
      </c>
      <c r="H422" s="9" t="s">
        <v>8</v>
      </c>
      <c r="I422" s="11">
        <v>49</v>
      </c>
      <c r="J422" s="7">
        <v>74.826896907999995</v>
      </c>
      <c r="K422" s="9">
        <v>9862.8608009965701</v>
      </c>
      <c r="L422" s="11" t="s">
        <v>8</v>
      </c>
      <c r="M422" s="7" t="s">
        <v>8</v>
      </c>
      <c r="N422" s="9" t="s">
        <v>8</v>
      </c>
      <c r="O422" s="11" t="s">
        <v>8</v>
      </c>
      <c r="P422" s="7" t="s">
        <v>8</v>
      </c>
      <c r="Q422" s="9" t="s">
        <v>8</v>
      </c>
      <c r="R422" s="11" t="s">
        <v>8</v>
      </c>
      <c r="S422" s="7" t="s">
        <v>8</v>
      </c>
      <c r="T422" s="9" t="s">
        <v>8</v>
      </c>
    </row>
    <row r="423" spans="1:20" ht="29.1" customHeight="1" x14ac:dyDescent="0.3">
      <c r="A423" s="3" t="s">
        <v>1638</v>
      </c>
      <c r="B423" s="2" t="s">
        <v>7550</v>
      </c>
      <c r="C423" s="11" t="s">
        <v>8</v>
      </c>
      <c r="D423" s="7" t="s">
        <v>8</v>
      </c>
      <c r="E423" s="9" t="s">
        <v>8</v>
      </c>
      <c r="F423" s="11" t="s">
        <v>8</v>
      </c>
      <c r="G423" s="7" t="s">
        <v>8</v>
      </c>
      <c r="H423" s="9" t="s">
        <v>8</v>
      </c>
      <c r="I423" s="11" t="s">
        <v>8</v>
      </c>
      <c r="J423" s="7" t="s">
        <v>8</v>
      </c>
      <c r="K423" s="9" t="s">
        <v>8</v>
      </c>
      <c r="L423" s="11" t="s">
        <v>8</v>
      </c>
      <c r="M423" s="7" t="s">
        <v>8</v>
      </c>
      <c r="N423" s="9" t="s">
        <v>8</v>
      </c>
      <c r="O423" s="11" t="s">
        <v>8</v>
      </c>
      <c r="P423" s="7" t="s">
        <v>8</v>
      </c>
      <c r="Q423" s="9" t="s">
        <v>8</v>
      </c>
      <c r="R423" s="11" t="s">
        <v>8</v>
      </c>
      <c r="S423" s="7" t="s">
        <v>8</v>
      </c>
      <c r="T423" s="9" t="s">
        <v>8</v>
      </c>
    </row>
    <row r="424" spans="1:20" ht="14.1" customHeight="1" x14ac:dyDescent="0.3">
      <c r="A424" s="3" t="s">
        <v>1643</v>
      </c>
      <c r="B424" s="3" t="s">
        <v>1644</v>
      </c>
      <c r="C424" s="11" t="s">
        <v>8</v>
      </c>
      <c r="D424" s="7" t="s">
        <v>8</v>
      </c>
      <c r="E424" s="9" t="s">
        <v>8</v>
      </c>
      <c r="F424" s="11" t="s">
        <v>8</v>
      </c>
      <c r="G424" s="7" t="s">
        <v>8</v>
      </c>
      <c r="H424" s="9" t="s">
        <v>8</v>
      </c>
      <c r="I424" s="11" t="s">
        <v>8</v>
      </c>
      <c r="J424" s="7" t="s">
        <v>8</v>
      </c>
      <c r="K424" s="9" t="s">
        <v>8</v>
      </c>
      <c r="L424" s="11" t="s">
        <v>8</v>
      </c>
      <c r="M424" s="7" t="s">
        <v>8</v>
      </c>
      <c r="N424" s="9" t="s">
        <v>8</v>
      </c>
      <c r="O424" s="11" t="s">
        <v>8</v>
      </c>
      <c r="P424" s="7" t="s">
        <v>8</v>
      </c>
      <c r="Q424" s="9" t="s">
        <v>8</v>
      </c>
      <c r="R424" s="11" t="s">
        <v>8</v>
      </c>
      <c r="S424" s="7" t="s">
        <v>8</v>
      </c>
      <c r="T424" s="9" t="s">
        <v>8</v>
      </c>
    </row>
    <row r="425" spans="1:20" ht="14.1" customHeight="1" x14ac:dyDescent="0.3">
      <c r="A425" s="3" t="s">
        <v>1648</v>
      </c>
      <c r="B425" s="3" t="s">
        <v>6458</v>
      </c>
      <c r="C425" s="11" t="s">
        <v>8</v>
      </c>
      <c r="D425" s="7" t="s">
        <v>8</v>
      </c>
      <c r="E425" s="9" t="s">
        <v>8</v>
      </c>
      <c r="F425" s="11" t="s">
        <v>8</v>
      </c>
      <c r="G425" s="7" t="s">
        <v>8</v>
      </c>
      <c r="H425" s="9" t="s">
        <v>8</v>
      </c>
      <c r="I425" s="11" t="s">
        <v>8</v>
      </c>
      <c r="J425" s="7" t="s">
        <v>8</v>
      </c>
      <c r="K425" s="9" t="s">
        <v>8</v>
      </c>
      <c r="L425" s="11" t="s">
        <v>8</v>
      </c>
      <c r="M425" s="7" t="s">
        <v>8</v>
      </c>
      <c r="N425" s="9" t="s">
        <v>8</v>
      </c>
      <c r="O425" s="11" t="s">
        <v>8</v>
      </c>
      <c r="P425" s="7" t="s">
        <v>8</v>
      </c>
      <c r="Q425" s="9" t="s">
        <v>8</v>
      </c>
      <c r="R425" s="11" t="s">
        <v>8</v>
      </c>
      <c r="S425" s="7" t="s">
        <v>8</v>
      </c>
      <c r="T425" s="9" t="s">
        <v>8</v>
      </c>
    </row>
    <row r="426" spans="1:20" ht="29.1" customHeight="1" x14ac:dyDescent="0.3">
      <c r="A426" s="3" t="s">
        <v>1651</v>
      </c>
      <c r="B426" s="2" t="s">
        <v>7551</v>
      </c>
      <c r="C426" s="11" t="s">
        <v>8</v>
      </c>
      <c r="D426" s="7" t="s">
        <v>8</v>
      </c>
      <c r="E426" s="9" t="s">
        <v>8</v>
      </c>
      <c r="F426" s="11" t="s">
        <v>8</v>
      </c>
      <c r="G426" s="7" t="s">
        <v>8</v>
      </c>
      <c r="H426" s="9" t="s">
        <v>8</v>
      </c>
      <c r="I426" s="11" t="s">
        <v>8</v>
      </c>
      <c r="J426" s="7" t="s">
        <v>8</v>
      </c>
      <c r="K426" s="9" t="s">
        <v>8</v>
      </c>
      <c r="L426" s="11" t="s">
        <v>8</v>
      </c>
      <c r="M426" s="7" t="s">
        <v>8</v>
      </c>
      <c r="N426" s="9" t="s">
        <v>8</v>
      </c>
      <c r="O426" s="11" t="s">
        <v>8</v>
      </c>
      <c r="P426" s="7" t="s">
        <v>8</v>
      </c>
      <c r="Q426" s="9" t="s">
        <v>8</v>
      </c>
      <c r="R426" s="11" t="s">
        <v>8</v>
      </c>
      <c r="S426" s="7" t="s">
        <v>8</v>
      </c>
      <c r="T426" s="9" t="s">
        <v>8</v>
      </c>
    </row>
    <row r="427" spans="1:20" ht="29.1" customHeight="1" x14ac:dyDescent="0.3">
      <c r="A427" s="3" t="s">
        <v>1655</v>
      </c>
      <c r="B427" s="2" t="s">
        <v>7552</v>
      </c>
      <c r="C427" s="11" t="s">
        <v>8</v>
      </c>
      <c r="D427" s="7" t="s">
        <v>8</v>
      </c>
      <c r="E427" s="9" t="s">
        <v>8</v>
      </c>
      <c r="F427" s="11" t="s">
        <v>8</v>
      </c>
      <c r="G427" s="7" t="s">
        <v>8</v>
      </c>
      <c r="H427" s="9" t="s">
        <v>8</v>
      </c>
      <c r="I427" s="11" t="s">
        <v>8</v>
      </c>
      <c r="J427" s="7" t="s">
        <v>8</v>
      </c>
      <c r="K427" s="9" t="s">
        <v>8</v>
      </c>
      <c r="L427" s="11" t="s">
        <v>8</v>
      </c>
      <c r="M427" s="7" t="s">
        <v>8</v>
      </c>
      <c r="N427" s="9" t="s">
        <v>8</v>
      </c>
      <c r="O427" s="11" t="s">
        <v>8</v>
      </c>
      <c r="P427" s="7" t="s">
        <v>8</v>
      </c>
      <c r="Q427" s="9" t="s">
        <v>8</v>
      </c>
      <c r="R427" s="11" t="s">
        <v>8</v>
      </c>
      <c r="S427" s="7" t="s">
        <v>8</v>
      </c>
      <c r="T427" s="9" t="s">
        <v>8</v>
      </c>
    </row>
    <row r="428" spans="1:20" ht="14.1" customHeight="1" x14ac:dyDescent="0.3">
      <c r="A428" s="3" t="s">
        <v>1659</v>
      </c>
      <c r="B428" s="3" t="s">
        <v>1660</v>
      </c>
      <c r="C428" s="11" t="s">
        <v>8</v>
      </c>
      <c r="D428" s="7" t="s">
        <v>8</v>
      </c>
      <c r="E428" s="9" t="s">
        <v>8</v>
      </c>
      <c r="F428" s="11" t="s">
        <v>8</v>
      </c>
      <c r="G428" s="7" t="s">
        <v>8</v>
      </c>
      <c r="H428" s="9" t="s">
        <v>8</v>
      </c>
      <c r="I428" s="11" t="s">
        <v>8</v>
      </c>
      <c r="J428" s="7" t="s">
        <v>8</v>
      </c>
      <c r="K428" s="9" t="s">
        <v>8</v>
      </c>
      <c r="L428" s="11" t="s">
        <v>8</v>
      </c>
      <c r="M428" s="7" t="s">
        <v>8</v>
      </c>
      <c r="N428" s="9" t="s">
        <v>8</v>
      </c>
      <c r="O428" s="11" t="s">
        <v>8</v>
      </c>
      <c r="P428" s="7" t="s">
        <v>8</v>
      </c>
      <c r="Q428" s="9" t="s">
        <v>8</v>
      </c>
      <c r="R428" s="11" t="s">
        <v>8</v>
      </c>
      <c r="S428" s="7" t="s">
        <v>8</v>
      </c>
      <c r="T428" s="9" t="s">
        <v>8</v>
      </c>
    </row>
    <row r="429" spans="1:20" ht="14.1" customHeight="1" x14ac:dyDescent="0.3">
      <c r="A429" s="3" t="s">
        <v>1663</v>
      </c>
      <c r="B429" s="3" t="s">
        <v>6461</v>
      </c>
      <c r="C429" s="11" t="s">
        <v>8</v>
      </c>
      <c r="D429" s="7" t="s">
        <v>8</v>
      </c>
      <c r="E429" s="9" t="s">
        <v>8</v>
      </c>
      <c r="F429" s="11" t="s">
        <v>8</v>
      </c>
      <c r="G429" s="7" t="s">
        <v>8</v>
      </c>
      <c r="H429" s="9" t="s">
        <v>8</v>
      </c>
      <c r="I429" s="11" t="s">
        <v>8</v>
      </c>
      <c r="J429" s="7" t="s">
        <v>8</v>
      </c>
      <c r="K429" s="9" t="s">
        <v>8</v>
      </c>
      <c r="L429" s="11" t="s">
        <v>8</v>
      </c>
      <c r="M429" s="7" t="s">
        <v>8</v>
      </c>
      <c r="N429" s="9" t="s">
        <v>8</v>
      </c>
      <c r="O429" s="11" t="s">
        <v>8</v>
      </c>
      <c r="P429" s="7" t="s">
        <v>8</v>
      </c>
      <c r="Q429" s="9" t="s">
        <v>8</v>
      </c>
      <c r="R429" s="11" t="s">
        <v>8</v>
      </c>
      <c r="S429" s="7" t="s">
        <v>8</v>
      </c>
      <c r="T429" s="9" t="s">
        <v>8</v>
      </c>
    </row>
    <row r="430" spans="1:20" ht="14.1" customHeight="1" x14ac:dyDescent="0.3">
      <c r="A430" s="3" t="s">
        <v>1667</v>
      </c>
      <c r="B430" s="3" t="s">
        <v>6462</v>
      </c>
      <c r="C430" s="11">
        <v>91</v>
      </c>
      <c r="D430" s="7">
        <v>198.43099434000001</v>
      </c>
      <c r="E430" s="9">
        <v>13731.100872307599</v>
      </c>
      <c r="F430" s="11" t="s">
        <v>8</v>
      </c>
      <c r="G430" s="7" t="s">
        <v>8</v>
      </c>
      <c r="H430" s="9" t="s">
        <v>8</v>
      </c>
      <c r="I430" s="11" t="s">
        <v>8</v>
      </c>
      <c r="J430" s="7" t="s">
        <v>8</v>
      </c>
      <c r="K430" s="9" t="s">
        <v>8</v>
      </c>
      <c r="L430" s="11" t="s">
        <v>8</v>
      </c>
      <c r="M430" s="7" t="s">
        <v>8</v>
      </c>
      <c r="N430" s="9" t="s">
        <v>8</v>
      </c>
      <c r="O430" s="11">
        <v>12</v>
      </c>
      <c r="P430" s="7">
        <v>157.45391966</v>
      </c>
      <c r="Q430" s="9">
        <v>10789.8818717842</v>
      </c>
      <c r="R430" s="11" t="s">
        <v>8</v>
      </c>
      <c r="S430" s="7" t="s">
        <v>8</v>
      </c>
      <c r="T430" s="9" t="s">
        <v>8</v>
      </c>
    </row>
    <row r="431" spans="1:20" ht="14.1" customHeight="1" x14ac:dyDescent="0.3">
      <c r="A431" s="3" t="s">
        <v>1671</v>
      </c>
      <c r="B431" s="3" t="s">
        <v>1672</v>
      </c>
      <c r="C431" s="11">
        <v>44</v>
      </c>
      <c r="D431" s="7">
        <v>129.24719428</v>
      </c>
      <c r="E431" s="9">
        <v>7554.54378015366</v>
      </c>
      <c r="F431" s="11" t="s">
        <v>8</v>
      </c>
      <c r="G431" s="7" t="s">
        <v>8</v>
      </c>
      <c r="H431" s="9" t="s">
        <v>8</v>
      </c>
      <c r="I431" s="11" t="s">
        <v>8</v>
      </c>
      <c r="J431" s="7" t="s">
        <v>8</v>
      </c>
      <c r="K431" s="9" t="s">
        <v>8</v>
      </c>
      <c r="L431" s="11" t="s">
        <v>8</v>
      </c>
      <c r="M431" s="7" t="s">
        <v>8</v>
      </c>
      <c r="N431" s="9" t="s">
        <v>8</v>
      </c>
      <c r="O431" s="11" t="s">
        <v>8</v>
      </c>
      <c r="P431" s="7" t="s">
        <v>8</v>
      </c>
      <c r="Q431" s="9" t="s">
        <v>8</v>
      </c>
      <c r="R431" s="11" t="s">
        <v>8</v>
      </c>
      <c r="S431" s="7" t="s">
        <v>8</v>
      </c>
      <c r="T431" s="9" t="s">
        <v>8</v>
      </c>
    </row>
    <row r="432" spans="1:20" ht="14.1" customHeight="1" x14ac:dyDescent="0.3">
      <c r="A432" s="3" t="s">
        <v>1675</v>
      </c>
      <c r="B432" s="3" t="s">
        <v>6463</v>
      </c>
      <c r="C432" s="11" t="s">
        <v>8</v>
      </c>
      <c r="D432" s="7" t="s">
        <v>8</v>
      </c>
      <c r="E432" s="9" t="s">
        <v>8</v>
      </c>
      <c r="F432" s="11" t="s">
        <v>8</v>
      </c>
      <c r="G432" s="7" t="s">
        <v>8</v>
      </c>
      <c r="H432" s="9" t="s">
        <v>8</v>
      </c>
      <c r="I432" s="11" t="s">
        <v>8</v>
      </c>
      <c r="J432" s="7" t="s">
        <v>8</v>
      </c>
      <c r="K432" s="9" t="s">
        <v>8</v>
      </c>
      <c r="L432" s="11" t="s">
        <v>8</v>
      </c>
      <c r="M432" s="7" t="s">
        <v>8</v>
      </c>
      <c r="N432" s="9" t="s">
        <v>8</v>
      </c>
      <c r="O432" s="11" t="s">
        <v>8</v>
      </c>
      <c r="P432" s="7" t="s">
        <v>8</v>
      </c>
      <c r="Q432" s="9" t="s">
        <v>8</v>
      </c>
      <c r="R432" s="11" t="s">
        <v>8</v>
      </c>
      <c r="S432" s="7" t="s">
        <v>8</v>
      </c>
      <c r="T432" s="9" t="s">
        <v>8</v>
      </c>
    </row>
    <row r="433" spans="1:20" ht="14.1" customHeight="1" x14ac:dyDescent="0.3">
      <c r="A433" s="3" t="s">
        <v>1680</v>
      </c>
      <c r="B433" s="3" t="s">
        <v>6464</v>
      </c>
      <c r="C433" s="11" t="s">
        <v>8</v>
      </c>
      <c r="D433" s="7" t="s">
        <v>8</v>
      </c>
      <c r="E433" s="9" t="s">
        <v>8</v>
      </c>
      <c r="F433" s="11" t="s">
        <v>8</v>
      </c>
      <c r="G433" s="7" t="s">
        <v>8</v>
      </c>
      <c r="H433" s="9" t="s">
        <v>8</v>
      </c>
      <c r="I433" s="11" t="s">
        <v>8</v>
      </c>
      <c r="J433" s="7" t="s">
        <v>8</v>
      </c>
      <c r="K433" s="9" t="s">
        <v>8</v>
      </c>
      <c r="L433" s="11" t="s">
        <v>8</v>
      </c>
      <c r="M433" s="7" t="s">
        <v>8</v>
      </c>
      <c r="N433" s="9" t="s">
        <v>8</v>
      </c>
      <c r="O433" s="11" t="s">
        <v>8</v>
      </c>
      <c r="P433" s="7" t="s">
        <v>8</v>
      </c>
      <c r="Q433" s="9" t="s">
        <v>8</v>
      </c>
      <c r="R433" s="11" t="s">
        <v>8</v>
      </c>
      <c r="S433" s="7" t="s">
        <v>8</v>
      </c>
      <c r="T433" s="9" t="s">
        <v>8</v>
      </c>
    </row>
    <row r="434" spans="1:20" ht="14.1" customHeight="1" x14ac:dyDescent="0.3">
      <c r="A434" s="3" t="s">
        <v>1684</v>
      </c>
      <c r="B434" s="3" t="s">
        <v>6465</v>
      </c>
      <c r="C434" s="11" t="s">
        <v>8</v>
      </c>
      <c r="D434" s="7" t="s">
        <v>8</v>
      </c>
      <c r="E434" s="9" t="s">
        <v>8</v>
      </c>
      <c r="F434" s="11" t="s">
        <v>8</v>
      </c>
      <c r="G434" s="7" t="s">
        <v>8</v>
      </c>
      <c r="H434" s="9" t="s">
        <v>8</v>
      </c>
      <c r="I434" s="11" t="s">
        <v>8</v>
      </c>
      <c r="J434" s="7" t="s">
        <v>8</v>
      </c>
      <c r="K434" s="9" t="s">
        <v>8</v>
      </c>
      <c r="L434" s="11" t="s">
        <v>8</v>
      </c>
      <c r="M434" s="7" t="s">
        <v>8</v>
      </c>
      <c r="N434" s="9" t="s">
        <v>8</v>
      </c>
      <c r="O434" s="11" t="s">
        <v>8</v>
      </c>
      <c r="P434" s="7" t="s">
        <v>8</v>
      </c>
      <c r="Q434" s="9" t="s">
        <v>8</v>
      </c>
      <c r="R434" s="11" t="s">
        <v>8</v>
      </c>
      <c r="S434" s="7" t="s">
        <v>8</v>
      </c>
      <c r="T434" s="9" t="s">
        <v>8</v>
      </c>
    </row>
    <row r="435" spans="1:20" ht="14.1" customHeight="1" x14ac:dyDescent="0.3">
      <c r="A435" s="3" t="s">
        <v>1688</v>
      </c>
      <c r="B435" s="3" t="s">
        <v>1689</v>
      </c>
      <c r="C435" s="11" t="s">
        <v>8</v>
      </c>
      <c r="D435" s="7" t="s">
        <v>8</v>
      </c>
      <c r="E435" s="9" t="s">
        <v>8</v>
      </c>
      <c r="F435" s="11" t="s">
        <v>8</v>
      </c>
      <c r="G435" s="7" t="s">
        <v>8</v>
      </c>
      <c r="H435" s="9" t="s">
        <v>8</v>
      </c>
      <c r="I435" s="11" t="s">
        <v>8</v>
      </c>
      <c r="J435" s="7" t="s">
        <v>8</v>
      </c>
      <c r="K435" s="9" t="s">
        <v>8</v>
      </c>
      <c r="L435" s="11" t="s">
        <v>8</v>
      </c>
      <c r="M435" s="7" t="s">
        <v>8</v>
      </c>
      <c r="N435" s="9" t="s">
        <v>8</v>
      </c>
      <c r="O435" s="11" t="s">
        <v>8</v>
      </c>
      <c r="P435" s="7" t="s">
        <v>8</v>
      </c>
      <c r="Q435" s="9" t="s">
        <v>8</v>
      </c>
      <c r="R435" s="11" t="s">
        <v>8</v>
      </c>
      <c r="S435" s="7" t="s">
        <v>8</v>
      </c>
      <c r="T435" s="9" t="s">
        <v>8</v>
      </c>
    </row>
    <row r="436" spans="1:20" ht="14.1" customHeight="1" x14ac:dyDescent="0.3">
      <c r="A436" s="3" t="s">
        <v>1691</v>
      </c>
      <c r="B436" s="3" t="s">
        <v>6466</v>
      </c>
      <c r="C436" s="11" t="s">
        <v>8</v>
      </c>
      <c r="D436" s="7" t="s">
        <v>8</v>
      </c>
      <c r="E436" s="9" t="s">
        <v>8</v>
      </c>
      <c r="F436" s="11" t="s">
        <v>8</v>
      </c>
      <c r="G436" s="7" t="s">
        <v>8</v>
      </c>
      <c r="H436" s="9" t="s">
        <v>8</v>
      </c>
      <c r="I436" s="11" t="s">
        <v>8</v>
      </c>
      <c r="J436" s="7" t="s">
        <v>8</v>
      </c>
      <c r="K436" s="9" t="s">
        <v>8</v>
      </c>
      <c r="L436" s="11" t="s">
        <v>8</v>
      </c>
      <c r="M436" s="7" t="s">
        <v>8</v>
      </c>
      <c r="N436" s="9" t="s">
        <v>8</v>
      </c>
      <c r="O436" s="11" t="s">
        <v>8</v>
      </c>
      <c r="P436" s="7" t="s">
        <v>8</v>
      </c>
      <c r="Q436" s="9" t="s">
        <v>8</v>
      </c>
      <c r="R436" s="11" t="s">
        <v>8</v>
      </c>
      <c r="S436" s="7" t="s">
        <v>8</v>
      </c>
      <c r="T436" s="9" t="s">
        <v>8</v>
      </c>
    </row>
    <row r="437" spans="1:20" ht="29.1" customHeight="1" x14ac:dyDescent="0.3">
      <c r="A437" s="3" t="s">
        <v>1695</v>
      </c>
      <c r="B437" s="2" t="s">
        <v>7553</v>
      </c>
      <c r="C437" s="11">
        <v>124</v>
      </c>
      <c r="D437" s="7">
        <v>162.82046808000001</v>
      </c>
      <c r="E437" s="9">
        <v>9714.1601168069101</v>
      </c>
      <c r="F437" s="11">
        <v>14</v>
      </c>
      <c r="G437" s="7">
        <v>184.20459808000001</v>
      </c>
      <c r="H437" s="9">
        <v>10978.945866083101</v>
      </c>
      <c r="I437" s="11">
        <v>33</v>
      </c>
      <c r="J437" s="7">
        <v>120.78388481</v>
      </c>
      <c r="K437" s="9">
        <v>7256.2019917191301</v>
      </c>
      <c r="L437" s="11" t="s">
        <v>8</v>
      </c>
      <c r="M437" s="7" t="s">
        <v>8</v>
      </c>
      <c r="N437" s="9" t="s">
        <v>8</v>
      </c>
      <c r="O437" s="11" t="s">
        <v>8</v>
      </c>
      <c r="P437" s="7" t="s">
        <v>8</v>
      </c>
      <c r="Q437" s="9" t="s">
        <v>8</v>
      </c>
      <c r="R437" s="11" t="s">
        <v>8</v>
      </c>
      <c r="S437" s="7" t="s">
        <v>8</v>
      </c>
      <c r="T437" s="9" t="s">
        <v>8</v>
      </c>
    </row>
    <row r="438" spans="1:20" ht="14.1" customHeight="1" x14ac:dyDescent="0.3">
      <c r="A438" s="3" t="s">
        <v>1699</v>
      </c>
      <c r="B438" s="3" t="s">
        <v>6468</v>
      </c>
      <c r="C438" s="11" t="s">
        <v>8</v>
      </c>
      <c r="D438" s="7" t="s">
        <v>8</v>
      </c>
      <c r="E438" s="9" t="s">
        <v>8</v>
      </c>
      <c r="F438" s="11" t="s">
        <v>8</v>
      </c>
      <c r="G438" s="7" t="s">
        <v>8</v>
      </c>
      <c r="H438" s="9" t="s">
        <v>8</v>
      </c>
      <c r="I438" s="11" t="s">
        <v>8</v>
      </c>
      <c r="J438" s="7" t="s">
        <v>8</v>
      </c>
      <c r="K438" s="9" t="s">
        <v>8</v>
      </c>
      <c r="L438" s="11" t="s">
        <v>8</v>
      </c>
      <c r="M438" s="7" t="s">
        <v>8</v>
      </c>
      <c r="N438" s="9" t="s">
        <v>8</v>
      </c>
      <c r="O438" s="11" t="s">
        <v>8</v>
      </c>
      <c r="P438" s="7" t="s">
        <v>8</v>
      </c>
      <c r="Q438" s="9" t="s">
        <v>8</v>
      </c>
      <c r="R438" s="11" t="s">
        <v>8</v>
      </c>
      <c r="S438" s="7" t="s">
        <v>8</v>
      </c>
      <c r="T438" s="9" t="s">
        <v>8</v>
      </c>
    </row>
    <row r="439" spans="1:20" ht="14.1" customHeight="1" x14ac:dyDescent="0.3">
      <c r="A439" s="3" t="s">
        <v>1703</v>
      </c>
      <c r="B439" s="3" t="s">
        <v>6469</v>
      </c>
      <c r="C439" s="11" t="s">
        <v>8</v>
      </c>
      <c r="D439" s="7" t="s">
        <v>8</v>
      </c>
      <c r="E439" s="9" t="s">
        <v>8</v>
      </c>
      <c r="F439" s="11" t="s">
        <v>8</v>
      </c>
      <c r="G439" s="7" t="s">
        <v>8</v>
      </c>
      <c r="H439" s="9" t="s">
        <v>8</v>
      </c>
      <c r="I439" s="11" t="s">
        <v>8</v>
      </c>
      <c r="J439" s="7" t="s">
        <v>8</v>
      </c>
      <c r="K439" s="9" t="s">
        <v>8</v>
      </c>
      <c r="L439" s="11" t="s">
        <v>8</v>
      </c>
      <c r="M439" s="7" t="s">
        <v>8</v>
      </c>
      <c r="N439" s="9" t="s">
        <v>8</v>
      </c>
      <c r="O439" s="11" t="s">
        <v>8</v>
      </c>
      <c r="P439" s="7" t="s">
        <v>8</v>
      </c>
      <c r="Q439" s="9" t="s">
        <v>8</v>
      </c>
      <c r="R439" s="11" t="s">
        <v>8</v>
      </c>
      <c r="S439" s="7" t="s">
        <v>8</v>
      </c>
      <c r="T439" s="9" t="s">
        <v>8</v>
      </c>
    </row>
    <row r="440" spans="1:20" ht="29.1" customHeight="1" x14ac:dyDescent="0.3">
      <c r="A440" s="3" t="s">
        <v>1707</v>
      </c>
      <c r="B440" s="2" t="s">
        <v>7554</v>
      </c>
      <c r="C440" s="11" t="s">
        <v>8</v>
      </c>
      <c r="D440" s="7" t="s">
        <v>8</v>
      </c>
      <c r="E440" s="9" t="s">
        <v>8</v>
      </c>
      <c r="F440" s="11" t="s">
        <v>8</v>
      </c>
      <c r="G440" s="7" t="s">
        <v>8</v>
      </c>
      <c r="H440" s="9" t="s">
        <v>8</v>
      </c>
      <c r="I440" s="11" t="s">
        <v>8</v>
      </c>
      <c r="J440" s="7" t="s">
        <v>8</v>
      </c>
      <c r="K440" s="9" t="s">
        <v>8</v>
      </c>
      <c r="L440" s="11" t="s">
        <v>8</v>
      </c>
      <c r="M440" s="7" t="s">
        <v>8</v>
      </c>
      <c r="N440" s="9" t="s">
        <v>8</v>
      </c>
      <c r="O440" s="11" t="s">
        <v>8</v>
      </c>
      <c r="P440" s="7" t="s">
        <v>8</v>
      </c>
      <c r="Q440" s="9" t="s">
        <v>8</v>
      </c>
      <c r="R440" s="11" t="s">
        <v>8</v>
      </c>
      <c r="S440" s="7" t="s">
        <v>8</v>
      </c>
      <c r="T440" s="9" t="s">
        <v>8</v>
      </c>
    </row>
    <row r="441" spans="1:20" ht="14.1" customHeight="1" x14ac:dyDescent="0.3">
      <c r="A441" s="3" t="s">
        <v>1711</v>
      </c>
      <c r="B441" s="3" t="s">
        <v>1712</v>
      </c>
      <c r="C441" s="11">
        <v>22</v>
      </c>
      <c r="D441" s="7">
        <v>152.83647644000001</v>
      </c>
      <c r="E441" s="9">
        <v>9784.8774345222901</v>
      </c>
      <c r="F441" s="11" t="s">
        <v>8</v>
      </c>
      <c r="G441" s="7" t="s">
        <v>8</v>
      </c>
      <c r="H441" s="9" t="s">
        <v>8</v>
      </c>
      <c r="I441" s="11" t="s">
        <v>8</v>
      </c>
      <c r="J441" s="7" t="s">
        <v>8</v>
      </c>
      <c r="K441" s="9" t="s">
        <v>8</v>
      </c>
      <c r="L441" s="11" t="s">
        <v>8</v>
      </c>
      <c r="M441" s="7" t="s">
        <v>8</v>
      </c>
      <c r="N441" s="9" t="s">
        <v>8</v>
      </c>
      <c r="O441" s="11" t="s">
        <v>8</v>
      </c>
      <c r="P441" s="7" t="s">
        <v>8</v>
      </c>
      <c r="Q441" s="9" t="s">
        <v>8</v>
      </c>
      <c r="R441" s="11" t="s">
        <v>8</v>
      </c>
      <c r="S441" s="7" t="s">
        <v>8</v>
      </c>
      <c r="T441" s="9" t="s">
        <v>8</v>
      </c>
    </row>
    <row r="442" spans="1:20" ht="14.1" customHeight="1" x14ac:dyDescent="0.3">
      <c r="A442" s="3" t="s">
        <v>1714</v>
      </c>
      <c r="B442" s="3" t="s">
        <v>6471</v>
      </c>
      <c r="C442" s="11" t="s">
        <v>8</v>
      </c>
      <c r="D442" s="7" t="s">
        <v>8</v>
      </c>
      <c r="E442" s="9" t="s">
        <v>8</v>
      </c>
      <c r="F442" s="11" t="s">
        <v>8</v>
      </c>
      <c r="G442" s="7" t="s">
        <v>8</v>
      </c>
      <c r="H442" s="9" t="s">
        <v>8</v>
      </c>
      <c r="I442" s="11" t="s">
        <v>8</v>
      </c>
      <c r="J442" s="7" t="s">
        <v>8</v>
      </c>
      <c r="K442" s="9" t="s">
        <v>8</v>
      </c>
      <c r="L442" s="11" t="s">
        <v>8</v>
      </c>
      <c r="M442" s="7" t="s">
        <v>8</v>
      </c>
      <c r="N442" s="9" t="s">
        <v>8</v>
      </c>
      <c r="O442" s="11" t="s">
        <v>8</v>
      </c>
      <c r="P442" s="7" t="s">
        <v>8</v>
      </c>
      <c r="Q442" s="9" t="s">
        <v>8</v>
      </c>
      <c r="R442" s="11" t="s">
        <v>8</v>
      </c>
      <c r="S442" s="7" t="s">
        <v>8</v>
      </c>
      <c r="T442" s="9" t="s">
        <v>8</v>
      </c>
    </row>
    <row r="443" spans="1:20" ht="14.1" customHeight="1" x14ac:dyDescent="0.3">
      <c r="A443" s="3" t="s">
        <v>1718</v>
      </c>
      <c r="B443" s="3" t="s">
        <v>6472</v>
      </c>
      <c r="C443" s="11" t="s">
        <v>8</v>
      </c>
      <c r="D443" s="7" t="s">
        <v>8</v>
      </c>
      <c r="E443" s="9" t="s">
        <v>8</v>
      </c>
      <c r="F443" s="11" t="s">
        <v>8</v>
      </c>
      <c r="G443" s="7" t="s">
        <v>8</v>
      </c>
      <c r="H443" s="9" t="s">
        <v>8</v>
      </c>
      <c r="I443" s="11" t="s">
        <v>8</v>
      </c>
      <c r="J443" s="7" t="s">
        <v>8</v>
      </c>
      <c r="K443" s="9" t="s">
        <v>8</v>
      </c>
      <c r="L443" s="11" t="s">
        <v>8</v>
      </c>
      <c r="M443" s="7" t="s">
        <v>8</v>
      </c>
      <c r="N443" s="9" t="s">
        <v>8</v>
      </c>
      <c r="O443" s="11" t="s">
        <v>8</v>
      </c>
      <c r="P443" s="7" t="s">
        <v>8</v>
      </c>
      <c r="Q443" s="9" t="s">
        <v>8</v>
      </c>
      <c r="R443" s="11" t="s">
        <v>8</v>
      </c>
      <c r="S443" s="7" t="s">
        <v>8</v>
      </c>
      <c r="T443" s="9" t="s">
        <v>8</v>
      </c>
    </row>
    <row r="444" spans="1:20" ht="29.1" customHeight="1" x14ac:dyDescent="0.3">
      <c r="A444" s="3" t="s">
        <v>1722</v>
      </c>
      <c r="B444" s="2" t="s">
        <v>7555</v>
      </c>
      <c r="C444" s="11">
        <v>11</v>
      </c>
      <c r="D444" s="7">
        <v>154.47209115000001</v>
      </c>
      <c r="E444" s="9">
        <v>8960.4550973747391</v>
      </c>
      <c r="F444" s="11" t="s">
        <v>8</v>
      </c>
      <c r="G444" s="7" t="s">
        <v>8</v>
      </c>
      <c r="H444" s="9" t="s">
        <v>8</v>
      </c>
      <c r="I444" s="11" t="s">
        <v>8</v>
      </c>
      <c r="J444" s="7" t="s">
        <v>8</v>
      </c>
      <c r="K444" s="9" t="s">
        <v>8</v>
      </c>
      <c r="L444" s="11" t="s">
        <v>8</v>
      </c>
      <c r="M444" s="7" t="s">
        <v>8</v>
      </c>
      <c r="N444" s="9" t="s">
        <v>8</v>
      </c>
      <c r="O444" s="11" t="s">
        <v>8</v>
      </c>
      <c r="P444" s="7" t="s">
        <v>8</v>
      </c>
      <c r="Q444" s="9" t="s">
        <v>8</v>
      </c>
      <c r="R444" s="11" t="s">
        <v>8</v>
      </c>
      <c r="S444" s="7" t="s">
        <v>8</v>
      </c>
      <c r="T444" s="9" t="s">
        <v>8</v>
      </c>
    </row>
    <row r="445" spans="1:20" ht="14.1" customHeight="1" x14ac:dyDescent="0.3">
      <c r="A445" s="3" t="s">
        <v>1726</v>
      </c>
      <c r="B445" s="3" t="s">
        <v>6474</v>
      </c>
      <c r="C445" s="11">
        <v>27</v>
      </c>
      <c r="D445" s="7">
        <v>210.42370507999999</v>
      </c>
      <c r="E445" s="9">
        <v>12542.325563914501</v>
      </c>
      <c r="F445" s="11" t="s">
        <v>8</v>
      </c>
      <c r="G445" s="7" t="s">
        <v>8</v>
      </c>
      <c r="H445" s="9" t="s">
        <v>8</v>
      </c>
      <c r="I445" s="11" t="s">
        <v>8</v>
      </c>
      <c r="J445" s="7" t="s">
        <v>8</v>
      </c>
      <c r="K445" s="9" t="s">
        <v>8</v>
      </c>
      <c r="L445" s="11" t="s">
        <v>8</v>
      </c>
      <c r="M445" s="7" t="s">
        <v>8</v>
      </c>
      <c r="N445" s="9" t="s">
        <v>8</v>
      </c>
      <c r="O445" s="11" t="s">
        <v>8</v>
      </c>
      <c r="P445" s="7" t="s">
        <v>8</v>
      </c>
      <c r="Q445" s="9" t="s">
        <v>8</v>
      </c>
      <c r="R445" s="11" t="s">
        <v>8</v>
      </c>
      <c r="S445" s="7" t="s">
        <v>8</v>
      </c>
      <c r="T445" s="9" t="s">
        <v>8</v>
      </c>
    </row>
    <row r="446" spans="1:20" ht="29.1" customHeight="1" x14ac:dyDescent="0.3">
      <c r="A446" s="3" t="s">
        <v>1729</v>
      </c>
      <c r="B446" s="2" t="s">
        <v>7556</v>
      </c>
      <c r="C446" s="11" t="s">
        <v>8</v>
      </c>
      <c r="D446" s="7" t="s">
        <v>8</v>
      </c>
      <c r="E446" s="9" t="s">
        <v>8</v>
      </c>
      <c r="F446" s="11" t="s">
        <v>8</v>
      </c>
      <c r="G446" s="7" t="s">
        <v>8</v>
      </c>
      <c r="H446" s="9" t="s">
        <v>8</v>
      </c>
      <c r="I446" s="11" t="s">
        <v>8</v>
      </c>
      <c r="J446" s="7" t="s">
        <v>8</v>
      </c>
      <c r="K446" s="9" t="s">
        <v>8</v>
      </c>
      <c r="L446" s="11" t="s">
        <v>8</v>
      </c>
      <c r="M446" s="7" t="s">
        <v>8</v>
      </c>
      <c r="N446" s="9" t="s">
        <v>8</v>
      </c>
      <c r="O446" s="11" t="s">
        <v>8</v>
      </c>
      <c r="P446" s="7" t="s">
        <v>8</v>
      </c>
      <c r="Q446" s="9" t="s">
        <v>8</v>
      </c>
      <c r="R446" s="11" t="s">
        <v>8</v>
      </c>
      <c r="S446" s="7" t="s">
        <v>8</v>
      </c>
      <c r="T446" s="9" t="s">
        <v>8</v>
      </c>
    </row>
    <row r="447" spans="1:20" ht="14.1" customHeight="1" x14ac:dyDescent="0.3">
      <c r="A447" s="3" t="s">
        <v>1733</v>
      </c>
      <c r="B447" s="3" t="s">
        <v>6476</v>
      </c>
      <c r="C447" s="11">
        <v>96</v>
      </c>
      <c r="D447" s="7">
        <v>204.80821219000001</v>
      </c>
      <c r="E447" s="9">
        <v>12954.8083260107</v>
      </c>
      <c r="F447" s="11" t="s">
        <v>8</v>
      </c>
      <c r="G447" s="7" t="s">
        <v>8</v>
      </c>
      <c r="H447" s="9" t="s">
        <v>8</v>
      </c>
      <c r="I447" s="11">
        <v>30</v>
      </c>
      <c r="J447" s="7">
        <v>292.93486447999999</v>
      </c>
      <c r="K447" s="9">
        <v>19651.191312790801</v>
      </c>
      <c r="L447" s="11" t="s">
        <v>8</v>
      </c>
      <c r="M447" s="7" t="s">
        <v>8</v>
      </c>
      <c r="N447" s="9" t="s">
        <v>8</v>
      </c>
      <c r="O447" s="11" t="s">
        <v>8</v>
      </c>
      <c r="P447" s="7" t="s">
        <v>8</v>
      </c>
      <c r="Q447" s="9" t="s">
        <v>8</v>
      </c>
      <c r="R447" s="11">
        <v>12</v>
      </c>
      <c r="S447" s="7">
        <v>211.99198804</v>
      </c>
      <c r="T447" s="9">
        <v>13242.296152368001</v>
      </c>
    </row>
    <row r="448" spans="1:20" ht="14.1" customHeight="1" x14ac:dyDescent="0.3">
      <c r="A448" s="3" t="s">
        <v>1737</v>
      </c>
      <c r="B448" s="3" t="s">
        <v>6477</v>
      </c>
      <c r="C448" s="11">
        <v>32</v>
      </c>
      <c r="D448" s="7">
        <v>220.63282755</v>
      </c>
      <c r="E448" s="9">
        <v>12676.327327212901</v>
      </c>
      <c r="F448" s="11" t="s">
        <v>8</v>
      </c>
      <c r="G448" s="7" t="s">
        <v>8</v>
      </c>
      <c r="H448" s="9" t="s">
        <v>8</v>
      </c>
      <c r="I448" s="11" t="s">
        <v>8</v>
      </c>
      <c r="J448" s="7" t="s">
        <v>8</v>
      </c>
      <c r="K448" s="9" t="s">
        <v>8</v>
      </c>
      <c r="L448" s="11" t="s">
        <v>8</v>
      </c>
      <c r="M448" s="7" t="s">
        <v>8</v>
      </c>
      <c r="N448" s="9" t="s">
        <v>8</v>
      </c>
      <c r="O448" s="11" t="s">
        <v>8</v>
      </c>
      <c r="P448" s="7" t="s">
        <v>8</v>
      </c>
      <c r="Q448" s="9" t="s">
        <v>8</v>
      </c>
      <c r="R448" s="11" t="s">
        <v>8</v>
      </c>
      <c r="S448" s="7" t="s">
        <v>8</v>
      </c>
      <c r="T448" s="9" t="s">
        <v>8</v>
      </c>
    </row>
    <row r="449" spans="1:20" ht="14.1" customHeight="1" x14ac:dyDescent="0.3">
      <c r="A449" s="3" t="s">
        <v>1740</v>
      </c>
      <c r="B449" s="3" t="s">
        <v>6478</v>
      </c>
      <c r="C449" s="11">
        <v>25</v>
      </c>
      <c r="D449" s="7">
        <v>158.66852868000001</v>
      </c>
      <c r="E449" s="9">
        <v>9151.6932164640893</v>
      </c>
      <c r="F449" s="11" t="s">
        <v>8</v>
      </c>
      <c r="G449" s="7" t="s">
        <v>8</v>
      </c>
      <c r="H449" s="9" t="s">
        <v>8</v>
      </c>
      <c r="I449" s="11" t="s">
        <v>8</v>
      </c>
      <c r="J449" s="7" t="s">
        <v>8</v>
      </c>
      <c r="K449" s="9" t="s">
        <v>8</v>
      </c>
      <c r="L449" s="11" t="s">
        <v>8</v>
      </c>
      <c r="M449" s="7" t="s">
        <v>8</v>
      </c>
      <c r="N449" s="9" t="s">
        <v>8</v>
      </c>
      <c r="O449" s="11" t="s">
        <v>8</v>
      </c>
      <c r="P449" s="7" t="s">
        <v>8</v>
      </c>
      <c r="Q449" s="9" t="s">
        <v>8</v>
      </c>
      <c r="R449" s="11" t="s">
        <v>8</v>
      </c>
      <c r="S449" s="7" t="s">
        <v>8</v>
      </c>
      <c r="T449" s="9" t="s">
        <v>8</v>
      </c>
    </row>
    <row r="450" spans="1:20" ht="29.1" customHeight="1" x14ac:dyDescent="0.3">
      <c r="A450" s="3" t="s">
        <v>1743</v>
      </c>
      <c r="B450" s="2" t="s">
        <v>7557</v>
      </c>
      <c r="C450" s="11" t="s">
        <v>8</v>
      </c>
      <c r="D450" s="7" t="s">
        <v>8</v>
      </c>
      <c r="E450" s="9" t="s">
        <v>8</v>
      </c>
      <c r="F450" s="11" t="s">
        <v>8</v>
      </c>
      <c r="G450" s="7" t="s">
        <v>8</v>
      </c>
      <c r="H450" s="9" t="s">
        <v>8</v>
      </c>
      <c r="I450" s="11" t="s">
        <v>8</v>
      </c>
      <c r="J450" s="7" t="s">
        <v>8</v>
      </c>
      <c r="K450" s="9" t="s">
        <v>8</v>
      </c>
      <c r="L450" s="11" t="s">
        <v>8</v>
      </c>
      <c r="M450" s="7" t="s">
        <v>8</v>
      </c>
      <c r="N450" s="9" t="s">
        <v>8</v>
      </c>
      <c r="O450" s="11" t="s">
        <v>8</v>
      </c>
      <c r="P450" s="7" t="s">
        <v>8</v>
      </c>
      <c r="Q450" s="9" t="s">
        <v>8</v>
      </c>
      <c r="R450" s="11" t="s">
        <v>8</v>
      </c>
      <c r="S450" s="7" t="s">
        <v>8</v>
      </c>
      <c r="T450" s="9" t="s">
        <v>8</v>
      </c>
    </row>
    <row r="451" spans="1:20" ht="14.1" customHeight="1" x14ac:dyDescent="0.3">
      <c r="A451" s="3" t="s">
        <v>1747</v>
      </c>
      <c r="B451" s="3" t="s">
        <v>6480</v>
      </c>
      <c r="C451" s="11" t="s">
        <v>8</v>
      </c>
      <c r="D451" s="7" t="s">
        <v>8</v>
      </c>
      <c r="E451" s="9" t="s">
        <v>8</v>
      </c>
      <c r="F451" s="11" t="s">
        <v>8</v>
      </c>
      <c r="G451" s="7" t="s">
        <v>8</v>
      </c>
      <c r="H451" s="9" t="s">
        <v>8</v>
      </c>
      <c r="I451" s="11" t="s">
        <v>8</v>
      </c>
      <c r="J451" s="7" t="s">
        <v>8</v>
      </c>
      <c r="K451" s="9" t="s">
        <v>8</v>
      </c>
      <c r="L451" s="11" t="s">
        <v>8</v>
      </c>
      <c r="M451" s="7" t="s">
        <v>8</v>
      </c>
      <c r="N451" s="9" t="s">
        <v>8</v>
      </c>
      <c r="O451" s="11" t="s">
        <v>8</v>
      </c>
      <c r="P451" s="7" t="s">
        <v>8</v>
      </c>
      <c r="Q451" s="9" t="s">
        <v>8</v>
      </c>
      <c r="R451" s="11" t="s">
        <v>8</v>
      </c>
      <c r="S451" s="7" t="s">
        <v>8</v>
      </c>
      <c r="T451" s="9" t="s">
        <v>8</v>
      </c>
    </row>
    <row r="452" spans="1:20" ht="14.1" customHeight="1" x14ac:dyDescent="0.3">
      <c r="A452" s="3" t="s">
        <v>1751</v>
      </c>
      <c r="B452" s="3" t="s">
        <v>6481</v>
      </c>
      <c r="C452" s="11" t="s">
        <v>8</v>
      </c>
      <c r="D452" s="7" t="s">
        <v>8</v>
      </c>
      <c r="E452" s="9" t="s">
        <v>8</v>
      </c>
      <c r="F452" s="11" t="s">
        <v>8</v>
      </c>
      <c r="G452" s="7" t="s">
        <v>8</v>
      </c>
      <c r="H452" s="9" t="s">
        <v>8</v>
      </c>
      <c r="I452" s="11" t="s">
        <v>8</v>
      </c>
      <c r="J452" s="7" t="s">
        <v>8</v>
      </c>
      <c r="K452" s="9" t="s">
        <v>8</v>
      </c>
      <c r="L452" s="11" t="s">
        <v>8</v>
      </c>
      <c r="M452" s="7" t="s">
        <v>8</v>
      </c>
      <c r="N452" s="9" t="s">
        <v>8</v>
      </c>
      <c r="O452" s="11" t="s">
        <v>8</v>
      </c>
      <c r="P452" s="7" t="s">
        <v>8</v>
      </c>
      <c r="Q452" s="9" t="s">
        <v>8</v>
      </c>
      <c r="R452" s="11" t="s">
        <v>8</v>
      </c>
      <c r="S452" s="7" t="s">
        <v>8</v>
      </c>
      <c r="T452" s="9" t="s">
        <v>8</v>
      </c>
    </row>
    <row r="453" spans="1:20" ht="14.1" customHeight="1" x14ac:dyDescent="0.3">
      <c r="A453" s="3" t="s">
        <v>1754</v>
      </c>
      <c r="B453" s="3" t="s">
        <v>6482</v>
      </c>
      <c r="C453" s="11" t="s">
        <v>8</v>
      </c>
      <c r="D453" s="7" t="s">
        <v>8</v>
      </c>
      <c r="E453" s="9" t="s">
        <v>8</v>
      </c>
      <c r="F453" s="11" t="s">
        <v>8</v>
      </c>
      <c r="G453" s="7" t="s">
        <v>8</v>
      </c>
      <c r="H453" s="9" t="s">
        <v>8</v>
      </c>
      <c r="I453" s="11" t="s">
        <v>8</v>
      </c>
      <c r="J453" s="7" t="s">
        <v>8</v>
      </c>
      <c r="K453" s="9" t="s">
        <v>8</v>
      </c>
      <c r="L453" s="11" t="s">
        <v>8</v>
      </c>
      <c r="M453" s="7" t="s">
        <v>8</v>
      </c>
      <c r="N453" s="9" t="s">
        <v>8</v>
      </c>
      <c r="O453" s="11" t="s">
        <v>8</v>
      </c>
      <c r="P453" s="7" t="s">
        <v>8</v>
      </c>
      <c r="Q453" s="9" t="s">
        <v>8</v>
      </c>
      <c r="R453" s="11" t="s">
        <v>8</v>
      </c>
      <c r="S453" s="7" t="s">
        <v>8</v>
      </c>
      <c r="T453" s="9" t="s">
        <v>8</v>
      </c>
    </row>
    <row r="454" spans="1:20" ht="14.1" customHeight="1" x14ac:dyDescent="0.3">
      <c r="A454" s="3" t="s">
        <v>1759</v>
      </c>
      <c r="B454" s="3" t="s">
        <v>6483</v>
      </c>
      <c r="C454" s="11" t="s">
        <v>8</v>
      </c>
      <c r="D454" s="7" t="s">
        <v>8</v>
      </c>
      <c r="E454" s="9" t="s">
        <v>8</v>
      </c>
      <c r="F454" s="11" t="s">
        <v>8</v>
      </c>
      <c r="G454" s="7" t="s">
        <v>8</v>
      </c>
      <c r="H454" s="9" t="s">
        <v>8</v>
      </c>
      <c r="I454" s="11" t="s">
        <v>8</v>
      </c>
      <c r="J454" s="7" t="s">
        <v>8</v>
      </c>
      <c r="K454" s="9" t="s">
        <v>8</v>
      </c>
      <c r="L454" s="11" t="s">
        <v>8</v>
      </c>
      <c r="M454" s="7" t="s">
        <v>8</v>
      </c>
      <c r="N454" s="9" t="s">
        <v>8</v>
      </c>
      <c r="O454" s="11" t="s">
        <v>8</v>
      </c>
      <c r="P454" s="7" t="s">
        <v>8</v>
      </c>
      <c r="Q454" s="9" t="s">
        <v>8</v>
      </c>
      <c r="R454" s="11" t="s">
        <v>8</v>
      </c>
      <c r="S454" s="7" t="s">
        <v>8</v>
      </c>
      <c r="T454" s="9" t="s">
        <v>8</v>
      </c>
    </row>
    <row r="455" spans="1:20" ht="14.1" customHeight="1" x14ac:dyDescent="0.3">
      <c r="A455" s="3" t="s">
        <v>1763</v>
      </c>
      <c r="B455" s="3" t="s">
        <v>6484</v>
      </c>
      <c r="C455" s="11" t="s">
        <v>8</v>
      </c>
      <c r="D455" s="7" t="s">
        <v>8</v>
      </c>
      <c r="E455" s="9" t="s">
        <v>8</v>
      </c>
      <c r="F455" s="11" t="s">
        <v>8</v>
      </c>
      <c r="G455" s="7" t="s">
        <v>8</v>
      </c>
      <c r="H455" s="9" t="s">
        <v>8</v>
      </c>
      <c r="I455" s="11" t="s">
        <v>8</v>
      </c>
      <c r="J455" s="7" t="s">
        <v>8</v>
      </c>
      <c r="K455" s="9" t="s">
        <v>8</v>
      </c>
      <c r="L455" s="11" t="s">
        <v>8</v>
      </c>
      <c r="M455" s="7" t="s">
        <v>8</v>
      </c>
      <c r="N455" s="9" t="s">
        <v>8</v>
      </c>
      <c r="O455" s="11" t="s">
        <v>8</v>
      </c>
      <c r="P455" s="7" t="s">
        <v>8</v>
      </c>
      <c r="Q455" s="9" t="s">
        <v>8</v>
      </c>
      <c r="R455" s="11" t="s">
        <v>8</v>
      </c>
      <c r="S455" s="7" t="s">
        <v>8</v>
      </c>
      <c r="T455" s="9" t="s">
        <v>8</v>
      </c>
    </row>
    <row r="456" spans="1:20" ht="14.1" customHeight="1" x14ac:dyDescent="0.3">
      <c r="A456" s="3" t="s">
        <v>1767</v>
      </c>
      <c r="B456" s="3" t="s">
        <v>6485</v>
      </c>
      <c r="C456" s="11" t="s">
        <v>8</v>
      </c>
      <c r="D456" s="7" t="s">
        <v>8</v>
      </c>
      <c r="E456" s="9" t="s">
        <v>8</v>
      </c>
      <c r="F456" s="11" t="s">
        <v>8</v>
      </c>
      <c r="G456" s="7" t="s">
        <v>8</v>
      </c>
      <c r="H456" s="9" t="s">
        <v>8</v>
      </c>
      <c r="I456" s="11" t="s">
        <v>8</v>
      </c>
      <c r="J456" s="7" t="s">
        <v>8</v>
      </c>
      <c r="K456" s="9" t="s">
        <v>8</v>
      </c>
      <c r="L456" s="11" t="s">
        <v>8</v>
      </c>
      <c r="M456" s="7" t="s">
        <v>8</v>
      </c>
      <c r="N456" s="9" t="s">
        <v>8</v>
      </c>
      <c r="O456" s="11" t="s">
        <v>8</v>
      </c>
      <c r="P456" s="7" t="s">
        <v>8</v>
      </c>
      <c r="Q456" s="9" t="s">
        <v>8</v>
      </c>
      <c r="R456" s="11" t="s">
        <v>8</v>
      </c>
      <c r="S456" s="7" t="s">
        <v>8</v>
      </c>
      <c r="T456" s="9" t="s">
        <v>8</v>
      </c>
    </row>
    <row r="457" spans="1:20" ht="29.1" customHeight="1" x14ac:dyDescent="0.3">
      <c r="A457" s="3" t="s">
        <v>1772</v>
      </c>
      <c r="B457" s="2" t="s">
        <v>1773</v>
      </c>
      <c r="C457" s="11" t="s">
        <v>8</v>
      </c>
      <c r="D457" s="7" t="s">
        <v>8</v>
      </c>
      <c r="E457" s="9" t="s">
        <v>8</v>
      </c>
      <c r="F457" s="11" t="s">
        <v>8</v>
      </c>
      <c r="G457" s="7" t="s">
        <v>8</v>
      </c>
      <c r="H457" s="9" t="s">
        <v>8</v>
      </c>
      <c r="I457" s="11" t="s">
        <v>8</v>
      </c>
      <c r="J457" s="7" t="s">
        <v>8</v>
      </c>
      <c r="K457" s="9" t="s">
        <v>8</v>
      </c>
      <c r="L457" s="11" t="s">
        <v>8</v>
      </c>
      <c r="M457" s="7" t="s">
        <v>8</v>
      </c>
      <c r="N457" s="9" t="s">
        <v>8</v>
      </c>
      <c r="O457" s="11" t="s">
        <v>8</v>
      </c>
      <c r="P457" s="7" t="s">
        <v>8</v>
      </c>
      <c r="Q457" s="9" t="s">
        <v>8</v>
      </c>
      <c r="R457" s="11" t="s">
        <v>8</v>
      </c>
      <c r="S457" s="7" t="s">
        <v>8</v>
      </c>
      <c r="T457" s="9" t="s">
        <v>8</v>
      </c>
    </row>
    <row r="458" spans="1:20" ht="14.1" customHeight="1" x14ac:dyDescent="0.3">
      <c r="A458" s="3" t="s">
        <v>1776</v>
      </c>
      <c r="B458" s="3" t="s">
        <v>6487</v>
      </c>
      <c r="C458" s="11" t="s">
        <v>8</v>
      </c>
      <c r="D458" s="7" t="s">
        <v>8</v>
      </c>
      <c r="E458" s="9" t="s">
        <v>8</v>
      </c>
      <c r="F458" s="11" t="s">
        <v>8</v>
      </c>
      <c r="G458" s="7" t="s">
        <v>8</v>
      </c>
      <c r="H458" s="9" t="s">
        <v>8</v>
      </c>
      <c r="I458" s="11" t="s">
        <v>8</v>
      </c>
      <c r="J458" s="7" t="s">
        <v>8</v>
      </c>
      <c r="K458" s="9" t="s">
        <v>8</v>
      </c>
      <c r="L458" s="11" t="s">
        <v>8</v>
      </c>
      <c r="M458" s="7" t="s">
        <v>8</v>
      </c>
      <c r="N458" s="9" t="s">
        <v>8</v>
      </c>
      <c r="O458" s="11" t="s">
        <v>8</v>
      </c>
      <c r="P458" s="7" t="s">
        <v>8</v>
      </c>
      <c r="Q458" s="9" t="s">
        <v>8</v>
      </c>
      <c r="R458" s="11" t="s">
        <v>8</v>
      </c>
      <c r="S458" s="7" t="s">
        <v>8</v>
      </c>
      <c r="T458" s="9" t="s">
        <v>8</v>
      </c>
    </row>
    <row r="459" spans="1:20" ht="29.1" customHeight="1" x14ac:dyDescent="0.3">
      <c r="A459" s="3" t="s">
        <v>1779</v>
      </c>
      <c r="B459" s="2" t="s">
        <v>7558</v>
      </c>
      <c r="C459" s="11" t="s">
        <v>8</v>
      </c>
      <c r="D459" s="7" t="s">
        <v>8</v>
      </c>
      <c r="E459" s="9" t="s">
        <v>8</v>
      </c>
      <c r="F459" s="11" t="s">
        <v>8</v>
      </c>
      <c r="G459" s="7" t="s">
        <v>8</v>
      </c>
      <c r="H459" s="9" t="s">
        <v>8</v>
      </c>
      <c r="I459" s="11" t="s">
        <v>8</v>
      </c>
      <c r="J459" s="7" t="s">
        <v>8</v>
      </c>
      <c r="K459" s="9" t="s">
        <v>8</v>
      </c>
      <c r="L459" s="11" t="s">
        <v>8</v>
      </c>
      <c r="M459" s="7" t="s">
        <v>8</v>
      </c>
      <c r="N459" s="9" t="s">
        <v>8</v>
      </c>
      <c r="O459" s="11" t="s">
        <v>8</v>
      </c>
      <c r="P459" s="7" t="s">
        <v>8</v>
      </c>
      <c r="Q459" s="9" t="s">
        <v>8</v>
      </c>
      <c r="R459" s="11" t="s">
        <v>8</v>
      </c>
      <c r="S459" s="7" t="s">
        <v>8</v>
      </c>
      <c r="T459" s="9" t="s">
        <v>8</v>
      </c>
    </row>
    <row r="460" spans="1:20" ht="14.1" customHeight="1" x14ac:dyDescent="0.3">
      <c r="A460" s="3" t="s">
        <v>1783</v>
      </c>
      <c r="B460" s="3" t="s">
        <v>6489</v>
      </c>
      <c r="C460" s="11" t="s">
        <v>8</v>
      </c>
      <c r="D460" s="7" t="s">
        <v>8</v>
      </c>
      <c r="E460" s="9" t="s">
        <v>8</v>
      </c>
      <c r="F460" s="11" t="s">
        <v>8</v>
      </c>
      <c r="G460" s="7" t="s">
        <v>8</v>
      </c>
      <c r="H460" s="9" t="s">
        <v>8</v>
      </c>
      <c r="I460" s="11" t="s">
        <v>8</v>
      </c>
      <c r="J460" s="7" t="s">
        <v>8</v>
      </c>
      <c r="K460" s="9" t="s">
        <v>8</v>
      </c>
      <c r="L460" s="11" t="s">
        <v>8</v>
      </c>
      <c r="M460" s="7" t="s">
        <v>8</v>
      </c>
      <c r="N460" s="9" t="s">
        <v>8</v>
      </c>
      <c r="O460" s="11" t="s">
        <v>8</v>
      </c>
      <c r="P460" s="7" t="s">
        <v>8</v>
      </c>
      <c r="Q460" s="9" t="s">
        <v>8</v>
      </c>
      <c r="R460" s="11" t="s">
        <v>8</v>
      </c>
      <c r="S460" s="7" t="s">
        <v>8</v>
      </c>
      <c r="T460" s="9" t="s">
        <v>8</v>
      </c>
    </row>
    <row r="461" spans="1:20" ht="14.1" customHeight="1" x14ac:dyDescent="0.3">
      <c r="A461" s="3" t="s">
        <v>1787</v>
      </c>
      <c r="B461" s="3" t="s">
        <v>6490</v>
      </c>
      <c r="C461" s="11" t="s">
        <v>8</v>
      </c>
      <c r="D461" s="7" t="s">
        <v>8</v>
      </c>
      <c r="E461" s="9" t="s">
        <v>8</v>
      </c>
      <c r="F461" s="11" t="s">
        <v>8</v>
      </c>
      <c r="G461" s="7" t="s">
        <v>8</v>
      </c>
      <c r="H461" s="9" t="s">
        <v>8</v>
      </c>
      <c r="I461" s="11" t="s">
        <v>8</v>
      </c>
      <c r="J461" s="7" t="s">
        <v>8</v>
      </c>
      <c r="K461" s="9" t="s">
        <v>8</v>
      </c>
      <c r="L461" s="11" t="s">
        <v>8</v>
      </c>
      <c r="M461" s="7" t="s">
        <v>8</v>
      </c>
      <c r="N461" s="9" t="s">
        <v>8</v>
      </c>
      <c r="O461" s="11" t="s">
        <v>8</v>
      </c>
      <c r="P461" s="7" t="s">
        <v>8</v>
      </c>
      <c r="Q461" s="9" t="s">
        <v>8</v>
      </c>
      <c r="R461" s="11" t="s">
        <v>8</v>
      </c>
      <c r="S461" s="7" t="s">
        <v>8</v>
      </c>
      <c r="T461" s="9" t="s">
        <v>8</v>
      </c>
    </row>
    <row r="462" spans="1:20" ht="29.1" customHeight="1" x14ac:dyDescent="0.3">
      <c r="A462" s="3" t="s">
        <v>1791</v>
      </c>
      <c r="B462" s="2" t="s">
        <v>7559</v>
      </c>
      <c r="C462" s="11" t="s">
        <v>8</v>
      </c>
      <c r="D462" s="7" t="s">
        <v>8</v>
      </c>
      <c r="E462" s="9" t="s">
        <v>8</v>
      </c>
      <c r="F462" s="11" t="s">
        <v>8</v>
      </c>
      <c r="G462" s="7" t="s">
        <v>8</v>
      </c>
      <c r="H462" s="9" t="s">
        <v>8</v>
      </c>
      <c r="I462" s="11" t="s">
        <v>8</v>
      </c>
      <c r="J462" s="7" t="s">
        <v>8</v>
      </c>
      <c r="K462" s="9" t="s">
        <v>8</v>
      </c>
      <c r="L462" s="11" t="s">
        <v>8</v>
      </c>
      <c r="M462" s="7" t="s">
        <v>8</v>
      </c>
      <c r="N462" s="9" t="s">
        <v>8</v>
      </c>
      <c r="O462" s="11" t="s">
        <v>8</v>
      </c>
      <c r="P462" s="7" t="s">
        <v>8</v>
      </c>
      <c r="Q462" s="9" t="s">
        <v>8</v>
      </c>
      <c r="R462" s="11" t="s">
        <v>8</v>
      </c>
      <c r="S462" s="7" t="s">
        <v>8</v>
      </c>
      <c r="T462" s="9" t="s">
        <v>8</v>
      </c>
    </row>
    <row r="463" spans="1:20" ht="14.1" customHeight="1" x14ac:dyDescent="0.3">
      <c r="A463" s="3" t="s">
        <v>1795</v>
      </c>
      <c r="B463" s="3" t="s">
        <v>6492</v>
      </c>
      <c r="C463" s="11">
        <v>52</v>
      </c>
      <c r="D463" s="7">
        <v>260.82009220999998</v>
      </c>
      <c r="E463" s="9">
        <v>15994.2079168939</v>
      </c>
      <c r="F463" s="11" t="s">
        <v>8</v>
      </c>
      <c r="G463" s="7" t="s">
        <v>8</v>
      </c>
      <c r="H463" s="9" t="s">
        <v>8</v>
      </c>
      <c r="I463" s="11" t="s">
        <v>8</v>
      </c>
      <c r="J463" s="7" t="s">
        <v>8</v>
      </c>
      <c r="K463" s="9" t="s">
        <v>8</v>
      </c>
      <c r="L463" s="11" t="s">
        <v>8</v>
      </c>
      <c r="M463" s="7" t="s">
        <v>8</v>
      </c>
      <c r="N463" s="9" t="s">
        <v>8</v>
      </c>
      <c r="O463" s="11" t="s">
        <v>8</v>
      </c>
      <c r="P463" s="7" t="s">
        <v>8</v>
      </c>
      <c r="Q463" s="9" t="s">
        <v>8</v>
      </c>
      <c r="R463" s="11" t="s">
        <v>8</v>
      </c>
      <c r="S463" s="7" t="s">
        <v>8</v>
      </c>
      <c r="T463" s="9" t="s">
        <v>8</v>
      </c>
    </row>
    <row r="464" spans="1:20" ht="29.1" customHeight="1" x14ac:dyDescent="0.3">
      <c r="A464" s="3" t="s">
        <v>1801</v>
      </c>
      <c r="B464" s="2" t="s">
        <v>7560</v>
      </c>
      <c r="C464" s="11" t="s">
        <v>8</v>
      </c>
      <c r="D464" s="7" t="s">
        <v>8</v>
      </c>
      <c r="E464" s="9" t="s">
        <v>8</v>
      </c>
      <c r="F464" s="11" t="s">
        <v>8</v>
      </c>
      <c r="G464" s="7" t="s">
        <v>8</v>
      </c>
      <c r="H464" s="9" t="s">
        <v>8</v>
      </c>
      <c r="I464" s="11" t="s">
        <v>8</v>
      </c>
      <c r="J464" s="7" t="s">
        <v>8</v>
      </c>
      <c r="K464" s="9" t="s">
        <v>8</v>
      </c>
      <c r="L464" s="11" t="s">
        <v>8</v>
      </c>
      <c r="M464" s="7" t="s">
        <v>8</v>
      </c>
      <c r="N464" s="9" t="s">
        <v>8</v>
      </c>
      <c r="O464" s="11" t="s">
        <v>8</v>
      </c>
      <c r="P464" s="7" t="s">
        <v>8</v>
      </c>
      <c r="Q464" s="9" t="s">
        <v>8</v>
      </c>
      <c r="R464" s="11" t="s">
        <v>8</v>
      </c>
      <c r="S464" s="7" t="s">
        <v>8</v>
      </c>
      <c r="T464" s="9" t="s">
        <v>8</v>
      </c>
    </row>
    <row r="465" spans="1:20" ht="14.1" customHeight="1" x14ac:dyDescent="0.3">
      <c r="A465" s="3" t="s">
        <v>1805</v>
      </c>
      <c r="B465" s="3" t="s">
        <v>6494</v>
      </c>
      <c r="C465" s="11">
        <v>30</v>
      </c>
      <c r="D465" s="7">
        <v>114.56521100000001</v>
      </c>
      <c r="E465" s="9">
        <v>6790.3000970372595</v>
      </c>
      <c r="F465" s="11" t="s">
        <v>8</v>
      </c>
      <c r="G465" s="7" t="s">
        <v>8</v>
      </c>
      <c r="H465" s="9" t="s">
        <v>8</v>
      </c>
      <c r="I465" s="11">
        <v>12</v>
      </c>
      <c r="J465" s="7">
        <v>81.925772073000005</v>
      </c>
      <c r="K465" s="9">
        <v>4948.6264325535103</v>
      </c>
      <c r="L465" s="11" t="s">
        <v>8</v>
      </c>
      <c r="M465" s="7" t="s">
        <v>8</v>
      </c>
      <c r="N465" s="9" t="s">
        <v>8</v>
      </c>
      <c r="O465" s="11" t="s">
        <v>8</v>
      </c>
      <c r="P465" s="7" t="s">
        <v>8</v>
      </c>
      <c r="Q465" s="9" t="s">
        <v>8</v>
      </c>
      <c r="R465" s="11" t="s">
        <v>8</v>
      </c>
      <c r="S465" s="7" t="s">
        <v>8</v>
      </c>
      <c r="T465" s="9" t="s">
        <v>8</v>
      </c>
    </row>
    <row r="466" spans="1:20" ht="29.1" customHeight="1" x14ac:dyDescent="0.3">
      <c r="A466" s="3" t="s">
        <v>1809</v>
      </c>
      <c r="B466" s="2" t="s">
        <v>7561</v>
      </c>
      <c r="C466" s="11" t="s">
        <v>8</v>
      </c>
      <c r="D466" s="7" t="s">
        <v>8</v>
      </c>
      <c r="E466" s="9" t="s">
        <v>8</v>
      </c>
      <c r="F466" s="11" t="s">
        <v>8</v>
      </c>
      <c r="G466" s="7" t="s">
        <v>8</v>
      </c>
      <c r="H466" s="9" t="s">
        <v>8</v>
      </c>
      <c r="I466" s="11" t="s">
        <v>8</v>
      </c>
      <c r="J466" s="7" t="s">
        <v>8</v>
      </c>
      <c r="K466" s="9" t="s">
        <v>8</v>
      </c>
      <c r="L466" s="11" t="s">
        <v>8</v>
      </c>
      <c r="M466" s="7" t="s">
        <v>8</v>
      </c>
      <c r="N466" s="9" t="s">
        <v>8</v>
      </c>
      <c r="O466" s="11" t="s">
        <v>8</v>
      </c>
      <c r="P466" s="7" t="s">
        <v>8</v>
      </c>
      <c r="Q466" s="9" t="s">
        <v>8</v>
      </c>
      <c r="R466" s="11" t="s">
        <v>8</v>
      </c>
      <c r="S466" s="7" t="s">
        <v>8</v>
      </c>
      <c r="T466" s="9" t="s">
        <v>8</v>
      </c>
    </row>
    <row r="467" spans="1:20" ht="14.1" customHeight="1" x14ac:dyDescent="0.3">
      <c r="A467" s="3" t="s">
        <v>1814</v>
      </c>
      <c r="B467" s="3" t="s">
        <v>6496</v>
      </c>
      <c r="C467" s="11" t="s">
        <v>8</v>
      </c>
      <c r="D467" s="7" t="s">
        <v>8</v>
      </c>
      <c r="E467" s="9" t="s">
        <v>8</v>
      </c>
      <c r="F467" s="11" t="s">
        <v>8</v>
      </c>
      <c r="G467" s="7" t="s">
        <v>8</v>
      </c>
      <c r="H467" s="9" t="s">
        <v>8</v>
      </c>
      <c r="I467" s="11" t="s">
        <v>8</v>
      </c>
      <c r="J467" s="7" t="s">
        <v>8</v>
      </c>
      <c r="K467" s="9" t="s">
        <v>8</v>
      </c>
      <c r="L467" s="11" t="s">
        <v>8</v>
      </c>
      <c r="M467" s="7" t="s">
        <v>8</v>
      </c>
      <c r="N467" s="9" t="s">
        <v>8</v>
      </c>
      <c r="O467" s="11" t="s">
        <v>8</v>
      </c>
      <c r="P467" s="7" t="s">
        <v>8</v>
      </c>
      <c r="Q467" s="9" t="s">
        <v>8</v>
      </c>
      <c r="R467" s="11" t="s">
        <v>8</v>
      </c>
      <c r="S467" s="7" t="s">
        <v>8</v>
      </c>
      <c r="T467" s="9" t="s">
        <v>8</v>
      </c>
    </row>
    <row r="468" spans="1:20" ht="29.1" customHeight="1" x14ac:dyDescent="0.3">
      <c r="A468" s="3" t="s">
        <v>1817</v>
      </c>
      <c r="B468" s="2" t="s">
        <v>7562</v>
      </c>
      <c r="C468" s="11" t="s">
        <v>8</v>
      </c>
      <c r="D468" s="7" t="s">
        <v>8</v>
      </c>
      <c r="E468" s="9" t="s">
        <v>8</v>
      </c>
      <c r="F468" s="11" t="s">
        <v>8</v>
      </c>
      <c r="G468" s="7" t="s">
        <v>8</v>
      </c>
      <c r="H468" s="9" t="s">
        <v>8</v>
      </c>
      <c r="I468" s="11" t="s">
        <v>8</v>
      </c>
      <c r="J468" s="7" t="s">
        <v>8</v>
      </c>
      <c r="K468" s="9" t="s">
        <v>8</v>
      </c>
      <c r="L468" s="11" t="s">
        <v>8</v>
      </c>
      <c r="M468" s="7" t="s">
        <v>8</v>
      </c>
      <c r="N468" s="9" t="s">
        <v>8</v>
      </c>
      <c r="O468" s="11" t="s">
        <v>8</v>
      </c>
      <c r="P468" s="7" t="s">
        <v>8</v>
      </c>
      <c r="Q468" s="9" t="s">
        <v>8</v>
      </c>
      <c r="R468" s="11" t="s">
        <v>8</v>
      </c>
      <c r="S468" s="7" t="s">
        <v>8</v>
      </c>
      <c r="T468" s="9" t="s">
        <v>8</v>
      </c>
    </row>
    <row r="469" spans="1:20" ht="29.1" customHeight="1" x14ac:dyDescent="0.3">
      <c r="A469" s="3" t="s">
        <v>1821</v>
      </c>
      <c r="B469" s="2" t="s">
        <v>7563</v>
      </c>
      <c r="C469" s="11" t="s">
        <v>8</v>
      </c>
      <c r="D469" s="7" t="s">
        <v>8</v>
      </c>
      <c r="E469" s="9" t="s">
        <v>8</v>
      </c>
      <c r="F469" s="11" t="s">
        <v>8</v>
      </c>
      <c r="G469" s="7" t="s">
        <v>8</v>
      </c>
      <c r="H469" s="9" t="s">
        <v>8</v>
      </c>
      <c r="I469" s="11" t="s">
        <v>8</v>
      </c>
      <c r="J469" s="7" t="s">
        <v>8</v>
      </c>
      <c r="K469" s="9" t="s">
        <v>8</v>
      </c>
      <c r="L469" s="11" t="s">
        <v>8</v>
      </c>
      <c r="M469" s="7" t="s">
        <v>8</v>
      </c>
      <c r="N469" s="9" t="s">
        <v>8</v>
      </c>
      <c r="O469" s="11" t="s">
        <v>8</v>
      </c>
      <c r="P469" s="7" t="s">
        <v>8</v>
      </c>
      <c r="Q469" s="9" t="s">
        <v>8</v>
      </c>
      <c r="R469" s="11" t="s">
        <v>8</v>
      </c>
      <c r="S469" s="7" t="s">
        <v>8</v>
      </c>
      <c r="T469" s="9" t="s">
        <v>8</v>
      </c>
    </row>
    <row r="470" spans="1:20" ht="14.1" customHeight="1" x14ac:dyDescent="0.3">
      <c r="A470" s="3" t="s">
        <v>1825</v>
      </c>
      <c r="B470" s="3" t="s">
        <v>1826</v>
      </c>
      <c r="C470" s="11" t="s">
        <v>8</v>
      </c>
      <c r="D470" s="7" t="s">
        <v>8</v>
      </c>
      <c r="E470" s="9" t="s">
        <v>8</v>
      </c>
      <c r="F470" s="11" t="s">
        <v>8</v>
      </c>
      <c r="G470" s="7" t="s">
        <v>8</v>
      </c>
      <c r="H470" s="9" t="s">
        <v>8</v>
      </c>
      <c r="I470" s="11" t="s">
        <v>8</v>
      </c>
      <c r="J470" s="7" t="s">
        <v>8</v>
      </c>
      <c r="K470" s="9" t="s">
        <v>8</v>
      </c>
      <c r="L470" s="11" t="s">
        <v>8</v>
      </c>
      <c r="M470" s="7" t="s">
        <v>8</v>
      </c>
      <c r="N470" s="9" t="s">
        <v>8</v>
      </c>
      <c r="O470" s="11" t="s">
        <v>8</v>
      </c>
      <c r="P470" s="7" t="s">
        <v>8</v>
      </c>
      <c r="Q470" s="9" t="s">
        <v>8</v>
      </c>
      <c r="R470" s="11" t="s">
        <v>8</v>
      </c>
      <c r="S470" s="7" t="s">
        <v>8</v>
      </c>
      <c r="T470" s="9" t="s">
        <v>8</v>
      </c>
    </row>
    <row r="471" spans="1:20" ht="14.1" customHeight="1" x14ac:dyDescent="0.3">
      <c r="A471" s="3" t="s">
        <v>1828</v>
      </c>
      <c r="B471" s="3" t="s">
        <v>6499</v>
      </c>
      <c r="C471" s="11">
        <v>38</v>
      </c>
      <c r="D471" s="7">
        <v>148.57905873000001</v>
      </c>
      <c r="E471" s="9">
        <v>8754.9626297758095</v>
      </c>
      <c r="F471" s="11" t="s">
        <v>8</v>
      </c>
      <c r="G471" s="7" t="s">
        <v>8</v>
      </c>
      <c r="H471" s="9" t="s">
        <v>8</v>
      </c>
      <c r="I471" s="11" t="s">
        <v>8</v>
      </c>
      <c r="J471" s="7" t="s">
        <v>8</v>
      </c>
      <c r="K471" s="9" t="s">
        <v>8</v>
      </c>
      <c r="L471" s="11" t="s">
        <v>8</v>
      </c>
      <c r="M471" s="7" t="s">
        <v>8</v>
      </c>
      <c r="N471" s="9" t="s">
        <v>8</v>
      </c>
      <c r="O471" s="11" t="s">
        <v>8</v>
      </c>
      <c r="P471" s="7" t="s">
        <v>8</v>
      </c>
      <c r="Q471" s="9" t="s">
        <v>8</v>
      </c>
      <c r="R471" s="11" t="s">
        <v>8</v>
      </c>
      <c r="S471" s="7" t="s">
        <v>8</v>
      </c>
      <c r="T471" s="9" t="s">
        <v>8</v>
      </c>
    </row>
    <row r="472" spans="1:20" ht="29.1" customHeight="1" x14ac:dyDescent="0.3">
      <c r="A472" s="3" t="s">
        <v>1832</v>
      </c>
      <c r="B472" s="2" t="s">
        <v>7564</v>
      </c>
      <c r="C472" s="11" t="s">
        <v>8</v>
      </c>
      <c r="D472" s="7" t="s">
        <v>8</v>
      </c>
      <c r="E472" s="9" t="s">
        <v>8</v>
      </c>
      <c r="F472" s="11" t="s">
        <v>8</v>
      </c>
      <c r="G472" s="7" t="s">
        <v>8</v>
      </c>
      <c r="H472" s="9" t="s">
        <v>8</v>
      </c>
      <c r="I472" s="11" t="s">
        <v>8</v>
      </c>
      <c r="J472" s="7" t="s">
        <v>8</v>
      </c>
      <c r="K472" s="9" t="s">
        <v>8</v>
      </c>
      <c r="L472" s="11" t="s">
        <v>8</v>
      </c>
      <c r="M472" s="7" t="s">
        <v>8</v>
      </c>
      <c r="N472" s="9" t="s">
        <v>8</v>
      </c>
      <c r="O472" s="11" t="s">
        <v>8</v>
      </c>
      <c r="P472" s="7" t="s">
        <v>8</v>
      </c>
      <c r="Q472" s="9" t="s">
        <v>8</v>
      </c>
      <c r="R472" s="11" t="s">
        <v>8</v>
      </c>
      <c r="S472" s="7" t="s">
        <v>8</v>
      </c>
      <c r="T472" s="9" t="s">
        <v>8</v>
      </c>
    </row>
    <row r="473" spans="1:20" ht="29.1" customHeight="1" x14ac:dyDescent="0.3">
      <c r="A473" s="3" t="s">
        <v>1836</v>
      </c>
      <c r="B473" s="2" t="s">
        <v>1837</v>
      </c>
      <c r="C473" s="11" t="s">
        <v>8</v>
      </c>
      <c r="D473" s="7" t="s">
        <v>8</v>
      </c>
      <c r="E473" s="9" t="s">
        <v>8</v>
      </c>
      <c r="F473" s="11" t="s">
        <v>8</v>
      </c>
      <c r="G473" s="7" t="s">
        <v>8</v>
      </c>
      <c r="H473" s="9" t="s">
        <v>8</v>
      </c>
      <c r="I473" s="11" t="s">
        <v>8</v>
      </c>
      <c r="J473" s="7" t="s">
        <v>8</v>
      </c>
      <c r="K473" s="9" t="s">
        <v>8</v>
      </c>
      <c r="L473" s="11" t="s">
        <v>8</v>
      </c>
      <c r="M473" s="7" t="s">
        <v>8</v>
      </c>
      <c r="N473" s="9" t="s">
        <v>8</v>
      </c>
      <c r="O473" s="11" t="s">
        <v>8</v>
      </c>
      <c r="P473" s="7" t="s">
        <v>8</v>
      </c>
      <c r="Q473" s="9" t="s">
        <v>8</v>
      </c>
      <c r="R473" s="11" t="s">
        <v>8</v>
      </c>
      <c r="S473" s="7" t="s">
        <v>8</v>
      </c>
      <c r="T473" s="9" t="s">
        <v>8</v>
      </c>
    </row>
    <row r="474" spans="1:20" ht="29.1" customHeight="1" x14ac:dyDescent="0.3">
      <c r="A474" s="3" t="s">
        <v>1840</v>
      </c>
      <c r="B474" s="2" t="s">
        <v>7565</v>
      </c>
      <c r="C474" s="11" t="s">
        <v>8</v>
      </c>
      <c r="D474" s="7" t="s">
        <v>8</v>
      </c>
      <c r="E474" s="9" t="s">
        <v>8</v>
      </c>
      <c r="F474" s="11" t="s">
        <v>8</v>
      </c>
      <c r="G474" s="7" t="s">
        <v>8</v>
      </c>
      <c r="H474" s="9" t="s">
        <v>8</v>
      </c>
      <c r="I474" s="11" t="s">
        <v>8</v>
      </c>
      <c r="J474" s="7" t="s">
        <v>8</v>
      </c>
      <c r="K474" s="9" t="s">
        <v>8</v>
      </c>
      <c r="L474" s="11" t="s">
        <v>8</v>
      </c>
      <c r="M474" s="7" t="s">
        <v>8</v>
      </c>
      <c r="N474" s="9" t="s">
        <v>8</v>
      </c>
      <c r="O474" s="11" t="s">
        <v>8</v>
      </c>
      <c r="P474" s="7" t="s">
        <v>8</v>
      </c>
      <c r="Q474" s="9" t="s">
        <v>8</v>
      </c>
      <c r="R474" s="11" t="s">
        <v>8</v>
      </c>
      <c r="S474" s="7" t="s">
        <v>8</v>
      </c>
      <c r="T474" s="9" t="s">
        <v>8</v>
      </c>
    </row>
    <row r="475" spans="1:20" ht="29.1" customHeight="1" x14ac:dyDescent="0.3">
      <c r="A475" s="3" t="s">
        <v>1845</v>
      </c>
      <c r="B475" s="2" t="s">
        <v>7566</v>
      </c>
      <c r="C475" s="11">
        <v>393</v>
      </c>
      <c r="D475" s="7">
        <v>151.03707994999999</v>
      </c>
      <c r="E475" s="9">
        <v>9837.8593822938401</v>
      </c>
      <c r="F475" s="11">
        <v>80</v>
      </c>
      <c r="G475" s="7">
        <v>147.22677303</v>
      </c>
      <c r="H475" s="9">
        <v>9297.8781319794998</v>
      </c>
      <c r="I475" s="11" t="s">
        <v>8</v>
      </c>
      <c r="J475" s="7" t="s">
        <v>8</v>
      </c>
      <c r="K475" s="9" t="s">
        <v>8</v>
      </c>
      <c r="L475" s="11" t="s">
        <v>8</v>
      </c>
      <c r="M475" s="7" t="s">
        <v>8</v>
      </c>
      <c r="N475" s="9" t="s">
        <v>8</v>
      </c>
      <c r="O475" s="11">
        <v>73</v>
      </c>
      <c r="P475" s="7">
        <v>152.4063883</v>
      </c>
      <c r="Q475" s="9">
        <v>9810.3159679749497</v>
      </c>
      <c r="R475" s="11">
        <v>44</v>
      </c>
      <c r="S475" s="7">
        <v>129.92636071000001</v>
      </c>
      <c r="T475" s="9">
        <v>8407.6985911828506</v>
      </c>
    </row>
    <row r="476" spans="1:20" ht="14.1" customHeight="1" x14ac:dyDescent="0.3">
      <c r="A476" s="3" t="s">
        <v>1848</v>
      </c>
      <c r="B476" s="3" t="s">
        <v>6504</v>
      </c>
      <c r="C476" s="11" t="s">
        <v>8</v>
      </c>
      <c r="D476" s="7" t="s">
        <v>8</v>
      </c>
      <c r="E476" s="9" t="s">
        <v>8</v>
      </c>
      <c r="F476" s="11" t="s">
        <v>8</v>
      </c>
      <c r="G476" s="7" t="s">
        <v>8</v>
      </c>
      <c r="H476" s="9" t="s">
        <v>8</v>
      </c>
      <c r="I476" s="11" t="s">
        <v>8</v>
      </c>
      <c r="J476" s="7" t="s">
        <v>8</v>
      </c>
      <c r="K476" s="9" t="s">
        <v>8</v>
      </c>
      <c r="L476" s="11" t="s">
        <v>8</v>
      </c>
      <c r="M476" s="7" t="s">
        <v>8</v>
      </c>
      <c r="N476" s="9" t="s">
        <v>8</v>
      </c>
      <c r="O476" s="11" t="s">
        <v>8</v>
      </c>
      <c r="P476" s="7" t="s">
        <v>8</v>
      </c>
      <c r="Q476" s="9" t="s">
        <v>8</v>
      </c>
      <c r="R476" s="11" t="s">
        <v>8</v>
      </c>
      <c r="S476" s="7" t="s">
        <v>8</v>
      </c>
      <c r="T476" s="9" t="s">
        <v>8</v>
      </c>
    </row>
    <row r="477" spans="1:20" ht="29.1" customHeight="1" x14ac:dyDescent="0.3">
      <c r="A477" s="3" t="s">
        <v>1852</v>
      </c>
      <c r="B477" s="2" t="s">
        <v>7567</v>
      </c>
      <c r="C477" s="11">
        <v>12</v>
      </c>
      <c r="D477" s="7">
        <v>185.61523176</v>
      </c>
      <c r="E477" s="9">
        <v>10979.1915678484</v>
      </c>
      <c r="F477" s="11" t="s">
        <v>8</v>
      </c>
      <c r="G477" s="7" t="s">
        <v>8</v>
      </c>
      <c r="H477" s="9" t="s">
        <v>8</v>
      </c>
      <c r="I477" s="11" t="s">
        <v>8</v>
      </c>
      <c r="J477" s="7" t="s">
        <v>8</v>
      </c>
      <c r="K477" s="9" t="s">
        <v>8</v>
      </c>
      <c r="L477" s="11" t="s">
        <v>8</v>
      </c>
      <c r="M477" s="7" t="s">
        <v>8</v>
      </c>
      <c r="N477" s="9" t="s">
        <v>8</v>
      </c>
      <c r="O477" s="11" t="s">
        <v>8</v>
      </c>
      <c r="P477" s="7" t="s">
        <v>8</v>
      </c>
      <c r="Q477" s="9" t="s">
        <v>8</v>
      </c>
      <c r="R477" s="11" t="s">
        <v>8</v>
      </c>
      <c r="S477" s="7" t="s">
        <v>8</v>
      </c>
      <c r="T477" s="9" t="s">
        <v>8</v>
      </c>
    </row>
    <row r="478" spans="1:20" ht="14.1" customHeight="1" x14ac:dyDescent="0.3">
      <c r="A478" s="3" t="s">
        <v>1856</v>
      </c>
      <c r="B478" s="3" t="s">
        <v>6506</v>
      </c>
      <c r="C478" s="11" t="s">
        <v>8</v>
      </c>
      <c r="D478" s="7" t="s">
        <v>8</v>
      </c>
      <c r="E478" s="9" t="s">
        <v>8</v>
      </c>
      <c r="F478" s="11" t="s">
        <v>8</v>
      </c>
      <c r="G478" s="7" t="s">
        <v>8</v>
      </c>
      <c r="H478" s="9" t="s">
        <v>8</v>
      </c>
      <c r="I478" s="11" t="s">
        <v>8</v>
      </c>
      <c r="J478" s="7" t="s">
        <v>8</v>
      </c>
      <c r="K478" s="9" t="s">
        <v>8</v>
      </c>
      <c r="L478" s="11" t="s">
        <v>8</v>
      </c>
      <c r="M478" s="7" t="s">
        <v>8</v>
      </c>
      <c r="N478" s="9" t="s">
        <v>8</v>
      </c>
      <c r="O478" s="11" t="s">
        <v>8</v>
      </c>
      <c r="P478" s="7" t="s">
        <v>8</v>
      </c>
      <c r="Q478" s="9" t="s">
        <v>8</v>
      </c>
      <c r="R478" s="11" t="s">
        <v>8</v>
      </c>
      <c r="S478" s="7" t="s">
        <v>8</v>
      </c>
      <c r="T478" s="9" t="s">
        <v>8</v>
      </c>
    </row>
    <row r="479" spans="1:20" ht="14.1" customHeight="1" x14ac:dyDescent="0.3">
      <c r="A479" s="3" t="s">
        <v>1859</v>
      </c>
      <c r="B479" s="3" t="s">
        <v>1860</v>
      </c>
      <c r="C479" s="11" t="s">
        <v>8</v>
      </c>
      <c r="D479" s="7" t="s">
        <v>8</v>
      </c>
      <c r="E479" s="9" t="s">
        <v>8</v>
      </c>
      <c r="F479" s="11" t="s">
        <v>8</v>
      </c>
      <c r="G479" s="7" t="s">
        <v>8</v>
      </c>
      <c r="H479" s="9" t="s">
        <v>8</v>
      </c>
      <c r="I479" s="11" t="s">
        <v>8</v>
      </c>
      <c r="J479" s="7" t="s">
        <v>8</v>
      </c>
      <c r="K479" s="9" t="s">
        <v>8</v>
      </c>
      <c r="L479" s="11" t="s">
        <v>8</v>
      </c>
      <c r="M479" s="7" t="s">
        <v>8</v>
      </c>
      <c r="N479" s="9" t="s">
        <v>8</v>
      </c>
      <c r="O479" s="11" t="s">
        <v>8</v>
      </c>
      <c r="P479" s="7" t="s">
        <v>8</v>
      </c>
      <c r="Q479" s="9" t="s">
        <v>8</v>
      </c>
      <c r="R479" s="11" t="s">
        <v>8</v>
      </c>
      <c r="S479" s="7" t="s">
        <v>8</v>
      </c>
      <c r="T479" s="9" t="s">
        <v>8</v>
      </c>
    </row>
    <row r="480" spans="1:20" ht="14.1" customHeight="1" x14ac:dyDescent="0.3">
      <c r="A480" s="3" t="s">
        <v>1863</v>
      </c>
      <c r="B480" s="3" t="s">
        <v>6507</v>
      </c>
      <c r="C480" s="11" t="s">
        <v>8</v>
      </c>
      <c r="D480" s="7" t="s">
        <v>8</v>
      </c>
      <c r="E480" s="9" t="s">
        <v>8</v>
      </c>
      <c r="F480" s="11" t="s">
        <v>8</v>
      </c>
      <c r="G480" s="7" t="s">
        <v>8</v>
      </c>
      <c r="H480" s="9" t="s">
        <v>8</v>
      </c>
      <c r="I480" s="11" t="s">
        <v>8</v>
      </c>
      <c r="J480" s="7" t="s">
        <v>8</v>
      </c>
      <c r="K480" s="9" t="s">
        <v>8</v>
      </c>
      <c r="L480" s="11" t="s">
        <v>8</v>
      </c>
      <c r="M480" s="7" t="s">
        <v>8</v>
      </c>
      <c r="N480" s="9" t="s">
        <v>8</v>
      </c>
      <c r="O480" s="11" t="s">
        <v>8</v>
      </c>
      <c r="P480" s="7" t="s">
        <v>8</v>
      </c>
      <c r="Q480" s="9" t="s">
        <v>8</v>
      </c>
      <c r="R480" s="11" t="s">
        <v>8</v>
      </c>
      <c r="S480" s="7" t="s">
        <v>8</v>
      </c>
      <c r="T480" s="9" t="s">
        <v>8</v>
      </c>
    </row>
    <row r="481" spans="1:20" ht="29.1" customHeight="1" x14ac:dyDescent="0.3">
      <c r="A481" s="3" t="s">
        <v>1867</v>
      </c>
      <c r="B481" s="2" t="s">
        <v>1868</v>
      </c>
      <c r="C481" s="11">
        <v>66</v>
      </c>
      <c r="D481" s="7">
        <v>580.66944905000003</v>
      </c>
      <c r="E481" s="9">
        <v>48588.010863518102</v>
      </c>
      <c r="F481" s="11" t="s">
        <v>8</v>
      </c>
      <c r="G481" s="7" t="s">
        <v>8</v>
      </c>
      <c r="H481" s="9" t="s">
        <v>8</v>
      </c>
      <c r="I481" s="11" t="s">
        <v>8</v>
      </c>
      <c r="J481" s="7" t="s">
        <v>8</v>
      </c>
      <c r="K481" s="9" t="s">
        <v>8</v>
      </c>
      <c r="L481" s="11" t="s">
        <v>8</v>
      </c>
      <c r="M481" s="7" t="s">
        <v>8</v>
      </c>
      <c r="N481" s="9" t="s">
        <v>8</v>
      </c>
      <c r="O481" s="11" t="s">
        <v>8</v>
      </c>
      <c r="P481" s="7" t="s">
        <v>8</v>
      </c>
      <c r="Q481" s="9" t="s">
        <v>8</v>
      </c>
      <c r="R481" s="11">
        <v>13</v>
      </c>
      <c r="S481" s="7">
        <v>1609.1213405999999</v>
      </c>
      <c r="T481" s="9">
        <v>150821.675768827</v>
      </c>
    </row>
    <row r="482" spans="1:20" ht="29.1" customHeight="1" x14ac:dyDescent="0.3">
      <c r="A482" s="3" t="s">
        <v>1871</v>
      </c>
      <c r="B482" s="2" t="s">
        <v>7568</v>
      </c>
      <c r="C482" s="11" t="s">
        <v>8</v>
      </c>
      <c r="D482" s="7" t="s">
        <v>8</v>
      </c>
      <c r="E482" s="9" t="s">
        <v>8</v>
      </c>
      <c r="F482" s="11" t="s">
        <v>8</v>
      </c>
      <c r="G482" s="7" t="s">
        <v>8</v>
      </c>
      <c r="H482" s="9" t="s">
        <v>8</v>
      </c>
      <c r="I482" s="11" t="s">
        <v>8</v>
      </c>
      <c r="J482" s="7" t="s">
        <v>8</v>
      </c>
      <c r="K482" s="9" t="s">
        <v>8</v>
      </c>
      <c r="L482" s="11" t="s">
        <v>8</v>
      </c>
      <c r="M482" s="7" t="s">
        <v>8</v>
      </c>
      <c r="N482" s="9" t="s">
        <v>8</v>
      </c>
      <c r="O482" s="11" t="s">
        <v>8</v>
      </c>
      <c r="P482" s="7" t="s">
        <v>8</v>
      </c>
      <c r="Q482" s="9" t="s">
        <v>8</v>
      </c>
      <c r="R482" s="11" t="s">
        <v>8</v>
      </c>
      <c r="S482" s="7" t="s">
        <v>8</v>
      </c>
      <c r="T482" s="9" t="s">
        <v>8</v>
      </c>
    </row>
    <row r="483" spans="1:20" ht="14.1" customHeight="1" x14ac:dyDescent="0.3">
      <c r="A483" s="3" t="s">
        <v>1875</v>
      </c>
      <c r="B483" s="3" t="s">
        <v>1876</v>
      </c>
      <c r="C483" s="11" t="s">
        <v>8</v>
      </c>
      <c r="D483" s="7" t="s">
        <v>8</v>
      </c>
      <c r="E483" s="9" t="s">
        <v>8</v>
      </c>
      <c r="F483" s="11" t="s">
        <v>8</v>
      </c>
      <c r="G483" s="7" t="s">
        <v>8</v>
      </c>
      <c r="H483" s="9" t="s">
        <v>8</v>
      </c>
      <c r="I483" s="11" t="s">
        <v>8</v>
      </c>
      <c r="J483" s="7" t="s">
        <v>8</v>
      </c>
      <c r="K483" s="9" t="s">
        <v>8</v>
      </c>
      <c r="L483" s="11" t="s">
        <v>8</v>
      </c>
      <c r="M483" s="7" t="s">
        <v>8</v>
      </c>
      <c r="N483" s="9" t="s">
        <v>8</v>
      </c>
      <c r="O483" s="11" t="s">
        <v>8</v>
      </c>
      <c r="P483" s="7" t="s">
        <v>8</v>
      </c>
      <c r="Q483" s="9" t="s">
        <v>8</v>
      </c>
      <c r="R483" s="11" t="s">
        <v>8</v>
      </c>
      <c r="S483" s="7" t="s">
        <v>8</v>
      </c>
      <c r="T483" s="9" t="s">
        <v>8</v>
      </c>
    </row>
    <row r="484" spans="1:20" ht="14.1" customHeight="1" x14ac:dyDescent="0.3">
      <c r="A484" s="3" t="s">
        <v>1879</v>
      </c>
      <c r="B484" s="3" t="s">
        <v>6510</v>
      </c>
      <c r="C484" s="11" t="s">
        <v>8</v>
      </c>
      <c r="D484" s="7" t="s">
        <v>8</v>
      </c>
      <c r="E484" s="9" t="s">
        <v>8</v>
      </c>
      <c r="F484" s="11" t="s">
        <v>8</v>
      </c>
      <c r="G484" s="7" t="s">
        <v>8</v>
      </c>
      <c r="H484" s="9" t="s">
        <v>8</v>
      </c>
      <c r="I484" s="11" t="s">
        <v>8</v>
      </c>
      <c r="J484" s="7" t="s">
        <v>8</v>
      </c>
      <c r="K484" s="9" t="s">
        <v>8</v>
      </c>
      <c r="L484" s="11" t="s">
        <v>8</v>
      </c>
      <c r="M484" s="7" t="s">
        <v>8</v>
      </c>
      <c r="N484" s="9" t="s">
        <v>8</v>
      </c>
      <c r="O484" s="11" t="s">
        <v>8</v>
      </c>
      <c r="P484" s="7" t="s">
        <v>8</v>
      </c>
      <c r="Q484" s="9" t="s">
        <v>8</v>
      </c>
      <c r="R484" s="11" t="s">
        <v>8</v>
      </c>
      <c r="S484" s="7" t="s">
        <v>8</v>
      </c>
      <c r="T484" s="9" t="s">
        <v>8</v>
      </c>
    </row>
    <row r="485" spans="1:20" ht="29.1" customHeight="1" x14ac:dyDescent="0.3">
      <c r="A485" s="3" t="s">
        <v>1883</v>
      </c>
      <c r="B485" s="2" t="s">
        <v>7569</v>
      </c>
      <c r="C485" s="11">
        <v>1770</v>
      </c>
      <c r="D485" s="7">
        <v>143.93175191</v>
      </c>
      <c r="E485" s="9">
        <v>9510.4701579930406</v>
      </c>
      <c r="F485" s="11">
        <v>197</v>
      </c>
      <c r="G485" s="7">
        <v>204.59827250999999</v>
      </c>
      <c r="H485" s="9">
        <v>13068.5129292159</v>
      </c>
      <c r="I485" s="11">
        <v>424</v>
      </c>
      <c r="J485" s="7">
        <v>109.94547358</v>
      </c>
      <c r="K485" s="9">
        <v>7598.4841009346501</v>
      </c>
      <c r="L485" s="11">
        <v>18</v>
      </c>
      <c r="M485" s="7">
        <v>86.804180243999994</v>
      </c>
      <c r="N485" s="9">
        <v>5879.7974367262696</v>
      </c>
      <c r="O485" s="11">
        <v>130</v>
      </c>
      <c r="P485" s="7">
        <v>139.06136541999999</v>
      </c>
      <c r="Q485" s="9">
        <v>9012.2397918649094</v>
      </c>
      <c r="R485" s="11">
        <v>92</v>
      </c>
      <c r="S485" s="7">
        <v>127.68823067</v>
      </c>
      <c r="T485" s="9">
        <v>8459.6769340948103</v>
      </c>
    </row>
    <row r="486" spans="1:20" ht="14.1" customHeight="1" x14ac:dyDescent="0.3">
      <c r="A486" s="3" t="s">
        <v>1887</v>
      </c>
      <c r="B486" s="3" t="s">
        <v>1888</v>
      </c>
      <c r="C486" s="11" t="s">
        <v>8</v>
      </c>
      <c r="D486" s="7" t="s">
        <v>8</v>
      </c>
      <c r="E486" s="9" t="s">
        <v>8</v>
      </c>
      <c r="F486" s="11" t="s">
        <v>8</v>
      </c>
      <c r="G486" s="7" t="s">
        <v>8</v>
      </c>
      <c r="H486" s="9" t="s">
        <v>8</v>
      </c>
      <c r="I486" s="11" t="s">
        <v>8</v>
      </c>
      <c r="J486" s="7" t="s">
        <v>8</v>
      </c>
      <c r="K486" s="9" t="s">
        <v>8</v>
      </c>
      <c r="L486" s="11" t="s">
        <v>8</v>
      </c>
      <c r="M486" s="7" t="s">
        <v>8</v>
      </c>
      <c r="N486" s="9" t="s">
        <v>8</v>
      </c>
      <c r="O486" s="11" t="s">
        <v>8</v>
      </c>
      <c r="P486" s="7" t="s">
        <v>8</v>
      </c>
      <c r="Q486" s="9" t="s">
        <v>8</v>
      </c>
      <c r="R486" s="11" t="s">
        <v>8</v>
      </c>
      <c r="S486" s="7" t="s">
        <v>8</v>
      </c>
      <c r="T486" s="9" t="s">
        <v>8</v>
      </c>
    </row>
    <row r="487" spans="1:20" ht="14.1" customHeight="1" x14ac:dyDescent="0.3">
      <c r="A487" s="3" t="s">
        <v>1892</v>
      </c>
      <c r="B487" s="3" t="s">
        <v>6512</v>
      </c>
      <c r="C487" s="11">
        <v>28</v>
      </c>
      <c r="D487" s="7">
        <v>169.55138851999999</v>
      </c>
      <c r="E487" s="9">
        <v>10344.070592623701</v>
      </c>
      <c r="F487" s="11" t="s">
        <v>8</v>
      </c>
      <c r="G487" s="7" t="s">
        <v>8</v>
      </c>
      <c r="H487" s="9" t="s">
        <v>8</v>
      </c>
      <c r="I487" s="11" t="s">
        <v>8</v>
      </c>
      <c r="J487" s="7" t="s">
        <v>8</v>
      </c>
      <c r="K487" s="9" t="s">
        <v>8</v>
      </c>
      <c r="L487" s="11" t="s">
        <v>8</v>
      </c>
      <c r="M487" s="7" t="s">
        <v>8</v>
      </c>
      <c r="N487" s="9" t="s">
        <v>8</v>
      </c>
      <c r="O487" s="11" t="s">
        <v>8</v>
      </c>
      <c r="P487" s="7" t="s">
        <v>8</v>
      </c>
      <c r="Q487" s="9" t="s">
        <v>8</v>
      </c>
      <c r="R487" s="11" t="s">
        <v>8</v>
      </c>
      <c r="S487" s="7" t="s">
        <v>8</v>
      </c>
      <c r="T487" s="9" t="s">
        <v>8</v>
      </c>
    </row>
    <row r="488" spans="1:20" ht="14.1" customHeight="1" x14ac:dyDescent="0.3">
      <c r="A488" s="3" t="s">
        <v>1895</v>
      </c>
      <c r="B488" s="3" t="s">
        <v>6513</v>
      </c>
      <c r="C488" s="11" t="s">
        <v>8</v>
      </c>
      <c r="D488" s="7" t="s">
        <v>8</v>
      </c>
      <c r="E488" s="9" t="s">
        <v>8</v>
      </c>
      <c r="F488" s="11" t="s">
        <v>8</v>
      </c>
      <c r="G488" s="7" t="s">
        <v>8</v>
      </c>
      <c r="H488" s="9" t="s">
        <v>8</v>
      </c>
      <c r="I488" s="11" t="s">
        <v>8</v>
      </c>
      <c r="J488" s="7" t="s">
        <v>8</v>
      </c>
      <c r="K488" s="9" t="s">
        <v>8</v>
      </c>
      <c r="L488" s="11" t="s">
        <v>8</v>
      </c>
      <c r="M488" s="7" t="s">
        <v>8</v>
      </c>
      <c r="N488" s="9" t="s">
        <v>8</v>
      </c>
      <c r="O488" s="11" t="s">
        <v>8</v>
      </c>
      <c r="P488" s="7" t="s">
        <v>8</v>
      </c>
      <c r="Q488" s="9" t="s">
        <v>8</v>
      </c>
      <c r="R488" s="11" t="s">
        <v>8</v>
      </c>
      <c r="S488" s="7" t="s">
        <v>8</v>
      </c>
      <c r="T488" s="9" t="s">
        <v>8</v>
      </c>
    </row>
    <row r="489" spans="1:20" ht="29.1" customHeight="1" x14ac:dyDescent="0.3">
      <c r="A489" s="3" t="s">
        <v>1898</v>
      </c>
      <c r="B489" s="2" t="s">
        <v>7570</v>
      </c>
      <c r="C489" s="11">
        <v>29</v>
      </c>
      <c r="D489" s="7">
        <v>198.92594503999999</v>
      </c>
      <c r="E489" s="9">
        <v>11311.344806351501</v>
      </c>
      <c r="F489" s="11" t="s">
        <v>8</v>
      </c>
      <c r="G489" s="7" t="s">
        <v>8</v>
      </c>
      <c r="H489" s="9" t="s">
        <v>8</v>
      </c>
      <c r="I489" s="11" t="s">
        <v>8</v>
      </c>
      <c r="J489" s="7" t="s">
        <v>8</v>
      </c>
      <c r="K489" s="9" t="s">
        <v>8</v>
      </c>
      <c r="L489" s="11" t="s">
        <v>8</v>
      </c>
      <c r="M489" s="7" t="s">
        <v>8</v>
      </c>
      <c r="N489" s="9" t="s">
        <v>8</v>
      </c>
      <c r="O489" s="11" t="s">
        <v>8</v>
      </c>
      <c r="P489" s="7" t="s">
        <v>8</v>
      </c>
      <c r="Q489" s="9" t="s">
        <v>8</v>
      </c>
      <c r="R489" s="11" t="s">
        <v>8</v>
      </c>
      <c r="S489" s="7" t="s">
        <v>8</v>
      </c>
      <c r="T489" s="9" t="s">
        <v>8</v>
      </c>
    </row>
    <row r="490" spans="1:20" ht="14.1" customHeight="1" x14ac:dyDescent="0.3">
      <c r="A490" s="3" t="s">
        <v>1901</v>
      </c>
      <c r="B490" s="3" t="s">
        <v>6515</v>
      </c>
      <c r="C490" s="11">
        <v>855</v>
      </c>
      <c r="D490" s="7">
        <v>157.25094888000001</v>
      </c>
      <c r="E490" s="9">
        <v>8913.1940870803592</v>
      </c>
      <c r="F490" s="11">
        <v>114</v>
      </c>
      <c r="G490" s="7">
        <v>176.74730174999999</v>
      </c>
      <c r="H490" s="9">
        <v>9949.2526470276807</v>
      </c>
      <c r="I490" s="11">
        <v>250</v>
      </c>
      <c r="J490" s="7">
        <v>157.18249987999999</v>
      </c>
      <c r="K490" s="9">
        <v>8952.1867406169495</v>
      </c>
      <c r="L490" s="11">
        <v>30</v>
      </c>
      <c r="M490" s="7">
        <v>77.704420411000001</v>
      </c>
      <c r="N490" s="9">
        <v>4424.6044691908701</v>
      </c>
      <c r="O490" s="11">
        <v>42</v>
      </c>
      <c r="P490" s="7">
        <v>194.29303941000001</v>
      </c>
      <c r="Q490" s="9">
        <v>10995.373028435501</v>
      </c>
      <c r="R490" s="11">
        <v>22</v>
      </c>
      <c r="S490" s="7">
        <v>240.50335308999999</v>
      </c>
      <c r="T490" s="9">
        <v>13644.762909254399</v>
      </c>
    </row>
    <row r="491" spans="1:20" ht="29.1" customHeight="1" x14ac:dyDescent="0.3">
      <c r="A491" s="3" t="s">
        <v>1904</v>
      </c>
      <c r="B491" s="2" t="s">
        <v>7571</v>
      </c>
      <c r="C491" s="11" t="s">
        <v>8</v>
      </c>
      <c r="D491" s="7" t="s">
        <v>8</v>
      </c>
      <c r="E491" s="9" t="s">
        <v>8</v>
      </c>
      <c r="F491" s="11" t="s">
        <v>8</v>
      </c>
      <c r="G491" s="7" t="s">
        <v>8</v>
      </c>
      <c r="H491" s="9" t="s">
        <v>8</v>
      </c>
      <c r="I491" s="11" t="s">
        <v>8</v>
      </c>
      <c r="J491" s="7" t="s">
        <v>8</v>
      </c>
      <c r="K491" s="9" t="s">
        <v>8</v>
      </c>
      <c r="L491" s="11" t="s">
        <v>8</v>
      </c>
      <c r="M491" s="7" t="s">
        <v>8</v>
      </c>
      <c r="N491" s="9" t="s">
        <v>8</v>
      </c>
      <c r="O491" s="11" t="s">
        <v>8</v>
      </c>
      <c r="P491" s="7" t="s">
        <v>8</v>
      </c>
      <c r="Q491" s="9" t="s">
        <v>8</v>
      </c>
      <c r="R491" s="11" t="s">
        <v>8</v>
      </c>
      <c r="S491" s="7" t="s">
        <v>8</v>
      </c>
      <c r="T491" s="9" t="s">
        <v>8</v>
      </c>
    </row>
    <row r="492" spans="1:20" ht="14.1" customHeight="1" x14ac:dyDescent="0.3">
      <c r="A492" s="3" t="s">
        <v>1908</v>
      </c>
      <c r="B492" s="3" t="s">
        <v>6517</v>
      </c>
      <c r="C492" s="11">
        <v>59</v>
      </c>
      <c r="D492" s="7">
        <v>118.13650511</v>
      </c>
      <c r="E492" s="9">
        <v>7129.3325224293203</v>
      </c>
      <c r="F492" s="11" t="s">
        <v>8</v>
      </c>
      <c r="G492" s="7" t="s">
        <v>8</v>
      </c>
      <c r="H492" s="9" t="s">
        <v>8</v>
      </c>
      <c r="I492" s="11">
        <v>15</v>
      </c>
      <c r="J492" s="7">
        <v>126.11777571</v>
      </c>
      <c r="K492" s="9">
        <v>7709.4639219445999</v>
      </c>
      <c r="L492" s="11" t="s">
        <v>8</v>
      </c>
      <c r="M492" s="7" t="s">
        <v>8</v>
      </c>
      <c r="N492" s="9" t="s">
        <v>8</v>
      </c>
      <c r="O492" s="11" t="s">
        <v>8</v>
      </c>
      <c r="P492" s="7" t="s">
        <v>8</v>
      </c>
      <c r="Q492" s="9" t="s">
        <v>8</v>
      </c>
      <c r="R492" s="11" t="s">
        <v>8</v>
      </c>
      <c r="S492" s="7" t="s">
        <v>8</v>
      </c>
      <c r="T492" s="9" t="s">
        <v>8</v>
      </c>
    </row>
    <row r="493" spans="1:20" ht="29.1" customHeight="1" x14ac:dyDescent="0.3">
      <c r="A493" s="3" t="s">
        <v>1911</v>
      </c>
      <c r="B493" s="2" t="s">
        <v>1912</v>
      </c>
      <c r="C493" s="11">
        <v>188</v>
      </c>
      <c r="D493" s="7">
        <v>129.35869070000001</v>
      </c>
      <c r="E493" s="9">
        <v>10496.347429916599</v>
      </c>
      <c r="F493" s="11">
        <v>37</v>
      </c>
      <c r="G493" s="7">
        <v>159.82050283000001</v>
      </c>
      <c r="H493" s="9">
        <v>12962.5487078844</v>
      </c>
      <c r="I493" s="11">
        <v>12</v>
      </c>
      <c r="J493" s="7">
        <v>52.21788188</v>
      </c>
      <c r="K493" s="9">
        <v>4669.2194533536203</v>
      </c>
      <c r="L493" s="11" t="s">
        <v>8</v>
      </c>
      <c r="M493" s="7" t="s">
        <v>8</v>
      </c>
      <c r="N493" s="9" t="s">
        <v>8</v>
      </c>
      <c r="O493" s="11" t="s">
        <v>8</v>
      </c>
      <c r="P493" s="7" t="s">
        <v>8</v>
      </c>
      <c r="Q493" s="9" t="s">
        <v>8</v>
      </c>
      <c r="R493" s="11">
        <v>12</v>
      </c>
      <c r="S493" s="7">
        <v>93.027235443999999</v>
      </c>
      <c r="T493" s="9">
        <v>7522.1336308835898</v>
      </c>
    </row>
    <row r="494" spans="1:20" ht="14.1" customHeight="1" x14ac:dyDescent="0.3">
      <c r="A494" s="3" t="s">
        <v>1914</v>
      </c>
      <c r="B494" s="3" t="s">
        <v>1915</v>
      </c>
      <c r="C494" s="11" t="s">
        <v>8</v>
      </c>
      <c r="D494" s="7" t="s">
        <v>8</v>
      </c>
      <c r="E494" s="9" t="s">
        <v>8</v>
      </c>
      <c r="F494" s="11" t="s">
        <v>8</v>
      </c>
      <c r="G494" s="7" t="s">
        <v>8</v>
      </c>
      <c r="H494" s="9" t="s">
        <v>8</v>
      </c>
      <c r="I494" s="11" t="s">
        <v>8</v>
      </c>
      <c r="J494" s="7" t="s">
        <v>8</v>
      </c>
      <c r="K494" s="9" t="s">
        <v>8</v>
      </c>
      <c r="L494" s="11" t="s">
        <v>8</v>
      </c>
      <c r="M494" s="7" t="s">
        <v>8</v>
      </c>
      <c r="N494" s="9" t="s">
        <v>8</v>
      </c>
      <c r="O494" s="11" t="s">
        <v>8</v>
      </c>
      <c r="P494" s="7" t="s">
        <v>8</v>
      </c>
      <c r="Q494" s="9" t="s">
        <v>8</v>
      </c>
      <c r="R494" s="11" t="s">
        <v>8</v>
      </c>
      <c r="S494" s="7" t="s">
        <v>8</v>
      </c>
      <c r="T494" s="9" t="s">
        <v>8</v>
      </c>
    </row>
    <row r="495" spans="1:20" ht="29.1" customHeight="1" x14ac:dyDescent="0.3">
      <c r="A495" s="3" t="s">
        <v>1917</v>
      </c>
      <c r="B495" s="2" t="s">
        <v>7572</v>
      </c>
      <c r="C495" s="11" t="s">
        <v>8</v>
      </c>
      <c r="D495" s="7" t="s">
        <v>8</v>
      </c>
      <c r="E495" s="9" t="s">
        <v>8</v>
      </c>
      <c r="F495" s="11" t="s">
        <v>8</v>
      </c>
      <c r="G495" s="7" t="s">
        <v>8</v>
      </c>
      <c r="H495" s="9" t="s">
        <v>8</v>
      </c>
      <c r="I495" s="11" t="s">
        <v>8</v>
      </c>
      <c r="J495" s="7" t="s">
        <v>8</v>
      </c>
      <c r="K495" s="9" t="s">
        <v>8</v>
      </c>
      <c r="L495" s="11" t="s">
        <v>8</v>
      </c>
      <c r="M495" s="7" t="s">
        <v>8</v>
      </c>
      <c r="N495" s="9" t="s">
        <v>8</v>
      </c>
      <c r="O495" s="11" t="s">
        <v>8</v>
      </c>
      <c r="P495" s="7" t="s">
        <v>8</v>
      </c>
      <c r="Q495" s="9" t="s">
        <v>8</v>
      </c>
      <c r="R495" s="11" t="s">
        <v>8</v>
      </c>
      <c r="S495" s="7" t="s">
        <v>8</v>
      </c>
      <c r="T495" s="9" t="s">
        <v>8</v>
      </c>
    </row>
    <row r="496" spans="1:20" ht="29.1" customHeight="1" x14ac:dyDescent="0.3">
      <c r="A496" s="3" t="s">
        <v>1920</v>
      </c>
      <c r="B496" s="2" t="s">
        <v>1921</v>
      </c>
      <c r="C496" s="11" t="s">
        <v>8</v>
      </c>
      <c r="D496" s="7" t="s">
        <v>8</v>
      </c>
      <c r="E496" s="9" t="s">
        <v>8</v>
      </c>
      <c r="F496" s="11" t="s">
        <v>8</v>
      </c>
      <c r="G496" s="7" t="s">
        <v>8</v>
      </c>
      <c r="H496" s="9" t="s">
        <v>8</v>
      </c>
      <c r="I496" s="11" t="s">
        <v>8</v>
      </c>
      <c r="J496" s="7" t="s">
        <v>8</v>
      </c>
      <c r="K496" s="9" t="s">
        <v>8</v>
      </c>
      <c r="L496" s="11" t="s">
        <v>8</v>
      </c>
      <c r="M496" s="7" t="s">
        <v>8</v>
      </c>
      <c r="N496" s="9" t="s">
        <v>8</v>
      </c>
      <c r="O496" s="11" t="s">
        <v>8</v>
      </c>
      <c r="P496" s="7" t="s">
        <v>8</v>
      </c>
      <c r="Q496" s="9" t="s">
        <v>8</v>
      </c>
      <c r="R496" s="11" t="s">
        <v>8</v>
      </c>
      <c r="S496" s="7" t="s">
        <v>8</v>
      </c>
      <c r="T496" s="9" t="s">
        <v>8</v>
      </c>
    </row>
    <row r="497" spans="1:20" ht="14.1" customHeight="1" x14ac:dyDescent="0.3">
      <c r="A497" s="3" t="s">
        <v>1924</v>
      </c>
      <c r="B497" s="3" t="s">
        <v>6521</v>
      </c>
      <c r="C497" s="11" t="s">
        <v>8</v>
      </c>
      <c r="D497" s="7" t="s">
        <v>8</v>
      </c>
      <c r="E497" s="9" t="s">
        <v>8</v>
      </c>
      <c r="F497" s="11" t="s">
        <v>8</v>
      </c>
      <c r="G497" s="7" t="s">
        <v>8</v>
      </c>
      <c r="H497" s="9" t="s">
        <v>8</v>
      </c>
      <c r="I497" s="11" t="s">
        <v>8</v>
      </c>
      <c r="J497" s="7" t="s">
        <v>8</v>
      </c>
      <c r="K497" s="9" t="s">
        <v>8</v>
      </c>
      <c r="L497" s="11" t="s">
        <v>8</v>
      </c>
      <c r="M497" s="7" t="s">
        <v>8</v>
      </c>
      <c r="N497" s="9" t="s">
        <v>8</v>
      </c>
      <c r="O497" s="11" t="s">
        <v>8</v>
      </c>
      <c r="P497" s="7" t="s">
        <v>8</v>
      </c>
      <c r="Q497" s="9" t="s">
        <v>8</v>
      </c>
      <c r="R497" s="11" t="s">
        <v>8</v>
      </c>
      <c r="S497" s="7" t="s">
        <v>8</v>
      </c>
      <c r="T497" s="9" t="s">
        <v>8</v>
      </c>
    </row>
    <row r="498" spans="1:20" ht="14.1" customHeight="1" x14ac:dyDescent="0.3">
      <c r="A498" s="3" t="s">
        <v>1927</v>
      </c>
      <c r="B498" s="3" t="s">
        <v>6522</v>
      </c>
      <c r="C498" s="11" t="s">
        <v>8</v>
      </c>
      <c r="D498" s="7" t="s">
        <v>8</v>
      </c>
      <c r="E498" s="9" t="s">
        <v>8</v>
      </c>
      <c r="F498" s="11" t="s">
        <v>8</v>
      </c>
      <c r="G498" s="7" t="s">
        <v>8</v>
      </c>
      <c r="H498" s="9" t="s">
        <v>8</v>
      </c>
      <c r="I498" s="11" t="s">
        <v>8</v>
      </c>
      <c r="J498" s="7" t="s">
        <v>8</v>
      </c>
      <c r="K498" s="9" t="s">
        <v>8</v>
      </c>
      <c r="L498" s="11" t="s">
        <v>8</v>
      </c>
      <c r="M498" s="7" t="s">
        <v>8</v>
      </c>
      <c r="N498" s="9" t="s">
        <v>8</v>
      </c>
      <c r="O498" s="11" t="s">
        <v>8</v>
      </c>
      <c r="P498" s="7" t="s">
        <v>8</v>
      </c>
      <c r="Q498" s="9" t="s">
        <v>8</v>
      </c>
      <c r="R498" s="11" t="s">
        <v>8</v>
      </c>
      <c r="S498" s="7" t="s">
        <v>8</v>
      </c>
      <c r="T498" s="9" t="s">
        <v>8</v>
      </c>
    </row>
    <row r="499" spans="1:20" ht="29.1" customHeight="1" x14ac:dyDescent="0.3">
      <c r="A499" s="3" t="s">
        <v>1931</v>
      </c>
      <c r="B499" s="2" t="s">
        <v>7573</v>
      </c>
      <c r="C499" s="11">
        <v>44</v>
      </c>
      <c r="D499" s="7">
        <v>160.31055067</v>
      </c>
      <c r="E499" s="9">
        <v>9141.91632495265</v>
      </c>
      <c r="F499" s="11" t="s">
        <v>8</v>
      </c>
      <c r="G499" s="7" t="s">
        <v>8</v>
      </c>
      <c r="H499" s="9" t="s">
        <v>8</v>
      </c>
      <c r="I499" s="11">
        <v>16</v>
      </c>
      <c r="J499" s="7">
        <v>140.88148426000001</v>
      </c>
      <c r="K499" s="9">
        <v>8298.8285049826409</v>
      </c>
      <c r="L499" s="11" t="s">
        <v>8</v>
      </c>
      <c r="M499" s="7" t="s">
        <v>8</v>
      </c>
      <c r="N499" s="9" t="s">
        <v>8</v>
      </c>
      <c r="O499" s="11" t="s">
        <v>8</v>
      </c>
      <c r="P499" s="7" t="s">
        <v>8</v>
      </c>
      <c r="Q499" s="9" t="s">
        <v>8</v>
      </c>
      <c r="R499" s="11" t="s">
        <v>8</v>
      </c>
      <c r="S499" s="7" t="s">
        <v>8</v>
      </c>
      <c r="T499" s="9" t="s">
        <v>8</v>
      </c>
    </row>
    <row r="500" spans="1:20" ht="29.1" customHeight="1" x14ac:dyDescent="0.3">
      <c r="A500" s="3" t="s">
        <v>1936</v>
      </c>
      <c r="B500" s="2" t="s">
        <v>7574</v>
      </c>
      <c r="C500" s="11">
        <v>45</v>
      </c>
      <c r="D500" s="7">
        <v>213.59702608000001</v>
      </c>
      <c r="E500" s="9">
        <v>11329.212860006101</v>
      </c>
      <c r="F500" s="11" t="s">
        <v>8</v>
      </c>
      <c r="G500" s="7" t="s">
        <v>8</v>
      </c>
      <c r="H500" s="9" t="s">
        <v>8</v>
      </c>
      <c r="I500" s="11">
        <v>11</v>
      </c>
      <c r="J500" s="7">
        <v>105.40708548000001</v>
      </c>
      <c r="K500" s="9">
        <v>5588.5984402778304</v>
      </c>
      <c r="L500" s="11" t="s">
        <v>8</v>
      </c>
      <c r="M500" s="7" t="s">
        <v>8</v>
      </c>
      <c r="N500" s="9" t="s">
        <v>8</v>
      </c>
      <c r="O500" s="11" t="s">
        <v>8</v>
      </c>
      <c r="P500" s="7" t="s">
        <v>8</v>
      </c>
      <c r="Q500" s="9" t="s">
        <v>8</v>
      </c>
      <c r="R500" s="11" t="s">
        <v>8</v>
      </c>
      <c r="S500" s="7" t="s">
        <v>8</v>
      </c>
      <c r="T500" s="9" t="s">
        <v>8</v>
      </c>
    </row>
    <row r="501" spans="1:20" ht="29.1" customHeight="1" x14ac:dyDescent="0.3">
      <c r="A501" s="3" t="s">
        <v>1940</v>
      </c>
      <c r="B501" s="2" t="s">
        <v>7575</v>
      </c>
      <c r="C501" s="11" t="s">
        <v>8</v>
      </c>
      <c r="D501" s="7" t="s">
        <v>8</v>
      </c>
      <c r="E501" s="9" t="s">
        <v>8</v>
      </c>
      <c r="F501" s="11" t="s">
        <v>8</v>
      </c>
      <c r="G501" s="7" t="s">
        <v>8</v>
      </c>
      <c r="H501" s="9" t="s">
        <v>8</v>
      </c>
      <c r="I501" s="11" t="s">
        <v>8</v>
      </c>
      <c r="J501" s="7" t="s">
        <v>8</v>
      </c>
      <c r="K501" s="9" t="s">
        <v>8</v>
      </c>
      <c r="L501" s="11" t="s">
        <v>8</v>
      </c>
      <c r="M501" s="7" t="s">
        <v>8</v>
      </c>
      <c r="N501" s="9" t="s">
        <v>8</v>
      </c>
      <c r="O501" s="11" t="s">
        <v>8</v>
      </c>
      <c r="P501" s="7" t="s">
        <v>8</v>
      </c>
      <c r="Q501" s="9" t="s">
        <v>8</v>
      </c>
      <c r="R501" s="11" t="s">
        <v>8</v>
      </c>
      <c r="S501" s="7" t="s">
        <v>8</v>
      </c>
      <c r="T501" s="9" t="s">
        <v>8</v>
      </c>
    </row>
    <row r="502" spans="1:20" ht="14.1" customHeight="1" x14ac:dyDescent="0.3">
      <c r="A502" s="3" t="s">
        <v>1945</v>
      </c>
      <c r="B502" s="3" t="s">
        <v>6526</v>
      </c>
      <c r="C502" s="11" t="s">
        <v>8</v>
      </c>
      <c r="D502" s="7" t="s">
        <v>8</v>
      </c>
      <c r="E502" s="9" t="s">
        <v>8</v>
      </c>
      <c r="F502" s="11" t="s">
        <v>8</v>
      </c>
      <c r="G502" s="7" t="s">
        <v>8</v>
      </c>
      <c r="H502" s="9" t="s">
        <v>8</v>
      </c>
      <c r="I502" s="11" t="s">
        <v>8</v>
      </c>
      <c r="J502" s="7" t="s">
        <v>8</v>
      </c>
      <c r="K502" s="9" t="s">
        <v>8</v>
      </c>
      <c r="L502" s="11" t="s">
        <v>8</v>
      </c>
      <c r="M502" s="7" t="s">
        <v>8</v>
      </c>
      <c r="N502" s="9" t="s">
        <v>8</v>
      </c>
      <c r="O502" s="11" t="s">
        <v>8</v>
      </c>
      <c r="P502" s="7" t="s">
        <v>8</v>
      </c>
      <c r="Q502" s="9" t="s">
        <v>8</v>
      </c>
      <c r="R502" s="11" t="s">
        <v>8</v>
      </c>
      <c r="S502" s="7" t="s">
        <v>8</v>
      </c>
      <c r="T502" s="9" t="s">
        <v>8</v>
      </c>
    </row>
    <row r="503" spans="1:20" ht="29.1" customHeight="1" x14ac:dyDescent="0.3">
      <c r="A503" s="3" t="s">
        <v>1948</v>
      </c>
      <c r="B503" s="2" t="s">
        <v>7576</v>
      </c>
      <c r="C503" s="11" t="s">
        <v>8</v>
      </c>
      <c r="D503" s="7" t="s">
        <v>8</v>
      </c>
      <c r="E503" s="9" t="s">
        <v>8</v>
      </c>
      <c r="F503" s="11" t="s">
        <v>8</v>
      </c>
      <c r="G503" s="7" t="s">
        <v>8</v>
      </c>
      <c r="H503" s="9" t="s">
        <v>8</v>
      </c>
      <c r="I503" s="11" t="s">
        <v>8</v>
      </c>
      <c r="J503" s="7" t="s">
        <v>8</v>
      </c>
      <c r="K503" s="9" t="s">
        <v>8</v>
      </c>
      <c r="L503" s="11" t="s">
        <v>8</v>
      </c>
      <c r="M503" s="7" t="s">
        <v>8</v>
      </c>
      <c r="N503" s="9" t="s">
        <v>8</v>
      </c>
      <c r="O503" s="11" t="s">
        <v>8</v>
      </c>
      <c r="P503" s="7" t="s">
        <v>8</v>
      </c>
      <c r="Q503" s="9" t="s">
        <v>8</v>
      </c>
      <c r="R503" s="11" t="s">
        <v>8</v>
      </c>
      <c r="S503" s="7" t="s">
        <v>8</v>
      </c>
      <c r="T503" s="9" t="s">
        <v>8</v>
      </c>
    </row>
    <row r="504" spans="1:20" ht="29.1" customHeight="1" x14ac:dyDescent="0.3">
      <c r="A504" s="3" t="s">
        <v>1953</v>
      </c>
      <c r="B504" s="2" t="s">
        <v>7577</v>
      </c>
      <c r="C504" s="11">
        <v>14</v>
      </c>
      <c r="D504" s="7">
        <v>115.31430356</v>
      </c>
      <c r="E504" s="9">
        <v>7065.9660647351102</v>
      </c>
      <c r="F504" s="11" t="s">
        <v>8</v>
      </c>
      <c r="G504" s="7" t="s">
        <v>8</v>
      </c>
      <c r="H504" s="9" t="s">
        <v>8</v>
      </c>
      <c r="I504" s="11" t="s">
        <v>8</v>
      </c>
      <c r="J504" s="7" t="s">
        <v>8</v>
      </c>
      <c r="K504" s="9" t="s">
        <v>8</v>
      </c>
      <c r="L504" s="11" t="s">
        <v>8</v>
      </c>
      <c r="M504" s="7" t="s">
        <v>8</v>
      </c>
      <c r="N504" s="9" t="s">
        <v>8</v>
      </c>
      <c r="O504" s="11" t="s">
        <v>8</v>
      </c>
      <c r="P504" s="7" t="s">
        <v>8</v>
      </c>
      <c r="Q504" s="9" t="s">
        <v>8</v>
      </c>
      <c r="R504" s="11" t="s">
        <v>8</v>
      </c>
      <c r="S504" s="7" t="s">
        <v>8</v>
      </c>
      <c r="T504" s="9" t="s">
        <v>8</v>
      </c>
    </row>
    <row r="505" spans="1:20" ht="29.1" customHeight="1" x14ac:dyDescent="0.3">
      <c r="A505" s="3" t="s">
        <v>1957</v>
      </c>
      <c r="B505" s="2" t="s">
        <v>7578</v>
      </c>
      <c r="C505" s="11">
        <v>47</v>
      </c>
      <c r="D505" s="7">
        <v>161.44653912999999</v>
      </c>
      <c r="E505" s="9">
        <v>8732.9754468641404</v>
      </c>
      <c r="F505" s="11" t="s">
        <v>8</v>
      </c>
      <c r="G505" s="7" t="s">
        <v>8</v>
      </c>
      <c r="H505" s="9" t="s">
        <v>8</v>
      </c>
      <c r="I505" s="11" t="s">
        <v>8</v>
      </c>
      <c r="J505" s="7" t="s">
        <v>8</v>
      </c>
      <c r="K505" s="9" t="s">
        <v>8</v>
      </c>
      <c r="L505" s="11" t="s">
        <v>8</v>
      </c>
      <c r="M505" s="7" t="s">
        <v>8</v>
      </c>
      <c r="N505" s="9" t="s">
        <v>8</v>
      </c>
      <c r="O505" s="11" t="s">
        <v>8</v>
      </c>
      <c r="P505" s="7" t="s">
        <v>8</v>
      </c>
      <c r="Q505" s="9" t="s">
        <v>8</v>
      </c>
      <c r="R505" s="11" t="s">
        <v>8</v>
      </c>
      <c r="S505" s="7" t="s">
        <v>8</v>
      </c>
      <c r="T505" s="9" t="s">
        <v>8</v>
      </c>
    </row>
    <row r="506" spans="1:20" ht="29.1" customHeight="1" x14ac:dyDescent="0.3">
      <c r="A506" s="3" t="s">
        <v>1961</v>
      </c>
      <c r="B506" s="2" t="s">
        <v>7579</v>
      </c>
      <c r="C506" s="11" t="s">
        <v>8</v>
      </c>
      <c r="D506" s="7" t="s">
        <v>8</v>
      </c>
      <c r="E506" s="9" t="s">
        <v>8</v>
      </c>
      <c r="F506" s="11" t="s">
        <v>8</v>
      </c>
      <c r="G506" s="7" t="s">
        <v>8</v>
      </c>
      <c r="H506" s="9" t="s">
        <v>8</v>
      </c>
      <c r="I506" s="11" t="s">
        <v>8</v>
      </c>
      <c r="J506" s="7" t="s">
        <v>8</v>
      </c>
      <c r="K506" s="9" t="s">
        <v>8</v>
      </c>
      <c r="L506" s="11" t="s">
        <v>8</v>
      </c>
      <c r="M506" s="7" t="s">
        <v>8</v>
      </c>
      <c r="N506" s="9" t="s">
        <v>8</v>
      </c>
      <c r="O506" s="11" t="s">
        <v>8</v>
      </c>
      <c r="P506" s="7" t="s">
        <v>8</v>
      </c>
      <c r="Q506" s="9" t="s">
        <v>8</v>
      </c>
      <c r="R506" s="11" t="s">
        <v>8</v>
      </c>
      <c r="S506" s="7" t="s">
        <v>8</v>
      </c>
      <c r="T506" s="9" t="s">
        <v>8</v>
      </c>
    </row>
    <row r="507" spans="1:20" ht="29.1" customHeight="1" x14ac:dyDescent="0.3">
      <c r="A507" s="3" t="s">
        <v>1965</v>
      </c>
      <c r="B507" s="2" t="s">
        <v>7580</v>
      </c>
      <c r="C507" s="11">
        <v>75</v>
      </c>
      <c r="D507" s="7">
        <v>235.55263601999999</v>
      </c>
      <c r="E507" s="9">
        <v>14416.6663415891</v>
      </c>
      <c r="F507" s="11" t="s">
        <v>8</v>
      </c>
      <c r="G507" s="7" t="s">
        <v>8</v>
      </c>
      <c r="H507" s="9" t="s">
        <v>8</v>
      </c>
      <c r="I507" s="11">
        <v>16</v>
      </c>
      <c r="J507" s="7">
        <v>263.87547239000003</v>
      </c>
      <c r="K507" s="9">
        <v>16585.828895136401</v>
      </c>
      <c r="L507" s="11" t="s">
        <v>8</v>
      </c>
      <c r="M507" s="7" t="s">
        <v>8</v>
      </c>
      <c r="N507" s="9" t="s">
        <v>8</v>
      </c>
      <c r="O507" s="11" t="s">
        <v>8</v>
      </c>
      <c r="P507" s="7" t="s">
        <v>8</v>
      </c>
      <c r="Q507" s="9" t="s">
        <v>8</v>
      </c>
      <c r="R507" s="11" t="s">
        <v>8</v>
      </c>
      <c r="S507" s="7" t="s">
        <v>8</v>
      </c>
      <c r="T507" s="9" t="s">
        <v>8</v>
      </c>
    </row>
    <row r="508" spans="1:20" ht="29.1" customHeight="1" x14ac:dyDescent="0.3">
      <c r="A508" s="3" t="s">
        <v>1969</v>
      </c>
      <c r="B508" s="2" t="s">
        <v>7581</v>
      </c>
      <c r="C508" s="11">
        <v>39</v>
      </c>
      <c r="D508" s="7">
        <v>146.86186205999999</v>
      </c>
      <c r="E508" s="9">
        <v>8839.0150514489305</v>
      </c>
      <c r="F508" s="11" t="s">
        <v>8</v>
      </c>
      <c r="G508" s="7" t="s">
        <v>8</v>
      </c>
      <c r="H508" s="9" t="s">
        <v>8</v>
      </c>
      <c r="I508" s="11">
        <v>15</v>
      </c>
      <c r="J508" s="7">
        <v>135.31622422000001</v>
      </c>
      <c r="K508" s="9">
        <v>8372.3171750729398</v>
      </c>
      <c r="L508" s="11" t="s">
        <v>8</v>
      </c>
      <c r="M508" s="7" t="s">
        <v>8</v>
      </c>
      <c r="N508" s="9" t="s">
        <v>8</v>
      </c>
      <c r="O508" s="11" t="s">
        <v>8</v>
      </c>
      <c r="P508" s="7" t="s">
        <v>8</v>
      </c>
      <c r="Q508" s="9" t="s">
        <v>8</v>
      </c>
      <c r="R508" s="11" t="s">
        <v>8</v>
      </c>
      <c r="S508" s="7" t="s">
        <v>8</v>
      </c>
      <c r="T508" s="9" t="s">
        <v>8</v>
      </c>
    </row>
    <row r="509" spans="1:20" ht="29.1" customHeight="1" x14ac:dyDescent="0.3">
      <c r="A509" s="3" t="s">
        <v>1973</v>
      </c>
      <c r="B509" s="2" t="s">
        <v>7582</v>
      </c>
      <c r="C509" s="11">
        <v>23</v>
      </c>
      <c r="D509" s="7">
        <v>194.80120614000001</v>
      </c>
      <c r="E509" s="9">
        <v>10886.770102115001</v>
      </c>
      <c r="F509" s="11" t="s">
        <v>8</v>
      </c>
      <c r="G509" s="7" t="s">
        <v>8</v>
      </c>
      <c r="H509" s="9" t="s">
        <v>8</v>
      </c>
      <c r="I509" s="11">
        <v>11</v>
      </c>
      <c r="J509" s="7">
        <v>161.69354981999999</v>
      </c>
      <c r="K509" s="9">
        <v>9200.3271037306004</v>
      </c>
      <c r="L509" s="11" t="s">
        <v>8</v>
      </c>
      <c r="M509" s="7" t="s">
        <v>8</v>
      </c>
      <c r="N509" s="9" t="s">
        <v>8</v>
      </c>
      <c r="O509" s="11" t="s">
        <v>8</v>
      </c>
      <c r="P509" s="7" t="s">
        <v>8</v>
      </c>
      <c r="Q509" s="9" t="s">
        <v>8</v>
      </c>
      <c r="R509" s="11" t="s">
        <v>8</v>
      </c>
      <c r="S509" s="7" t="s">
        <v>8</v>
      </c>
      <c r="T509" s="9" t="s">
        <v>8</v>
      </c>
    </row>
    <row r="510" spans="1:20" ht="14.1" customHeight="1" x14ac:dyDescent="0.3">
      <c r="A510" s="3" t="s">
        <v>1977</v>
      </c>
      <c r="B510" s="3" t="s">
        <v>6534</v>
      </c>
      <c r="C510" s="11">
        <v>49</v>
      </c>
      <c r="D510" s="7">
        <v>189.46126423000001</v>
      </c>
      <c r="E510" s="9">
        <v>10486.467128966</v>
      </c>
      <c r="F510" s="11" t="s">
        <v>8</v>
      </c>
      <c r="G510" s="7" t="s">
        <v>8</v>
      </c>
      <c r="H510" s="9" t="s">
        <v>8</v>
      </c>
      <c r="I510" s="11" t="s">
        <v>8</v>
      </c>
      <c r="J510" s="7" t="s">
        <v>8</v>
      </c>
      <c r="K510" s="9" t="s">
        <v>8</v>
      </c>
      <c r="L510" s="11" t="s">
        <v>8</v>
      </c>
      <c r="M510" s="7" t="s">
        <v>8</v>
      </c>
      <c r="N510" s="9" t="s">
        <v>8</v>
      </c>
      <c r="O510" s="11" t="s">
        <v>8</v>
      </c>
      <c r="P510" s="7" t="s">
        <v>8</v>
      </c>
      <c r="Q510" s="9" t="s">
        <v>8</v>
      </c>
      <c r="R510" s="11" t="s">
        <v>8</v>
      </c>
      <c r="S510" s="7" t="s">
        <v>8</v>
      </c>
      <c r="T510" s="9" t="s">
        <v>8</v>
      </c>
    </row>
    <row r="511" spans="1:20" ht="14.1" customHeight="1" x14ac:dyDescent="0.3">
      <c r="A511" s="3" t="s">
        <v>1981</v>
      </c>
      <c r="B511" s="3" t="s">
        <v>1982</v>
      </c>
      <c r="C511" s="11" t="s">
        <v>8</v>
      </c>
      <c r="D511" s="7" t="s">
        <v>8</v>
      </c>
      <c r="E511" s="9" t="s">
        <v>8</v>
      </c>
      <c r="F511" s="11" t="s">
        <v>8</v>
      </c>
      <c r="G511" s="7" t="s">
        <v>8</v>
      </c>
      <c r="H511" s="9" t="s">
        <v>8</v>
      </c>
      <c r="I511" s="11" t="s">
        <v>8</v>
      </c>
      <c r="J511" s="7" t="s">
        <v>8</v>
      </c>
      <c r="K511" s="9" t="s">
        <v>8</v>
      </c>
      <c r="L511" s="11" t="s">
        <v>8</v>
      </c>
      <c r="M511" s="7" t="s">
        <v>8</v>
      </c>
      <c r="N511" s="9" t="s">
        <v>8</v>
      </c>
      <c r="O511" s="11" t="s">
        <v>8</v>
      </c>
      <c r="P511" s="7" t="s">
        <v>8</v>
      </c>
      <c r="Q511" s="9" t="s">
        <v>8</v>
      </c>
      <c r="R511" s="11" t="s">
        <v>8</v>
      </c>
      <c r="S511" s="7" t="s">
        <v>8</v>
      </c>
      <c r="T511" s="9" t="s">
        <v>8</v>
      </c>
    </row>
    <row r="512" spans="1:20" ht="29.1" customHeight="1" x14ac:dyDescent="0.3">
      <c r="A512" s="3" t="s">
        <v>1985</v>
      </c>
      <c r="B512" s="2" t="s">
        <v>7583</v>
      </c>
      <c r="C512" s="11">
        <v>21</v>
      </c>
      <c r="D512" s="7">
        <v>265.32911012</v>
      </c>
      <c r="E512" s="9">
        <v>15433.344047938001</v>
      </c>
      <c r="F512" s="11" t="s">
        <v>8</v>
      </c>
      <c r="G512" s="7" t="s">
        <v>8</v>
      </c>
      <c r="H512" s="9" t="s">
        <v>8</v>
      </c>
      <c r="I512" s="11" t="s">
        <v>8</v>
      </c>
      <c r="J512" s="7" t="s">
        <v>8</v>
      </c>
      <c r="K512" s="9" t="s">
        <v>8</v>
      </c>
      <c r="L512" s="11" t="s">
        <v>8</v>
      </c>
      <c r="M512" s="7" t="s">
        <v>8</v>
      </c>
      <c r="N512" s="9" t="s">
        <v>8</v>
      </c>
      <c r="O512" s="11" t="s">
        <v>8</v>
      </c>
      <c r="P512" s="7" t="s">
        <v>8</v>
      </c>
      <c r="Q512" s="9" t="s">
        <v>8</v>
      </c>
      <c r="R512" s="11" t="s">
        <v>8</v>
      </c>
      <c r="S512" s="7" t="s">
        <v>8</v>
      </c>
      <c r="T512" s="9" t="s">
        <v>8</v>
      </c>
    </row>
    <row r="513" spans="1:20" ht="14.1" customHeight="1" x14ac:dyDescent="0.3">
      <c r="A513" s="3" t="s">
        <v>1988</v>
      </c>
      <c r="B513" s="3" t="s">
        <v>6536</v>
      </c>
      <c r="C513" s="11">
        <v>75</v>
      </c>
      <c r="D513" s="7">
        <v>204.32909848</v>
      </c>
      <c r="E513" s="9">
        <v>13867.623219789501</v>
      </c>
      <c r="F513" s="11">
        <v>15</v>
      </c>
      <c r="G513" s="7">
        <v>277.68226319000001</v>
      </c>
      <c r="H513" s="9">
        <v>18971.049753642201</v>
      </c>
      <c r="I513" s="11" t="s">
        <v>8</v>
      </c>
      <c r="J513" s="7" t="s">
        <v>8</v>
      </c>
      <c r="K513" s="9" t="s">
        <v>8</v>
      </c>
      <c r="L513" s="11">
        <v>13</v>
      </c>
      <c r="M513" s="7">
        <v>70.002600764999997</v>
      </c>
      <c r="N513" s="9">
        <v>4583.1792050760196</v>
      </c>
      <c r="O513" s="11">
        <v>13</v>
      </c>
      <c r="P513" s="7">
        <v>269.87574046999998</v>
      </c>
      <c r="Q513" s="9">
        <v>18914.7859545539</v>
      </c>
      <c r="R513" s="11" t="s">
        <v>8</v>
      </c>
      <c r="S513" s="7" t="s">
        <v>8</v>
      </c>
      <c r="T513" s="9" t="s">
        <v>8</v>
      </c>
    </row>
    <row r="514" spans="1:20" ht="14.1" customHeight="1" x14ac:dyDescent="0.3">
      <c r="A514" s="3" t="s">
        <v>1992</v>
      </c>
      <c r="B514" s="3" t="s">
        <v>6537</v>
      </c>
      <c r="C514" s="11" t="s">
        <v>8</v>
      </c>
      <c r="D514" s="7" t="s">
        <v>8</v>
      </c>
      <c r="E514" s="9" t="s">
        <v>8</v>
      </c>
      <c r="F514" s="11" t="s">
        <v>8</v>
      </c>
      <c r="G514" s="7" t="s">
        <v>8</v>
      </c>
      <c r="H514" s="9" t="s">
        <v>8</v>
      </c>
      <c r="I514" s="11" t="s">
        <v>8</v>
      </c>
      <c r="J514" s="7" t="s">
        <v>8</v>
      </c>
      <c r="K514" s="9" t="s">
        <v>8</v>
      </c>
      <c r="L514" s="11" t="s">
        <v>8</v>
      </c>
      <c r="M514" s="7" t="s">
        <v>8</v>
      </c>
      <c r="N514" s="9" t="s">
        <v>8</v>
      </c>
      <c r="O514" s="11" t="s">
        <v>8</v>
      </c>
      <c r="P514" s="7" t="s">
        <v>8</v>
      </c>
      <c r="Q514" s="9" t="s">
        <v>8</v>
      </c>
      <c r="R514" s="11" t="s">
        <v>8</v>
      </c>
      <c r="S514" s="7" t="s">
        <v>8</v>
      </c>
      <c r="T514" s="9" t="s">
        <v>8</v>
      </c>
    </row>
    <row r="515" spans="1:20" ht="14.1" customHeight="1" x14ac:dyDescent="0.3">
      <c r="A515" s="3" t="s">
        <v>1996</v>
      </c>
      <c r="B515" s="3" t="s">
        <v>6538</v>
      </c>
      <c r="C515" s="11">
        <v>97</v>
      </c>
      <c r="D515" s="7">
        <v>183.32639198000001</v>
      </c>
      <c r="E515" s="9">
        <v>17788.060959193801</v>
      </c>
      <c r="F515" s="11" t="s">
        <v>8</v>
      </c>
      <c r="G515" s="7" t="s">
        <v>8</v>
      </c>
      <c r="H515" s="9" t="s">
        <v>8</v>
      </c>
      <c r="I515" s="11" t="s">
        <v>8</v>
      </c>
      <c r="J515" s="7" t="s">
        <v>8</v>
      </c>
      <c r="K515" s="9" t="s">
        <v>8</v>
      </c>
      <c r="L515" s="11" t="s">
        <v>8</v>
      </c>
      <c r="M515" s="7" t="s">
        <v>8</v>
      </c>
      <c r="N515" s="9" t="s">
        <v>8</v>
      </c>
      <c r="O515" s="11" t="s">
        <v>8</v>
      </c>
      <c r="P515" s="7" t="s">
        <v>8</v>
      </c>
      <c r="Q515" s="9" t="s">
        <v>8</v>
      </c>
      <c r="R515" s="11" t="s">
        <v>8</v>
      </c>
      <c r="S515" s="7" t="s">
        <v>8</v>
      </c>
      <c r="T515" s="9" t="s">
        <v>8</v>
      </c>
    </row>
    <row r="516" spans="1:20" ht="14.1" customHeight="1" x14ac:dyDescent="0.3">
      <c r="A516" s="3" t="s">
        <v>2000</v>
      </c>
      <c r="B516" s="3" t="s">
        <v>6539</v>
      </c>
      <c r="C516" s="11">
        <v>20</v>
      </c>
      <c r="D516" s="7">
        <v>142.13183523000001</v>
      </c>
      <c r="E516" s="9">
        <v>8859.3837919368998</v>
      </c>
      <c r="F516" s="11" t="s">
        <v>8</v>
      </c>
      <c r="G516" s="7" t="s">
        <v>8</v>
      </c>
      <c r="H516" s="9" t="s">
        <v>8</v>
      </c>
      <c r="I516" s="11" t="s">
        <v>8</v>
      </c>
      <c r="J516" s="7" t="s">
        <v>8</v>
      </c>
      <c r="K516" s="9" t="s">
        <v>8</v>
      </c>
      <c r="L516" s="11" t="s">
        <v>8</v>
      </c>
      <c r="M516" s="7" t="s">
        <v>8</v>
      </c>
      <c r="N516" s="9" t="s">
        <v>8</v>
      </c>
      <c r="O516" s="11" t="s">
        <v>8</v>
      </c>
      <c r="P516" s="7" t="s">
        <v>8</v>
      </c>
      <c r="Q516" s="9" t="s">
        <v>8</v>
      </c>
      <c r="R516" s="11" t="s">
        <v>8</v>
      </c>
      <c r="S516" s="7" t="s">
        <v>8</v>
      </c>
      <c r="T516" s="9" t="s">
        <v>8</v>
      </c>
    </row>
    <row r="517" spans="1:20" ht="14.1" customHeight="1" x14ac:dyDescent="0.3">
      <c r="A517" s="3" t="s">
        <v>2004</v>
      </c>
      <c r="B517" s="3" t="s">
        <v>6540</v>
      </c>
      <c r="C517" s="11" t="s">
        <v>8</v>
      </c>
      <c r="D517" s="7" t="s">
        <v>8</v>
      </c>
      <c r="E517" s="9" t="s">
        <v>8</v>
      </c>
      <c r="F517" s="11" t="s">
        <v>8</v>
      </c>
      <c r="G517" s="7" t="s">
        <v>8</v>
      </c>
      <c r="H517" s="9" t="s">
        <v>8</v>
      </c>
      <c r="I517" s="11" t="s">
        <v>8</v>
      </c>
      <c r="J517" s="7" t="s">
        <v>8</v>
      </c>
      <c r="K517" s="9" t="s">
        <v>8</v>
      </c>
      <c r="L517" s="11" t="s">
        <v>8</v>
      </c>
      <c r="M517" s="7" t="s">
        <v>8</v>
      </c>
      <c r="N517" s="9" t="s">
        <v>8</v>
      </c>
      <c r="O517" s="11" t="s">
        <v>8</v>
      </c>
      <c r="P517" s="7" t="s">
        <v>8</v>
      </c>
      <c r="Q517" s="9" t="s">
        <v>8</v>
      </c>
      <c r="R517" s="11" t="s">
        <v>8</v>
      </c>
      <c r="S517" s="7" t="s">
        <v>8</v>
      </c>
      <c r="T517" s="9" t="s">
        <v>8</v>
      </c>
    </row>
    <row r="518" spans="1:20" ht="29.1" customHeight="1" x14ac:dyDescent="0.3">
      <c r="A518" s="3" t="s">
        <v>2008</v>
      </c>
      <c r="B518" s="2" t="s">
        <v>7584</v>
      </c>
      <c r="C518" s="11" t="s">
        <v>8</v>
      </c>
      <c r="D518" s="7" t="s">
        <v>8</v>
      </c>
      <c r="E518" s="9" t="s">
        <v>8</v>
      </c>
      <c r="F518" s="11" t="s">
        <v>8</v>
      </c>
      <c r="G518" s="7" t="s">
        <v>8</v>
      </c>
      <c r="H518" s="9" t="s">
        <v>8</v>
      </c>
      <c r="I518" s="11" t="s">
        <v>8</v>
      </c>
      <c r="J518" s="7" t="s">
        <v>8</v>
      </c>
      <c r="K518" s="9" t="s">
        <v>8</v>
      </c>
      <c r="L518" s="11" t="s">
        <v>8</v>
      </c>
      <c r="M518" s="7" t="s">
        <v>8</v>
      </c>
      <c r="N518" s="9" t="s">
        <v>8</v>
      </c>
      <c r="O518" s="11" t="s">
        <v>8</v>
      </c>
      <c r="P518" s="7" t="s">
        <v>8</v>
      </c>
      <c r="Q518" s="9" t="s">
        <v>8</v>
      </c>
      <c r="R518" s="11" t="s">
        <v>8</v>
      </c>
      <c r="S518" s="7" t="s">
        <v>8</v>
      </c>
      <c r="T518" s="9" t="s">
        <v>8</v>
      </c>
    </row>
    <row r="519" spans="1:20" ht="14.1" customHeight="1" x14ac:dyDescent="0.3">
      <c r="A519" s="3" t="s">
        <v>2012</v>
      </c>
      <c r="B519" s="3" t="s">
        <v>6542</v>
      </c>
      <c r="C519" s="11" t="s">
        <v>8</v>
      </c>
      <c r="D519" s="7" t="s">
        <v>8</v>
      </c>
      <c r="E519" s="9" t="s">
        <v>8</v>
      </c>
      <c r="F519" s="11" t="s">
        <v>8</v>
      </c>
      <c r="G519" s="7" t="s">
        <v>8</v>
      </c>
      <c r="H519" s="9" t="s">
        <v>8</v>
      </c>
      <c r="I519" s="11" t="s">
        <v>8</v>
      </c>
      <c r="J519" s="7" t="s">
        <v>8</v>
      </c>
      <c r="K519" s="9" t="s">
        <v>8</v>
      </c>
      <c r="L519" s="11" t="s">
        <v>8</v>
      </c>
      <c r="M519" s="7" t="s">
        <v>8</v>
      </c>
      <c r="N519" s="9" t="s">
        <v>8</v>
      </c>
      <c r="O519" s="11" t="s">
        <v>8</v>
      </c>
      <c r="P519" s="7" t="s">
        <v>8</v>
      </c>
      <c r="Q519" s="9" t="s">
        <v>8</v>
      </c>
      <c r="R519" s="11" t="s">
        <v>8</v>
      </c>
      <c r="S519" s="7" t="s">
        <v>8</v>
      </c>
      <c r="T519" s="9" t="s">
        <v>8</v>
      </c>
    </row>
    <row r="520" spans="1:20" ht="14.1" customHeight="1" x14ac:dyDescent="0.3">
      <c r="A520" s="3" t="s">
        <v>2016</v>
      </c>
      <c r="B520" s="3" t="s">
        <v>6543</v>
      </c>
      <c r="C520" s="11">
        <v>41</v>
      </c>
      <c r="D520" s="7">
        <v>282.13276820999999</v>
      </c>
      <c r="E520" s="9">
        <v>16496.918602965001</v>
      </c>
      <c r="F520" s="11" t="s">
        <v>8</v>
      </c>
      <c r="G520" s="7" t="s">
        <v>8</v>
      </c>
      <c r="H520" s="9" t="s">
        <v>8</v>
      </c>
      <c r="I520" s="11">
        <v>17</v>
      </c>
      <c r="J520" s="7">
        <v>208.89914923000001</v>
      </c>
      <c r="K520" s="9">
        <v>12390.683933914001</v>
      </c>
      <c r="L520" s="11" t="s">
        <v>8</v>
      </c>
      <c r="M520" s="7" t="s">
        <v>8</v>
      </c>
      <c r="N520" s="9" t="s">
        <v>8</v>
      </c>
      <c r="O520" s="11" t="s">
        <v>8</v>
      </c>
      <c r="P520" s="7" t="s">
        <v>8</v>
      </c>
      <c r="Q520" s="9" t="s">
        <v>8</v>
      </c>
      <c r="R520" s="11" t="s">
        <v>8</v>
      </c>
      <c r="S520" s="7" t="s">
        <v>8</v>
      </c>
      <c r="T520" s="9" t="s">
        <v>8</v>
      </c>
    </row>
    <row r="521" spans="1:20" ht="14.1" customHeight="1" x14ac:dyDescent="0.3">
      <c r="A521" s="3" t="s">
        <v>2019</v>
      </c>
      <c r="B521" s="3" t="s">
        <v>2020</v>
      </c>
      <c r="C521" s="11" t="s">
        <v>8</v>
      </c>
      <c r="D521" s="7" t="s">
        <v>8</v>
      </c>
      <c r="E521" s="9" t="s">
        <v>8</v>
      </c>
      <c r="F521" s="11" t="s">
        <v>8</v>
      </c>
      <c r="G521" s="7" t="s">
        <v>8</v>
      </c>
      <c r="H521" s="9" t="s">
        <v>8</v>
      </c>
      <c r="I521" s="11" t="s">
        <v>8</v>
      </c>
      <c r="J521" s="7" t="s">
        <v>8</v>
      </c>
      <c r="K521" s="9" t="s">
        <v>8</v>
      </c>
      <c r="L521" s="11" t="s">
        <v>8</v>
      </c>
      <c r="M521" s="7" t="s">
        <v>8</v>
      </c>
      <c r="N521" s="9" t="s">
        <v>8</v>
      </c>
      <c r="O521" s="11" t="s">
        <v>8</v>
      </c>
      <c r="P521" s="7" t="s">
        <v>8</v>
      </c>
      <c r="Q521" s="9" t="s">
        <v>8</v>
      </c>
      <c r="R521" s="11" t="s">
        <v>8</v>
      </c>
      <c r="S521" s="7" t="s">
        <v>8</v>
      </c>
      <c r="T521" s="9" t="s">
        <v>8</v>
      </c>
    </row>
    <row r="522" spans="1:20" ht="14.1" customHeight="1" x14ac:dyDescent="0.3">
      <c r="A522" s="3" t="s">
        <v>2022</v>
      </c>
      <c r="B522" s="3" t="s">
        <v>6544</v>
      </c>
      <c r="C522" s="11">
        <v>12</v>
      </c>
      <c r="D522" s="7">
        <v>133.13874268999999</v>
      </c>
      <c r="E522" s="9">
        <v>7242.8087065180298</v>
      </c>
      <c r="F522" s="11" t="s">
        <v>8</v>
      </c>
      <c r="G522" s="7" t="s">
        <v>8</v>
      </c>
      <c r="H522" s="9" t="s">
        <v>8</v>
      </c>
      <c r="I522" s="11" t="s">
        <v>8</v>
      </c>
      <c r="J522" s="7" t="s">
        <v>8</v>
      </c>
      <c r="K522" s="9" t="s">
        <v>8</v>
      </c>
      <c r="L522" s="11" t="s">
        <v>8</v>
      </c>
      <c r="M522" s="7" t="s">
        <v>8</v>
      </c>
      <c r="N522" s="9" t="s">
        <v>8</v>
      </c>
      <c r="O522" s="11" t="s">
        <v>8</v>
      </c>
      <c r="P522" s="7" t="s">
        <v>8</v>
      </c>
      <c r="Q522" s="9" t="s">
        <v>8</v>
      </c>
      <c r="R522" s="11" t="s">
        <v>8</v>
      </c>
      <c r="S522" s="7" t="s">
        <v>8</v>
      </c>
      <c r="T522" s="9" t="s">
        <v>8</v>
      </c>
    </row>
    <row r="523" spans="1:20" ht="29.1" customHeight="1" x14ac:dyDescent="0.3">
      <c r="A523" s="3" t="s">
        <v>2026</v>
      </c>
      <c r="B523" s="2" t="s">
        <v>7585</v>
      </c>
      <c r="C523" s="11">
        <v>26</v>
      </c>
      <c r="D523" s="7">
        <v>130.33356240000001</v>
      </c>
      <c r="E523" s="9">
        <v>7121.9682947708898</v>
      </c>
      <c r="F523" s="11" t="s">
        <v>8</v>
      </c>
      <c r="G523" s="7" t="s">
        <v>8</v>
      </c>
      <c r="H523" s="9" t="s">
        <v>8</v>
      </c>
      <c r="I523" s="11" t="s">
        <v>8</v>
      </c>
      <c r="J523" s="7" t="s">
        <v>8</v>
      </c>
      <c r="K523" s="9" t="s">
        <v>8</v>
      </c>
      <c r="L523" s="11" t="s">
        <v>8</v>
      </c>
      <c r="M523" s="7" t="s">
        <v>8</v>
      </c>
      <c r="N523" s="9" t="s">
        <v>8</v>
      </c>
      <c r="O523" s="11" t="s">
        <v>8</v>
      </c>
      <c r="P523" s="7" t="s">
        <v>8</v>
      </c>
      <c r="Q523" s="9" t="s">
        <v>8</v>
      </c>
      <c r="R523" s="11" t="s">
        <v>8</v>
      </c>
      <c r="S523" s="7" t="s">
        <v>8</v>
      </c>
      <c r="T523" s="9" t="s">
        <v>8</v>
      </c>
    </row>
    <row r="524" spans="1:20" ht="29.1" customHeight="1" x14ac:dyDescent="0.3">
      <c r="A524" s="3" t="s">
        <v>2030</v>
      </c>
      <c r="B524" s="2" t="s">
        <v>7586</v>
      </c>
      <c r="C524" s="11" t="s">
        <v>8</v>
      </c>
      <c r="D524" s="7" t="s">
        <v>8</v>
      </c>
      <c r="E524" s="9" t="s">
        <v>8</v>
      </c>
      <c r="F524" s="11" t="s">
        <v>8</v>
      </c>
      <c r="G524" s="7" t="s">
        <v>8</v>
      </c>
      <c r="H524" s="9" t="s">
        <v>8</v>
      </c>
      <c r="I524" s="11" t="s">
        <v>8</v>
      </c>
      <c r="J524" s="7" t="s">
        <v>8</v>
      </c>
      <c r="K524" s="9" t="s">
        <v>8</v>
      </c>
      <c r="L524" s="11" t="s">
        <v>8</v>
      </c>
      <c r="M524" s="7" t="s">
        <v>8</v>
      </c>
      <c r="N524" s="9" t="s">
        <v>8</v>
      </c>
      <c r="O524" s="11" t="s">
        <v>8</v>
      </c>
      <c r="P524" s="7" t="s">
        <v>8</v>
      </c>
      <c r="Q524" s="9" t="s">
        <v>8</v>
      </c>
      <c r="R524" s="11" t="s">
        <v>8</v>
      </c>
      <c r="S524" s="7" t="s">
        <v>8</v>
      </c>
      <c r="T524" s="9" t="s">
        <v>8</v>
      </c>
    </row>
    <row r="525" spans="1:20" ht="29.1" customHeight="1" x14ac:dyDescent="0.3">
      <c r="A525" s="3" t="s">
        <v>2034</v>
      </c>
      <c r="B525" s="2" t="s">
        <v>2035</v>
      </c>
      <c r="C525" s="11">
        <v>122</v>
      </c>
      <c r="D525" s="7">
        <v>171.90617839000001</v>
      </c>
      <c r="E525" s="9">
        <v>10310.6555436407</v>
      </c>
      <c r="F525" s="11">
        <v>14</v>
      </c>
      <c r="G525" s="7">
        <v>211.28347276</v>
      </c>
      <c r="H525" s="9">
        <v>12658.214653209199</v>
      </c>
      <c r="I525" s="11">
        <v>44</v>
      </c>
      <c r="J525" s="7">
        <v>174.22309157000001</v>
      </c>
      <c r="K525" s="9">
        <v>10778.52230142</v>
      </c>
      <c r="L525" s="11" t="s">
        <v>8</v>
      </c>
      <c r="M525" s="7" t="s">
        <v>8</v>
      </c>
      <c r="N525" s="9" t="s">
        <v>8</v>
      </c>
      <c r="O525" s="11">
        <v>13</v>
      </c>
      <c r="P525" s="7">
        <v>201.91125301</v>
      </c>
      <c r="Q525" s="9">
        <v>12131.608445553</v>
      </c>
      <c r="R525" s="11" t="s">
        <v>8</v>
      </c>
      <c r="S525" s="7" t="s">
        <v>8</v>
      </c>
      <c r="T525" s="9" t="s">
        <v>8</v>
      </c>
    </row>
    <row r="526" spans="1:20" ht="29.1" customHeight="1" x14ac:dyDescent="0.3">
      <c r="A526" s="3" t="s">
        <v>2037</v>
      </c>
      <c r="B526" s="2" t="s">
        <v>7587</v>
      </c>
      <c r="C526" s="11">
        <v>282</v>
      </c>
      <c r="D526" s="7">
        <v>304.51529822999998</v>
      </c>
      <c r="E526" s="9">
        <v>19973.0160528981</v>
      </c>
      <c r="F526" s="11">
        <v>48</v>
      </c>
      <c r="G526" s="7">
        <v>395.71146672999998</v>
      </c>
      <c r="H526" s="9">
        <v>25860.696247157099</v>
      </c>
      <c r="I526" s="11" t="s">
        <v>8</v>
      </c>
      <c r="J526" s="7" t="s">
        <v>8</v>
      </c>
      <c r="K526" s="9" t="s">
        <v>8</v>
      </c>
      <c r="L526" s="11" t="s">
        <v>8</v>
      </c>
      <c r="M526" s="7" t="s">
        <v>8</v>
      </c>
      <c r="N526" s="9" t="s">
        <v>8</v>
      </c>
      <c r="O526" s="11">
        <v>46</v>
      </c>
      <c r="P526" s="7">
        <v>369.67320038999998</v>
      </c>
      <c r="Q526" s="9">
        <v>23511.315599856502</v>
      </c>
      <c r="R526" s="11">
        <v>29</v>
      </c>
      <c r="S526" s="7">
        <v>255.8584395</v>
      </c>
      <c r="T526" s="9">
        <v>16896.328993655301</v>
      </c>
    </row>
    <row r="527" spans="1:20" ht="29.1" customHeight="1" x14ac:dyDescent="0.3">
      <c r="A527" s="3" t="s">
        <v>2042</v>
      </c>
      <c r="B527" s="2" t="s">
        <v>7588</v>
      </c>
      <c r="C527" s="11">
        <v>125</v>
      </c>
      <c r="D527" s="7">
        <v>196.23326671000001</v>
      </c>
      <c r="E527" s="9">
        <v>13191.215282564301</v>
      </c>
      <c r="F527" s="11">
        <v>19</v>
      </c>
      <c r="G527" s="7">
        <v>298.81235241000002</v>
      </c>
      <c r="H527" s="9">
        <v>19906.4882728304</v>
      </c>
      <c r="I527" s="11" t="s">
        <v>8</v>
      </c>
      <c r="J527" s="7" t="s">
        <v>8</v>
      </c>
      <c r="K527" s="9" t="s">
        <v>8</v>
      </c>
      <c r="L527" s="11" t="s">
        <v>8</v>
      </c>
      <c r="M527" s="7" t="s">
        <v>8</v>
      </c>
      <c r="N527" s="9" t="s">
        <v>8</v>
      </c>
      <c r="O527" s="11" t="s">
        <v>8</v>
      </c>
      <c r="P527" s="7" t="s">
        <v>8</v>
      </c>
      <c r="Q527" s="9" t="s">
        <v>8</v>
      </c>
      <c r="R527" s="11" t="s">
        <v>8</v>
      </c>
      <c r="S527" s="7" t="s">
        <v>8</v>
      </c>
      <c r="T527" s="9" t="s">
        <v>8</v>
      </c>
    </row>
    <row r="528" spans="1:20" ht="14.1" customHeight="1" x14ac:dyDescent="0.3">
      <c r="A528" s="3" t="s">
        <v>2045</v>
      </c>
      <c r="B528" s="3" t="s">
        <v>6550</v>
      </c>
      <c r="C528" s="11" t="s">
        <v>8</v>
      </c>
      <c r="D528" s="7" t="s">
        <v>8</v>
      </c>
      <c r="E528" s="9" t="s">
        <v>8</v>
      </c>
      <c r="F528" s="11" t="s">
        <v>8</v>
      </c>
      <c r="G528" s="7" t="s">
        <v>8</v>
      </c>
      <c r="H528" s="9" t="s">
        <v>8</v>
      </c>
      <c r="I528" s="11" t="s">
        <v>8</v>
      </c>
      <c r="J528" s="7" t="s">
        <v>8</v>
      </c>
      <c r="K528" s="9" t="s">
        <v>8</v>
      </c>
      <c r="L528" s="11" t="s">
        <v>8</v>
      </c>
      <c r="M528" s="7" t="s">
        <v>8</v>
      </c>
      <c r="N528" s="9" t="s">
        <v>8</v>
      </c>
      <c r="O528" s="11" t="s">
        <v>8</v>
      </c>
      <c r="P528" s="7" t="s">
        <v>8</v>
      </c>
      <c r="Q528" s="9" t="s">
        <v>8</v>
      </c>
      <c r="R528" s="11" t="s">
        <v>8</v>
      </c>
      <c r="S528" s="7" t="s">
        <v>8</v>
      </c>
      <c r="T528" s="9" t="s">
        <v>8</v>
      </c>
    </row>
    <row r="529" spans="1:20" ht="29.1" customHeight="1" x14ac:dyDescent="0.3">
      <c r="A529" s="3" t="s">
        <v>2049</v>
      </c>
      <c r="B529" s="2" t="s">
        <v>7589</v>
      </c>
      <c r="C529" s="11" t="s">
        <v>8</v>
      </c>
      <c r="D529" s="7" t="s">
        <v>8</v>
      </c>
      <c r="E529" s="9" t="s">
        <v>8</v>
      </c>
      <c r="F529" s="11" t="s">
        <v>8</v>
      </c>
      <c r="G529" s="7" t="s">
        <v>8</v>
      </c>
      <c r="H529" s="9" t="s">
        <v>8</v>
      </c>
      <c r="I529" s="11" t="s">
        <v>8</v>
      </c>
      <c r="J529" s="7" t="s">
        <v>8</v>
      </c>
      <c r="K529" s="9" t="s">
        <v>8</v>
      </c>
      <c r="L529" s="11" t="s">
        <v>8</v>
      </c>
      <c r="M529" s="7" t="s">
        <v>8</v>
      </c>
      <c r="N529" s="9" t="s">
        <v>8</v>
      </c>
      <c r="O529" s="11" t="s">
        <v>8</v>
      </c>
      <c r="P529" s="7" t="s">
        <v>8</v>
      </c>
      <c r="Q529" s="9" t="s">
        <v>8</v>
      </c>
      <c r="R529" s="11" t="s">
        <v>8</v>
      </c>
      <c r="S529" s="7" t="s">
        <v>8</v>
      </c>
      <c r="T529" s="9" t="s">
        <v>8</v>
      </c>
    </row>
    <row r="530" spans="1:20" ht="14.1" customHeight="1" x14ac:dyDescent="0.3">
      <c r="A530" s="3" t="s">
        <v>2053</v>
      </c>
      <c r="B530" s="3" t="s">
        <v>6552</v>
      </c>
      <c r="C530" s="11" t="s">
        <v>8</v>
      </c>
      <c r="D530" s="7" t="s">
        <v>8</v>
      </c>
      <c r="E530" s="9" t="s">
        <v>8</v>
      </c>
      <c r="F530" s="11" t="s">
        <v>8</v>
      </c>
      <c r="G530" s="7" t="s">
        <v>8</v>
      </c>
      <c r="H530" s="9" t="s">
        <v>8</v>
      </c>
      <c r="I530" s="11" t="s">
        <v>8</v>
      </c>
      <c r="J530" s="7" t="s">
        <v>8</v>
      </c>
      <c r="K530" s="9" t="s">
        <v>8</v>
      </c>
      <c r="L530" s="11" t="s">
        <v>8</v>
      </c>
      <c r="M530" s="7" t="s">
        <v>8</v>
      </c>
      <c r="N530" s="9" t="s">
        <v>8</v>
      </c>
      <c r="O530" s="11" t="s">
        <v>8</v>
      </c>
      <c r="P530" s="7" t="s">
        <v>8</v>
      </c>
      <c r="Q530" s="9" t="s">
        <v>8</v>
      </c>
      <c r="R530" s="11" t="s">
        <v>8</v>
      </c>
      <c r="S530" s="7" t="s">
        <v>8</v>
      </c>
      <c r="T530" s="9" t="s">
        <v>8</v>
      </c>
    </row>
    <row r="531" spans="1:20" ht="14.1" customHeight="1" x14ac:dyDescent="0.3">
      <c r="A531" s="3" t="s">
        <v>2057</v>
      </c>
      <c r="B531" s="3" t="s">
        <v>6553</v>
      </c>
      <c r="C531" s="11">
        <v>17</v>
      </c>
      <c r="D531" s="7">
        <v>109.35546368</v>
      </c>
      <c r="E531" s="9">
        <v>8423.1102233669008</v>
      </c>
      <c r="F531" s="11" t="s">
        <v>8</v>
      </c>
      <c r="G531" s="7" t="s">
        <v>8</v>
      </c>
      <c r="H531" s="9" t="s">
        <v>8</v>
      </c>
      <c r="I531" s="11" t="s">
        <v>8</v>
      </c>
      <c r="J531" s="7" t="s">
        <v>8</v>
      </c>
      <c r="K531" s="9" t="s">
        <v>8</v>
      </c>
      <c r="L531" s="11" t="s">
        <v>8</v>
      </c>
      <c r="M531" s="7" t="s">
        <v>8</v>
      </c>
      <c r="N531" s="9" t="s">
        <v>8</v>
      </c>
      <c r="O531" s="11" t="s">
        <v>8</v>
      </c>
      <c r="P531" s="7" t="s">
        <v>8</v>
      </c>
      <c r="Q531" s="9" t="s">
        <v>8</v>
      </c>
      <c r="R531" s="11" t="s">
        <v>8</v>
      </c>
      <c r="S531" s="7" t="s">
        <v>8</v>
      </c>
      <c r="T531" s="9" t="s">
        <v>8</v>
      </c>
    </row>
    <row r="532" spans="1:20" ht="14.1" customHeight="1" x14ac:dyDescent="0.3">
      <c r="A532" s="3" t="s">
        <v>2061</v>
      </c>
      <c r="B532" s="3" t="s">
        <v>2062</v>
      </c>
      <c r="C532" s="11" t="s">
        <v>8</v>
      </c>
      <c r="D532" s="7" t="s">
        <v>8</v>
      </c>
      <c r="E532" s="9" t="s">
        <v>8</v>
      </c>
      <c r="F532" s="11" t="s">
        <v>8</v>
      </c>
      <c r="G532" s="7" t="s">
        <v>8</v>
      </c>
      <c r="H532" s="9" t="s">
        <v>8</v>
      </c>
      <c r="I532" s="11" t="s">
        <v>8</v>
      </c>
      <c r="J532" s="7" t="s">
        <v>8</v>
      </c>
      <c r="K532" s="9" t="s">
        <v>8</v>
      </c>
      <c r="L532" s="11" t="s">
        <v>8</v>
      </c>
      <c r="M532" s="7" t="s">
        <v>8</v>
      </c>
      <c r="N532" s="9" t="s">
        <v>8</v>
      </c>
      <c r="O532" s="11" t="s">
        <v>8</v>
      </c>
      <c r="P532" s="7" t="s">
        <v>8</v>
      </c>
      <c r="Q532" s="9" t="s">
        <v>8</v>
      </c>
      <c r="R532" s="11" t="s">
        <v>8</v>
      </c>
      <c r="S532" s="7" t="s">
        <v>8</v>
      </c>
      <c r="T532" s="9" t="s">
        <v>8</v>
      </c>
    </row>
    <row r="533" spans="1:20" ht="29.1" customHeight="1" x14ac:dyDescent="0.3">
      <c r="A533" s="3" t="s">
        <v>2065</v>
      </c>
      <c r="B533" s="2" t="s">
        <v>7590</v>
      </c>
      <c r="C533" s="11">
        <v>16</v>
      </c>
      <c r="D533" s="7">
        <v>262.27861088999998</v>
      </c>
      <c r="E533" s="9">
        <v>14212.5898109107</v>
      </c>
      <c r="F533" s="11" t="s">
        <v>8</v>
      </c>
      <c r="G533" s="7" t="s">
        <v>8</v>
      </c>
      <c r="H533" s="9" t="s">
        <v>8</v>
      </c>
      <c r="I533" s="11" t="s">
        <v>8</v>
      </c>
      <c r="J533" s="7" t="s">
        <v>8</v>
      </c>
      <c r="K533" s="9" t="s">
        <v>8</v>
      </c>
      <c r="L533" s="11" t="s">
        <v>8</v>
      </c>
      <c r="M533" s="7" t="s">
        <v>8</v>
      </c>
      <c r="N533" s="9" t="s">
        <v>8</v>
      </c>
      <c r="O533" s="11" t="s">
        <v>8</v>
      </c>
      <c r="P533" s="7" t="s">
        <v>8</v>
      </c>
      <c r="Q533" s="9" t="s">
        <v>8</v>
      </c>
      <c r="R533" s="11" t="s">
        <v>8</v>
      </c>
      <c r="S533" s="7" t="s">
        <v>8</v>
      </c>
      <c r="T533" s="9" t="s">
        <v>8</v>
      </c>
    </row>
    <row r="534" spans="1:20" ht="14.1" customHeight="1" x14ac:dyDescent="0.3">
      <c r="A534" s="3" t="s">
        <v>2068</v>
      </c>
      <c r="B534" s="3" t="s">
        <v>6555</v>
      </c>
      <c r="C534" s="11" t="s">
        <v>8</v>
      </c>
      <c r="D534" s="7" t="s">
        <v>8</v>
      </c>
      <c r="E534" s="9" t="s">
        <v>8</v>
      </c>
      <c r="F534" s="11" t="s">
        <v>8</v>
      </c>
      <c r="G534" s="7" t="s">
        <v>8</v>
      </c>
      <c r="H534" s="9" t="s">
        <v>8</v>
      </c>
      <c r="I534" s="11" t="s">
        <v>8</v>
      </c>
      <c r="J534" s="7" t="s">
        <v>8</v>
      </c>
      <c r="K534" s="9" t="s">
        <v>8</v>
      </c>
      <c r="L534" s="11" t="s">
        <v>8</v>
      </c>
      <c r="M534" s="7" t="s">
        <v>8</v>
      </c>
      <c r="N534" s="9" t="s">
        <v>8</v>
      </c>
      <c r="O534" s="11" t="s">
        <v>8</v>
      </c>
      <c r="P534" s="7" t="s">
        <v>8</v>
      </c>
      <c r="Q534" s="9" t="s">
        <v>8</v>
      </c>
      <c r="R534" s="11" t="s">
        <v>8</v>
      </c>
      <c r="S534" s="7" t="s">
        <v>8</v>
      </c>
      <c r="T534" s="9" t="s">
        <v>8</v>
      </c>
    </row>
    <row r="535" spans="1:20" ht="14.1" customHeight="1" x14ac:dyDescent="0.3">
      <c r="A535" s="3" t="s">
        <v>2072</v>
      </c>
      <c r="B535" s="3" t="s">
        <v>6556</v>
      </c>
      <c r="C535" s="11" t="s">
        <v>8</v>
      </c>
      <c r="D535" s="7" t="s">
        <v>8</v>
      </c>
      <c r="E535" s="9" t="s">
        <v>8</v>
      </c>
      <c r="F535" s="11" t="s">
        <v>8</v>
      </c>
      <c r="G535" s="7" t="s">
        <v>8</v>
      </c>
      <c r="H535" s="9" t="s">
        <v>8</v>
      </c>
      <c r="I535" s="11" t="s">
        <v>8</v>
      </c>
      <c r="J535" s="7" t="s">
        <v>8</v>
      </c>
      <c r="K535" s="9" t="s">
        <v>8</v>
      </c>
      <c r="L535" s="11" t="s">
        <v>8</v>
      </c>
      <c r="M535" s="7" t="s">
        <v>8</v>
      </c>
      <c r="N535" s="9" t="s">
        <v>8</v>
      </c>
      <c r="O535" s="11" t="s">
        <v>8</v>
      </c>
      <c r="P535" s="7" t="s">
        <v>8</v>
      </c>
      <c r="Q535" s="9" t="s">
        <v>8</v>
      </c>
      <c r="R535" s="11" t="s">
        <v>8</v>
      </c>
      <c r="S535" s="7" t="s">
        <v>8</v>
      </c>
      <c r="T535" s="9" t="s">
        <v>8</v>
      </c>
    </row>
    <row r="536" spans="1:20" ht="14.1" customHeight="1" x14ac:dyDescent="0.3">
      <c r="A536" s="3" t="s">
        <v>2076</v>
      </c>
      <c r="B536" s="3" t="s">
        <v>6557</v>
      </c>
      <c r="C536" s="11" t="s">
        <v>8</v>
      </c>
      <c r="D536" s="7" t="s">
        <v>8</v>
      </c>
      <c r="E536" s="9" t="s">
        <v>8</v>
      </c>
      <c r="F536" s="11" t="s">
        <v>8</v>
      </c>
      <c r="G536" s="7" t="s">
        <v>8</v>
      </c>
      <c r="H536" s="9" t="s">
        <v>8</v>
      </c>
      <c r="I536" s="11" t="s">
        <v>8</v>
      </c>
      <c r="J536" s="7" t="s">
        <v>8</v>
      </c>
      <c r="K536" s="9" t="s">
        <v>8</v>
      </c>
      <c r="L536" s="11" t="s">
        <v>8</v>
      </c>
      <c r="M536" s="7" t="s">
        <v>8</v>
      </c>
      <c r="N536" s="9" t="s">
        <v>8</v>
      </c>
      <c r="O536" s="11" t="s">
        <v>8</v>
      </c>
      <c r="P536" s="7" t="s">
        <v>8</v>
      </c>
      <c r="Q536" s="9" t="s">
        <v>8</v>
      </c>
      <c r="R536" s="11" t="s">
        <v>8</v>
      </c>
      <c r="S536" s="7" t="s">
        <v>8</v>
      </c>
      <c r="T536" s="9" t="s">
        <v>8</v>
      </c>
    </row>
    <row r="537" spans="1:20" ht="29.1" customHeight="1" x14ac:dyDescent="0.3">
      <c r="A537" s="3" t="s">
        <v>2081</v>
      </c>
      <c r="B537" s="2" t="s">
        <v>7591</v>
      </c>
      <c r="C537" s="11" t="s">
        <v>8</v>
      </c>
      <c r="D537" s="7" t="s">
        <v>8</v>
      </c>
      <c r="E537" s="9" t="s">
        <v>8</v>
      </c>
      <c r="F537" s="11" t="s">
        <v>8</v>
      </c>
      <c r="G537" s="7" t="s">
        <v>8</v>
      </c>
      <c r="H537" s="9" t="s">
        <v>8</v>
      </c>
      <c r="I537" s="11" t="s">
        <v>8</v>
      </c>
      <c r="J537" s="7" t="s">
        <v>8</v>
      </c>
      <c r="K537" s="9" t="s">
        <v>8</v>
      </c>
      <c r="L537" s="11" t="s">
        <v>8</v>
      </c>
      <c r="M537" s="7" t="s">
        <v>8</v>
      </c>
      <c r="N537" s="9" t="s">
        <v>8</v>
      </c>
      <c r="O537" s="11" t="s">
        <v>8</v>
      </c>
      <c r="P537" s="7" t="s">
        <v>8</v>
      </c>
      <c r="Q537" s="9" t="s">
        <v>8</v>
      </c>
      <c r="R537" s="11" t="s">
        <v>8</v>
      </c>
      <c r="S537" s="7" t="s">
        <v>8</v>
      </c>
      <c r="T537" s="9" t="s">
        <v>8</v>
      </c>
    </row>
    <row r="538" spans="1:20" ht="14.1" customHeight="1" x14ac:dyDescent="0.3">
      <c r="A538" s="3" t="s">
        <v>2085</v>
      </c>
      <c r="B538" s="3" t="s">
        <v>6559</v>
      </c>
      <c r="C538" s="11" t="s">
        <v>8</v>
      </c>
      <c r="D538" s="7" t="s">
        <v>8</v>
      </c>
      <c r="E538" s="9" t="s">
        <v>8</v>
      </c>
      <c r="F538" s="11" t="s">
        <v>8</v>
      </c>
      <c r="G538" s="7" t="s">
        <v>8</v>
      </c>
      <c r="H538" s="9" t="s">
        <v>8</v>
      </c>
      <c r="I538" s="11" t="s">
        <v>8</v>
      </c>
      <c r="J538" s="7" t="s">
        <v>8</v>
      </c>
      <c r="K538" s="9" t="s">
        <v>8</v>
      </c>
      <c r="L538" s="11" t="s">
        <v>8</v>
      </c>
      <c r="M538" s="7" t="s">
        <v>8</v>
      </c>
      <c r="N538" s="9" t="s">
        <v>8</v>
      </c>
      <c r="O538" s="11" t="s">
        <v>8</v>
      </c>
      <c r="P538" s="7" t="s">
        <v>8</v>
      </c>
      <c r="Q538" s="9" t="s">
        <v>8</v>
      </c>
      <c r="R538" s="11" t="s">
        <v>8</v>
      </c>
      <c r="S538" s="7" t="s">
        <v>8</v>
      </c>
      <c r="T538" s="9" t="s">
        <v>8</v>
      </c>
    </row>
    <row r="539" spans="1:20" ht="14.1" customHeight="1" x14ac:dyDescent="0.3">
      <c r="A539" s="3" t="s">
        <v>2089</v>
      </c>
      <c r="B539" s="3" t="s">
        <v>2090</v>
      </c>
      <c r="C539" s="11">
        <v>253</v>
      </c>
      <c r="D539" s="7">
        <v>337.32154357000002</v>
      </c>
      <c r="E539" s="9">
        <v>20117.076500229399</v>
      </c>
      <c r="F539" s="11" t="s">
        <v>8</v>
      </c>
      <c r="G539" s="7" t="s">
        <v>8</v>
      </c>
      <c r="H539" s="9" t="s">
        <v>8</v>
      </c>
      <c r="I539" s="11">
        <v>201</v>
      </c>
      <c r="J539" s="7">
        <v>284.07773500000002</v>
      </c>
      <c r="K539" s="9">
        <v>17395.5988502197</v>
      </c>
      <c r="L539" s="11" t="s">
        <v>8</v>
      </c>
      <c r="M539" s="7" t="s">
        <v>8</v>
      </c>
      <c r="N539" s="9" t="s">
        <v>8</v>
      </c>
      <c r="O539" s="11" t="s">
        <v>8</v>
      </c>
      <c r="P539" s="7" t="s">
        <v>8</v>
      </c>
      <c r="Q539" s="9" t="s">
        <v>8</v>
      </c>
      <c r="R539" s="11" t="s">
        <v>8</v>
      </c>
      <c r="S539" s="7" t="s">
        <v>8</v>
      </c>
      <c r="T539" s="9" t="s">
        <v>8</v>
      </c>
    </row>
    <row r="540" spans="1:20" ht="14.1" customHeight="1" x14ac:dyDescent="0.3">
      <c r="A540" s="3" t="s">
        <v>2092</v>
      </c>
      <c r="B540" s="3" t="s">
        <v>2093</v>
      </c>
      <c r="C540" s="11" t="s">
        <v>8</v>
      </c>
      <c r="D540" s="7" t="s">
        <v>8</v>
      </c>
      <c r="E540" s="9" t="s">
        <v>8</v>
      </c>
      <c r="F540" s="11" t="s">
        <v>8</v>
      </c>
      <c r="G540" s="7" t="s">
        <v>8</v>
      </c>
      <c r="H540" s="9" t="s">
        <v>8</v>
      </c>
      <c r="I540" s="11" t="s">
        <v>8</v>
      </c>
      <c r="J540" s="7" t="s">
        <v>8</v>
      </c>
      <c r="K540" s="9" t="s">
        <v>8</v>
      </c>
      <c r="L540" s="11" t="s">
        <v>8</v>
      </c>
      <c r="M540" s="7" t="s">
        <v>8</v>
      </c>
      <c r="N540" s="9" t="s">
        <v>8</v>
      </c>
      <c r="O540" s="11" t="s">
        <v>8</v>
      </c>
      <c r="P540" s="7" t="s">
        <v>8</v>
      </c>
      <c r="Q540" s="9" t="s">
        <v>8</v>
      </c>
      <c r="R540" s="11" t="s">
        <v>8</v>
      </c>
      <c r="S540" s="7" t="s">
        <v>8</v>
      </c>
      <c r="T540" s="9" t="s">
        <v>8</v>
      </c>
    </row>
    <row r="541" spans="1:20" ht="14.1" customHeight="1" x14ac:dyDescent="0.3">
      <c r="A541" s="3" t="s">
        <v>2096</v>
      </c>
      <c r="B541" s="3" t="s">
        <v>6560</v>
      </c>
      <c r="C541" s="11" t="s">
        <v>8</v>
      </c>
      <c r="D541" s="7" t="s">
        <v>8</v>
      </c>
      <c r="E541" s="9" t="s">
        <v>8</v>
      </c>
      <c r="F541" s="11" t="s">
        <v>8</v>
      </c>
      <c r="G541" s="7" t="s">
        <v>8</v>
      </c>
      <c r="H541" s="9" t="s">
        <v>8</v>
      </c>
      <c r="I541" s="11" t="s">
        <v>8</v>
      </c>
      <c r="J541" s="7" t="s">
        <v>8</v>
      </c>
      <c r="K541" s="9" t="s">
        <v>8</v>
      </c>
      <c r="L541" s="11" t="s">
        <v>8</v>
      </c>
      <c r="M541" s="7" t="s">
        <v>8</v>
      </c>
      <c r="N541" s="9" t="s">
        <v>8</v>
      </c>
      <c r="O541" s="11" t="s">
        <v>8</v>
      </c>
      <c r="P541" s="7" t="s">
        <v>8</v>
      </c>
      <c r="Q541" s="9" t="s">
        <v>8</v>
      </c>
      <c r="R541" s="11" t="s">
        <v>8</v>
      </c>
      <c r="S541" s="7" t="s">
        <v>8</v>
      </c>
      <c r="T541" s="9" t="s">
        <v>8</v>
      </c>
    </row>
    <row r="542" spans="1:20" ht="14.1" customHeight="1" x14ac:dyDescent="0.3">
      <c r="A542" s="3" t="s">
        <v>2100</v>
      </c>
      <c r="B542" s="3" t="s">
        <v>2101</v>
      </c>
      <c r="C542" s="11" t="s">
        <v>8</v>
      </c>
      <c r="D542" s="7" t="s">
        <v>8</v>
      </c>
      <c r="E542" s="9" t="s">
        <v>8</v>
      </c>
      <c r="F542" s="11" t="s">
        <v>8</v>
      </c>
      <c r="G542" s="7" t="s">
        <v>8</v>
      </c>
      <c r="H542" s="9" t="s">
        <v>8</v>
      </c>
      <c r="I542" s="11" t="s">
        <v>8</v>
      </c>
      <c r="J542" s="7" t="s">
        <v>8</v>
      </c>
      <c r="K542" s="9" t="s">
        <v>8</v>
      </c>
      <c r="L542" s="11" t="s">
        <v>8</v>
      </c>
      <c r="M542" s="7" t="s">
        <v>8</v>
      </c>
      <c r="N542" s="9" t="s">
        <v>8</v>
      </c>
      <c r="O542" s="11" t="s">
        <v>8</v>
      </c>
      <c r="P542" s="7" t="s">
        <v>8</v>
      </c>
      <c r="Q542" s="9" t="s">
        <v>8</v>
      </c>
      <c r="R542" s="11" t="s">
        <v>8</v>
      </c>
      <c r="S542" s="7" t="s">
        <v>8</v>
      </c>
      <c r="T542" s="9" t="s">
        <v>8</v>
      </c>
    </row>
    <row r="543" spans="1:20" ht="14.1" customHeight="1" x14ac:dyDescent="0.3">
      <c r="A543" s="3" t="s">
        <v>2104</v>
      </c>
      <c r="B543" s="3" t="s">
        <v>6561</v>
      </c>
      <c r="C543" s="11" t="s">
        <v>8</v>
      </c>
      <c r="D543" s="7" t="s">
        <v>8</v>
      </c>
      <c r="E543" s="9" t="s">
        <v>8</v>
      </c>
      <c r="F543" s="11" t="s">
        <v>8</v>
      </c>
      <c r="G543" s="7" t="s">
        <v>8</v>
      </c>
      <c r="H543" s="9" t="s">
        <v>8</v>
      </c>
      <c r="I543" s="11" t="s">
        <v>8</v>
      </c>
      <c r="J543" s="7" t="s">
        <v>8</v>
      </c>
      <c r="K543" s="9" t="s">
        <v>8</v>
      </c>
      <c r="L543" s="11" t="s">
        <v>8</v>
      </c>
      <c r="M543" s="7" t="s">
        <v>8</v>
      </c>
      <c r="N543" s="9" t="s">
        <v>8</v>
      </c>
      <c r="O543" s="11" t="s">
        <v>8</v>
      </c>
      <c r="P543" s="7" t="s">
        <v>8</v>
      </c>
      <c r="Q543" s="9" t="s">
        <v>8</v>
      </c>
      <c r="R543" s="11" t="s">
        <v>8</v>
      </c>
      <c r="S543" s="7" t="s">
        <v>8</v>
      </c>
      <c r="T543" s="9" t="s">
        <v>8</v>
      </c>
    </row>
    <row r="544" spans="1:20" ht="29.1" customHeight="1" x14ac:dyDescent="0.3">
      <c r="A544" s="3" t="s">
        <v>2108</v>
      </c>
      <c r="B544" s="2" t="s">
        <v>2109</v>
      </c>
      <c r="C544" s="11">
        <v>17</v>
      </c>
      <c r="D544" s="7">
        <v>337.47434880999998</v>
      </c>
      <c r="E544" s="9">
        <v>21363.2343685874</v>
      </c>
      <c r="F544" s="11" t="s">
        <v>8</v>
      </c>
      <c r="G544" s="7" t="s">
        <v>8</v>
      </c>
      <c r="H544" s="9" t="s">
        <v>8</v>
      </c>
      <c r="I544" s="11" t="s">
        <v>8</v>
      </c>
      <c r="J544" s="7" t="s">
        <v>8</v>
      </c>
      <c r="K544" s="9" t="s">
        <v>8</v>
      </c>
      <c r="L544" s="11" t="s">
        <v>8</v>
      </c>
      <c r="M544" s="7" t="s">
        <v>8</v>
      </c>
      <c r="N544" s="9" t="s">
        <v>8</v>
      </c>
      <c r="O544" s="11" t="s">
        <v>8</v>
      </c>
      <c r="P544" s="7" t="s">
        <v>8</v>
      </c>
      <c r="Q544" s="9" t="s">
        <v>8</v>
      </c>
      <c r="R544" s="11" t="s">
        <v>8</v>
      </c>
      <c r="S544" s="7" t="s">
        <v>8</v>
      </c>
      <c r="T544" s="9" t="s">
        <v>8</v>
      </c>
    </row>
    <row r="545" spans="1:20" ht="29.1" customHeight="1" x14ac:dyDescent="0.3">
      <c r="A545" s="3" t="s">
        <v>2112</v>
      </c>
      <c r="B545" s="2" t="s">
        <v>7592</v>
      </c>
      <c r="C545" s="11" t="s">
        <v>8</v>
      </c>
      <c r="D545" s="7" t="s">
        <v>8</v>
      </c>
      <c r="E545" s="9" t="s">
        <v>8</v>
      </c>
      <c r="F545" s="11" t="s">
        <v>8</v>
      </c>
      <c r="G545" s="7" t="s">
        <v>8</v>
      </c>
      <c r="H545" s="9" t="s">
        <v>8</v>
      </c>
      <c r="I545" s="11" t="s">
        <v>8</v>
      </c>
      <c r="J545" s="7" t="s">
        <v>8</v>
      </c>
      <c r="K545" s="9" t="s">
        <v>8</v>
      </c>
      <c r="L545" s="11" t="s">
        <v>8</v>
      </c>
      <c r="M545" s="7" t="s">
        <v>8</v>
      </c>
      <c r="N545" s="9" t="s">
        <v>8</v>
      </c>
      <c r="O545" s="11" t="s">
        <v>8</v>
      </c>
      <c r="P545" s="7" t="s">
        <v>8</v>
      </c>
      <c r="Q545" s="9" t="s">
        <v>8</v>
      </c>
      <c r="R545" s="11" t="s">
        <v>8</v>
      </c>
      <c r="S545" s="7" t="s">
        <v>8</v>
      </c>
      <c r="T545" s="9" t="s">
        <v>8</v>
      </c>
    </row>
    <row r="546" spans="1:20" ht="14.1" customHeight="1" x14ac:dyDescent="0.3">
      <c r="A546" s="3" t="s">
        <v>2116</v>
      </c>
      <c r="B546" s="3" t="s">
        <v>2117</v>
      </c>
      <c r="C546" s="11" t="s">
        <v>8</v>
      </c>
      <c r="D546" s="7" t="s">
        <v>8</v>
      </c>
      <c r="E546" s="9" t="s">
        <v>8</v>
      </c>
      <c r="F546" s="11" t="s">
        <v>8</v>
      </c>
      <c r="G546" s="7" t="s">
        <v>8</v>
      </c>
      <c r="H546" s="9" t="s">
        <v>8</v>
      </c>
      <c r="I546" s="11" t="s">
        <v>8</v>
      </c>
      <c r="J546" s="7" t="s">
        <v>8</v>
      </c>
      <c r="K546" s="9" t="s">
        <v>8</v>
      </c>
      <c r="L546" s="11" t="s">
        <v>8</v>
      </c>
      <c r="M546" s="7" t="s">
        <v>8</v>
      </c>
      <c r="N546" s="9" t="s">
        <v>8</v>
      </c>
      <c r="O546" s="11" t="s">
        <v>8</v>
      </c>
      <c r="P546" s="7" t="s">
        <v>8</v>
      </c>
      <c r="Q546" s="9" t="s">
        <v>8</v>
      </c>
      <c r="R546" s="11" t="s">
        <v>8</v>
      </c>
      <c r="S546" s="7" t="s">
        <v>8</v>
      </c>
      <c r="T546" s="9" t="s">
        <v>8</v>
      </c>
    </row>
    <row r="547" spans="1:20" ht="29.1" customHeight="1" x14ac:dyDescent="0.3">
      <c r="A547" s="3" t="s">
        <v>2120</v>
      </c>
      <c r="B547" s="2" t="s">
        <v>7413</v>
      </c>
      <c r="C547" s="11" t="s">
        <v>8</v>
      </c>
      <c r="D547" s="7" t="s">
        <v>8</v>
      </c>
      <c r="E547" s="9" t="s">
        <v>8</v>
      </c>
      <c r="F547" s="11" t="s">
        <v>8</v>
      </c>
      <c r="G547" s="7" t="s">
        <v>8</v>
      </c>
      <c r="H547" s="9" t="s">
        <v>8</v>
      </c>
      <c r="I547" s="11" t="s">
        <v>8</v>
      </c>
      <c r="J547" s="7" t="s">
        <v>8</v>
      </c>
      <c r="K547" s="9" t="s">
        <v>8</v>
      </c>
      <c r="L547" s="11" t="s">
        <v>8</v>
      </c>
      <c r="M547" s="7" t="s">
        <v>8</v>
      </c>
      <c r="N547" s="9" t="s">
        <v>8</v>
      </c>
      <c r="O547" s="11" t="s">
        <v>8</v>
      </c>
      <c r="P547" s="7" t="s">
        <v>8</v>
      </c>
      <c r="Q547" s="9" t="s">
        <v>8</v>
      </c>
      <c r="R547" s="11" t="s">
        <v>8</v>
      </c>
      <c r="S547" s="7" t="s">
        <v>8</v>
      </c>
      <c r="T547" s="9" t="s">
        <v>8</v>
      </c>
    </row>
    <row r="548" spans="1:20" ht="14.1" customHeight="1" x14ac:dyDescent="0.3">
      <c r="A548" s="3" t="s">
        <v>2123</v>
      </c>
      <c r="B548" s="3" t="s">
        <v>2124</v>
      </c>
      <c r="C548" s="11">
        <v>39</v>
      </c>
      <c r="D548" s="7">
        <v>149.23620093</v>
      </c>
      <c r="E548" s="9">
        <v>14211.593689331899</v>
      </c>
      <c r="F548" s="11" t="s">
        <v>8</v>
      </c>
      <c r="G548" s="7" t="s">
        <v>8</v>
      </c>
      <c r="H548" s="9" t="s">
        <v>8</v>
      </c>
      <c r="I548" s="11" t="s">
        <v>8</v>
      </c>
      <c r="J548" s="7" t="s">
        <v>8</v>
      </c>
      <c r="K548" s="9" t="s">
        <v>8</v>
      </c>
      <c r="L548" s="11" t="s">
        <v>8</v>
      </c>
      <c r="M548" s="7" t="s">
        <v>8</v>
      </c>
      <c r="N548" s="9" t="s">
        <v>8</v>
      </c>
      <c r="O548" s="11" t="s">
        <v>8</v>
      </c>
      <c r="P548" s="7" t="s">
        <v>8</v>
      </c>
      <c r="Q548" s="9" t="s">
        <v>8</v>
      </c>
      <c r="R548" s="11" t="s">
        <v>8</v>
      </c>
      <c r="S548" s="7" t="s">
        <v>8</v>
      </c>
      <c r="T548" s="9" t="s">
        <v>8</v>
      </c>
    </row>
    <row r="549" spans="1:20" ht="29.1" customHeight="1" x14ac:dyDescent="0.3">
      <c r="A549" s="3" t="s">
        <v>2126</v>
      </c>
      <c r="B549" s="2" t="s">
        <v>7593</v>
      </c>
      <c r="C549" s="11">
        <v>12</v>
      </c>
      <c r="D549" s="7">
        <v>278.05532600999999</v>
      </c>
      <c r="E549" s="9">
        <v>16578.360173693301</v>
      </c>
      <c r="F549" s="11" t="s">
        <v>8</v>
      </c>
      <c r="G549" s="7" t="s">
        <v>8</v>
      </c>
      <c r="H549" s="9" t="s">
        <v>8</v>
      </c>
      <c r="I549" s="11" t="s">
        <v>8</v>
      </c>
      <c r="J549" s="7" t="s">
        <v>8</v>
      </c>
      <c r="K549" s="9" t="s">
        <v>8</v>
      </c>
      <c r="L549" s="11" t="s">
        <v>8</v>
      </c>
      <c r="M549" s="7" t="s">
        <v>8</v>
      </c>
      <c r="N549" s="9" t="s">
        <v>8</v>
      </c>
      <c r="O549" s="11" t="s">
        <v>8</v>
      </c>
      <c r="P549" s="7" t="s">
        <v>8</v>
      </c>
      <c r="Q549" s="9" t="s">
        <v>8</v>
      </c>
      <c r="R549" s="11" t="s">
        <v>8</v>
      </c>
      <c r="S549" s="7" t="s">
        <v>8</v>
      </c>
      <c r="T549" s="9" t="s">
        <v>8</v>
      </c>
    </row>
    <row r="550" spans="1:20" ht="29.1" customHeight="1" x14ac:dyDescent="0.3">
      <c r="A550" s="3" t="s">
        <v>2129</v>
      </c>
      <c r="B550" s="2" t="s">
        <v>7594</v>
      </c>
      <c r="C550" s="11" t="s">
        <v>8</v>
      </c>
      <c r="D550" s="7" t="s">
        <v>8</v>
      </c>
      <c r="E550" s="9" t="s">
        <v>8</v>
      </c>
      <c r="F550" s="11" t="s">
        <v>8</v>
      </c>
      <c r="G550" s="7" t="s">
        <v>8</v>
      </c>
      <c r="H550" s="9" t="s">
        <v>8</v>
      </c>
      <c r="I550" s="11" t="s">
        <v>8</v>
      </c>
      <c r="J550" s="7" t="s">
        <v>8</v>
      </c>
      <c r="K550" s="9" t="s">
        <v>8</v>
      </c>
      <c r="L550" s="11" t="s">
        <v>8</v>
      </c>
      <c r="M550" s="7" t="s">
        <v>8</v>
      </c>
      <c r="N550" s="9" t="s">
        <v>8</v>
      </c>
      <c r="O550" s="11" t="s">
        <v>8</v>
      </c>
      <c r="P550" s="7" t="s">
        <v>8</v>
      </c>
      <c r="Q550" s="9" t="s">
        <v>8</v>
      </c>
      <c r="R550" s="11" t="s">
        <v>8</v>
      </c>
      <c r="S550" s="7" t="s">
        <v>8</v>
      </c>
      <c r="T550" s="9" t="s">
        <v>8</v>
      </c>
    </row>
    <row r="551" spans="1:20" ht="14.1" customHeight="1" x14ac:dyDescent="0.3">
      <c r="A551" s="3" t="s">
        <v>2132</v>
      </c>
      <c r="B551" s="3" t="s">
        <v>6566</v>
      </c>
      <c r="C551" s="11">
        <v>55</v>
      </c>
      <c r="D551" s="7">
        <v>180.50348829999999</v>
      </c>
      <c r="E551" s="9">
        <v>11055.8289267584</v>
      </c>
      <c r="F551" s="11" t="s">
        <v>8</v>
      </c>
      <c r="G551" s="7" t="s">
        <v>8</v>
      </c>
      <c r="H551" s="9" t="s">
        <v>8</v>
      </c>
      <c r="I551" s="11">
        <v>31</v>
      </c>
      <c r="J551" s="7">
        <v>151.05036437999999</v>
      </c>
      <c r="K551" s="9">
        <v>9618.5993524872993</v>
      </c>
      <c r="L551" s="11" t="s">
        <v>8</v>
      </c>
      <c r="M551" s="7" t="s">
        <v>8</v>
      </c>
      <c r="N551" s="9" t="s">
        <v>8</v>
      </c>
      <c r="O551" s="11" t="s">
        <v>8</v>
      </c>
      <c r="P551" s="7" t="s">
        <v>8</v>
      </c>
      <c r="Q551" s="9" t="s">
        <v>8</v>
      </c>
      <c r="R551" s="11" t="s">
        <v>8</v>
      </c>
      <c r="S551" s="7" t="s">
        <v>8</v>
      </c>
      <c r="T551" s="9" t="s">
        <v>8</v>
      </c>
    </row>
    <row r="552" spans="1:20" ht="29.1" customHeight="1" x14ac:dyDescent="0.3">
      <c r="A552" s="3" t="s">
        <v>2135</v>
      </c>
      <c r="B552" s="2" t="s">
        <v>7595</v>
      </c>
      <c r="C552" s="11">
        <v>68</v>
      </c>
      <c r="D552" s="7">
        <v>219.30256681</v>
      </c>
      <c r="E552" s="9">
        <v>12628.223815081001</v>
      </c>
      <c r="F552" s="11" t="s">
        <v>8</v>
      </c>
      <c r="G552" s="7" t="s">
        <v>8</v>
      </c>
      <c r="H552" s="9" t="s">
        <v>8</v>
      </c>
      <c r="I552" s="11">
        <v>27</v>
      </c>
      <c r="J552" s="7">
        <v>187.32155173999999</v>
      </c>
      <c r="K552" s="9">
        <v>11092.9842197526</v>
      </c>
      <c r="L552" s="11" t="s">
        <v>8</v>
      </c>
      <c r="M552" s="7" t="s">
        <v>8</v>
      </c>
      <c r="N552" s="9" t="s">
        <v>8</v>
      </c>
      <c r="O552" s="11" t="s">
        <v>8</v>
      </c>
      <c r="P552" s="7" t="s">
        <v>8</v>
      </c>
      <c r="Q552" s="9" t="s">
        <v>8</v>
      </c>
      <c r="R552" s="11" t="s">
        <v>8</v>
      </c>
      <c r="S552" s="7" t="s">
        <v>8</v>
      </c>
      <c r="T552" s="9" t="s">
        <v>8</v>
      </c>
    </row>
    <row r="553" spans="1:20" ht="29.1" customHeight="1" x14ac:dyDescent="0.3">
      <c r="A553" s="3" t="s">
        <v>2138</v>
      </c>
      <c r="B553" s="2" t="s">
        <v>7596</v>
      </c>
      <c r="C553" s="11" t="s">
        <v>8</v>
      </c>
      <c r="D553" s="7" t="s">
        <v>8</v>
      </c>
      <c r="E553" s="9" t="s">
        <v>8</v>
      </c>
      <c r="F553" s="11" t="s">
        <v>8</v>
      </c>
      <c r="G553" s="7" t="s">
        <v>8</v>
      </c>
      <c r="H553" s="9" t="s">
        <v>8</v>
      </c>
      <c r="I553" s="11" t="s">
        <v>8</v>
      </c>
      <c r="J553" s="7" t="s">
        <v>8</v>
      </c>
      <c r="K553" s="9" t="s">
        <v>8</v>
      </c>
      <c r="L553" s="11" t="s">
        <v>8</v>
      </c>
      <c r="M553" s="7" t="s">
        <v>8</v>
      </c>
      <c r="N553" s="9" t="s">
        <v>8</v>
      </c>
      <c r="O553" s="11" t="s">
        <v>8</v>
      </c>
      <c r="P553" s="7" t="s">
        <v>8</v>
      </c>
      <c r="Q553" s="9" t="s">
        <v>8</v>
      </c>
      <c r="R553" s="11" t="s">
        <v>8</v>
      </c>
      <c r="S553" s="7" t="s">
        <v>8</v>
      </c>
      <c r="T553" s="9" t="s">
        <v>8</v>
      </c>
    </row>
    <row r="554" spans="1:20" ht="29.1" customHeight="1" x14ac:dyDescent="0.3">
      <c r="A554" s="3" t="s">
        <v>2141</v>
      </c>
      <c r="B554" s="2" t="s">
        <v>7597</v>
      </c>
      <c r="C554" s="11">
        <v>22</v>
      </c>
      <c r="D554" s="7">
        <v>194.93467966</v>
      </c>
      <c r="E554" s="9">
        <v>11050.649429770099</v>
      </c>
      <c r="F554" s="11" t="s">
        <v>8</v>
      </c>
      <c r="G554" s="7" t="s">
        <v>8</v>
      </c>
      <c r="H554" s="9" t="s">
        <v>8</v>
      </c>
      <c r="I554" s="11" t="s">
        <v>8</v>
      </c>
      <c r="J554" s="7" t="s">
        <v>8</v>
      </c>
      <c r="K554" s="9" t="s">
        <v>8</v>
      </c>
      <c r="L554" s="11" t="s">
        <v>8</v>
      </c>
      <c r="M554" s="7" t="s">
        <v>8</v>
      </c>
      <c r="N554" s="9" t="s">
        <v>8</v>
      </c>
      <c r="O554" s="11" t="s">
        <v>8</v>
      </c>
      <c r="P554" s="7" t="s">
        <v>8</v>
      </c>
      <c r="Q554" s="9" t="s">
        <v>8</v>
      </c>
      <c r="R554" s="11" t="s">
        <v>8</v>
      </c>
      <c r="S554" s="7" t="s">
        <v>8</v>
      </c>
      <c r="T554" s="9" t="s">
        <v>8</v>
      </c>
    </row>
    <row r="555" spans="1:20" ht="29.1" customHeight="1" x14ac:dyDescent="0.3">
      <c r="A555" s="3" t="s">
        <v>2144</v>
      </c>
      <c r="B555" s="2" t="s">
        <v>7598</v>
      </c>
      <c r="C555" s="11" t="s">
        <v>8</v>
      </c>
      <c r="D555" s="7" t="s">
        <v>8</v>
      </c>
      <c r="E555" s="9" t="s">
        <v>8</v>
      </c>
      <c r="F555" s="11" t="s">
        <v>8</v>
      </c>
      <c r="G555" s="7" t="s">
        <v>8</v>
      </c>
      <c r="H555" s="9" t="s">
        <v>8</v>
      </c>
      <c r="I555" s="11" t="s">
        <v>8</v>
      </c>
      <c r="J555" s="7" t="s">
        <v>8</v>
      </c>
      <c r="K555" s="9" t="s">
        <v>8</v>
      </c>
      <c r="L555" s="11" t="s">
        <v>8</v>
      </c>
      <c r="M555" s="7" t="s">
        <v>8</v>
      </c>
      <c r="N555" s="9" t="s">
        <v>8</v>
      </c>
      <c r="O555" s="11" t="s">
        <v>8</v>
      </c>
      <c r="P555" s="7" t="s">
        <v>8</v>
      </c>
      <c r="Q555" s="9" t="s">
        <v>8</v>
      </c>
      <c r="R555" s="11" t="s">
        <v>8</v>
      </c>
      <c r="S555" s="7" t="s">
        <v>8</v>
      </c>
      <c r="T555" s="9" t="s">
        <v>8</v>
      </c>
    </row>
    <row r="556" spans="1:20" ht="14.1" customHeight="1" x14ac:dyDescent="0.3">
      <c r="A556" s="3" t="s">
        <v>2148</v>
      </c>
      <c r="B556" s="3" t="s">
        <v>6571</v>
      </c>
      <c r="C556" s="11" t="s">
        <v>8</v>
      </c>
      <c r="D556" s="7" t="s">
        <v>8</v>
      </c>
      <c r="E556" s="9" t="s">
        <v>8</v>
      </c>
      <c r="F556" s="11" t="s">
        <v>8</v>
      </c>
      <c r="G556" s="7" t="s">
        <v>8</v>
      </c>
      <c r="H556" s="9" t="s">
        <v>8</v>
      </c>
      <c r="I556" s="11" t="s">
        <v>8</v>
      </c>
      <c r="J556" s="7" t="s">
        <v>8</v>
      </c>
      <c r="K556" s="9" t="s">
        <v>8</v>
      </c>
      <c r="L556" s="11" t="s">
        <v>8</v>
      </c>
      <c r="M556" s="7" t="s">
        <v>8</v>
      </c>
      <c r="N556" s="9" t="s">
        <v>8</v>
      </c>
      <c r="O556" s="11" t="s">
        <v>8</v>
      </c>
      <c r="P556" s="7" t="s">
        <v>8</v>
      </c>
      <c r="Q556" s="9" t="s">
        <v>8</v>
      </c>
      <c r="R556" s="11" t="s">
        <v>8</v>
      </c>
      <c r="S556" s="7" t="s">
        <v>8</v>
      </c>
      <c r="T556" s="9" t="s">
        <v>8</v>
      </c>
    </row>
    <row r="557" spans="1:20" ht="14.1" customHeight="1" x14ac:dyDescent="0.3">
      <c r="A557" s="3" t="s">
        <v>2151</v>
      </c>
      <c r="B557" s="3" t="s">
        <v>2152</v>
      </c>
      <c r="C557" s="11">
        <v>32</v>
      </c>
      <c r="D557" s="7">
        <v>280.88920787000001</v>
      </c>
      <c r="E557" s="9">
        <v>15268.133387371299</v>
      </c>
      <c r="F557" s="11" t="s">
        <v>8</v>
      </c>
      <c r="G557" s="7" t="s">
        <v>8</v>
      </c>
      <c r="H557" s="9" t="s">
        <v>8</v>
      </c>
      <c r="I557" s="11" t="s">
        <v>8</v>
      </c>
      <c r="J557" s="7" t="s">
        <v>8</v>
      </c>
      <c r="K557" s="9" t="s">
        <v>8</v>
      </c>
      <c r="L557" s="11" t="s">
        <v>8</v>
      </c>
      <c r="M557" s="7" t="s">
        <v>8</v>
      </c>
      <c r="N557" s="9" t="s">
        <v>8</v>
      </c>
      <c r="O557" s="11" t="s">
        <v>8</v>
      </c>
      <c r="P557" s="7" t="s">
        <v>8</v>
      </c>
      <c r="Q557" s="9" t="s">
        <v>8</v>
      </c>
      <c r="R557" s="11" t="s">
        <v>8</v>
      </c>
      <c r="S557" s="7" t="s">
        <v>8</v>
      </c>
      <c r="T557" s="9" t="s">
        <v>8</v>
      </c>
    </row>
    <row r="558" spans="1:20" ht="14.1" customHeight="1" x14ac:dyDescent="0.3">
      <c r="A558" s="3" t="s">
        <v>2155</v>
      </c>
      <c r="B558" s="3" t="s">
        <v>6572</v>
      </c>
      <c r="C558" s="11" t="s">
        <v>8</v>
      </c>
      <c r="D558" s="7" t="s">
        <v>8</v>
      </c>
      <c r="E558" s="9" t="s">
        <v>8</v>
      </c>
      <c r="F558" s="11" t="s">
        <v>8</v>
      </c>
      <c r="G558" s="7" t="s">
        <v>8</v>
      </c>
      <c r="H558" s="9" t="s">
        <v>8</v>
      </c>
      <c r="I558" s="11" t="s">
        <v>8</v>
      </c>
      <c r="J558" s="7" t="s">
        <v>8</v>
      </c>
      <c r="K558" s="9" t="s">
        <v>8</v>
      </c>
      <c r="L558" s="11" t="s">
        <v>8</v>
      </c>
      <c r="M558" s="7" t="s">
        <v>8</v>
      </c>
      <c r="N558" s="9" t="s">
        <v>8</v>
      </c>
      <c r="O558" s="11" t="s">
        <v>8</v>
      </c>
      <c r="P558" s="7" t="s">
        <v>8</v>
      </c>
      <c r="Q558" s="9" t="s">
        <v>8</v>
      </c>
      <c r="R558" s="11" t="s">
        <v>8</v>
      </c>
      <c r="S558" s="7" t="s">
        <v>8</v>
      </c>
      <c r="T558" s="9" t="s">
        <v>8</v>
      </c>
    </row>
    <row r="559" spans="1:20" ht="14.1" customHeight="1" x14ac:dyDescent="0.3">
      <c r="A559" s="3" t="s">
        <v>2158</v>
      </c>
      <c r="B559" s="3" t="s">
        <v>6573</v>
      </c>
      <c r="C559" s="11" t="s">
        <v>8</v>
      </c>
      <c r="D559" s="7" t="s">
        <v>8</v>
      </c>
      <c r="E559" s="9" t="s">
        <v>8</v>
      </c>
      <c r="F559" s="11" t="s">
        <v>8</v>
      </c>
      <c r="G559" s="7" t="s">
        <v>8</v>
      </c>
      <c r="H559" s="9" t="s">
        <v>8</v>
      </c>
      <c r="I559" s="11" t="s">
        <v>8</v>
      </c>
      <c r="J559" s="7" t="s">
        <v>8</v>
      </c>
      <c r="K559" s="9" t="s">
        <v>8</v>
      </c>
      <c r="L559" s="11" t="s">
        <v>8</v>
      </c>
      <c r="M559" s="7" t="s">
        <v>8</v>
      </c>
      <c r="N559" s="9" t="s">
        <v>8</v>
      </c>
      <c r="O559" s="11" t="s">
        <v>8</v>
      </c>
      <c r="P559" s="7" t="s">
        <v>8</v>
      </c>
      <c r="Q559" s="9" t="s">
        <v>8</v>
      </c>
      <c r="R559" s="11" t="s">
        <v>8</v>
      </c>
      <c r="S559" s="7" t="s">
        <v>8</v>
      </c>
      <c r="T559" s="9" t="s">
        <v>8</v>
      </c>
    </row>
    <row r="560" spans="1:20" ht="29.1" customHeight="1" x14ac:dyDescent="0.3">
      <c r="A560" s="3" t="s">
        <v>2162</v>
      </c>
      <c r="B560" s="2" t="s">
        <v>7599</v>
      </c>
      <c r="C560" s="11">
        <v>13</v>
      </c>
      <c r="D560" s="7">
        <v>171.21233154000001</v>
      </c>
      <c r="E560" s="9">
        <v>9046.8202779228104</v>
      </c>
      <c r="F560" s="11" t="s">
        <v>8</v>
      </c>
      <c r="G560" s="7" t="s">
        <v>8</v>
      </c>
      <c r="H560" s="9" t="s">
        <v>8</v>
      </c>
      <c r="I560" s="11" t="s">
        <v>8</v>
      </c>
      <c r="J560" s="7" t="s">
        <v>8</v>
      </c>
      <c r="K560" s="9" t="s">
        <v>8</v>
      </c>
      <c r="L560" s="11" t="s">
        <v>8</v>
      </c>
      <c r="M560" s="7" t="s">
        <v>8</v>
      </c>
      <c r="N560" s="9" t="s">
        <v>8</v>
      </c>
      <c r="O560" s="11" t="s">
        <v>8</v>
      </c>
      <c r="P560" s="7" t="s">
        <v>8</v>
      </c>
      <c r="Q560" s="9" t="s">
        <v>8</v>
      </c>
      <c r="R560" s="11" t="s">
        <v>8</v>
      </c>
      <c r="S560" s="7" t="s">
        <v>8</v>
      </c>
      <c r="T560" s="9" t="s">
        <v>8</v>
      </c>
    </row>
    <row r="561" spans="1:20" ht="14.1" customHeight="1" x14ac:dyDescent="0.3">
      <c r="A561" s="3" t="s">
        <v>2165</v>
      </c>
      <c r="B561" s="3" t="s">
        <v>6575</v>
      </c>
      <c r="C561" s="11" t="s">
        <v>8</v>
      </c>
      <c r="D561" s="7" t="s">
        <v>8</v>
      </c>
      <c r="E561" s="9" t="s">
        <v>8</v>
      </c>
      <c r="F561" s="11" t="s">
        <v>8</v>
      </c>
      <c r="G561" s="7" t="s">
        <v>8</v>
      </c>
      <c r="H561" s="9" t="s">
        <v>8</v>
      </c>
      <c r="I561" s="11" t="s">
        <v>8</v>
      </c>
      <c r="J561" s="7" t="s">
        <v>8</v>
      </c>
      <c r="K561" s="9" t="s">
        <v>8</v>
      </c>
      <c r="L561" s="11" t="s">
        <v>8</v>
      </c>
      <c r="M561" s="7" t="s">
        <v>8</v>
      </c>
      <c r="N561" s="9" t="s">
        <v>8</v>
      </c>
      <c r="O561" s="11" t="s">
        <v>8</v>
      </c>
      <c r="P561" s="7" t="s">
        <v>8</v>
      </c>
      <c r="Q561" s="9" t="s">
        <v>8</v>
      </c>
      <c r="R561" s="11" t="s">
        <v>8</v>
      </c>
      <c r="S561" s="7" t="s">
        <v>8</v>
      </c>
      <c r="T561" s="9" t="s">
        <v>8</v>
      </c>
    </row>
    <row r="562" spans="1:20" ht="29.1" customHeight="1" x14ac:dyDescent="0.3">
      <c r="A562" s="3" t="s">
        <v>2168</v>
      </c>
      <c r="B562" s="2" t="s">
        <v>7600</v>
      </c>
      <c r="C562" s="11" t="s">
        <v>8</v>
      </c>
      <c r="D562" s="7" t="s">
        <v>8</v>
      </c>
      <c r="E562" s="9" t="s">
        <v>8</v>
      </c>
      <c r="F562" s="11" t="s">
        <v>8</v>
      </c>
      <c r="G562" s="7" t="s">
        <v>8</v>
      </c>
      <c r="H562" s="9" t="s">
        <v>8</v>
      </c>
      <c r="I562" s="11" t="s">
        <v>8</v>
      </c>
      <c r="J562" s="7" t="s">
        <v>8</v>
      </c>
      <c r="K562" s="9" t="s">
        <v>8</v>
      </c>
      <c r="L562" s="11" t="s">
        <v>8</v>
      </c>
      <c r="M562" s="7" t="s">
        <v>8</v>
      </c>
      <c r="N562" s="9" t="s">
        <v>8</v>
      </c>
      <c r="O562" s="11" t="s">
        <v>8</v>
      </c>
      <c r="P562" s="7" t="s">
        <v>8</v>
      </c>
      <c r="Q562" s="9" t="s">
        <v>8</v>
      </c>
      <c r="R562" s="11" t="s">
        <v>8</v>
      </c>
      <c r="S562" s="7" t="s">
        <v>8</v>
      </c>
      <c r="T562" s="9" t="s">
        <v>8</v>
      </c>
    </row>
    <row r="563" spans="1:20" ht="14.1" customHeight="1" x14ac:dyDescent="0.3">
      <c r="A563" s="3" t="s">
        <v>2172</v>
      </c>
      <c r="B563" s="3" t="s">
        <v>6577</v>
      </c>
      <c r="C563" s="11" t="s">
        <v>8</v>
      </c>
      <c r="D563" s="7" t="s">
        <v>8</v>
      </c>
      <c r="E563" s="9" t="s">
        <v>8</v>
      </c>
      <c r="F563" s="11" t="s">
        <v>8</v>
      </c>
      <c r="G563" s="7" t="s">
        <v>8</v>
      </c>
      <c r="H563" s="9" t="s">
        <v>8</v>
      </c>
      <c r="I563" s="11" t="s">
        <v>8</v>
      </c>
      <c r="J563" s="7" t="s">
        <v>8</v>
      </c>
      <c r="K563" s="9" t="s">
        <v>8</v>
      </c>
      <c r="L563" s="11" t="s">
        <v>8</v>
      </c>
      <c r="M563" s="7" t="s">
        <v>8</v>
      </c>
      <c r="N563" s="9" t="s">
        <v>8</v>
      </c>
      <c r="O563" s="11" t="s">
        <v>8</v>
      </c>
      <c r="P563" s="7" t="s">
        <v>8</v>
      </c>
      <c r="Q563" s="9" t="s">
        <v>8</v>
      </c>
      <c r="R563" s="11" t="s">
        <v>8</v>
      </c>
      <c r="S563" s="7" t="s">
        <v>8</v>
      </c>
      <c r="T563" s="9" t="s">
        <v>8</v>
      </c>
    </row>
    <row r="564" spans="1:20" ht="29.1" customHeight="1" x14ac:dyDescent="0.3">
      <c r="A564" s="3" t="s">
        <v>2175</v>
      </c>
      <c r="B564" s="2" t="s">
        <v>2176</v>
      </c>
      <c r="C564" s="11">
        <v>28</v>
      </c>
      <c r="D564" s="7">
        <v>184.47955976</v>
      </c>
      <c r="E564" s="9">
        <v>9898.4891726454207</v>
      </c>
      <c r="F564" s="11">
        <v>28</v>
      </c>
      <c r="G564" s="7">
        <v>184.47955976</v>
      </c>
      <c r="H564" s="9">
        <v>9898.4891726454207</v>
      </c>
      <c r="I564" s="11" t="s">
        <v>8</v>
      </c>
      <c r="J564" s="7" t="s">
        <v>8</v>
      </c>
      <c r="K564" s="9" t="s">
        <v>8</v>
      </c>
      <c r="L564" s="11" t="s">
        <v>8</v>
      </c>
      <c r="M564" s="7" t="s">
        <v>8</v>
      </c>
      <c r="N564" s="9" t="s">
        <v>8</v>
      </c>
      <c r="O564" s="11" t="s">
        <v>8</v>
      </c>
      <c r="P564" s="7" t="s">
        <v>8</v>
      </c>
      <c r="Q564" s="9" t="s">
        <v>8</v>
      </c>
      <c r="R564" s="11" t="s">
        <v>8</v>
      </c>
      <c r="S564" s="7" t="s">
        <v>8</v>
      </c>
      <c r="T564" s="9" t="s">
        <v>8</v>
      </c>
    </row>
    <row r="565" spans="1:20" ht="14.1" customHeight="1" x14ac:dyDescent="0.3">
      <c r="A565" s="3" t="s">
        <v>2178</v>
      </c>
      <c r="B565" s="3" t="s">
        <v>6579</v>
      </c>
      <c r="C565" s="11" t="s">
        <v>8</v>
      </c>
      <c r="D565" s="7" t="s">
        <v>8</v>
      </c>
      <c r="E565" s="9" t="s">
        <v>8</v>
      </c>
      <c r="F565" s="11" t="s">
        <v>8</v>
      </c>
      <c r="G565" s="7" t="s">
        <v>8</v>
      </c>
      <c r="H565" s="9" t="s">
        <v>8</v>
      </c>
      <c r="I565" s="11" t="s">
        <v>8</v>
      </c>
      <c r="J565" s="7" t="s">
        <v>8</v>
      </c>
      <c r="K565" s="9" t="s">
        <v>8</v>
      </c>
      <c r="L565" s="11" t="s">
        <v>8</v>
      </c>
      <c r="M565" s="7" t="s">
        <v>8</v>
      </c>
      <c r="N565" s="9" t="s">
        <v>8</v>
      </c>
      <c r="O565" s="11" t="s">
        <v>8</v>
      </c>
      <c r="P565" s="7" t="s">
        <v>8</v>
      </c>
      <c r="Q565" s="9" t="s">
        <v>8</v>
      </c>
      <c r="R565" s="11" t="s">
        <v>8</v>
      </c>
      <c r="S565" s="7" t="s">
        <v>8</v>
      </c>
      <c r="T565" s="9" t="s">
        <v>8</v>
      </c>
    </row>
    <row r="566" spans="1:20" ht="29.1" customHeight="1" x14ac:dyDescent="0.3">
      <c r="A566" s="3" t="s">
        <v>2181</v>
      </c>
      <c r="B566" s="2" t="s">
        <v>7601</v>
      </c>
      <c r="C566" s="11" t="s">
        <v>8</v>
      </c>
      <c r="D566" s="7" t="s">
        <v>8</v>
      </c>
      <c r="E566" s="9" t="s">
        <v>8</v>
      </c>
      <c r="F566" s="11" t="s">
        <v>8</v>
      </c>
      <c r="G566" s="7" t="s">
        <v>8</v>
      </c>
      <c r="H566" s="9" t="s">
        <v>8</v>
      </c>
      <c r="I566" s="11" t="s">
        <v>8</v>
      </c>
      <c r="J566" s="7" t="s">
        <v>8</v>
      </c>
      <c r="K566" s="9" t="s">
        <v>8</v>
      </c>
      <c r="L566" s="11" t="s">
        <v>8</v>
      </c>
      <c r="M566" s="7" t="s">
        <v>8</v>
      </c>
      <c r="N566" s="9" t="s">
        <v>8</v>
      </c>
      <c r="O566" s="11" t="s">
        <v>8</v>
      </c>
      <c r="P566" s="7" t="s">
        <v>8</v>
      </c>
      <c r="Q566" s="9" t="s">
        <v>8</v>
      </c>
      <c r="R566" s="11" t="s">
        <v>8</v>
      </c>
      <c r="S566" s="7" t="s">
        <v>8</v>
      </c>
      <c r="T566" s="9" t="s">
        <v>8</v>
      </c>
    </row>
    <row r="567" spans="1:20" ht="29.1" customHeight="1" x14ac:dyDescent="0.3">
      <c r="A567" s="3" t="s">
        <v>2184</v>
      </c>
      <c r="B567" s="2" t="s">
        <v>2185</v>
      </c>
      <c r="C567" s="11">
        <v>18</v>
      </c>
      <c r="D567" s="7">
        <v>167.06099411</v>
      </c>
      <c r="E567" s="9">
        <v>12950.955451440201</v>
      </c>
      <c r="F567" s="11" t="s">
        <v>8</v>
      </c>
      <c r="G567" s="7" t="s">
        <v>8</v>
      </c>
      <c r="H567" s="9" t="s">
        <v>8</v>
      </c>
      <c r="I567" s="11" t="s">
        <v>8</v>
      </c>
      <c r="J567" s="7" t="s">
        <v>8</v>
      </c>
      <c r="K567" s="9" t="s">
        <v>8</v>
      </c>
      <c r="L567" s="11" t="s">
        <v>8</v>
      </c>
      <c r="M567" s="7" t="s">
        <v>8</v>
      </c>
      <c r="N567" s="9" t="s">
        <v>8</v>
      </c>
      <c r="O567" s="11" t="s">
        <v>8</v>
      </c>
      <c r="P567" s="7" t="s">
        <v>8</v>
      </c>
      <c r="Q567" s="9" t="s">
        <v>8</v>
      </c>
      <c r="R567" s="11" t="s">
        <v>8</v>
      </c>
      <c r="S567" s="7" t="s">
        <v>8</v>
      </c>
      <c r="T567" s="9" t="s">
        <v>8</v>
      </c>
    </row>
    <row r="568" spans="1:20" ht="29.1" customHeight="1" x14ac:dyDescent="0.3">
      <c r="A568" s="3" t="s">
        <v>2188</v>
      </c>
      <c r="B568" s="2" t="s">
        <v>7602</v>
      </c>
      <c r="C568" s="11" t="s">
        <v>8</v>
      </c>
      <c r="D568" s="7" t="s">
        <v>8</v>
      </c>
      <c r="E568" s="9" t="s">
        <v>8</v>
      </c>
      <c r="F568" s="11" t="s">
        <v>8</v>
      </c>
      <c r="G568" s="7" t="s">
        <v>8</v>
      </c>
      <c r="H568" s="9" t="s">
        <v>8</v>
      </c>
      <c r="I568" s="11" t="s">
        <v>8</v>
      </c>
      <c r="J568" s="7" t="s">
        <v>8</v>
      </c>
      <c r="K568" s="9" t="s">
        <v>8</v>
      </c>
      <c r="L568" s="11" t="s">
        <v>8</v>
      </c>
      <c r="M568" s="7" t="s">
        <v>8</v>
      </c>
      <c r="N568" s="9" t="s">
        <v>8</v>
      </c>
      <c r="O568" s="11" t="s">
        <v>8</v>
      </c>
      <c r="P568" s="7" t="s">
        <v>8</v>
      </c>
      <c r="Q568" s="9" t="s">
        <v>8</v>
      </c>
      <c r="R568" s="11" t="s">
        <v>8</v>
      </c>
      <c r="S568" s="7" t="s">
        <v>8</v>
      </c>
      <c r="T568" s="9" t="s">
        <v>8</v>
      </c>
    </row>
    <row r="569" spans="1:20" ht="29.1" customHeight="1" x14ac:dyDescent="0.3">
      <c r="A569" s="3" t="s">
        <v>2191</v>
      </c>
      <c r="B569" s="2" t="s">
        <v>7603</v>
      </c>
      <c r="C569" s="11" t="s">
        <v>8</v>
      </c>
      <c r="D569" s="7" t="s">
        <v>8</v>
      </c>
      <c r="E569" s="9" t="s">
        <v>8</v>
      </c>
      <c r="F569" s="11" t="s">
        <v>8</v>
      </c>
      <c r="G569" s="7" t="s">
        <v>8</v>
      </c>
      <c r="H569" s="9" t="s">
        <v>8</v>
      </c>
      <c r="I569" s="11" t="s">
        <v>8</v>
      </c>
      <c r="J569" s="7" t="s">
        <v>8</v>
      </c>
      <c r="K569" s="9" t="s">
        <v>8</v>
      </c>
      <c r="L569" s="11" t="s">
        <v>8</v>
      </c>
      <c r="M569" s="7" t="s">
        <v>8</v>
      </c>
      <c r="N569" s="9" t="s">
        <v>8</v>
      </c>
      <c r="O569" s="11" t="s">
        <v>8</v>
      </c>
      <c r="P569" s="7" t="s">
        <v>8</v>
      </c>
      <c r="Q569" s="9" t="s">
        <v>8</v>
      </c>
      <c r="R569" s="11" t="s">
        <v>8</v>
      </c>
      <c r="S569" s="7" t="s">
        <v>8</v>
      </c>
      <c r="T569" s="9" t="s">
        <v>8</v>
      </c>
    </row>
    <row r="570" spans="1:20" ht="29.1" customHeight="1" x14ac:dyDescent="0.3">
      <c r="A570" s="3" t="s">
        <v>2194</v>
      </c>
      <c r="B570" s="2" t="s">
        <v>7604</v>
      </c>
      <c r="C570" s="11" t="s">
        <v>8</v>
      </c>
      <c r="D570" s="7" t="s">
        <v>8</v>
      </c>
      <c r="E570" s="9" t="s">
        <v>8</v>
      </c>
      <c r="F570" s="11" t="s">
        <v>8</v>
      </c>
      <c r="G570" s="7" t="s">
        <v>8</v>
      </c>
      <c r="H570" s="9" t="s">
        <v>8</v>
      </c>
      <c r="I570" s="11" t="s">
        <v>8</v>
      </c>
      <c r="J570" s="7" t="s">
        <v>8</v>
      </c>
      <c r="K570" s="9" t="s">
        <v>8</v>
      </c>
      <c r="L570" s="11" t="s">
        <v>8</v>
      </c>
      <c r="M570" s="7" t="s">
        <v>8</v>
      </c>
      <c r="N570" s="9" t="s">
        <v>8</v>
      </c>
      <c r="O570" s="11" t="s">
        <v>8</v>
      </c>
      <c r="P570" s="7" t="s">
        <v>8</v>
      </c>
      <c r="Q570" s="9" t="s">
        <v>8</v>
      </c>
      <c r="R570" s="11" t="s">
        <v>8</v>
      </c>
      <c r="S570" s="7" t="s">
        <v>8</v>
      </c>
      <c r="T570" s="9" t="s">
        <v>8</v>
      </c>
    </row>
    <row r="571" spans="1:20" ht="14.1" customHeight="1" x14ac:dyDescent="0.3">
      <c r="A571" s="3" t="s">
        <v>2197</v>
      </c>
      <c r="B571" s="3" t="s">
        <v>6585</v>
      </c>
      <c r="C571" s="11" t="s">
        <v>8</v>
      </c>
      <c r="D571" s="7" t="s">
        <v>8</v>
      </c>
      <c r="E571" s="9" t="s">
        <v>8</v>
      </c>
      <c r="F571" s="11" t="s">
        <v>8</v>
      </c>
      <c r="G571" s="7" t="s">
        <v>8</v>
      </c>
      <c r="H571" s="9" t="s">
        <v>8</v>
      </c>
      <c r="I571" s="11" t="s">
        <v>8</v>
      </c>
      <c r="J571" s="7" t="s">
        <v>8</v>
      </c>
      <c r="K571" s="9" t="s">
        <v>8</v>
      </c>
      <c r="L571" s="11" t="s">
        <v>8</v>
      </c>
      <c r="M571" s="7" t="s">
        <v>8</v>
      </c>
      <c r="N571" s="9" t="s">
        <v>8</v>
      </c>
      <c r="O571" s="11" t="s">
        <v>8</v>
      </c>
      <c r="P571" s="7" t="s">
        <v>8</v>
      </c>
      <c r="Q571" s="9" t="s">
        <v>8</v>
      </c>
      <c r="R571" s="11" t="s">
        <v>8</v>
      </c>
      <c r="S571" s="7" t="s">
        <v>8</v>
      </c>
      <c r="T571" s="9" t="s">
        <v>8</v>
      </c>
    </row>
    <row r="572" spans="1:20" ht="14.1" customHeight="1" x14ac:dyDescent="0.3">
      <c r="A572" s="3" t="s">
        <v>2201</v>
      </c>
      <c r="B572" s="3" t="s">
        <v>6586</v>
      </c>
      <c r="C572" s="11" t="s">
        <v>8</v>
      </c>
      <c r="D572" s="7" t="s">
        <v>8</v>
      </c>
      <c r="E572" s="9" t="s">
        <v>8</v>
      </c>
      <c r="F572" s="11" t="s">
        <v>8</v>
      </c>
      <c r="G572" s="7" t="s">
        <v>8</v>
      </c>
      <c r="H572" s="9" t="s">
        <v>8</v>
      </c>
      <c r="I572" s="11" t="s">
        <v>8</v>
      </c>
      <c r="J572" s="7" t="s">
        <v>8</v>
      </c>
      <c r="K572" s="9" t="s">
        <v>8</v>
      </c>
      <c r="L572" s="11" t="s">
        <v>8</v>
      </c>
      <c r="M572" s="7" t="s">
        <v>8</v>
      </c>
      <c r="N572" s="9" t="s">
        <v>8</v>
      </c>
      <c r="O572" s="11" t="s">
        <v>8</v>
      </c>
      <c r="P572" s="7" t="s">
        <v>8</v>
      </c>
      <c r="Q572" s="9" t="s">
        <v>8</v>
      </c>
      <c r="R572" s="11" t="s">
        <v>8</v>
      </c>
      <c r="S572" s="7" t="s">
        <v>8</v>
      </c>
      <c r="T572" s="9" t="s">
        <v>8</v>
      </c>
    </row>
    <row r="573" spans="1:20" ht="14.1" customHeight="1" x14ac:dyDescent="0.3">
      <c r="A573" s="3" t="s">
        <v>2204</v>
      </c>
      <c r="B573" s="3" t="s">
        <v>2205</v>
      </c>
      <c r="C573" s="11" t="s">
        <v>8</v>
      </c>
      <c r="D573" s="7" t="s">
        <v>8</v>
      </c>
      <c r="E573" s="9" t="s">
        <v>8</v>
      </c>
      <c r="F573" s="11" t="s">
        <v>8</v>
      </c>
      <c r="G573" s="7" t="s">
        <v>8</v>
      </c>
      <c r="H573" s="9" t="s">
        <v>8</v>
      </c>
      <c r="I573" s="11" t="s">
        <v>8</v>
      </c>
      <c r="J573" s="7" t="s">
        <v>8</v>
      </c>
      <c r="K573" s="9" t="s">
        <v>8</v>
      </c>
      <c r="L573" s="11" t="s">
        <v>8</v>
      </c>
      <c r="M573" s="7" t="s">
        <v>8</v>
      </c>
      <c r="N573" s="9" t="s">
        <v>8</v>
      </c>
      <c r="O573" s="11" t="s">
        <v>8</v>
      </c>
      <c r="P573" s="7" t="s">
        <v>8</v>
      </c>
      <c r="Q573" s="9" t="s">
        <v>8</v>
      </c>
      <c r="R573" s="11" t="s">
        <v>8</v>
      </c>
      <c r="S573" s="7" t="s">
        <v>8</v>
      </c>
      <c r="T573" s="9" t="s">
        <v>8</v>
      </c>
    </row>
    <row r="574" spans="1:20" ht="29.1" customHeight="1" x14ac:dyDescent="0.3">
      <c r="A574" s="3" t="s">
        <v>2208</v>
      </c>
      <c r="B574" s="2" t="s">
        <v>7605</v>
      </c>
      <c r="C574" s="11" t="s">
        <v>8</v>
      </c>
      <c r="D574" s="7" t="s">
        <v>8</v>
      </c>
      <c r="E574" s="9" t="s">
        <v>8</v>
      </c>
      <c r="F574" s="11" t="s">
        <v>8</v>
      </c>
      <c r="G574" s="7" t="s">
        <v>8</v>
      </c>
      <c r="H574" s="9" t="s">
        <v>8</v>
      </c>
      <c r="I574" s="11" t="s">
        <v>8</v>
      </c>
      <c r="J574" s="7" t="s">
        <v>8</v>
      </c>
      <c r="K574" s="9" t="s">
        <v>8</v>
      </c>
      <c r="L574" s="11" t="s">
        <v>8</v>
      </c>
      <c r="M574" s="7" t="s">
        <v>8</v>
      </c>
      <c r="N574" s="9" t="s">
        <v>8</v>
      </c>
      <c r="O574" s="11" t="s">
        <v>8</v>
      </c>
      <c r="P574" s="7" t="s">
        <v>8</v>
      </c>
      <c r="Q574" s="9" t="s">
        <v>8</v>
      </c>
      <c r="R574" s="11" t="s">
        <v>8</v>
      </c>
      <c r="S574" s="7" t="s">
        <v>8</v>
      </c>
      <c r="T574" s="9" t="s">
        <v>8</v>
      </c>
    </row>
    <row r="575" spans="1:20" ht="14.1" customHeight="1" x14ac:dyDescent="0.3">
      <c r="A575" s="3" t="s">
        <v>2212</v>
      </c>
      <c r="B575" s="3" t="s">
        <v>6588</v>
      </c>
      <c r="C575" s="11" t="s">
        <v>8</v>
      </c>
      <c r="D575" s="7" t="s">
        <v>8</v>
      </c>
      <c r="E575" s="9" t="s">
        <v>8</v>
      </c>
      <c r="F575" s="11" t="s">
        <v>8</v>
      </c>
      <c r="G575" s="7" t="s">
        <v>8</v>
      </c>
      <c r="H575" s="9" t="s">
        <v>8</v>
      </c>
      <c r="I575" s="11" t="s">
        <v>8</v>
      </c>
      <c r="J575" s="7" t="s">
        <v>8</v>
      </c>
      <c r="K575" s="9" t="s">
        <v>8</v>
      </c>
      <c r="L575" s="11" t="s">
        <v>8</v>
      </c>
      <c r="M575" s="7" t="s">
        <v>8</v>
      </c>
      <c r="N575" s="9" t="s">
        <v>8</v>
      </c>
      <c r="O575" s="11" t="s">
        <v>8</v>
      </c>
      <c r="P575" s="7" t="s">
        <v>8</v>
      </c>
      <c r="Q575" s="9" t="s">
        <v>8</v>
      </c>
      <c r="R575" s="11" t="s">
        <v>8</v>
      </c>
      <c r="S575" s="7" t="s">
        <v>8</v>
      </c>
      <c r="T575" s="9" t="s">
        <v>8</v>
      </c>
    </row>
    <row r="576" spans="1:20" ht="14.1" customHeight="1" x14ac:dyDescent="0.3">
      <c r="A576" s="3" t="s">
        <v>2216</v>
      </c>
      <c r="B576" s="3" t="s">
        <v>6589</v>
      </c>
      <c r="C576" s="11" t="s">
        <v>8</v>
      </c>
      <c r="D576" s="7" t="s">
        <v>8</v>
      </c>
      <c r="E576" s="9" t="s">
        <v>8</v>
      </c>
      <c r="F576" s="11" t="s">
        <v>8</v>
      </c>
      <c r="G576" s="7" t="s">
        <v>8</v>
      </c>
      <c r="H576" s="9" t="s">
        <v>8</v>
      </c>
      <c r="I576" s="11" t="s">
        <v>8</v>
      </c>
      <c r="J576" s="7" t="s">
        <v>8</v>
      </c>
      <c r="K576" s="9" t="s">
        <v>8</v>
      </c>
      <c r="L576" s="11" t="s">
        <v>8</v>
      </c>
      <c r="M576" s="7" t="s">
        <v>8</v>
      </c>
      <c r="N576" s="9" t="s">
        <v>8</v>
      </c>
      <c r="O576" s="11" t="s">
        <v>8</v>
      </c>
      <c r="P576" s="7" t="s">
        <v>8</v>
      </c>
      <c r="Q576" s="9" t="s">
        <v>8</v>
      </c>
      <c r="R576" s="11" t="s">
        <v>8</v>
      </c>
      <c r="S576" s="7" t="s">
        <v>8</v>
      </c>
      <c r="T576" s="9" t="s">
        <v>8</v>
      </c>
    </row>
    <row r="577" spans="1:20" ht="14.1" customHeight="1" x14ac:dyDescent="0.3">
      <c r="A577" s="3" t="s">
        <v>2220</v>
      </c>
      <c r="B577" s="3" t="s">
        <v>6590</v>
      </c>
      <c r="C577" s="11" t="s">
        <v>8</v>
      </c>
      <c r="D577" s="7" t="s">
        <v>8</v>
      </c>
      <c r="E577" s="9" t="s">
        <v>8</v>
      </c>
      <c r="F577" s="11" t="s">
        <v>8</v>
      </c>
      <c r="G577" s="7" t="s">
        <v>8</v>
      </c>
      <c r="H577" s="9" t="s">
        <v>8</v>
      </c>
      <c r="I577" s="11" t="s">
        <v>8</v>
      </c>
      <c r="J577" s="7" t="s">
        <v>8</v>
      </c>
      <c r="K577" s="9" t="s">
        <v>8</v>
      </c>
      <c r="L577" s="11" t="s">
        <v>8</v>
      </c>
      <c r="M577" s="7" t="s">
        <v>8</v>
      </c>
      <c r="N577" s="9" t="s">
        <v>8</v>
      </c>
      <c r="O577" s="11" t="s">
        <v>8</v>
      </c>
      <c r="P577" s="7" t="s">
        <v>8</v>
      </c>
      <c r="Q577" s="9" t="s">
        <v>8</v>
      </c>
      <c r="R577" s="11" t="s">
        <v>8</v>
      </c>
      <c r="S577" s="7" t="s">
        <v>8</v>
      </c>
      <c r="T577" s="9" t="s">
        <v>8</v>
      </c>
    </row>
    <row r="578" spans="1:20" ht="14.1" customHeight="1" x14ac:dyDescent="0.3">
      <c r="A578" s="3" t="s">
        <v>2224</v>
      </c>
      <c r="B578" s="3" t="s">
        <v>6591</v>
      </c>
      <c r="C578" s="11" t="s">
        <v>8</v>
      </c>
      <c r="D578" s="7" t="s">
        <v>8</v>
      </c>
      <c r="E578" s="9" t="s">
        <v>8</v>
      </c>
      <c r="F578" s="11" t="s">
        <v>8</v>
      </c>
      <c r="G578" s="7" t="s">
        <v>8</v>
      </c>
      <c r="H578" s="9" t="s">
        <v>8</v>
      </c>
      <c r="I578" s="11" t="s">
        <v>8</v>
      </c>
      <c r="J578" s="7" t="s">
        <v>8</v>
      </c>
      <c r="K578" s="9" t="s">
        <v>8</v>
      </c>
      <c r="L578" s="11" t="s">
        <v>8</v>
      </c>
      <c r="M578" s="7" t="s">
        <v>8</v>
      </c>
      <c r="N578" s="9" t="s">
        <v>8</v>
      </c>
      <c r="O578" s="11" t="s">
        <v>8</v>
      </c>
      <c r="P578" s="7" t="s">
        <v>8</v>
      </c>
      <c r="Q578" s="9" t="s">
        <v>8</v>
      </c>
      <c r="R578" s="11" t="s">
        <v>8</v>
      </c>
      <c r="S578" s="7" t="s">
        <v>8</v>
      </c>
      <c r="T578" s="9" t="s">
        <v>8</v>
      </c>
    </row>
    <row r="579" spans="1:20" ht="14.1" customHeight="1" x14ac:dyDescent="0.3">
      <c r="A579" s="3" t="s">
        <v>2228</v>
      </c>
      <c r="B579" s="3" t="s">
        <v>6592</v>
      </c>
      <c r="C579" s="11" t="s">
        <v>8</v>
      </c>
      <c r="D579" s="7" t="s">
        <v>8</v>
      </c>
      <c r="E579" s="9" t="s">
        <v>8</v>
      </c>
      <c r="F579" s="11" t="s">
        <v>8</v>
      </c>
      <c r="G579" s="7" t="s">
        <v>8</v>
      </c>
      <c r="H579" s="9" t="s">
        <v>8</v>
      </c>
      <c r="I579" s="11" t="s">
        <v>8</v>
      </c>
      <c r="J579" s="7" t="s">
        <v>8</v>
      </c>
      <c r="K579" s="9" t="s">
        <v>8</v>
      </c>
      <c r="L579" s="11" t="s">
        <v>8</v>
      </c>
      <c r="M579" s="7" t="s">
        <v>8</v>
      </c>
      <c r="N579" s="9" t="s">
        <v>8</v>
      </c>
      <c r="O579" s="11" t="s">
        <v>8</v>
      </c>
      <c r="P579" s="7" t="s">
        <v>8</v>
      </c>
      <c r="Q579" s="9" t="s">
        <v>8</v>
      </c>
      <c r="R579" s="11" t="s">
        <v>8</v>
      </c>
      <c r="S579" s="7" t="s">
        <v>8</v>
      </c>
      <c r="T579" s="9" t="s">
        <v>8</v>
      </c>
    </row>
    <row r="580" spans="1:20" ht="14.1" customHeight="1" x14ac:dyDescent="0.3">
      <c r="A580" s="3" t="s">
        <v>2232</v>
      </c>
      <c r="B580" s="3" t="s">
        <v>6593</v>
      </c>
      <c r="C580" s="11" t="s">
        <v>8</v>
      </c>
      <c r="D580" s="7" t="s">
        <v>8</v>
      </c>
      <c r="E580" s="9" t="s">
        <v>8</v>
      </c>
      <c r="F580" s="11" t="s">
        <v>8</v>
      </c>
      <c r="G580" s="7" t="s">
        <v>8</v>
      </c>
      <c r="H580" s="9" t="s">
        <v>8</v>
      </c>
      <c r="I580" s="11" t="s">
        <v>8</v>
      </c>
      <c r="J580" s="7" t="s">
        <v>8</v>
      </c>
      <c r="K580" s="9" t="s">
        <v>8</v>
      </c>
      <c r="L580" s="11" t="s">
        <v>8</v>
      </c>
      <c r="M580" s="7" t="s">
        <v>8</v>
      </c>
      <c r="N580" s="9" t="s">
        <v>8</v>
      </c>
      <c r="O580" s="11" t="s">
        <v>8</v>
      </c>
      <c r="P580" s="7" t="s">
        <v>8</v>
      </c>
      <c r="Q580" s="9" t="s">
        <v>8</v>
      </c>
      <c r="R580" s="11" t="s">
        <v>8</v>
      </c>
      <c r="S580" s="7" t="s">
        <v>8</v>
      </c>
      <c r="T580" s="9" t="s">
        <v>8</v>
      </c>
    </row>
    <row r="581" spans="1:20" ht="14.1" customHeight="1" x14ac:dyDescent="0.3">
      <c r="A581" s="3" t="s">
        <v>2235</v>
      </c>
      <c r="B581" s="3" t="s">
        <v>6594</v>
      </c>
      <c r="C581" s="11" t="s">
        <v>8</v>
      </c>
      <c r="D581" s="7" t="s">
        <v>8</v>
      </c>
      <c r="E581" s="9" t="s">
        <v>8</v>
      </c>
      <c r="F581" s="11" t="s">
        <v>8</v>
      </c>
      <c r="G581" s="7" t="s">
        <v>8</v>
      </c>
      <c r="H581" s="9" t="s">
        <v>8</v>
      </c>
      <c r="I581" s="11" t="s">
        <v>8</v>
      </c>
      <c r="J581" s="7" t="s">
        <v>8</v>
      </c>
      <c r="K581" s="9" t="s">
        <v>8</v>
      </c>
      <c r="L581" s="11" t="s">
        <v>8</v>
      </c>
      <c r="M581" s="7" t="s">
        <v>8</v>
      </c>
      <c r="N581" s="9" t="s">
        <v>8</v>
      </c>
      <c r="O581" s="11" t="s">
        <v>8</v>
      </c>
      <c r="P581" s="7" t="s">
        <v>8</v>
      </c>
      <c r="Q581" s="9" t="s">
        <v>8</v>
      </c>
      <c r="R581" s="11" t="s">
        <v>8</v>
      </c>
      <c r="S581" s="7" t="s">
        <v>8</v>
      </c>
      <c r="T581" s="9" t="s">
        <v>8</v>
      </c>
    </row>
    <row r="582" spans="1:20" ht="29.1" customHeight="1" x14ac:dyDescent="0.3">
      <c r="A582" s="3" t="s">
        <v>2239</v>
      </c>
      <c r="B582" s="2" t="s">
        <v>7606</v>
      </c>
      <c r="C582" s="11" t="s">
        <v>8</v>
      </c>
      <c r="D582" s="7" t="s">
        <v>8</v>
      </c>
      <c r="E582" s="9" t="s">
        <v>8</v>
      </c>
      <c r="F582" s="11" t="s">
        <v>8</v>
      </c>
      <c r="G582" s="7" t="s">
        <v>8</v>
      </c>
      <c r="H582" s="9" t="s">
        <v>8</v>
      </c>
      <c r="I582" s="11" t="s">
        <v>8</v>
      </c>
      <c r="J582" s="7" t="s">
        <v>8</v>
      </c>
      <c r="K582" s="9" t="s">
        <v>8</v>
      </c>
      <c r="L582" s="11" t="s">
        <v>8</v>
      </c>
      <c r="M582" s="7" t="s">
        <v>8</v>
      </c>
      <c r="N582" s="9" t="s">
        <v>8</v>
      </c>
      <c r="O582" s="11" t="s">
        <v>8</v>
      </c>
      <c r="P582" s="7" t="s">
        <v>8</v>
      </c>
      <c r="Q582" s="9" t="s">
        <v>8</v>
      </c>
      <c r="R582" s="11" t="s">
        <v>8</v>
      </c>
      <c r="S582" s="7" t="s">
        <v>8</v>
      </c>
      <c r="T582" s="9" t="s">
        <v>8</v>
      </c>
    </row>
    <row r="583" spans="1:20" ht="14.1" customHeight="1" x14ac:dyDescent="0.3">
      <c r="A583" s="3" t="s">
        <v>2243</v>
      </c>
      <c r="B583" s="3" t="s">
        <v>6321</v>
      </c>
      <c r="C583" s="11" t="s">
        <v>8</v>
      </c>
      <c r="D583" s="7" t="s">
        <v>8</v>
      </c>
      <c r="E583" s="9" t="s">
        <v>8</v>
      </c>
      <c r="F583" s="11" t="s">
        <v>8</v>
      </c>
      <c r="G583" s="7" t="s">
        <v>8</v>
      </c>
      <c r="H583" s="9" t="s">
        <v>8</v>
      </c>
      <c r="I583" s="11" t="s">
        <v>8</v>
      </c>
      <c r="J583" s="7" t="s">
        <v>8</v>
      </c>
      <c r="K583" s="9" t="s">
        <v>8</v>
      </c>
      <c r="L583" s="11" t="s">
        <v>8</v>
      </c>
      <c r="M583" s="7" t="s">
        <v>8</v>
      </c>
      <c r="N583" s="9" t="s">
        <v>8</v>
      </c>
      <c r="O583" s="11" t="s">
        <v>8</v>
      </c>
      <c r="P583" s="7" t="s">
        <v>8</v>
      </c>
      <c r="Q583" s="9" t="s">
        <v>8</v>
      </c>
      <c r="R583" s="11" t="s">
        <v>8</v>
      </c>
      <c r="S583" s="7" t="s">
        <v>8</v>
      </c>
      <c r="T583" s="9" t="s">
        <v>8</v>
      </c>
    </row>
    <row r="584" spans="1:20" ht="29.1" customHeight="1" x14ac:dyDescent="0.3">
      <c r="A584" s="3" t="s">
        <v>2246</v>
      </c>
      <c r="B584" s="2" t="s">
        <v>7607</v>
      </c>
      <c r="C584" s="11" t="s">
        <v>8</v>
      </c>
      <c r="D584" s="7" t="s">
        <v>8</v>
      </c>
      <c r="E584" s="9" t="s">
        <v>8</v>
      </c>
      <c r="F584" s="11" t="s">
        <v>8</v>
      </c>
      <c r="G584" s="7" t="s">
        <v>8</v>
      </c>
      <c r="H584" s="9" t="s">
        <v>8</v>
      </c>
      <c r="I584" s="11" t="s">
        <v>8</v>
      </c>
      <c r="J584" s="7" t="s">
        <v>8</v>
      </c>
      <c r="K584" s="9" t="s">
        <v>8</v>
      </c>
      <c r="L584" s="11" t="s">
        <v>8</v>
      </c>
      <c r="M584" s="7" t="s">
        <v>8</v>
      </c>
      <c r="N584" s="9" t="s">
        <v>8</v>
      </c>
      <c r="O584" s="11" t="s">
        <v>8</v>
      </c>
      <c r="P584" s="7" t="s">
        <v>8</v>
      </c>
      <c r="Q584" s="9" t="s">
        <v>8</v>
      </c>
      <c r="R584" s="11" t="s">
        <v>8</v>
      </c>
      <c r="S584" s="7" t="s">
        <v>8</v>
      </c>
      <c r="T584" s="9" t="s">
        <v>8</v>
      </c>
    </row>
    <row r="585" spans="1:20" ht="14.1" customHeight="1" x14ac:dyDescent="0.3">
      <c r="A585" s="3" t="s">
        <v>2250</v>
      </c>
      <c r="B585" s="3" t="s">
        <v>6597</v>
      </c>
      <c r="C585" s="11" t="s">
        <v>8</v>
      </c>
      <c r="D585" s="7" t="s">
        <v>8</v>
      </c>
      <c r="E585" s="9" t="s">
        <v>8</v>
      </c>
      <c r="F585" s="11" t="s">
        <v>8</v>
      </c>
      <c r="G585" s="7" t="s">
        <v>8</v>
      </c>
      <c r="H585" s="9" t="s">
        <v>8</v>
      </c>
      <c r="I585" s="11" t="s">
        <v>8</v>
      </c>
      <c r="J585" s="7" t="s">
        <v>8</v>
      </c>
      <c r="K585" s="9" t="s">
        <v>8</v>
      </c>
      <c r="L585" s="11" t="s">
        <v>8</v>
      </c>
      <c r="M585" s="7" t="s">
        <v>8</v>
      </c>
      <c r="N585" s="9" t="s">
        <v>8</v>
      </c>
      <c r="O585" s="11" t="s">
        <v>8</v>
      </c>
      <c r="P585" s="7" t="s">
        <v>8</v>
      </c>
      <c r="Q585" s="9" t="s">
        <v>8</v>
      </c>
      <c r="R585" s="11" t="s">
        <v>8</v>
      </c>
      <c r="S585" s="7" t="s">
        <v>8</v>
      </c>
      <c r="T585" s="9" t="s">
        <v>8</v>
      </c>
    </row>
    <row r="586" spans="1:20" ht="14.1" customHeight="1" x14ac:dyDescent="0.3">
      <c r="A586" s="3" t="s">
        <v>2254</v>
      </c>
      <c r="B586" s="3" t="s">
        <v>6598</v>
      </c>
      <c r="C586" s="11" t="s">
        <v>8</v>
      </c>
      <c r="D586" s="7" t="s">
        <v>8</v>
      </c>
      <c r="E586" s="9" t="s">
        <v>8</v>
      </c>
      <c r="F586" s="11" t="s">
        <v>8</v>
      </c>
      <c r="G586" s="7" t="s">
        <v>8</v>
      </c>
      <c r="H586" s="9" t="s">
        <v>8</v>
      </c>
      <c r="I586" s="11" t="s">
        <v>8</v>
      </c>
      <c r="J586" s="7" t="s">
        <v>8</v>
      </c>
      <c r="K586" s="9" t="s">
        <v>8</v>
      </c>
      <c r="L586" s="11" t="s">
        <v>8</v>
      </c>
      <c r="M586" s="7" t="s">
        <v>8</v>
      </c>
      <c r="N586" s="9" t="s">
        <v>8</v>
      </c>
      <c r="O586" s="11" t="s">
        <v>8</v>
      </c>
      <c r="P586" s="7" t="s">
        <v>8</v>
      </c>
      <c r="Q586" s="9" t="s">
        <v>8</v>
      </c>
      <c r="R586" s="11" t="s">
        <v>8</v>
      </c>
      <c r="S586" s="7" t="s">
        <v>8</v>
      </c>
      <c r="T586" s="9" t="s">
        <v>8</v>
      </c>
    </row>
    <row r="587" spans="1:20" ht="29.1" customHeight="1" x14ac:dyDescent="0.3">
      <c r="A587" s="3" t="s">
        <v>2258</v>
      </c>
      <c r="B587" s="2" t="s">
        <v>7608</v>
      </c>
      <c r="C587" s="11" t="s">
        <v>8</v>
      </c>
      <c r="D587" s="7" t="s">
        <v>8</v>
      </c>
      <c r="E587" s="9" t="s">
        <v>8</v>
      </c>
      <c r="F587" s="11" t="s">
        <v>8</v>
      </c>
      <c r="G587" s="7" t="s">
        <v>8</v>
      </c>
      <c r="H587" s="9" t="s">
        <v>8</v>
      </c>
      <c r="I587" s="11" t="s">
        <v>8</v>
      </c>
      <c r="J587" s="7" t="s">
        <v>8</v>
      </c>
      <c r="K587" s="9" t="s">
        <v>8</v>
      </c>
      <c r="L587" s="11" t="s">
        <v>8</v>
      </c>
      <c r="M587" s="7" t="s">
        <v>8</v>
      </c>
      <c r="N587" s="9" t="s">
        <v>8</v>
      </c>
      <c r="O587" s="11" t="s">
        <v>8</v>
      </c>
      <c r="P587" s="7" t="s">
        <v>8</v>
      </c>
      <c r="Q587" s="9" t="s">
        <v>8</v>
      </c>
      <c r="R587" s="11" t="s">
        <v>8</v>
      </c>
      <c r="S587" s="7" t="s">
        <v>8</v>
      </c>
      <c r="T587" s="9" t="s">
        <v>8</v>
      </c>
    </row>
    <row r="588" spans="1:20" ht="29.1" customHeight="1" x14ac:dyDescent="0.3">
      <c r="A588" s="3" t="s">
        <v>2262</v>
      </c>
      <c r="B588" s="2" t="s">
        <v>7609</v>
      </c>
      <c r="C588" s="11" t="s">
        <v>8</v>
      </c>
      <c r="D588" s="7" t="s">
        <v>8</v>
      </c>
      <c r="E588" s="9" t="s">
        <v>8</v>
      </c>
      <c r="F588" s="11" t="s">
        <v>8</v>
      </c>
      <c r="G588" s="7" t="s">
        <v>8</v>
      </c>
      <c r="H588" s="9" t="s">
        <v>8</v>
      </c>
      <c r="I588" s="11" t="s">
        <v>8</v>
      </c>
      <c r="J588" s="7" t="s">
        <v>8</v>
      </c>
      <c r="K588" s="9" t="s">
        <v>8</v>
      </c>
      <c r="L588" s="11" t="s">
        <v>8</v>
      </c>
      <c r="M588" s="7" t="s">
        <v>8</v>
      </c>
      <c r="N588" s="9" t="s">
        <v>8</v>
      </c>
      <c r="O588" s="11" t="s">
        <v>8</v>
      </c>
      <c r="P588" s="7" t="s">
        <v>8</v>
      </c>
      <c r="Q588" s="9" t="s">
        <v>8</v>
      </c>
      <c r="R588" s="11" t="s">
        <v>8</v>
      </c>
      <c r="S588" s="7" t="s">
        <v>8</v>
      </c>
      <c r="T588" s="9" t="s">
        <v>8</v>
      </c>
    </row>
    <row r="589" spans="1:20" ht="29.1" customHeight="1" x14ac:dyDescent="0.3">
      <c r="A589" s="3" t="s">
        <v>2266</v>
      </c>
      <c r="B589" s="2" t="s">
        <v>7610</v>
      </c>
      <c r="C589" s="11" t="s">
        <v>8</v>
      </c>
      <c r="D589" s="7" t="s">
        <v>8</v>
      </c>
      <c r="E589" s="9" t="s">
        <v>8</v>
      </c>
      <c r="F589" s="11" t="s">
        <v>8</v>
      </c>
      <c r="G589" s="7" t="s">
        <v>8</v>
      </c>
      <c r="H589" s="9" t="s">
        <v>8</v>
      </c>
      <c r="I589" s="11" t="s">
        <v>8</v>
      </c>
      <c r="J589" s="7" t="s">
        <v>8</v>
      </c>
      <c r="K589" s="9" t="s">
        <v>8</v>
      </c>
      <c r="L589" s="11" t="s">
        <v>8</v>
      </c>
      <c r="M589" s="7" t="s">
        <v>8</v>
      </c>
      <c r="N589" s="9" t="s">
        <v>8</v>
      </c>
      <c r="O589" s="11" t="s">
        <v>8</v>
      </c>
      <c r="P589" s="7" t="s">
        <v>8</v>
      </c>
      <c r="Q589" s="9" t="s">
        <v>8</v>
      </c>
      <c r="R589" s="11" t="s">
        <v>8</v>
      </c>
      <c r="S589" s="7" t="s">
        <v>8</v>
      </c>
      <c r="T589" s="9" t="s">
        <v>8</v>
      </c>
    </row>
    <row r="590" spans="1:20" ht="14.1" customHeight="1" x14ac:dyDescent="0.3">
      <c r="A590" s="3" t="s">
        <v>2270</v>
      </c>
      <c r="B590" s="3" t="s">
        <v>1312</v>
      </c>
      <c r="C590" s="11">
        <v>17</v>
      </c>
      <c r="D590" s="7">
        <v>423.86695313000001</v>
      </c>
      <c r="E590" s="9">
        <v>27239.032013249001</v>
      </c>
      <c r="F590" s="11" t="s">
        <v>8</v>
      </c>
      <c r="G590" s="7" t="s">
        <v>8</v>
      </c>
      <c r="H590" s="9" t="s">
        <v>8</v>
      </c>
      <c r="I590" s="11" t="s">
        <v>8</v>
      </c>
      <c r="J590" s="7" t="s">
        <v>8</v>
      </c>
      <c r="K590" s="9" t="s">
        <v>8</v>
      </c>
      <c r="L590" s="11" t="s">
        <v>8</v>
      </c>
      <c r="M590" s="7" t="s">
        <v>8</v>
      </c>
      <c r="N590" s="9" t="s">
        <v>8</v>
      </c>
      <c r="O590" s="11" t="s">
        <v>8</v>
      </c>
      <c r="P590" s="7" t="s">
        <v>8</v>
      </c>
      <c r="Q590" s="9" t="s">
        <v>8</v>
      </c>
      <c r="R590" s="11" t="s">
        <v>8</v>
      </c>
      <c r="S590" s="7" t="s">
        <v>8</v>
      </c>
      <c r="T590" s="9" t="s">
        <v>8</v>
      </c>
    </row>
    <row r="591" spans="1:20" ht="14.1" customHeight="1" x14ac:dyDescent="0.3">
      <c r="A591" s="3" t="s">
        <v>2275</v>
      </c>
      <c r="B591" s="3" t="s">
        <v>2276</v>
      </c>
      <c r="C591" s="11">
        <v>54</v>
      </c>
      <c r="D591" s="7">
        <v>295.27378414999998</v>
      </c>
      <c r="E591" s="9">
        <v>19803.385085350601</v>
      </c>
      <c r="F591" s="11">
        <v>24</v>
      </c>
      <c r="G591" s="7">
        <v>354.10448724000003</v>
      </c>
      <c r="H591" s="9">
        <v>25307.314693887001</v>
      </c>
      <c r="I591" s="11">
        <v>13</v>
      </c>
      <c r="J591" s="7">
        <v>198.06462857</v>
      </c>
      <c r="K591" s="9">
        <v>12511.6963493124</v>
      </c>
      <c r="L591" s="11" t="s">
        <v>8</v>
      </c>
      <c r="M591" s="7" t="s">
        <v>8</v>
      </c>
      <c r="N591" s="9" t="s">
        <v>8</v>
      </c>
      <c r="O591" s="11" t="s">
        <v>8</v>
      </c>
      <c r="P591" s="7" t="s">
        <v>8</v>
      </c>
      <c r="Q591" s="9" t="s">
        <v>8</v>
      </c>
      <c r="R591" s="11" t="s">
        <v>8</v>
      </c>
      <c r="S591" s="7" t="s">
        <v>8</v>
      </c>
      <c r="T591" s="9" t="s">
        <v>8</v>
      </c>
    </row>
    <row r="592" spans="1:20" ht="14.1" customHeight="1" x14ac:dyDescent="0.3">
      <c r="A592" s="3" t="s">
        <v>2279</v>
      </c>
      <c r="B592" s="3" t="s">
        <v>2280</v>
      </c>
      <c r="C592" s="11">
        <v>238</v>
      </c>
      <c r="D592" s="7">
        <v>252.85476008000001</v>
      </c>
      <c r="E592" s="9">
        <v>20746.681166577</v>
      </c>
      <c r="F592" s="11">
        <v>25</v>
      </c>
      <c r="G592" s="7">
        <v>286.09518543000002</v>
      </c>
      <c r="H592" s="9">
        <v>20936.350204328999</v>
      </c>
      <c r="I592" s="11">
        <v>35</v>
      </c>
      <c r="J592" s="7">
        <v>266.25333983000002</v>
      </c>
      <c r="K592" s="9">
        <v>21534.922417558701</v>
      </c>
      <c r="L592" s="11" t="s">
        <v>8</v>
      </c>
      <c r="M592" s="7" t="s">
        <v>8</v>
      </c>
      <c r="N592" s="9" t="s">
        <v>8</v>
      </c>
      <c r="O592" s="11">
        <v>21</v>
      </c>
      <c r="P592" s="7">
        <v>330.03858459999998</v>
      </c>
      <c r="Q592" s="9">
        <v>29044.084105861799</v>
      </c>
      <c r="R592" s="11">
        <v>15</v>
      </c>
      <c r="S592" s="7">
        <v>203.53160209999999</v>
      </c>
      <c r="T592" s="9">
        <v>15482.906535775701</v>
      </c>
    </row>
    <row r="593" spans="1:20" ht="14.1" customHeight="1" x14ac:dyDescent="0.3">
      <c r="A593" s="3" t="s">
        <v>2283</v>
      </c>
      <c r="B593" s="3" t="s">
        <v>6602</v>
      </c>
      <c r="C593" s="11" t="s">
        <v>8</v>
      </c>
      <c r="D593" s="7" t="s">
        <v>8</v>
      </c>
      <c r="E593" s="9" t="s">
        <v>8</v>
      </c>
      <c r="F593" s="11" t="s">
        <v>8</v>
      </c>
      <c r="G593" s="7" t="s">
        <v>8</v>
      </c>
      <c r="H593" s="9" t="s">
        <v>8</v>
      </c>
      <c r="I593" s="11" t="s">
        <v>8</v>
      </c>
      <c r="J593" s="7" t="s">
        <v>8</v>
      </c>
      <c r="K593" s="9" t="s">
        <v>8</v>
      </c>
      <c r="L593" s="11" t="s">
        <v>8</v>
      </c>
      <c r="M593" s="7" t="s">
        <v>8</v>
      </c>
      <c r="N593" s="9" t="s">
        <v>8</v>
      </c>
      <c r="O593" s="11" t="s">
        <v>8</v>
      </c>
      <c r="P593" s="7" t="s">
        <v>8</v>
      </c>
      <c r="Q593" s="9" t="s">
        <v>8</v>
      </c>
      <c r="R593" s="11" t="s">
        <v>8</v>
      </c>
      <c r="S593" s="7" t="s">
        <v>8</v>
      </c>
      <c r="T593" s="9" t="s">
        <v>8</v>
      </c>
    </row>
    <row r="594" spans="1:20" ht="14.1" customHeight="1" x14ac:dyDescent="0.3">
      <c r="A594" s="3" t="s">
        <v>2287</v>
      </c>
      <c r="B594" s="3" t="s">
        <v>6603</v>
      </c>
      <c r="C594" s="11">
        <v>490</v>
      </c>
      <c r="D594" s="7">
        <v>283.95340434000002</v>
      </c>
      <c r="E594" s="9">
        <v>23379.839825557901</v>
      </c>
      <c r="F594" s="11">
        <v>55</v>
      </c>
      <c r="G594" s="7">
        <v>327.23703775000001</v>
      </c>
      <c r="H594" s="9">
        <v>19772.063005846801</v>
      </c>
      <c r="I594" s="11">
        <v>86</v>
      </c>
      <c r="J594" s="7">
        <v>324.29492027999999</v>
      </c>
      <c r="K594" s="9">
        <v>20360.129511222101</v>
      </c>
      <c r="L594" s="11" t="s">
        <v>8</v>
      </c>
      <c r="M594" s="7" t="s">
        <v>8</v>
      </c>
      <c r="N594" s="9" t="s">
        <v>8</v>
      </c>
      <c r="O594" s="11">
        <v>54</v>
      </c>
      <c r="P594" s="7">
        <v>360.27888495000002</v>
      </c>
      <c r="Q594" s="9">
        <v>27277.950226571302</v>
      </c>
      <c r="R594" s="11">
        <v>34</v>
      </c>
      <c r="S594" s="7">
        <v>273.85330325000001</v>
      </c>
      <c r="T594" s="9">
        <v>22925.512811042001</v>
      </c>
    </row>
    <row r="595" spans="1:20" ht="14.1" customHeight="1" x14ac:dyDescent="0.3">
      <c r="A595" s="3" t="s">
        <v>2291</v>
      </c>
      <c r="B595" s="3" t="s">
        <v>2292</v>
      </c>
      <c r="C595" s="11">
        <v>192</v>
      </c>
      <c r="D595" s="7">
        <v>256.87760731999998</v>
      </c>
      <c r="E595" s="9">
        <v>15256.611474351999</v>
      </c>
      <c r="F595" s="11">
        <v>18</v>
      </c>
      <c r="G595" s="7">
        <v>392.73204792000001</v>
      </c>
      <c r="H595" s="9">
        <v>24854.0490083775</v>
      </c>
      <c r="I595" s="11">
        <v>58</v>
      </c>
      <c r="J595" s="7">
        <v>187.92390001999999</v>
      </c>
      <c r="K595" s="9">
        <v>11027.8759336939</v>
      </c>
      <c r="L595" s="11" t="s">
        <v>8</v>
      </c>
      <c r="M595" s="7" t="s">
        <v>8</v>
      </c>
      <c r="N595" s="9" t="s">
        <v>8</v>
      </c>
      <c r="O595" s="11">
        <v>11</v>
      </c>
      <c r="P595" s="7">
        <v>301.24008616999998</v>
      </c>
      <c r="Q595" s="9">
        <v>17905.235366559999</v>
      </c>
      <c r="R595" s="11" t="s">
        <v>8</v>
      </c>
      <c r="S595" s="7" t="s">
        <v>8</v>
      </c>
      <c r="T595" s="9" t="s">
        <v>8</v>
      </c>
    </row>
    <row r="596" spans="1:20" ht="14.1" customHeight="1" x14ac:dyDescent="0.3">
      <c r="A596" s="3" t="s">
        <v>2295</v>
      </c>
      <c r="B596" s="3" t="s">
        <v>2296</v>
      </c>
      <c r="C596" s="11" t="s">
        <v>8</v>
      </c>
      <c r="D596" s="7" t="s">
        <v>8</v>
      </c>
      <c r="E596" s="9" t="s">
        <v>8</v>
      </c>
      <c r="F596" s="11" t="s">
        <v>8</v>
      </c>
      <c r="G596" s="7" t="s">
        <v>8</v>
      </c>
      <c r="H596" s="9" t="s">
        <v>8</v>
      </c>
      <c r="I596" s="11" t="s">
        <v>8</v>
      </c>
      <c r="J596" s="7" t="s">
        <v>8</v>
      </c>
      <c r="K596" s="9" t="s">
        <v>8</v>
      </c>
      <c r="L596" s="11" t="s">
        <v>8</v>
      </c>
      <c r="M596" s="7" t="s">
        <v>8</v>
      </c>
      <c r="N596" s="9" t="s">
        <v>8</v>
      </c>
      <c r="O596" s="11" t="s">
        <v>8</v>
      </c>
      <c r="P596" s="7" t="s">
        <v>8</v>
      </c>
      <c r="Q596" s="9" t="s">
        <v>8</v>
      </c>
      <c r="R596" s="11" t="s">
        <v>8</v>
      </c>
      <c r="S596" s="7" t="s">
        <v>8</v>
      </c>
      <c r="T596" s="9" t="s">
        <v>8</v>
      </c>
    </row>
    <row r="597" spans="1:20" ht="14.1" customHeight="1" x14ac:dyDescent="0.3">
      <c r="A597" s="3" t="s">
        <v>2298</v>
      </c>
      <c r="B597" s="3" t="s">
        <v>6604</v>
      </c>
      <c r="C597" s="11">
        <v>26</v>
      </c>
      <c r="D597" s="7">
        <v>302.87961629</v>
      </c>
      <c r="E597" s="9">
        <v>33494.668470884899</v>
      </c>
      <c r="F597" s="11" t="s">
        <v>8</v>
      </c>
      <c r="G597" s="7" t="s">
        <v>8</v>
      </c>
      <c r="H597" s="9" t="s">
        <v>8</v>
      </c>
      <c r="I597" s="11" t="s">
        <v>8</v>
      </c>
      <c r="J597" s="7" t="s">
        <v>8</v>
      </c>
      <c r="K597" s="9" t="s">
        <v>8</v>
      </c>
      <c r="L597" s="11" t="s">
        <v>8</v>
      </c>
      <c r="M597" s="7" t="s">
        <v>8</v>
      </c>
      <c r="N597" s="9" t="s">
        <v>8</v>
      </c>
      <c r="O597" s="11" t="s">
        <v>8</v>
      </c>
      <c r="P597" s="7" t="s">
        <v>8</v>
      </c>
      <c r="Q597" s="9" t="s">
        <v>8</v>
      </c>
      <c r="R597" s="11" t="s">
        <v>8</v>
      </c>
      <c r="S597" s="7" t="s">
        <v>8</v>
      </c>
      <c r="T597" s="9" t="s">
        <v>8</v>
      </c>
    </row>
    <row r="598" spans="1:20" ht="29.1" customHeight="1" x14ac:dyDescent="0.3">
      <c r="A598" s="3" t="s">
        <v>2303</v>
      </c>
      <c r="B598" s="2" t="s">
        <v>7611</v>
      </c>
      <c r="C598" s="11" t="s">
        <v>8</v>
      </c>
      <c r="D598" s="7" t="s">
        <v>8</v>
      </c>
      <c r="E598" s="9" t="s">
        <v>8</v>
      </c>
      <c r="F598" s="11" t="s">
        <v>8</v>
      </c>
      <c r="G598" s="7" t="s">
        <v>8</v>
      </c>
      <c r="H598" s="9" t="s">
        <v>8</v>
      </c>
      <c r="I598" s="11" t="s">
        <v>8</v>
      </c>
      <c r="J598" s="7" t="s">
        <v>8</v>
      </c>
      <c r="K598" s="9" t="s">
        <v>8</v>
      </c>
      <c r="L598" s="11" t="s">
        <v>8</v>
      </c>
      <c r="M598" s="7" t="s">
        <v>8</v>
      </c>
      <c r="N598" s="9" t="s">
        <v>8</v>
      </c>
      <c r="O598" s="11" t="s">
        <v>8</v>
      </c>
      <c r="P598" s="7" t="s">
        <v>8</v>
      </c>
      <c r="Q598" s="9" t="s">
        <v>8</v>
      </c>
      <c r="R598" s="11" t="s">
        <v>8</v>
      </c>
      <c r="S598" s="7" t="s">
        <v>8</v>
      </c>
      <c r="T598" s="9" t="s">
        <v>8</v>
      </c>
    </row>
    <row r="599" spans="1:20" ht="14.1" customHeight="1" x14ac:dyDescent="0.3">
      <c r="A599" s="3" t="s">
        <v>2306</v>
      </c>
      <c r="B599" s="3" t="s">
        <v>2307</v>
      </c>
      <c r="C599" s="11" t="s">
        <v>8</v>
      </c>
      <c r="D599" s="7" t="s">
        <v>8</v>
      </c>
      <c r="E599" s="9" t="s">
        <v>8</v>
      </c>
      <c r="F599" s="11" t="s">
        <v>8</v>
      </c>
      <c r="G599" s="7" t="s">
        <v>8</v>
      </c>
      <c r="H599" s="9" t="s">
        <v>8</v>
      </c>
      <c r="I599" s="11" t="s">
        <v>8</v>
      </c>
      <c r="J599" s="7" t="s">
        <v>8</v>
      </c>
      <c r="K599" s="9" t="s">
        <v>8</v>
      </c>
      <c r="L599" s="11" t="s">
        <v>8</v>
      </c>
      <c r="M599" s="7" t="s">
        <v>8</v>
      </c>
      <c r="N599" s="9" t="s">
        <v>8</v>
      </c>
      <c r="O599" s="11" t="s">
        <v>8</v>
      </c>
      <c r="P599" s="7" t="s">
        <v>8</v>
      </c>
      <c r="Q599" s="9" t="s">
        <v>8</v>
      </c>
      <c r="R599" s="11" t="s">
        <v>8</v>
      </c>
      <c r="S599" s="7" t="s">
        <v>8</v>
      </c>
      <c r="T599" s="9" t="s">
        <v>8</v>
      </c>
    </row>
    <row r="600" spans="1:20" ht="14.1" customHeight="1" x14ac:dyDescent="0.3">
      <c r="A600" s="3" t="s">
        <v>2310</v>
      </c>
      <c r="B600" s="3" t="s">
        <v>6606</v>
      </c>
      <c r="C600" s="11" t="s">
        <v>8</v>
      </c>
      <c r="D600" s="7" t="s">
        <v>8</v>
      </c>
      <c r="E600" s="9" t="s">
        <v>8</v>
      </c>
      <c r="F600" s="11" t="s">
        <v>8</v>
      </c>
      <c r="G600" s="7" t="s">
        <v>8</v>
      </c>
      <c r="H600" s="9" t="s">
        <v>8</v>
      </c>
      <c r="I600" s="11" t="s">
        <v>8</v>
      </c>
      <c r="J600" s="7" t="s">
        <v>8</v>
      </c>
      <c r="K600" s="9" t="s">
        <v>8</v>
      </c>
      <c r="L600" s="11" t="s">
        <v>8</v>
      </c>
      <c r="M600" s="7" t="s">
        <v>8</v>
      </c>
      <c r="N600" s="9" t="s">
        <v>8</v>
      </c>
      <c r="O600" s="11" t="s">
        <v>8</v>
      </c>
      <c r="P600" s="7" t="s">
        <v>8</v>
      </c>
      <c r="Q600" s="9" t="s">
        <v>8</v>
      </c>
      <c r="R600" s="11" t="s">
        <v>8</v>
      </c>
      <c r="S600" s="7" t="s">
        <v>8</v>
      </c>
      <c r="T600" s="9" t="s">
        <v>8</v>
      </c>
    </row>
    <row r="601" spans="1:20" ht="29.1" customHeight="1" x14ac:dyDescent="0.3">
      <c r="A601" s="3" t="s">
        <v>2313</v>
      </c>
      <c r="B601" s="2" t="s">
        <v>7612</v>
      </c>
      <c r="C601" s="11">
        <v>33</v>
      </c>
      <c r="D601" s="7">
        <v>166.25829967999999</v>
      </c>
      <c r="E601" s="9">
        <v>10274.8084234859</v>
      </c>
      <c r="F601" s="11" t="s">
        <v>8</v>
      </c>
      <c r="G601" s="7" t="s">
        <v>8</v>
      </c>
      <c r="H601" s="9" t="s">
        <v>8</v>
      </c>
      <c r="I601" s="11" t="s">
        <v>8</v>
      </c>
      <c r="J601" s="7" t="s">
        <v>8</v>
      </c>
      <c r="K601" s="9" t="s">
        <v>8</v>
      </c>
      <c r="L601" s="11">
        <v>20</v>
      </c>
      <c r="M601" s="7">
        <v>172.17646228000001</v>
      </c>
      <c r="N601" s="9">
        <v>10749.0324987763</v>
      </c>
      <c r="O601" s="11" t="s">
        <v>8</v>
      </c>
      <c r="P601" s="7" t="s">
        <v>8</v>
      </c>
      <c r="Q601" s="9" t="s">
        <v>8</v>
      </c>
      <c r="R601" s="11" t="s">
        <v>8</v>
      </c>
      <c r="S601" s="7" t="s">
        <v>8</v>
      </c>
      <c r="T601" s="9" t="s">
        <v>8</v>
      </c>
    </row>
    <row r="602" spans="1:20" ht="14.1" customHeight="1" x14ac:dyDescent="0.3">
      <c r="A602" s="3" t="s">
        <v>2316</v>
      </c>
      <c r="B602" s="3" t="s">
        <v>6608</v>
      </c>
      <c r="C602" s="11" t="s">
        <v>8</v>
      </c>
      <c r="D602" s="7" t="s">
        <v>8</v>
      </c>
      <c r="E602" s="9" t="s">
        <v>8</v>
      </c>
      <c r="F602" s="11" t="s">
        <v>8</v>
      </c>
      <c r="G602" s="7" t="s">
        <v>8</v>
      </c>
      <c r="H602" s="9" t="s">
        <v>8</v>
      </c>
      <c r="I602" s="11" t="s">
        <v>8</v>
      </c>
      <c r="J602" s="7" t="s">
        <v>8</v>
      </c>
      <c r="K602" s="9" t="s">
        <v>8</v>
      </c>
      <c r="L602" s="11" t="s">
        <v>8</v>
      </c>
      <c r="M602" s="7" t="s">
        <v>8</v>
      </c>
      <c r="N602" s="9" t="s">
        <v>8</v>
      </c>
      <c r="O602" s="11" t="s">
        <v>8</v>
      </c>
      <c r="P602" s="7" t="s">
        <v>8</v>
      </c>
      <c r="Q602" s="9" t="s">
        <v>8</v>
      </c>
      <c r="R602" s="11" t="s">
        <v>8</v>
      </c>
      <c r="S602" s="7" t="s">
        <v>8</v>
      </c>
      <c r="T602" s="9" t="s">
        <v>8</v>
      </c>
    </row>
    <row r="603" spans="1:20" ht="14.1" customHeight="1" x14ac:dyDescent="0.3">
      <c r="A603" s="3" t="s">
        <v>2320</v>
      </c>
      <c r="B603" s="3" t="s">
        <v>6609</v>
      </c>
      <c r="C603" s="11">
        <v>26</v>
      </c>
      <c r="D603" s="7">
        <v>217.32896890000001</v>
      </c>
      <c r="E603" s="9">
        <v>14396.2894363329</v>
      </c>
      <c r="F603" s="11" t="s">
        <v>8</v>
      </c>
      <c r="G603" s="7" t="s">
        <v>8</v>
      </c>
      <c r="H603" s="9" t="s">
        <v>8</v>
      </c>
      <c r="I603" s="11" t="s">
        <v>8</v>
      </c>
      <c r="J603" s="7" t="s">
        <v>8</v>
      </c>
      <c r="K603" s="9" t="s">
        <v>8</v>
      </c>
      <c r="L603" s="11" t="s">
        <v>8</v>
      </c>
      <c r="M603" s="7" t="s">
        <v>8</v>
      </c>
      <c r="N603" s="9" t="s">
        <v>8</v>
      </c>
      <c r="O603" s="11" t="s">
        <v>8</v>
      </c>
      <c r="P603" s="7" t="s">
        <v>8</v>
      </c>
      <c r="Q603" s="9" t="s">
        <v>8</v>
      </c>
      <c r="R603" s="11" t="s">
        <v>8</v>
      </c>
      <c r="S603" s="7" t="s">
        <v>8</v>
      </c>
      <c r="T603" s="9" t="s">
        <v>8</v>
      </c>
    </row>
    <row r="604" spans="1:20" ht="29.1" customHeight="1" x14ac:dyDescent="0.3">
      <c r="A604" s="3" t="s">
        <v>2323</v>
      </c>
      <c r="B604" s="2" t="s">
        <v>2324</v>
      </c>
      <c r="C604" s="11" t="s">
        <v>8</v>
      </c>
      <c r="D604" s="7" t="s">
        <v>8</v>
      </c>
      <c r="E604" s="9" t="s">
        <v>8</v>
      </c>
      <c r="F604" s="11" t="s">
        <v>8</v>
      </c>
      <c r="G604" s="7" t="s">
        <v>8</v>
      </c>
      <c r="H604" s="9" t="s">
        <v>8</v>
      </c>
      <c r="I604" s="11" t="s">
        <v>8</v>
      </c>
      <c r="J604" s="7" t="s">
        <v>8</v>
      </c>
      <c r="K604" s="9" t="s">
        <v>8</v>
      </c>
      <c r="L604" s="11" t="s">
        <v>8</v>
      </c>
      <c r="M604" s="7" t="s">
        <v>8</v>
      </c>
      <c r="N604" s="9" t="s">
        <v>8</v>
      </c>
      <c r="O604" s="11" t="s">
        <v>8</v>
      </c>
      <c r="P604" s="7" t="s">
        <v>8</v>
      </c>
      <c r="Q604" s="9" t="s">
        <v>8</v>
      </c>
      <c r="R604" s="11" t="s">
        <v>8</v>
      </c>
      <c r="S604" s="7" t="s">
        <v>8</v>
      </c>
      <c r="T604" s="9" t="s">
        <v>8</v>
      </c>
    </row>
    <row r="605" spans="1:20" ht="14.1" customHeight="1" x14ac:dyDescent="0.3">
      <c r="A605" s="3" t="s">
        <v>2327</v>
      </c>
      <c r="B605" s="3" t="s">
        <v>6611</v>
      </c>
      <c r="C605" s="11" t="s">
        <v>8</v>
      </c>
      <c r="D605" s="7" t="s">
        <v>8</v>
      </c>
      <c r="E605" s="9" t="s">
        <v>8</v>
      </c>
      <c r="F605" s="11" t="s">
        <v>8</v>
      </c>
      <c r="G605" s="7" t="s">
        <v>8</v>
      </c>
      <c r="H605" s="9" t="s">
        <v>8</v>
      </c>
      <c r="I605" s="11" t="s">
        <v>8</v>
      </c>
      <c r="J605" s="7" t="s">
        <v>8</v>
      </c>
      <c r="K605" s="9" t="s">
        <v>8</v>
      </c>
      <c r="L605" s="11" t="s">
        <v>8</v>
      </c>
      <c r="M605" s="7" t="s">
        <v>8</v>
      </c>
      <c r="N605" s="9" t="s">
        <v>8</v>
      </c>
      <c r="O605" s="11" t="s">
        <v>8</v>
      </c>
      <c r="P605" s="7" t="s">
        <v>8</v>
      </c>
      <c r="Q605" s="9" t="s">
        <v>8</v>
      </c>
      <c r="R605" s="11" t="s">
        <v>8</v>
      </c>
      <c r="S605" s="7" t="s">
        <v>8</v>
      </c>
      <c r="T605" s="9" t="s">
        <v>8</v>
      </c>
    </row>
    <row r="606" spans="1:20" ht="14.1" customHeight="1" x14ac:dyDescent="0.3">
      <c r="A606" s="3" t="s">
        <v>2331</v>
      </c>
      <c r="B606" s="3" t="s">
        <v>6612</v>
      </c>
      <c r="C606" s="11" t="s">
        <v>8</v>
      </c>
      <c r="D606" s="7" t="s">
        <v>8</v>
      </c>
      <c r="E606" s="9" t="s">
        <v>8</v>
      </c>
      <c r="F606" s="11" t="s">
        <v>8</v>
      </c>
      <c r="G606" s="7" t="s">
        <v>8</v>
      </c>
      <c r="H606" s="9" t="s">
        <v>8</v>
      </c>
      <c r="I606" s="11" t="s">
        <v>8</v>
      </c>
      <c r="J606" s="7" t="s">
        <v>8</v>
      </c>
      <c r="K606" s="9" t="s">
        <v>8</v>
      </c>
      <c r="L606" s="11" t="s">
        <v>8</v>
      </c>
      <c r="M606" s="7" t="s">
        <v>8</v>
      </c>
      <c r="N606" s="9" t="s">
        <v>8</v>
      </c>
      <c r="O606" s="11" t="s">
        <v>8</v>
      </c>
      <c r="P606" s="7" t="s">
        <v>8</v>
      </c>
      <c r="Q606" s="9" t="s">
        <v>8</v>
      </c>
      <c r="R606" s="11" t="s">
        <v>8</v>
      </c>
      <c r="S606" s="7" t="s">
        <v>8</v>
      </c>
      <c r="T606" s="9" t="s">
        <v>8</v>
      </c>
    </row>
    <row r="607" spans="1:20" ht="14.1" customHeight="1" x14ac:dyDescent="0.3">
      <c r="A607" s="3" t="s">
        <v>2335</v>
      </c>
      <c r="B607" s="3" t="s">
        <v>6613</v>
      </c>
      <c r="C607" s="11" t="s">
        <v>8</v>
      </c>
      <c r="D607" s="7" t="s">
        <v>8</v>
      </c>
      <c r="E607" s="9" t="s">
        <v>8</v>
      </c>
      <c r="F607" s="11" t="s">
        <v>8</v>
      </c>
      <c r="G607" s="7" t="s">
        <v>8</v>
      </c>
      <c r="H607" s="9" t="s">
        <v>8</v>
      </c>
      <c r="I607" s="11" t="s">
        <v>8</v>
      </c>
      <c r="J607" s="7" t="s">
        <v>8</v>
      </c>
      <c r="K607" s="9" t="s">
        <v>8</v>
      </c>
      <c r="L607" s="11" t="s">
        <v>8</v>
      </c>
      <c r="M607" s="7" t="s">
        <v>8</v>
      </c>
      <c r="N607" s="9" t="s">
        <v>8</v>
      </c>
      <c r="O607" s="11" t="s">
        <v>8</v>
      </c>
      <c r="P607" s="7" t="s">
        <v>8</v>
      </c>
      <c r="Q607" s="9" t="s">
        <v>8</v>
      </c>
      <c r="R607" s="11" t="s">
        <v>8</v>
      </c>
      <c r="S607" s="7" t="s">
        <v>8</v>
      </c>
      <c r="T607" s="9" t="s">
        <v>8</v>
      </c>
    </row>
    <row r="608" spans="1:20" ht="14.1" customHeight="1" x14ac:dyDescent="0.3">
      <c r="A608" s="3" t="s">
        <v>2339</v>
      </c>
      <c r="B608" s="3" t="s">
        <v>2340</v>
      </c>
      <c r="C608" s="11" t="s">
        <v>8</v>
      </c>
      <c r="D608" s="7" t="s">
        <v>8</v>
      </c>
      <c r="E608" s="9" t="s">
        <v>8</v>
      </c>
      <c r="F608" s="11" t="s">
        <v>8</v>
      </c>
      <c r="G608" s="7" t="s">
        <v>8</v>
      </c>
      <c r="H608" s="9" t="s">
        <v>8</v>
      </c>
      <c r="I608" s="11" t="s">
        <v>8</v>
      </c>
      <c r="J608" s="7" t="s">
        <v>8</v>
      </c>
      <c r="K608" s="9" t="s">
        <v>8</v>
      </c>
      <c r="L608" s="11" t="s">
        <v>8</v>
      </c>
      <c r="M608" s="7" t="s">
        <v>8</v>
      </c>
      <c r="N608" s="9" t="s">
        <v>8</v>
      </c>
      <c r="O608" s="11" t="s">
        <v>8</v>
      </c>
      <c r="P608" s="7" t="s">
        <v>8</v>
      </c>
      <c r="Q608" s="9" t="s">
        <v>8</v>
      </c>
      <c r="R608" s="11" t="s">
        <v>8</v>
      </c>
      <c r="S608" s="7" t="s">
        <v>8</v>
      </c>
      <c r="T608" s="9" t="s">
        <v>8</v>
      </c>
    </row>
    <row r="609" spans="1:20" ht="14.1" customHeight="1" x14ac:dyDescent="0.3">
      <c r="A609" s="3" t="s">
        <v>2343</v>
      </c>
      <c r="B609" s="3" t="s">
        <v>6614</v>
      </c>
      <c r="C609" s="11" t="s">
        <v>8</v>
      </c>
      <c r="D609" s="7" t="s">
        <v>8</v>
      </c>
      <c r="E609" s="9" t="s">
        <v>8</v>
      </c>
      <c r="F609" s="11" t="s">
        <v>8</v>
      </c>
      <c r="G609" s="7" t="s">
        <v>8</v>
      </c>
      <c r="H609" s="9" t="s">
        <v>8</v>
      </c>
      <c r="I609" s="11" t="s">
        <v>8</v>
      </c>
      <c r="J609" s="7" t="s">
        <v>8</v>
      </c>
      <c r="K609" s="9" t="s">
        <v>8</v>
      </c>
      <c r="L609" s="11" t="s">
        <v>8</v>
      </c>
      <c r="M609" s="7" t="s">
        <v>8</v>
      </c>
      <c r="N609" s="9" t="s">
        <v>8</v>
      </c>
      <c r="O609" s="11" t="s">
        <v>8</v>
      </c>
      <c r="P609" s="7" t="s">
        <v>8</v>
      </c>
      <c r="Q609" s="9" t="s">
        <v>8</v>
      </c>
      <c r="R609" s="11" t="s">
        <v>8</v>
      </c>
      <c r="S609" s="7" t="s">
        <v>8</v>
      </c>
      <c r="T609" s="9" t="s">
        <v>8</v>
      </c>
    </row>
    <row r="610" spans="1:20" ht="14.1" customHeight="1" x14ac:dyDescent="0.3">
      <c r="A610" s="3" t="s">
        <v>2347</v>
      </c>
      <c r="B610" s="3" t="s">
        <v>2348</v>
      </c>
      <c r="C610" s="11" t="s">
        <v>8</v>
      </c>
      <c r="D610" s="7" t="s">
        <v>8</v>
      </c>
      <c r="E610" s="9" t="s">
        <v>8</v>
      </c>
      <c r="F610" s="11" t="s">
        <v>8</v>
      </c>
      <c r="G610" s="7" t="s">
        <v>8</v>
      </c>
      <c r="H610" s="9" t="s">
        <v>8</v>
      </c>
      <c r="I610" s="11" t="s">
        <v>8</v>
      </c>
      <c r="J610" s="7" t="s">
        <v>8</v>
      </c>
      <c r="K610" s="9" t="s">
        <v>8</v>
      </c>
      <c r="L610" s="11" t="s">
        <v>8</v>
      </c>
      <c r="M610" s="7" t="s">
        <v>8</v>
      </c>
      <c r="N610" s="9" t="s">
        <v>8</v>
      </c>
      <c r="O610" s="11" t="s">
        <v>8</v>
      </c>
      <c r="P610" s="7" t="s">
        <v>8</v>
      </c>
      <c r="Q610" s="9" t="s">
        <v>8</v>
      </c>
      <c r="R610" s="11" t="s">
        <v>8</v>
      </c>
      <c r="S610" s="7" t="s">
        <v>8</v>
      </c>
      <c r="T610" s="9" t="s">
        <v>8</v>
      </c>
    </row>
    <row r="611" spans="1:20" ht="29.1" customHeight="1" x14ac:dyDescent="0.3">
      <c r="A611" s="3" t="s">
        <v>2351</v>
      </c>
      <c r="B611" s="2" t="s">
        <v>2352</v>
      </c>
      <c r="C611" s="11" t="s">
        <v>8</v>
      </c>
      <c r="D611" s="7" t="s">
        <v>8</v>
      </c>
      <c r="E611" s="9" t="s">
        <v>8</v>
      </c>
      <c r="F611" s="11" t="s">
        <v>8</v>
      </c>
      <c r="G611" s="7" t="s">
        <v>8</v>
      </c>
      <c r="H611" s="9" t="s">
        <v>8</v>
      </c>
      <c r="I611" s="11" t="s">
        <v>8</v>
      </c>
      <c r="J611" s="7" t="s">
        <v>8</v>
      </c>
      <c r="K611" s="9" t="s">
        <v>8</v>
      </c>
      <c r="L611" s="11" t="s">
        <v>8</v>
      </c>
      <c r="M611" s="7" t="s">
        <v>8</v>
      </c>
      <c r="N611" s="9" t="s">
        <v>8</v>
      </c>
      <c r="O611" s="11" t="s">
        <v>8</v>
      </c>
      <c r="P611" s="7" t="s">
        <v>8</v>
      </c>
      <c r="Q611" s="9" t="s">
        <v>8</v>
      </c>
      <c r="R611" s="11" t="s">
        <v>8</v>
      </c>
      <c r="S611" s="7" t="s">
        <v>8</v>
      </c>
      <c r="T611" s="9" t="s">
        <v>8</v>
      </c>
    </row>
    <row r="612" spans="1:20" ht="29.1" customHeight="1" x14ac:dyDescent="0.3">
      <c r="A612" s="3" t="s">
        <v>2355</v>
      </c>
      <c r="B612" s="2" t="s">
        <v>2356</v>
      </c>
      <c r="C612" s="11" t="s">
        <v>8</v>
      </c>
      <c r="D612" s="7" t="s">
        <v>8</v>
      </c>
      <c r="E612" s="9" t="s">
        <v>8</v>
      </c>
      <c r="F612" s="11" t="s">
        <v>8</v>
      </c>
      <c r="G612" s="7" t="s">
        <v>8</v>
      </c>
      <c r="H612" s="9" t="s">
        <v>8</v>
      </c>
      <c r="I612" s="11" t="s">
        <v>8</v>
      </c>
      <c r="J612" s="7" t="s">
        <v>8</v>
      </c>
      <c r="K612" s="9" t="s">
        <v>8</v>
      </c>
      <c r="L612" s="11" t="s">
        <v>8</v>
      </c>
      <c r="M612" s="7" t="s">
        <v>8</v>
      </c>
      <c r="N612" s="9" t="s">
        <v>8</v>
      </c>
      <c r="O612" s="11" t="s">
        <v>8</v>
      </c>
      <c r="P612" s="7" t="s">
        <v>8</v>
      </c>
      <c r="Q612" s="9" t="s">
        <v>8</v>
      </c>
      <c r="R612" s="11" t="s">
        <v>8</v>
      </c>
      <c r="S612" s="7" t="s">
        <v>8</v>
      </c>
      <c r="T612" s="9" t="s">
        <v>8</v>
      </c>
    </row>
    <row r="613" spans="1:20" ht="14.1" customHeight="1" x14ac:dyDescent="0.3">
      <c r="A613" s="3" t="s">
        <v>2359</v>
      </c>
      <c r="B613" s="3" t="s">
        <v>6617</v>
      </c>
      <c r="C613" s="11" t="s">
        <v>8</v>
      </c>
      <c r="D613" s="7" t="s">
        <v>8</v>
      </c>
      <c r="E613" s="9" t="s">
        <v>8</v>
      </c>
      <c r="F613" s="11" t="s">
        <v>8</v>
      </c>
      <c r="G613" s="7" t="s">
        <v>8</v>
      </c>
      <c r="H613" s="9" t="s">
        <v>8</v>
      </c>
      <c r="I613" s="11" t="s">
        <v>8</v>
      </c>
      <c r="J613" s="7" t="s">
        <v>8</v>
      </c>
      <c r="K613" s="9" t="s">
        <v>8</v>
      </c>
      <c r="L613" s="11" t="s">
        <v>8</v>
      </c>
      <c r="M613" s="7" t="s">
        <v>8</v>
      </c>
      <c r="N613" s="9" t="s">
        <v>8</v>
      </c>
      <c r="O613" s="11" t="s">
        <v>8</v>
      </c>
      <c r="P613" s="7" t="s">
        <v>8</v>
      </c>
      <c r="Q613" s="9" t="s">
        <v>8</v>
      </c>
      <c r="R613" s="11" t="s">
        <v>8</v>
      </c>
      <c r="S613" s="7" t="s">
        <v>8</v>
      </c>
      <c r="T613" s="9" t="s">
        <v>8</v>
      </c>
    </row>
    <row r="614" spans="1:20" ht="14.1" customHeight="1" x14ac:dyDescent="0.3">
      <c r="A614" s="3" t="s">
        <v>2363</v>
      </c>
      <c r="B614" s="3" t="s">
        <v>2364</v>
      </c>
      <c r="C614" s="11">
        <v>38</v>
      </c>
      <c r="D614" s="7">
        <v>152.52378389</v>
      </c>
      <c r="E614" s="9">
        <v>13502.114950261601</v>
      </c>
      <c r="F614" s="11" t="s">
        <v>8</v>
      </c>
      <c r="G614" s="7" t="s">
        <v>8</v>
      </c>
      <c r="H614" s="9" t="s">
        <v>8</v>
      </c>
      <c r="I614" s="11" t="s">
        <v>8</v>
      </c>
      <c r="J614" s="7" t="s">
        <v>8</v>
      </c>
      <c r="K614" s="9" t="s">
        <v>8</v>
      </c>
      <c r="L614" s="11" t="s">
        <v>8</v>
      </c>
      <c r="M614" s="7" t="s">
        <v>8</v>
      </c>
      <c r="N614" s="9" t="s">
        <v>8</v>
      </c>
      <c r="O614" s="11" t="s">
        <v>8</v>
      </c>
      <c r="P614" s="7" t="s">
        <v>8</v>
      </c>
      <c r="Q614" s="9" t="s">
        <v>8</v>
      </c>
      <c r="R614" s="11" t="s">
        <v>8</v>
      </c>
      <c r="S614" s="7" t="s">
        <v>8</v>
      </c>
      <c r="T614" s="9" t="s">
        <v>8</v>
      </c>
    </row>
    <row r="615" spans="1:20" ht="14.1" customHeight="1" x14ac:dyDescent="0.3">
      <c r="A615" s="3" t="s">
        <v>2368</v>
      </c>
      <c r="B615" s="3" t="s">
        <v>6618</v>
      </c>
      <c r="C615" s="11" t="s">
        <v>8</v>
      </c>
      <c r="D615" s="7" t="s">
        <v>8</v>
      </c>
      <c r="E615" s="9" t="s">
        <v>8</v>
      </c>
      <c r="F615" s="11" t="s">
        <v>8</v>
      </c>
      <c r="G615" s="7" t="s">
        <v>8</v>
      </c>
      <c r="H615" s="9" t="s">
        <v>8</v>
      </c>
      <c r="I615" s="11" t="s">
        <v>8</v>
      </c>
      <c r="J615" s="7" t="s">
        <v>8</v>
      </c>
      <c r="K615" s="9" t="s">
        <v>8</v>
      </c>
      <c r="L615" s="11" t="s">
        <v>8</v>
      </c>
      <c r="M615" s="7" t="s">
        <v>8</v>
      </c>
      <c r="N615" s="9" t="s">
        <v>8</v>
      </c>
      <c r="O615" s="11" t="s">
        <v>8</v>
      </c>
      <c r="P615" s="7" t="s">
        <v>8</v>
      </c>
      <c r="Q615" s="9" t="s">
        <v>8</v>
      </c>
      <c r="R615" s="11" t="s">
        <v>8</v>
      </c>
      <c r="S615" s="7" t="s">
        <v>8</v>
      </c>
      <c r="T615" s="9" t="s">
        <v>8</v>
      </c>
    </row>
    <row r="616" spans="1:20" ht="14.1" customHeight="1" x14ac:dyDescent="0.3">
      <c r="A616" s="3" t="s">
        <v>2372</v>
      </c>
      <c r="B616" s="3" t="s">
        <v>6619</v>
      </c>
      <c r="C616" s="11">
        <v>255</v>
      </c>
      <c r="D616" s="7">
        <v>112.44987458</v>
      </c>
      <c r="E616" s="9">
        <v>9099.1698008180701</v>
      </c>
      <c r="F616" s="11">
        <v>24</v>
      </c>
      <c r="G616" s="7">
        <v>190.85529291</v>
      </c>
      <c r="H616" s="9">
        <v>17102.404032929899</v>
      </c>
      <c r="I616" s="11">
        <v>60</v>
      </c>
      <c r="J616" s="7">
        <v>111.17434170999999</v>
      </c>
      <c r="K616" s="9">
        <v>9118.1142411631699</v>
      </c>
      <c r="L616" s="11" t="s">
        <v>8</v>
      </c>
      <c r="M616" s="7" t="s">
        <v>8</v>
      </c>
      <c r="N616" s="9" t="s">
        <v>8</v>
      </c>
      <c r="O616" s="11">
        <v>18</v>
      </c>
      <c r="P616" s="7">
        <v>123.27635142</v>
      </c>
      <c r="Q616" s="9">
        <v>9819.7635516581704</v>
      </c>
      <c r="R616" s="11">
        <v>20</v>
      </c>
      <c r="S616" s="7">
        <v>138.87001975999999</v>
      </c>
      <c r="T616" s="9">
        <v>10979.939791818</v>
      </c>
    </row>
    <row r="617" spans="1:20" ht="14.1" customHeight="1" x14ac:dyDescent="0.3">
      <c r="A617" s="3" t="s">
        <v>2375</v>
      </c>
      <c r="B617" s="3" t="s">
        <v>6620</v>
      </c>
      <c r="C617" s="11">
        <v>20</v>
      </c>
      <c r="D617" s="7">
        <v>87.579980859000003</v>
      </c>
      <c r="E617" s="9">
        <v>8740.9857527280801</v>
      </c>
      <c r="F617" s="11" t="s">
        <v>8</v>
      </c>
      <c r="G617" s="7" t="s">
        <v>8</v>
      </c>
      <c r="H617" s="9" t="s">
        <v>8</v>
      </c>
      <c r="I617" s="11" t="s">
        <v>8</v>
      </c>
      <c r="J617" s="7" t="s">
        <v>8</v>
      </c>
      <c r="K617" s="9" t="s">
        <v>8</v>
      </c>
      <c r="L617" s="11">
        <v>15</v>
      </c>
      <c r="M617" s="7">
        <v>77.971877090999996</v>
      </c>
      <c r="N617" s="9">
        <v>7842.4676618728799</v>
      </c>
      <c r="O617" s="11" t="s">
        <v>8</v>
      </c>
      <c r="P617" s="7" t="s">
        <v>8</v>
      </c>
      <c r="Q617" s="9" t="s">
        <v>8</v>
      </c>
      <c r="R617" s="11" t="s">
        <v>8</v>
      </c>
      <c r="S617" s="7" t="s">
        <v>8</v>
      </c>
      <c r="T617" s="9" t="s">
        <v>8</v>
      </c>
    </row>
    <row r="618" spans="1:20" ht="14.1" customHeight="1" x14ac:dyDescent="0.3">
      <c r="A618" s="3" t="s">
        <v>2378</v>
      </c>
      <c r="B618" s="3" t="s">
        <v>2379</v>
      </c>
      <c r="C618" s="11">
        <v>19</v>
      </c>
      <c r="D618" s="7">
        <v>187.20872283</v>
      </c>
      <c r="E618" s="9">
        <v>16711.4421414889</v>
      </c>
      <c r="F618" s="11" t="s">
        <v>8</v>
      </c>
      <c r="G618" s="7" t="s">
        <v>8</v>
      </c>
      <c r="H618" s="9" t="s">
        <v>8</v>
      </c>
      <c r="I618" s="11" t="s">
        <v>8</v>
      </c>
      <c r="J618" s="7" t="s">
        <v>8</v>
      </c>
      <c r="K618" s="9" t="s">
        <v>8</v>
      </c>
      <c r="L618" s="11" t="s">
        <v>8</v>
      </c>
      <c r="M618" s="7" t="s">
        <v>8</v>
      </c>
      <c r="N618" s="9" t="s">
        <v>8</v>
      </c>
      <c r="O618" s="11" t="s">
        <v>8</v>
      </c>
      <c r="P618" s="7" t="s">
        <v>8</v>
      </c>
      <c r="Q618" s="9" t="s">
        <v>8</v>
      </c>
      <c r="R618" s="11" t="s">
        <v>8</v>
      </c>
      <c r="S618" s="7" t="s">
        <v>8</v>
      </c>
      <c r="T618" s="9" t="s">
        <v>8</v>
      </c>
    </row>
    <row r="619" spans="1:20" ht="29.1" customHeight="1" x14ac:dyDescent="0.3">
      <c r="A619" s="3" t="s">
        <v>2383</v>
      </c>
      <c r="B619" s="2" t="s">
        <v>7613</v>
      </c>
      <c r="C619" s="11">
        <v>15</v>
      </c>
      <c r="D619" s="7">
        <v>271.36380609999998</v>
      </c>
      <c r="E619" s="9">
        <v>21062.055341789401</v>
      </c>
      <c r="F619" s="11" t="s">
        <v>8</v>
      </c>
      <c r="G619" s="7" t="s">
        <v>8</v>
      </c>
      <c r="H619" s="9" t="s">
        <v>8</v>
      </c>
      <c r="I619" s="11" t="s">
        <v>8</v>
      </c>
      <c r="J619" s="7" t="s">
        <v>8</v>
      </c>
      <c r="K619" s="9" t="s">
        <v>8</v>
      </c>
      <c r="L619" s="11" t="s">
        <v>8</v>
      </c>
      <c r="M619" s="7" t="s">
        <v>8</v>
      </c>
      <c r="N619" s="9" t="s">
        <v>8</v>
      </c>
      <c r="O619" s="11" t="s">
        <v>8</v>
      </c>
      <c r="P619" s="7" t="s">
        <v>8</v>
      </c>
      <c r="Q619" s="9" t="s">
        <v>8</v>
      </c>
      <c r="R619" s="11" t="s">
        <v>8</v>
      </c>
      <c r="S619" s="7" t="s">
        <v>8</v>
      </c>
      <c r="T619" s="9" t="s">
        <v>8</v>
      </c>
    </row>
    <row r="620" spans="1:20" ht="29.1" customHeight="1" x14ac:dyDescent="0.3">
      <c r="A620" s="3" t="s">
        <v>2388</v>
      </c>
      <c r="B620" s="2" t="s">
        <v>7614</v>
      </c>
      <c r="C620" s="11">
        <v>30</v>
      </c>
      <c r="D620" s="7">
        <v>172.61455208000001</v>
      </c>
      <c r="E620" s="9">
        <v>13035.483315556199</v>
      </c>
      <c r="F620" s="11" t="s">
        <v>8</v>
      </c>
      <c r="G620" s="7" t="s">
        <v>8</v>
      </c>
      <c r="H620" s="9" t="s">
        <v>8</v>
      </c>
      <c r="I620" s="11" t="s">
        <v>8</v>
      </c>
      <c r="J620" s="7" t="s">
        <v>8</v>
      </c>
      <c r="K620" s="9" t="s">
        <v>8</v>
      </c>
      <c r="L620" s="11" t="s">
        <v>8</v>
      </c>
      <c r="M620" s="7" t="s">
        <v>8</v>
      </c>
      <c r="N620" s="9" t="s">
        <v>8</v>
      </c>
      <c r="O620" s="11" t="s">
        <v>8</v>
      </c>
      <c r="P620" s="7" t="s">
        <v>8</v>
      </c>
      <c r="Q620" s="9" t="s">
        <v>8</v>
      </c>
      <c r="R620" s="11" t="s">
        <v>8</v>
      </c>
      <c r="S620" s="7" t="s">
        <v>8</v>
      </c>
      <c r="T620" s="9" t="s">
        <v>8</v>
      </c>
    </row>
    <row r="621" spans="1:20" ht="14.1" customHeight="1" x14ac:dyDescent="0.3">
      <c r="A621" s="3" t="s">
        <v>2392</v>
      </c>
      <c r="B621" s="3" t="s">
        <v>2393</v>
      </c>
      <c r="C621" s="11" t="s">
        <v>8</v>
      </c>
      <c r="D621" s="7" t="s">
        <v>8</v>
      </c>
      <c r="E621" s="9" t="s">
        <v>8</v>
      </c>
      <c r="F621" s="11" t="s">
        <v>8</v>
      </c>
      <c r="G621" s="7" t="s">
        <v>8</v>
      </c>
      <c r="H621" s="9" t="s">
        <v>8</v>
      </c>
      <c r="I621" s="11" t="s">
        <v>8</v>
      </c>
      <c r="J621" s="7" t="s">
        <v>8</v>
      </c>
      <c r="K621" s="9" t="s">
        <v>8</v>
      </c>
      <c r="L621" s="11" t="s">
        <v>8</v>
      </c>
      <c r="M621" s="7" t="s">
        <v>8</v>
      </c>
      <c r="N621" s="9" t="s">
        <v>8</v>
      </c>
      <c r="O621" s="11" t="s">
        <v>8</v>
      </c>
      <c r="P621" s="7" t="s">
        <v>8</v>
      </c>
      <c r="Q621" s="9" t="s">
        <v>8</v>
      </c>
      <c r="R621" s="11" t="s">
        <v>8</v>
      </c>
      <c r="S621" s="7" t="s">
        <v>8</v>
      </c>
      <c r="T621" s="9" t="s">
        <v>8</v>
      </c>
    </row>
    <row r="622" spans="1:20" ht="29.1" customHeight="1" x14ac:dyDescent="0.3">
      <c r="A622" s="3" t="s">
        <v>2397</v>
      </c>
      <c r="B622" s="2" t="s">
        <v>2398</v>
      </c>
      <c r="C622" s="11" t="s">
        <v>8</v>
      </c>
      <c r="D622" s="7" t="s">
        <v>8</v>
      </c>
      <c r="E622" s="9" t="s">
        <v>8</v>
      </c>
      <c r="F622" s="11" t="s">
        <v>8</v>
      </c>
      <c r="G622" s="7" t="s">
        <v>8</v>
      </c>
      <c r="H622" s="9" t="s">
        <v>8</v>
      </c>
      <c r="I622" s="11" t="s">
        <v>8</v>
      </c>
      <c r="J622" s="7" t="s">
        <v>8</v>
      </c>
      <c r="K622" s="9" t="s">
        <v>8</v>
      </c>
      <c r="L622" s="11" t="s">
        <v>8</v>
      </c>
      <c r="M622" s="7" t="s">
        <v>8</v>
      </c>
      <c r="N622" s="9" t="s">
        <v>8</v>
      </c>
      <c r="O622" s="11" t="s">
        <v>8</v>
      </c>
      <c r="P622" s="7" t="s">
        <v>8</v>
      </c>
      <c r="Q622" s="9" t="s">
        <v>8</v>
      </c>
      <c r="R622" s="11" t="s">
        <v>8</v>
      </c>
      <c r="S622" s="7" t="s">
        <v>8</v>
      </c>
      <c r="T622" s="9" t="s">
        <v>8</v>
      </c>
    </row>
    <row r="623" spans="1:20" ht="14.1" customHeight="1" x14ac:dyDescent="0.3">
      <c r="A623" s="3" t="s">
        <v>2401</v>
      </c>
      <c r="B623" s="3" t="s">
        <v>2402</v>
      </c>
      <c r="C623" s="11" t="s">
        <v>8</v>
      </c>
      <c r="D623" s="7" t="s">
        <v>8</v>
      </c>
      <c r="E623" s="9" t="s">
        <v>8</v>
      </c>
      <c r="F623" s="11" t="s">
        <v>8</v>
      </c>
      <c r="G623" s="7" t="s">
        <v>8</v>
      </c>
      <c r="H623" s="9" t="s">
        <v>8</v>
      </c>
      <c r="I623" s="11" t="s">
        <v>8</v>
      </c>
      <c r="J623" s="7" t="s">
        <v>8</v>
      </c>
      <c r="K623" s="9" t="s">
        <v>8</v>
      </c>
      <c r="L623" s="11" t="s">
        <v>8</v>
      </c>
      <c r="M623" s="7" t="s">
        <v>8</v>
      </c>
      <c r="N623" s="9" t="s">
        <v>8</v>
      </c>
      <c r="O623" s="11" t="s">
        <v>8</v>
      </c>
      <c r="P623" s="7" t="s">
        <v>8</v>
      </c>
      <c r="Q623" s="9" t="s">
        <v>8</v>
      </c>
      <c r="R623" s="11" t="s">
        <v>8</v>
      </c>
      <c r="S623" s="7" t="s">
        <v>8</v>
      </c>
      <c r="T623" s="9" t="s">
        <v>8</v>
      </c>
    </row>
    <row r="624" spans="1:20" ht="14.1" customHeight="1" x14ac:dyDescent="0.3">
      <c r="A624" s="3" t="s">
        <v>2405</v>
      </c>
      <c r="B624" s="3" t="s">
        <v>6624</v>
      </c>
      <c r="C624" s="11" t="s">
        <v>8</v>
      </c>
      <c r="D624" s="7" t="s">
        <v>8</v>
      </c>
      <c r="E624" s="9" t="s">
        <v>8</v>
      </c>
      <c r="F624" s="11" t="s">
        <v>8</v>
      </c>
      <c r="G624" s="7" t="s">
        <v>8</v>
      </c>
      <c r="H624" s="9" t="s">
        <v>8</v>
      </c>
      <c r="I624" s="11" t="s">
        <v>8</v>
      </c>
      <c r="J624" s="7" t="s">
        <v>8</v>
      </c>
      <c r="K624" s="9" t="s">
        <v>8</v>
      </c>
      <c r="L624" s="11" t="s">
        <v>8</v>
      </c>
      <c r="M624" s="7" t="s">
        <v>8</v>
      </c>
      <c r="N624" s="9" t="s">
        <v>8</v>
      </c>
      <c r="O624" s="11" t="s">
        <v>8</v>
      </c>
      <c r="P624" s="7" t="s">
        <v>8</v>
      </c>
      <c r="Q624" s="9" t="s">
        <v>8</v>
      </c>
      <c r="R624" s="11" t="s">
        <v>8</v>
      </c>
      <c r="S624" s="7" t="s">
        <v>8</v>
      </c>
      <c r="T624" s="9" t="s">
        <v>8</v>
      </c>
    </row>
    <row r="625" spans="1:20" ht="14.1" customHeight="1" x14ac:dyDescent="0.3">
      <c r="A625" s="3" t="s">
        <v>2408</v>
      </c>
      <c r="B625" s="3" t="s">
        <v>2409</v>
      </c>
      <c r="C625" s="11">
        <v>381</v>
      </c>
      <c r="D625" s="7">
        <v>113.71775719</v>
      </c>
      <c r="E625" s="9">
        <v>8041.7288596602802</v>
      </c>
      <c r="F625" s="11">
        <v>20</v>
      </c>
      <c r="G625" s="7">
        <v>236.12881311999999</v>
      </c>
      <c r="H625" s="9">
        <v>16756.218193139601</v>
      </c>
      <c r="I625" s="11">
        <v>86</v>
      </c>
      <c r="J625" s="7">
        <v>145.03573997999999</v>
      </c>
      <c r="K625" s="9">
        <v>10382.893401020299</v>
      </c>
      <c r="L625" s="11">
        <v>119</v>
      </c>
      <c r="M625" s="7">
        <v>87.350768247999994</v>
      </c>
      <c r="N625" s="9">
        <v>6100.0204213743</v>
      </c>
      <c r="O625" s="11">
        <v>13</v>
      </c>
      <c r="P625" s="7">
        <v>114.72819307</v>
      </c>
      <c r="Q625" s="9">
        <v>8321.2083263615805</v>
      </c>
      <c r="R625" s="11" t="s">
        <v>8</v>
      </c>
      <c r="S625" s="7" t="s">
        <v>8</v>
      </c>
      <c r="T625" s="9" t="s">
        <v>8</v>
      </c>
    </row>
    <row r="626" spans="1:20" ht="29.1" customHeight="1" x14ac:dyDescent="0.3">
      <c r="A626" s="3" t="s">
        <v>2412</v>
      </c>
      <c r="B626" s="2" t="s">
        <v>7615</v>
      </c>
      <c r="C626" s="11" t="s">
        <v>8</v>
      </c>
      <c r="D626" s="7" t="s">
        <v>8</v>
      </c>
      <c r="E626" s="9" t="s">
        <v>8</v>
      </c>
      <c r="F626" s="11" t="s">
        <v>8</v>
      </c>
      <c r="G626" s="7" t="s">
        <v>8</v>
      </c>
      <c r="H626" s="9" t="s">
        <v>8</v>
      </c>
      <c r="I626" s="11" t="s">
        <v>8</v>
      </c>
      <c r="J626" s="7" t="s">
        <v>8</v>
      </c>
      <c r="K626" s="9" t="s">
        <v>8</v>
      </c>
      <c r="L626" s="11" t="s">
        <v>8</v>
      </c>
      <c r="M626" s="7" t="s">
        <v>8</v>
      </c>
      <c r="N626" s="9" t="s">
        <v>8</v>
      </c>
      <c r="O626" s="11" t="s">
        <v>8</v>
      </c>
      <c r="P626" s="7" t="s">
        <v>8</v>
      </c>
      <c r="Q626" s="9" t="s">
        <v>8</v>
      </c>
      <c r="R626" s="11" t="s">
        <v>8</v>
      </c>
      <c r="S626" s="7" t="s">
        <v>8</v>
      </c>
      <c r="T626" s="9" t="s">
        <v>8</v>
      </c>
    </row>
    <row r="627" spans="1:20" ht="29.1" customHeight="1" x14ac:dyDescent="0.3">
      <c r="A627" s="3" t="s">
        <v>2416</v>
      </c>
      <c r="B627" s="2" t="s">
        <v>2417</v>
      </c>
      <c r="C627" s="11">
        <v>95</v>
      </c>
      <c r="D627" s="7">
        <v>150.93020723000001</v>
      </c>
      <c r="E627" s="9">
        <v>19069.0168675637</v>
      </c>
      <c r="F627" s="11">
        <v>21</v>
      </c>
      <c r="G627" s="7">
        <v>174.59859677</v>
      </c>
      <c r="H627" s="9">
        <v>20040.866264278</v>
      </c>
      <c r="I627" s="11" t="s">
        <v>8</v>
      </c>
      <c r="J627" s="7" t="s">
        <v>8</v>
      </c>
      <c r="K627" s="9" t="s">
        <v>8</v>
      </c>
      <c r="L627" s="11" t="s">
        <v>8</v>
      </c>
      <c r="M627" s="7" t="s">
        <v>8</v>
      </c>
      <c r="N627" s="9" t="s">
        <v>8</v>
      </c>
      <c r="O627" s="11" t="s">
        <v>8</v>
      </c>
      <c r="P627" s="7" t="s">
        <v>8</v>
      </c>
      <c r="Q627" s="9" t="s">
        <v>8</v>
      </c>
      <c r="R627" s="11" t="s">
        <v>8</v>
      </c>
      <c r="S627" s="7" t="s">
        <v>8</v>
      </c>
      <c r="T627" s="9" t="s">
        <v>8</v>
      </c>
    </row>
    <row r="628" spans="1:20" ht="14.1" customHeight="1" x14ac:dyDescent="0.3">
      <c r="A628" s="3" t="s">
        <v>2419</v>
      </c>
      <c r="B628" s="3" t="s">
        <v>6627</v>
      </c>
      <c r="C628" s="11">
        <v>61</v>
      </c>
      <c r="D628" s="7">
        <v>177.38469724999999</v>
      </c>
      <c r="E628" s="9">
        <v>14585.093859160501</v>
      </c>
      <c r="F628" s="11" t="s">
        <v>8</v>
      </c>
      <c r="G628" s="7" t="s">
        <v>8</v>
      </c>
      <c r="H628" s="9" t="s">
        <v>8</v>
      </c>
      <c r="I628" s="11" t="s">
        <v>8</v>
      </c>
      <c r="J628" s="7" t="s">
        <v>8</v>
      </c>
      <c r="K628" s="9" t="s">
        <v>8</v>
      </c>
      <c r="L628" s="11">
        <v>13</v>
      </c>
      <c r="M628" s="7">
        <v>169.30834299</v>
      </c>
      <c r="N628" s="9">
        <v>13349.469749334899</v>
      </c>
      <c r="O628" s="11" t="s">
        <v>8</v>
      </c>
      <c r="P628" s="7" t="s">
        <v>8</v>
      </c>
      <c r="Q628" s="9" t="s">
        <v>8</v>
      </c>
      <c r="R628" s="11" t="s">
        <v>8</v>
      </c>
      <c r="S628" s="7" t="s">
        <v>8</v>
      </c>
      <c r="T628" s="9" t="s">
        <v>8</v>
      </c>
    </row>
    <row r="629" spans="1:20" ht="14.1" customHeight="1" x14ac:dyDescent="0.3">
      <c r="A629" s="3" t="s">
        <v>2422</v>
      </c>
      <c r="B629" s="3" t="s">
        <v>6628</v>
      </c>
      <c r="C629" s="11">
        <v>75</v>
      </c>
      <c r="D629" s="7">
        <v>210.65749864</v>
      </c>
      <c r="E629" s="9">
        <v>22173.149272690101</v>
      </c>
      <c r="F629" s="11" t="s">
        <v>8</v>
      </c>
      <c r="G629" s="7" t="s">
        <v>8</v>
      </c>
      <c r="H629" s="9" t="s">
        <v>8</v>
      </c>
      <c r="I629" s="11" t="s">
        <v>8</v>
      </c>
      <c r="J629" s="7" t="s">
        <v>8</v>
      </c>
      <c r="K629" s="9" t="s">
        <v>8</v>
      </c>
      <c r="L629" s="11" t="s">
        <v>8</v>
      </c>
      <c r="M629" s="7" t="s">
        <v>8</v>
      </c>
      <c r="N629" s="9" t="s">
        <v>8</v>
      </c>
      <c r="O629" s="11">
        <v>13</v>
      </c>
      <c r="P629" s="7">
        <v>269.94394319000003</v>
      </c>
      <c r="Q629" s="9">
        <v>29507.8961778128</v>
      </c>
      <c r="R629" s="11" t="s">
        <v>8</v>
      </c>
      <c r="S629" s="7" t="s">
        <v>8</v>
      </c>
      <c r="T629" s="9" t="s">
        <v>8</v>
      </c>
    </row>
    <row r="630" spans="1:20" ht="29.1" customHeight="1" x14ac:dyDescent="0.3">
      <c r="A630" s="3" t="s">
        <v>2425</v>
      </c>
      <c r="B630" s="2" t="s">
        <v>7616</v>
      </c>
      <c r="C630" s="11" t="s">
        <v>8</v>
      </c>
      <c r="D630" s="7" t="s">
        <v>8</v>
      </c>
      <c r="E630" s="9" t="s">
        <v>8</v>
      </c>
      <c r="F630" s="11" t="s">
        <v>8</v>
      </c>
      <c r="G630" s="7" t="s">
        <v>8</v>
      </c>
      <c r="H630" s="9" t="s">
        <v>8</v>
      </c>
      <c r="I630" s="11" t="s">
        <v>8</v>
      </c>
      <c r="J630" s="7" t="s">
        <v>8</v>
      </c>
      <c r="K630" s="9" t="s">
        <v>8</v>
      </c>
      <c r="L630" s="11" t="s">
        <v>8</v>
      </c>
      <c r="M630" s="7" t="s">
        <v>8</v>
      </c>
      <c r="N630" s="9" t="s">
        <v>8</v>
      </c>
      <c r="O630" s="11" t="s">
        <v>8</v>
      </c>
      <c r="P630" s="7" t="s">
        <v>8</v>
      </c>
      <c r="Q630" s="9" t="s">
        <v>8</v>
      </c>
      <c r="R630" s="11" t="s">
        <v>8</v>
      </c>
      <c r="S630" s="7" t="s">
        <v>8</v>
      </c>
      <c r="T630" s="9" t="s">
        <v>8</v>
      </c>
    </row>
    <row r="631" spans="1:20" ht="14.1" customHeight="1" x14ac:dyDescent="0.3">
      <c r="A631" s="3" t="s">
        <v>2430</v>
      </c>
      <c r="B631" s="3" t="s">
        <v>2431</v>
      </c>
      <c r="C631" s="11" t="s">
        <v>8</v>
      </c>
      <c r="D631" s="7" t="s">
        <v>8</v>
      </c>
      <c r="E631" s="9" t="s">
        <v>8</v>
      </c>
      <c r="F631" s="11" t="s">
        <v>8</v>
      </c>
      <c r="G631" s="7" t="s">
        <v>8</v>
      </c>
      <c r="H631" s="9" t="s">
        <v>8</v>
      </c>
      <c r="I631" s="11" t="s">
        <v>8</v>
      </c>
      <c r="J631" s="7" t="s">
        <v>8</v>
      </c>
      <c r="K631" s="9" t="s">
        <v>8</v>
      </c>
      <c r="L631" s="11" t="s">
        <v>8</v>
      </c>
      <c r="M631" s="7" t="s">
        <v>8</v>
      </c>
      <c r="N631" s="9" t="s">
        <v>8</v>
      </c>
      <c r="O631" s="11" t="s">
        <v>8</v>
      </c>
      <c r="P631" s="7" t="s">
        <v>8</v>
      </c>
      <c r="Q631" s="9" t="s">
        <v>8</v>
      </c>
      <c r="R631" s="11" t="s">
        <v>8</v>
      </c>
      <c r="S631" s="7" t="s">
        <v>8</v>
      </c>
      <c r="T631" s="9" t="s">
        <v>8</v>
      </c>
    </row>
    <row r="632" spans="1:20" ht="14.1" customHeight="1" x14ac:dyDescent="0.3">
      <c r="A632" s="3" t="s">
        <v>2435</v>
      </c>
      <c r="B632" s="3" t="s">
        <v>6630</v>
      </c>
      <c r="C632" s="11" t="s">
        <v>8</v>
      </c>
      <c r="D632" s="7" t="s">
        <v>8</v>
      </c>
      <c r="E632" s="9" t="s">
        <v>8</v>
      </c>
      <c r="F632" s="11" t="s">
        <v>8</v>
      </c>
      <c r="G632" s="7" t="s">
        <v>8</v>
      </c>
      <c r="H632" s="9" t="s">
        <v>8</v>
      </c>
      <c r="I632" s="11" t="s">
        <v>8</v>
      </c>
      <c r="J632" s="7" t="s">
        <v>8</v>
      </c>
      <c r="K632" s="9" t="s">
        <v>8</v>
      </c>
      <c r="L632" s="11" t="s">
        <v>8</v>
      </c>
      <c r="M632" s="7" t="s">
        <v>8</v>
      </c>
      <c r="N632" s="9" t="s">
        <v>8</v>
      </c>
      <c r="O632" s="11" t="s">
        <v>8</v>
      </c>
      <c r="P632" s="7" t="s">
        <v>8</v>
      </c>
      <c r="Q632" s="9" t="s">
        <v>8</v>
      </c>
      <c r="R632" s="11" t="s">
        <v>8</v>
      </c>
      <c r="S632" s="7" t="s">
        <v>8</v>
      </c>
      <c r="T632" s="9" t="s">
        <v>8</v>
      </c>
    </row>
    <row r="633" spans="1:20" ht="29.1" customHeight="1" x14ac:dyDescent="0.3">
      <c r="A633" s="3" t="s">
        <v>2439</v>
      </c>
      <c r="B633" s="2" t="s">
        <v>7617</v>
      </c>
      <c r="C633" s="11">
        <v>12</v>
      </c>
      <c r="D633" s="7">
        <v>139.58236778</v>
      </c>
      <c r="E633" s="9">
        <v>11339.266546201499</v>
      </c>
      <c r="F633" s="11" t="s">
        <v>8</v>
      </c>
      <c r="G633" s="7" t="s">
        <v>8</v>
      </c>
      <c r="H633" s="9" t="s">
        <v>8</v>
      </c>
      <c r="I633" s="11" t="s">
        <v>8</v>
      </c>
      <c r="J633" s="7" t="s">
        <v>8</v>
      </c>
      <c r="K633" s="9" t="s">
        <v>8</v>
      </c>
      <c r="L633" s="11" t="s">
        <v>8</v>
      </c>
      <c r="M633" s="7" t="s">
        <v>8</v>
      </c>
      <c r="N633" s="9" t="s">
        <v>8</v>
      </c>
      <c r="O633" s="11" t="s">
        <v>8</v>
      </c>
      <c r="P633" s="7" t="s">
        <v>8</v>
      </c>
      <c r="Q633" s="9" t="s">
        <v>8</v>
      </c>
      <c r="R633" s="11" t="s">
        <v>8</v>
      </c>
      <c r="S633" s="7" t="s">
        <v>8</v>
      </c>
      <c r="T633" s="9" t="s">
        <v>8</v>
      </c>
    </row>
    <row r="634" spans="1:20" ht="14.1" customHeight="1" x14ac:dyDescent="0.3">
      <c r="A634" s="3" t="s">
        <v>2443</v>
      </c>
      <c r="B634" s="3" t="s">
        <v>6632</v>
      </c>
      <c r="C634" s="11" t="s">
        <v>8</v>
      </c>
      <c r="D634" s="7" t="s">
        <v>8</v>
      </c>
      <c r="E634" s="9" t="s">
        <v>8</v>
      </c>
      <c r="F634" s="11" t="s">
        <v>8</v>
      </c>
      <c r="G634" s="7" t="s">
        <v>8</v>
      </c>
      <c r="H634" s="9" t="s">
        <v>8</v>
      </c>
      <c r="I634" s="11" t="s">
        <v>8</v>
      </c>
      <c r="J634" s="7" t="s">
        <v>8</v>
      </c>
      <c r="K634" s="9" t="s">
        <v>8</v>
      </c>
      <c r="L634" s="11" t="s">
        <v>8</v>
      </c>
      <c r="M634" s="7" t="s">
        <v>8</v>
      </c>
      <c r="N634" s="9" t="s">
        <v>8</v>
      </c>
      <c r="O634" s="11" t="s">
        <v>8</v>
      </c>
      <c r="P634" s="7" t="s">
        <v>8</v>
      </c>
      <c r="Q634" s="9" t="s">
        <v>8</v>
      </c>
      <c r="R634" s="11" t="s">
        <v>8</v>
      </c>
      <c r="S634" s="7" t="s">
        <v>8</v>
      </c>
      <c r="T634" s="9" t="s">
        <v>8</v>
      </c>
    </row>
    <row r="635" spans="1:20" ht="29.1" customHeight="1" x14ac:dyDescent="0.3">
      <c r="A635" s="3" t="s">
        <v>2446</v>
      </c>
      <c r="B635" s="2" t="s">
        <v>7618</v>
      </c>
      <c r="C635" s="11" t="s">
        <v>8</v>
      </c>
      <c r="D635" s="7" t="s">
        <v>8</v>
      </c>
      <c r="E635" s="9" t="s">
        <v>8</v>
      </c>
      <c r="F635" s="11" t="s">
        <v>8</v>
      </c>
      <c r="G635" s="7" t="s">
        <v>8</v>
      </c>
      <c r="H635" s="9" t="s">
        <v>8</v>
      </c>
      <c r="I635" s="11" t="s">
        <v>8</v>
      </c>
      <c r="J635" s="7" t="s">
        <v>8</v>
      </c>
      <c r="K635" s="9" t="s">
        <v>8</v>
      </c>
      <c r="L635" s="11" t="s">
        <v>8</v>
      </c>
      <c r="M635" s="7" t="s">
        <v>8</v>
      </c>
      <c r="N635" s="9" t="s">
        <v>8</v>
      </c>
      <c r="O635" s="11" t="s">
        <v>8</v>
      </c>
      <c r="P635" s="7" t="s">
        <v>8</v>
      </c>
      <c r="Q635" s="9" t="s">
        <v>8</v>
      </c>
      <c r="R635" s="11" t="s">
        <v>8</v>
      </c>
      <c r="S635" s="7" t="s">
        <v>8</v>
      </c>
      <c r="T635" s="9" t="s">
        <v>8</v>
      </c>
    </row>
    <row r="636" spans="1:20" ht="14.1" customHeight="1" x14ac:dyDescent="0.3">
      <c r="A636" s="3" t="s">
        <v>2450</v>
      </c>
      <c r="B636" s="3" t="s">
        <v>6634</v>
      </c>
      <c r="C636" s="11">
        <v>110</v>
      </c>
      <c r="D636" s="7">
        <v>168.13231622999999</v>
      </c>
      <c r="E636" s="9">
        <v>12917.583920495499</v>
      </c>
      <c r="F636" s="11" t="s">
        <v>8</v>
      </c>
      <c r="G636" s="7" t="s">
        <v>8</v>
      </c>
      <c r="H636" s="9" t="s">
        <v>8</v>
      </c>
      <c r="I636" s="11">
        <v>23</v>
      </c>
      <c r="J636" s="7">
        <v>186.17755951999999</v>
      </c>
      <c r="K636" s="9">
        <v>14531.558589312601</v>
      </c>
      <c r="L636" s="11" t="s">
        <v>8</v>
      </c>
      <c r="M636" s="7" t="s">
        <v>8</v>
      </c>
      <c r="N636" s="9" t="s">
        <v>8</v>
      </c>
      <c r="O636" s="11" t="s">
        <v>8</v>
      </c>
      <c r="P636" s="7" t="s">
        <v>8</v>
      </c>
      <c r="Q636" s="9" t="s">
        <v>8</v>
      </c>
      <c r="R636" s="11" t="s">
        <v>8</v>
      </c>
      <c r="S636" s="7" t="s">
        <v>8</v>
      </c>
      <c r="T636" s="9" t="s">
        <v>8</v>
      </c>
    </row>
    <row r="637" spans="1:20" ht="14.1" customHeight="1" x14ac:dyDescent="0.3">
      <c r="A637" s="3" t="s">
        <v>2454</v>
      </c>
      <c r="B637" s="3" t="s">
        <v>2455</v>
      </c>
      <c r="C637" s="11" t="s">
        <v>8</v>
      </c>
      <c r="D637" s="7" t="s">
        <v>8</v>
      </c>
      <c r="E637" s="9" t="s">
        <v>8</v>
      </c>
      <c r="F637" s="11" t="s">
        <v>8</v>
      </c>
      <c r="G637" s="7" t="s">
        <v>8</v>
      </c>
      <c r="H637" s="9" t="s">
        <v>8</v>
      </c>
      <c r="I637" s="11" t="s">
        <v>8</v>
      </c>
      <c r="J637" s="7" t="s">
        <v>8</v>
      </c>
      <c r="K637" s="9" t="s">
        <v>8</v>
      </c>
      <c r="L637" s="11" t="s">
        <v>8</v>
      </c>
      <c r="M637" s="7" t="s">
        <v>8</v>
      </c>
      <c r="N637" s="9" t="s">
        <v>8</v>
      </c>
      <c r="O637" s="11" t="s">
        <v>8</v>
      </c>
      <c r="P637" s="7" t="s">
        <v>8</v>
      </c>
      <c r="Q637" s="9" t="s">
        <v>8</v>
      </c>
      <c r="R637" s="11" t="s">
        <v>8</v>
      </c>
      <c r="S637" s="7" t="s">
        <v>8</v>
      </c>
      <c r="T637" s="9" t="s">
        <v>8</v>
      </c>
    </row>
    <row r="638" spans="1:20" ht="14.1" customHeight="1" x14ac:dyDescent="0.3">
      <c r="A638" s="3" t="s">
        <v>2458</v>
      </c>
      <c r="B638" s="3" t="s">
        <v>2459</v>
      </c>
      <c r="C638" s="11">
        <v>14</v>
      </c>
      <c r="D638" s="7">
        <v>151.17834730999999</v>
      </c>
      <c r="E638" s="9">
        <v>11536.681850369499</v>
      </c>
      <c r="F638" s="11" t="s">
        <v>8</v>
      </c>
      <c r="G638" s="7" t="s">
        <v>8</v>
      </c>
      <c r="H638" s="9" t="s">
        <v>8</v>
      </c>
      <c r="I638" s="11" t="s">
        <v>8</v>
      </c>
      <c r="J638" s="7" t="s">
        <v>8</v>
      </c>
      <c r="K638" s="9" t="s">
        <v>8</v>
      </c>
      <c r="L638" s="11" t="s">
        <v>8</v>
      </c>
      <c r="M638" s="7" t="s">
        <v>8</v>
      </c>
      <c r="N638" s="9" t="s">
        <v>8</v>
      </c>
      <c r="O638" s="11" t="s">
        <v>8</v>
      </c>
      <c r="P638" s="7" t="s">
        <v>8</v>
      </c>
      <c r="Q638" s="9" t="s">
        <v>8</v>
      </c>
      <c r="R638" s="11" t="s">
        <v>8</v>
      </c>
      <c r="S638" s="7" t="s">
        <v>8</v>
      </c>
      <c r="T638" s="9" t="s">
        <v>8</v>
      </c>
    </row>
    <row r="639" spans="1:20" ht="14.1" customHeight="1" x14ac:dyDescent="0.3">
      <c r="A639" s="3" t="s">
        <v>2461</v>
      </c>
      <c r="B639" s="3" t="s">
        <v>6635</v>
      </c>
      <c r="C639" s="11">
        <v>47</v>
      </c>
      <c r="D639" s="7">
        <v>112.23510643</v>
      </c>
      <c r="E639" s="9">
        <v>8495.3769092898092</v>
      </c>
      <c r="F639" s="11" t="s">
        <v>8</v>
      </c>
      <c r="G639" s="7" t="s">
        <v>8</v>
      </c>
      <c r="H639" s="9" t="s">
        <v>8</v>
      </c>
      <c r="I639" s="11">
        <v>13</v>
      </c>
      <c r="J639" s="7">
        <v>153.98730345999999</v>
      </c>
      <c r="K639" s="9">
        <v>12166.834643967901</v>
      </c>
      <c r="L639" s="11" t="s">
        <v>8</v>
      </c>
      <c r="M639" s="7" t="s">
        <v>8</v>
      </c>
      <c r="N639" s="9" t="s">
        <v>8</v>
      </c>
      <c r="O639" s="11" t="s">
        <v>8</v>
      </c>
      <c r="P639" s="7" t="s">
        <v>8</v>
      </c>
      <c r="Q639" s="9" t="s">
        <v>8</v>
      </c>
      <c r="R639" s="11" t="s">
        <v>8</v>
      </c>
      <c r="S639" s="7" t="s">
        <v>8</v>
      </c>
      <c r="T639" s="9" t="s">
        <v>8</v>
      </c>
    </row>
    <row r="640" spans="1:20" ht="29.1" customHeight="1" x14ac:dyDescent="0.3">
      <c r="A640" s="3" t="s">
        <v>2465</v>
      </c>
      <c r="B640" s="2" t="s">
        <v>7619</v>
      </c>
      <c r="C640" s="11">
        <v>1385</v>
      </c>
      <c r="D640" s="7">
        <v>255.68998046999999</v>
      </c>
      <c r="E640" s="9">
        <v>31147.2692673321</v>
      </c>
      <c r="F640" s="11">
        <v>149</v>
      </c>
      <c r="G640" s="7">
        <v>278.67941648999999</v>
      </c>
      <c r="H640" s="9">
        <v>30065.890172981599</v>
      </c>
      <c r="I640" s="11">
        <v>39</v>
      </c>
      <c r="J640" s="7">
        <v>166.64360456</v>
      </c>
      <c r="K640" s="9">
        <v>37038.706148408703</v>
      </c>
      <c r="L640" s="11">
        <v>13</v>
      </c>
      <c r="M640" s="7">
        <v>88.430208746999995</v>
      </c>
      <c r="N640" s="9">
        <v>19171.617192325601</v>
      </c>
      <c r="O640" s="11">
        <v>121</v>
      </c>
      <c r="P640" s="7">
        <v>247.51829325</v>
      </c>
      <c r="Q640" s="9">
        <v>29713.973637080999</v>
      </c>
      <c r="R640" s="11">
        <v>90</v>
      </c>
      <c r="S640" s="7">
        <v>286.67921094000002</v>
      </c>
      <c r="T640" s="9">
        <v>35029.756603023699</v>
      </c>
    </row>
    <row r="641" spans="1:20" ht="14.1" customHeight="1" x14ac:dyDescent="0.3">
      <c r="A641" s="3" t="s">
        <v>2468</v>
      </c>
      <c r="B641" s="3" t="s">
        <v>2469</v>
      </c>
      <c r="C641" s="11" t="s">
        <v>8</v>
      </c>
      <c r="D641" s="7" t="s">
        <v>8</v>
      </c>
      <c r="E641" s="9" t="s">
        <v>8</v>
      </c>
      <c r="F641" s="11" t="s">
        <v>8</v>
      </c>
      <c r="G641" s="7" t="s">
        <v>8</v>
      </c>
      <c r="H641" s="9" t="s">
        <v>8</v>
      </c>
      <c r="I641" s="11" t="s">
        <v>8</v>
      </c>
      <c r="J641" s="7" t="s">
        <v>8</v>
      </c>
      <c r="K641" s="9" t="s">
        <v>8</v>
      </c>
      <c r="L641" s="11" t="s">
        <v>8</v>
      </c>
      <c r="M641" s="7" t="s">
        <v>8</v>
      </c>
      <c r="N641" s="9" t="s">
        <v>8</v>
      </c>
      <c r="O641" s="11" t="s">
        <v>8</v>
      </c>
      <c r="P641" s="7" t="s">
        <v>8</v>
      </c>
      <c r="Q641" s="9" t="s">
        <v>8</v>
      </c>
      <c r="R641" s="11" t="s">
        <v>8</v>
      </c>
      <c r="S641" s="7" t="s">
        <v>8</v>
      </c>
      <c r="T641" s="9" t="s">
        <v>8</v>
      </c>
    </row>
    <row r="642" spans="1:20" ht="29.1" customHeight="1" x14ac:dyDescent="0.3">
      <c r="A642" s="3" t="s">
        <v>2472</v>
      </c>
      <c r="B642" s="2" t="s">
        <v>7620</v>
      </c>
      <c r="C642" s="11">
        <v>46</v>
      </c>
      <c r="D642" s="7">
        <v>206.7721761</v>
      </c>
      <c r="E642" s="9">
        <v>15858.2831658499</v>
      </c>
      <c r="F642" s="11" t="s">
        <v>8</v>
      </c>
      <c r="G642" s="7" t="s">
        <v>8</v>
      </c>
      <c r="H642" s="9" t="s">
        <v>8</v>
      </c>
      <c r="I642" s="11" t="s">
        <v>8</v>
      </c>
      <c r="J642" s="7" t="s">
        <v>8</v>
      </c>
      <c r="K642" s="9" t="s">
        <v>8</v>
      </c>
      <c r="L642" s="11" t="s">
        <v>8</v>
      </c>
      <c r="M642" s="7" t="s">
        <v>8</v>
      </c>
      <c r="N642" s="9" t="s">
        <v>8</v>
      </c>
      <c r="O642" s="11" t="s">
        <v>8</v>
      </c>
      <c r="P642" s="7" t="s">
        <v>8</v>
      </c>
      <c r="Q642" s="9" t="s">
        <v>8</v>
      </c>
      <c r="R642" s="11" t="s">
        <v>8</v>
      </c>
      <c r="S642" s="7" t="s">
        <v>8</v>
      </c>
      <c r="T642" s="9" t="s">
        <v>8</v>
      </c>
    </row>
    <row r="643" spans="1:20" ht="29.1" customHeight="1" x14ac:dyDescent="0.3">
      <c r="A643" s="3" t="s">
        <v>2475</v>
      </c>
      <c r="B643" s="2" t="s">
        <v>7621</v>
      </c>
      <c r="C643" s="11">
        <v>42</v>
      </c>
      <c r="D643" s="7">
        <v>144.77517717000001</v>
      </c>
      <c r="E643" s="9">
        <v>15019.2862047861</v>
      </c>
      <c r="F643" s="11" t="s">
        <v>8</v>
      </c>
      <c r="G643" s="7" t="s">
        <v>8</v>
      </c>
      <c r="H643" s="9" t="s">
        <v>8</v>
      </c>
      <c r="I643" s="11" t="s">
        <v>8</v>
      </c>
      <c r="J643" s="7" t="s">
        <v>8</v>
      </c>
      <c r="K643" s="9" t="s">
        <v>8</v>
      </c>
      <c r="L643" s="11" t="s">
        <v>8</v>
      </c>
      <c r="M643" s="7" t="s">
        <v>8</v>
      </c>
      <c r="N643" s="9" t="s">
        <v>8</v>
      </c>
      <c r="O643" s="11" t="s">
        <v>8</v>
      </c>
      <c r="P643" s="7" t="s">
        <v>8</v>
      </c>
      <c r="Q643" s="9" t="s">
        <v>8</v>
      </c>
      <c r="R643" s="11" t="s">
        <v>8</v>
      </c>
      <c r="S643" s="7" t="s">
        <v>8</v>
      </c>
      <c r="T643" s="9" t="s">
        <v>8</v>
      </c>
    </row>
    <row r="644" spans="1:20" ht="14.1" customHeight="1" x14ac:dyDescent="0.3">
      <c r="A644" s="3" t="s">
        <v>2478</v>
      </c>
      <c r="B644" s="3" t="s">
        <v>6639</v>
      </c>
      <c r="C644" s="11">
        <v>83</v>
      </c>
      <c r="D644" s="7">
        <v>191.07348747</v>
      </c>
      <c r="E644" s="9">
        <v>17808.3799981226</v>
      </c>
      <c r="F644" s="11" t="s">
        <v>8</v>
      </c>
      <c r="G644" s="7" t="s">
        <v>8</v>
      </c>
      <c r="H644" s="9" t="s">
        <v>8</v>
      </c>
      <c r="I644" s="11">
        <v>14</v>
      </c>
      <c r="J644" s="7">
        <v>127.11063912</v>
      </c>
      <c r="K644" s="9">
        <v>12029.7361343757</v>
      </c>
      <c r="L644" s="11" t="s">
        <v>8</v>
      </c>
      <c r="M644" s="7" t="s">
        <v>8</v>
      </c>
      <c r="N644" s="9" t="s">
        <v>8</v>
      </c>
      <c r="O644" s="11">
        <v>14</v>
      </c>
      <c r="P644" s="7">
        <v>249.84511486</v>
      </c>
      <c r="Q644" s="9">
        <v>24225.156711514799</v>
      </c>
      <c r="R644" s="11" t="s">
        <v>8</v>
      </c>
      <c r="S644" s="7" t="s">
        <v>8</v>
      </c>
      <c r="T644" s="9" t="s">
        <v>8</v>
      </c>
    </row>
    <row r="645" spans="1:20" ht="14.1" customHeight="1" x14ac:dyDescent="0.3">
      <c r="A645" s="3" t="s">
        <v>2481</v>
      </c>
      <c r="B645" s="3" t="s">
        <v>2482</v>
      </c>
      <c r="C645" s="11">
        <v>601</v>
      </c>
      <c r="D645" s="7">
        <v>144.24453584</v>
      </c>
      <c r="E645" s="9">
        <v>11189.7913693922</v>
      </c>
      <c r="F645" s="11">
        <v>68</v>
      </c>
      <c r="G645" s="7">
        <v>231.55471643000001</v>
      </c>
      <c r="H645" s="9">
        <v>21523.104979595701</v>
      </c>
      <c r="I645" s="11">
        <v>138</v>
      </c>
      <c r="J645" s="7">
        <v>132.74515276</v>
      </c>
      <c r="K645" s="9">
        <v>10141.303384921999</v>
      </c>
      <c r="L645" s="11">
        <v>52</v>
      </c>
      <c r="M645" s="7">
        <v>90.344228842999996</v>
      </c>
      <c r="N645" s="9">
        <v>6825.0520031942797</v>
      </c>
      <c r="O645" s="11">
        <v>43</v>
      </c>
      <c r="P645" s="7">
        <v>151.39294651</v>
      </c>
      <c r="Q645" s="9">
        <v>11217.425931719001</v>
      </c>
      <c r="R645" s="11">
        <v>28</v>
      </c>
      <c r="S645" s="7">
        <v>148.21244813999999</v>
      </c>
      <c r="T645" s="9">
        <v>10928.374138781301</v>
      </c>
    </row>
    <row r="646" spans="1:20" ht="14.1" customHeight="1" x14ac:dyDescent="0.3">
      <c r="A646" s="3" t="s">
        <v>2485</v>
      </c>
      <c r="B646" s="3" t="s">
        <v>2486</v>
      </c>
      <c r="C646" s="11">
        <v>109</v>
      </c>
      <c r="D646" s="7">
        <v>171.20144790000001</v>
      </c>
      <c r="E646" s="9">
        <v>12061.1184260359</v>
      </c>
      <c r="F646" s="11" t="s">
        <v>8</v>
      </c>
      <c r="G646" s="7" t="s">
        <v>8</v>
      </c>
      <c r="H646" s="9" t="s">
        <v>8</v>
      </c>
      <c r="I646" s="11">
        <v>21</v>
      </c>
      <c r="J646" s="7">
        <v>185.88269933000001</v>
      </c>
      <c r="K646" s="9">
        <v>13133.9662569301</v>
      </c>
      <c r="L646" s="11">
        <v>23</v>
      </c>
      <c r="M646" s="7">
        <v>119.34331845</v>
      </c>
      <c r="N646" s="9">
        <v>8349.3453159017408</v>
      </c>
      <c r="O646" s="11" t="s">
        <v>8</v>
      </c>
      <c r="P646" s="7" t="s">
        <v>8</v>
      </c>
      <c r="Q646" s="9" t="s">
        <v>8</v>
      </c>
      <c r="R646" s="11" t="s">
        <v>8</v>
      </c>
      <c r="S646" s="7" t="s">
        <v>8</v>
      </c>
      <c r="T646" s="9" t="s">
        <v>8</v>
      </c>
    </row>
    <row r="647" spans="1:20" ht="29.1" customHeight="1" x14ac:dyDescent="0.3">
      <c r="A647" s="3" t="s">
        <v>2489</v>
      </c>
      <c r="B647" s="2" t="s">
        <v>7622</v>
      </c>
      <c r="C647" s="11">
        <v>344</v>
      </c>
      <c r="D647" s="7">
        <v>212.0852184</v>
      </c>
      <c r="E647" s="9">
        <v>24331.726813276899</v>
      </c>
      <c r="F647" s="11">
        <v>45</v>
      </c>
      <c r="G647" s="7">
        <v>229.22740476999999</v>
      </c>
      <c r="H647" s="9">
        <v>24407.778072887599</v>
      </c>
      <c r="I647" s="11">
        <v>30</v>
      </c>
      <c r="J647" s="7">
        <v>131.1846784</v>
      </c>
      <c r="K647" s="9">
        <v>14700.9328177198</v>
      </c>
      <c r="L647" s="11" t="s">
        <v>8</v>
      </c>
      <c r="M647" s="7" t="s">
        <v>8</v>
      </c>
      <c r="N647" s="9" t="s">
        <v>8</v>
      </c>
      <c r="O647" s="11">
        <v>31</v>
      </c>
      <c r="P647" s="7">
        <v>226.30508345000001</v>
      </c>
      <c r="Q647" s="9">
        <v>23784.125054666401</v>
      </c>
      <c r="R647" s="11">
        <v>20</v>
      </c>
      <c r="S647" s="7">
        <v>172.82987176</v>
      </c>
      <c r="T647" s="9">
        <v>19501.050401992899</v>
      </c>
    </row>
    <row r="648" spans="1:20" ht="14.1" customHeight="1" x14ac:dyDescent="0.3">
      <c r="A648" s="3" t="s">
        <v>2492</v>
      </c>
      <c r="B648" s="3" t="s">
        <v>6641</v>
      </c>
      <c r="C648" s="11">
        <v>231</v>
      </c>
      <c r="D648" s="7">
        <v>243.79021433</v>
      </c>
      <c r="E648" s="9">
        <v>18498.172872630901</v>
      </c>
      <c r="F648" s="11">
        <v>226</v>
      </c>
      <c r="G648" s="7">
        <v>243.64546401000001</v>
      </c>
      <c r="H648" s="9">
        <v>18495.3152971161</v>
      </c>
      <c r="I648" s="11" t="s">
        <v>8</v>
      </c>
      <c r="J648" s="7" t="s">
        <v>8</v>
      </c>
      <c r="K648" s="9" t="s">
        <v>8</v>
      </c>
      <c r="L648" s="11" t="s">
        <v>8</v>
      </c>
      <c r="M648" s="7" t="s">
        <v>8</v>
      </c>
      <c r="N648" s="9" t="s">
        <v>8</v>
      </c>
      <c r="O648" s="11" t="s">
        <v>8</v>
      </c>
      <c r="P648" s="7" t="s">
        <v>8</v>
      </c>
      <c r="Q648" s="9" t="s">
        <v>8</v>
      </c>
      <c r="R648" s="11" t="s">
        <v>8</v>
      </c>
      <c r="S648" s="7" t="s">
        <v>8</v>
      </c>
      <c r="T648" s="9" t="s">
        <v>8</v>
      </c>
    </row>
    <row r="649" spans="1:20" ht="29.1" customHeight="1" x14ac:dyDescent="0.3">
      <c r="A649" s="3" t="s">
        <v>2495</v>
      </c>
      <c r="B649" s="2" t="s">
        <v>7623</v>
      </c>
      <c r="C649" s="11">
        <v>11</v>
      </c>
      <c r="D649" s="7">
        <v>150.52323883</v>
      </c>
      <c r="E649" s="9">
        <v>11082.727113851601</v>
      </c>
      <c r="F649" s="11" t="s">
        <v>8</v>
      </c>
      <c r="G649" s="7" t="s">
        <v>8</v>
      </c>
      <c r="H649" s="9" t="s">
        <v>8</v>
      </c>
      <c r="I649" s="11" t="s">
        <v>8</v>
      </c>
      <c r="J649" s="7" t="s">
        <v>8</v>
      </c>
      <c r="K649" s="9" t="s">
        <v>8</v>
      </c>
      <c r="L649" s="11" t="s">
        <v>8</v>
      </c>
      <c r="M649" s="7" t="s">
        <v>8</v>
      </c>
      <c r="N649" s="9" t="s">
        <v>8</v>
      </c>
      <c r="O649" s="11" t="s">
        <v>8</v>
      </c>
      <c r="P649" s="7" t="s">
        <v>8</v>
      </c>
      <c r="Q649" s="9" t="s">
        <v>8</v>
      </c>
      <c r="R649" s="11" t="s">
        <v>8</v>
      </c>
      <c r="S649" s="7" t="s">
        <v>8</v>
      </c>
      <c r="T649" s="9" t="s">
        <v>8</v>
      </c>
    </row>
    <row r="650" spans="1:20" ht="14.1" customHeight="1" x14ac:dyDescent="0.3">
      <c r="A650" s="3" t="s">
        <v>2499</v>
      </c>
      <c r="B650" s="3" t="s">
        <v>2500</v>
      </c>
      <c r="C650" s="11">
        <v>25</v>
      </c>
      <c r="D650" s="7">
        <v>104.09079179</v>
      </c>
      <c r="E650" s="9">
        <v>7692.47610129445</v>
      </c>
      <c r="F650" s="11" t="s">
        <v>8</v>
      </c>
      <c r="G650" s="7" t="s">
        <v>8</v>
      </c>
      <c r="H650" s="9" t="s">
        <v>8</v>
      </c>
      <c r="I650" s="11" t="s">
        <v>8</v>
      </c>
      <c r="J650" s="7" t="s">
        <v>8</v>
      </c>
      <c r="K650" s="9" t="s">
        <v>8</v>
      </c>
      <c r="L650" s="11" t="s">
        <v>8</v>
      </c>
      <c r="M650" s="7" t="s">
        <v>8</v>
      </c>
      <c r="N650" s="9" t="s">
        <v>8</v>
      </c>
      <c r="O650" s="11" t="s">
        <v>8</v>
      </c>
      <c r="P650" s="7" t="s">
        <v>8</v>
      </c>
      <c r="Q650" s="9" t="s">
        <v>8</v>
      </c>
      <c r="R650" s="11" t="s">
        <v>8</v>
      </c>
      <c r="S650" s="7" t="s">
        <v>8</v>
      </c>
      <c r="T650" s="9" t="s">
        <v>8</v>
      </c>
    </row>
    <row r="651" spans="1:20" ht="29.1" customHeight="1" x14ac:dyDescent="0.3">
      <c r="A651" s="3" t="s">
        <v>2503</v>
      </c>
      <c r="B651" s="2" t="s">
        <v>7624</v>
      </c>
      <c r="C651" s="11">
        <v>15</v>
      </c>
      <c r="D651" s="7">
        <v>139.76079544000001</v>
      </c>
      <c r="E651" s="9">
        <v>9726.9912084237494</v>
      </c>
      <c r="F651" s="11" t="s">
        <v>8</v>
      </c>
      <c r="G651" s="7" t="s">
        <v>8</v>
      </c>
      <c r="H651" s="9" t="s">
        <v>8</v>
      </c>
      <c r="I651" s="11" t="s">
        <v>8</v>
      </c>
      <c r="J651" s="7" t="s">
        <v>8</v>
      </c>
      <c r="K651" s="9" t="s">
        <v>8</v>
      </c>
      <c r="L651" s="11" t="s">
        <v>8</v>
      </c>
      <c r="M651" s="7" t="s">
        <v>8</v>
      </c>
      <c r="N651" s="9" t="s">
        <v>8</v>
      </c>
      <c r="O651" s="11" t="s">
        <v>8</v>
      </c>
      <c r="P651" s="7" t="s">
        <v>8</v>
      </c>
      <c r="Q651" s="9" t="s">
        <v>8</v>
      </c>
      <c r="R651" s="11" t="s">
        <v>8</v>
      </c>
      <c r="S651" s="7" t="s">
        <v>8</v>
      </c>
      <c r="T651" s="9" t="s">
        <v>8</v>
      </c>
    </row>
    <row r="652" spans="1:20" ht="14.1" customHeight="1" x14ac:dyDescent="0.3">
      <c r="A652" s="3" t="s">
        <v>2507</v>
      </c>
      <c r="B652" s="3" t="s">
        <v>1017</v>
      </c>
      <c r="C652" s="11">
        <v>24</v>
      </c>
      <c r="D652" s="7">
        <v>190.17418126000001</v>
      </c>
      <c r="E652" s="9">
        <v>14118.6979748373</v>
      </c>
      <c r="F652" s="11" t="s">
        <v>8</v>
      </c>
      <c r="G652" s="7" t="s">
        <v>8</v>
      </c>
      <c r="H652" s="9" t="s">
        <v>8</v>
      </c>
      <c r="I652" s="11" t="s">
        <v>8</v>
      </c>
      <c r="J652" s="7" t="s">
        <v>8</v>
      </c>
      <c r="K652" s="9" t="s">
        <v>8</v>
      </c>
      <c r="L652" s="11" t="s">
        <v>8</v>
      </c>
      <c r="M652" s="7" t="s">
        <v>8</v>
      </c>
      <c r="N652" s="9" t="s">
        <v>8</v>
      </c>
      <c r="O652" s="11" t="s">
        <v>8</v>
      </c>
      <c r="P652" s="7" t="s">
        <v>8</v>
      </c>
      <c r="Q652" s="9" t="s">
        <v>8</v>
      </c>
      <c r="R652" s="11" t="s">
        <v>8</v>
      </c>
      <c r="S652" s="7" t="s">
        <v>8</v>
      </c>
      <c r="T652" s="9" t="s">
        <v>8</v>
      </c>
    </row>
    <row r="653" spans="1:20" ht="14.1" customHeight="1" x14ac:dyDescent="0.3">
      <c r="A653" s="3" t="s">
        <v>2510</v>
      </c>
      <c r="B653" s="3" t="s">
        <v>6644</v>
      </c>
      <c r="C653" s="11">
        <v>109</v>
      </c>
      <c r="D653" s="7">
        <v>210.74426679000001</v>
      </c>
      <c r="E653" s="9">
        <v>16413.3769538462</v>
      </c>
      <c r="F653" s="11">
        <v>25</v>
      </c>
      <c r="G653" s="7">
        <v>258.75220739999997</v>
      </c>
      <c r="H653" s="9">
        <v>20564.755176832801</v>
      </c>
      <c r="I653" s="11">
        <v>27</v>
      </c>
      <c r="J653" s="7">
        <v>199.43334641000001</v>
      </c>
      <c r="K653" s="9">
        <v>15433.740786517899</v>
      </c>
      <c r="L653" s="11" t="s">
        <v>8</v>
      </c>
      <c r="M653" s="7" t="s">
        <v>8</v>
      </c>
      <c r="N653" s="9" t="s">
        <v>8</v>
      </c>
      <c r="O653" s="11" t="s">
        <v>8</v>
      </c>
      <c r="P653" s="7" t="s">
        <v>8</v>
      </c>
      <c r="Q653" s="9" t="s">
        <v>8</v>
      </c>
      <c r="R653" s="11" t="s">
        <v>8</v>
      </c>
      <c r="S653" s="7" t="s">
        <v>8</v>
      </c>
      <c r="T653" s="9" t="s">
        <v>8</v>
      </c>
    </row>
    <row r="654" spans="1:20" ht="14.1" customHeight="1" x14ac:dyDescent="0.3">
      <c r="A654" s="3" t="s">
        <v>2513</v>
      </c>
      <c r="B654" s="3" t="s">
        <v>2514</v>
      </c>
      <c r="C654" s="11">
        <v>172</v>
      </c>
      <c r="D654" s="7">
        <v>149.54463698000001</v>
      </c>
      <c r="E654" s="9">
        <v>10464.5226734103</v>
      </c>
      <c r="F654" s="11" t="s">
        <v>8</v>
      </c>
      <c r="G654" s="7" t="s">
        <v>8</v>
      </c>
      <c r="H654" s="9" t="s">
        <v>8</v>
      </c>
      <c r="I654" s="11">
        <v>67</v>
      </c>
      <c r="J654" s="7">
        <v>180.65774988999999</v>
      </c>
      <c r="K654" s="9">
        <v>12625.7685514881</v>
      </c>
      <c r="L654" s="11" t="s">
        <v>8</v>
      </c>
      <c r="M654" s="7" t="s">
        <v>8</v>
      </c>
      <c r="N654" s="9" t="s">
        <v>8</v>
      </c>
      <c r="O654" s="11" t="s">
        <v>8</v>
      </c>
      <c r="P654" s="7" t="s">
        <v>8</v>
      </c>
      <c r="Q654" s="9" t="s">
        <v>8</v>
      </c>
      <c r="R654" s="11" t="s">
        <v>8</v>
      </c>
      <c r="S654" s="7" t="s">
        <v>8</v>
      </c>
      <c r="T654" s="9" t="s">
        <v>8</v>
      </c>
    </row>
    <row r="655" spans="1:20" ht="29.1" customHeight="1" x14ac:dyDescent="0.3">
      <c r="A655" s="3" t="s">
        <v>2517</v>
      </c>
      <c r="B655" s="2" t="s">
        <v>2518</v>
      </c>
      <c r="C655" s="11">
        <v>1019</v>
      </c>
      <c r="D655" s="7">
        <v>255.50009926000001</v>
      </c>
      <c r="E655" s="9">
        <v>31814.653947203999</v>
      </c>
      <c r="F655" s="11">
        <v>89</v>
      </c>
      <c r="G655" s="7">
        <v>281.15891488</v>
      </c>
      <c r="H655" s="9">
        <v>29094.3227866997</v>
      </c>
      <c r="I655" s="11">
        <v>85</v>
      </c>
      <c r="J655" s="7">
        <v>218.4491189</v>
      </c>
      <c r="K655" s="9">
        <v>24472.697175339701</v>
      </c>
      <c r="L655" s="11">
        <v>17</v>
      </c>
      <c r="M655" s="7">
        <v>92.047744700999999</v>
      </c>
      <c r="N655" s="9">
        <v>10230.894257206101</v>
      </c>
      <c r="O655" s="11">
        <v>107</v>
      </c>
      <c r="P655" s="7">
        <v>278.47545164000002</v>
      </c>
      <c r="Q655" s="9">
        <v>36895.797529143703</v>
      </c>
      <c r="R655" s="11">
        <v>76</v>
      </c>
      <c r="S655" s="7">
        <v>248.89386031000001</v>
      </c>
      <c r="T655" s="9">
        <v>36419.232620359297</v>
      </c>
    </row>
    <row r="656" spans="1:20" ht="29.1" customHeight="1" x14ac:dyDescent="0.3">
      <c r="A656" s="3" t="s">
        <v>2520</v>
      </c>
      <c r="B656" s="2" t="s">
        <v>7425</v>
      </c>
      <c r="C656" s="11" t="s">
        <v>8</v>
      </c>
      <c r="D656" s="7" t="s">
        <v>8</v>
      </c>
      <c r="E656" s="9" t="s">
        <v>8</v>
      </c>
      <c r="F656" s="11" t="s">
        <v>8</v>
      </c>
      <c r="G656" s="7" t="s">
        <v>8</v>
      </c>
      <c r="H656" s="9" t="s">
        <v>8</v>
      </c>
      <c r="I656" s="11" t="s">
        <v>8</v>
      </c>
      <c r="J656" s="7" t="s">
        <v>8</v>
      </c>
      <c r="K656" s="9" t="s">
        <v>8</v>
      </c>
      <c r="L656" s="11" t="s">
        <v>8</v>
      </c>
      <c r="M656" s="7" t="s">
        <v>8</v>
      </c>
      <c r="N656" s="9" t="s">
        <v>8</v>
      </c>
      <c r="O656" s="11" t="s">
        <v>8</v>
      </c>
      <c r="P656" s="7" t="s">
        <v>8</v>
      </c>
      <c r="Q656" s="9" t="s">
        <v>8</v>
      </c>
      <c r="R656" s="11" t="s">
        <v>8</v>
      </c>
      <c r="S656" s="7" t="s">
        <v>8</v>
      </c>
      <c r="T656" s="9" t="s">
        <v>8</v>
      </c>
    </row>
    <row r="657" spans="1:20" ht="14.1" customHeight="1" x14ac:dyDescent="0.3">
      <c r="A657" s="3" t="s">
        <v>2522</v>
      </c>
      <c r="B657" s="3" t="s">
        <v>2523</v>
      </c>
      <c r="C657" s="11">
        <v>234</v>
      </c>
      <c r="D657" s="7">
        <v>160.41466417999999</v>
      </c>
      <c r="E657" s="9">
        <v>22330.870522762802</v>
      </c>
      <c r="F657" s="11">
        <v>22</v>
      </c>
      <c r="G657" s="7">
        <v>238.75003487999999</v>
      </c>
      <c r="H657" s="9">
        <v>26674.458219341199</v>
      </c>
      <c r="I657" s="11">
        <v>11</v>
      </c>
      <c r="J657" s="7">
        <v>121.28818972000001</v>
      </c>
      <c r="K657" s="9">
        <v>16054.9097576195</v>
      </c>
      <c r="L657" s="11" t="s">
        <v>8</v>
      </c>
      <c r="M657" s="7" t="s">
        <v>8</v>
      </c>
      <c r="N657" s="9" t="s">
        <v>8</v>
      </c>
      <c r="O657" s="11">
        <v>31</v>
      </c>
      <c r="P657" s="7">
        <v>137.90290110999999</v>
      </c>
      <c r="Q657" s="9">
        <v>23776.670216739702</v>
      </c>
      <c r="R657" s="11" t="s">
        <v>8</v>
      </c>
      <c r="S657" s="7" t="s">
        <v>8</v>
      </c>
      <c r="T657" s="9" t="s">
        <v>8</v>
      </c>
    </row>
    <row r="658" spans="1:20" ht="29.1" customHeight="1" x14ac:dyDescent="0.3">
      <c r="A658" s="3" t="s">
        <v>2525</v>
      </c>
      <c r="B658" s="2" t="s">
        <v>2526</v>
      </c>
      <c r="C658" s="11">
        <v>55</v>
      </c>
      <c r="D658" s="7">
        <v>195.21380601000001</v>
      </c>
      <c r="E658" s="9">
        <v>17046.562517311599</v>
      </c>
      <c r="F658" s="11">
        <v>12</v>
      </c>
      <c r="G658" s="7">
        <v>219.17166951999999</v>
      </c>
      <c r="H658" s="9">
        <v>20516.637249024101</v>
      </c>
      <c r="I658" s="11" t="s">
        <v>8</v>
      </c>
      <c r="J658" s="7" t="s">
        <v>8</v>
      </c>
      <c r="K658" s="9" t="s">
        <v>8</v>
      </c>
      <c r="L658" s="11" t="s">
        <v>8</v>
      </c>
      <c r="M658" s="7" t="s">
        <v>8</v>
      </c>
      <c r="N658" s="9" t="s">
        <v>8</v>
      </c>
      <c r="O658" s="11" t="s">
        <v>8</v>
      </c>
      <c r="P658" s="7" t="s">
        <v>8</v>
      </c>
      <c r="Q658" s="9" t="s">
        <v>8</v>
      </c>
      <c r="R658" s="11" t="s">
        <v>8</v>
      </c>
      <c r="S658" s="7" t="s">
        <v>8</v>
      </c>
      <c r="T658" s="9" t="s">
        <v>8</v>
      </c>
    </row>
    <row r="659" spans="1:20" ht="14.1" customHeight="1" x14ac:dyDescent="0.3">
      <c r="A659" s="3" t="s">
        <v>2528</v>
      </c>
      <c r="B659" s="3" t="s">
        <v>2529</v>
      </c>
      <c r="C659" s="11" t="s">
        <v>8</v>
      </c>
      <c r="D659" s="7" t="s">
        <v>8</v>
      </c>
      <c r="E659" s="9" t="s">
        <v>8</v>
      </c>
      <c r="F659" s="11" t="s">
        <v>8</v>
      </c>
      <c r="G659" s="7" t="s">
        <v>8</v>
      </c>
      <c r="H659" s="9" t="s">
        <v>8</v>
      </c>
      <c r="I659" s="11" t="s">
        <v>8</v>
      </c>
      <c r="J659" s="7" t="s">
        <v>8</v>
      </c>
      <c r="K659" s="9" t="s">
        <v>8</v>
      </c>
      <c r="L659" s="11" t="s">
        <v>8</v>
      </c>
      <c r="M659" s="7" t="s">
        <v>8</v>
      </c>
      <c r="N659" s="9" t="s">
        <v>8</v>
      </c>
      <c r="O659" s="11" t="s">
        <v>8</v>
      </c>
      <c r="P659" s="7" t="s">
        <v>8</v>
      </c>
      <c r="Q659" s="9" t="s">
        <v>8</v>
      </c>
      <c r="R659" s="11" t="s">
        <v>8</v>
      </c>
      <c r="S659" s="7" t="s">
        <v>8</v>
      </c>
      <c r="T659" s="9" t="s">
        <v>8</v>
      </c>
    </row>
    <row r="660" spans="1:20" ht="29.1" customHeight="1" x14ac:dyDescent="0.3">
      <c r="A660" s="3" t="s">
        <v>2531</v>
      </c>
      <c r="B660" s="2" t="s">
        <v>7625</v>
      </c>
      <c r="C660" s="11">
        <v>190</v>
      </c>
      <c r="D660" s="7">
        <v>186.11214781000001</v>
      </c>
      <c r="E660" s="9">
        <v>22847.334865375498</v>
      </c>
      <c r="F660" s="11">
        <v>16</v>
      </c>
      <c r="G660" s="7">
        <v>162.45591378</v>
      </c>
      <c r="H660" s="9">
        <v>17839.915415766201</v>
      </c>
      <c r="I660" s="11">
        <v>24</v>
      </c>
      <c r="J660" s="7">
        <v>123.29985865</v>
      </c>
      <c r="K660" s="9">
        <v>13700.668180414999</v>
      </c>
      <c r="L660" s="11" t="s">
        <v>8</v>
      </c>
      <c r="M660" s="7" t="s">
        <v>8</v>
      </c>
      <c r="N660" s="9" t="s">
        <v>8</v>
      </c>
      <c r="O660" s="11">
        <v>17</v>
      </c>
      <c r="P660" s="7">
        <v>224.16346246000001</v>
      </c>
      <c r="Q660" s="9">
        <v>24415.113248993999</v>
      </c>
      <c r="R660" s="11" t="s">
        <v>8</v>
      </c>
      <c r="S660" s="7" t="s">
        <v>8</v>
      </c>
      <c r="T660" s="9" t="s">
        <v>8</v>
      </c>
    </row>
    <row r="661" spans="1:20" ht="29.1" customHeight="1" x14ac:dyDescent="0.3">
      <c r="A661" s="3" t="s">
        <v>2534</v>
      </c>
      <c r="B661" s="2" t="s">
        <v>7626</v>
      </c>
      <c r="C661" s="11">
        <v>786</v>
      </c>
      <c r="D661" s="7">
        <v>203.86978363</v>
      </c>
      <c r="E661" s="9">
        <v>19792.6362944145</v>
      </c>
      <c r="F661" s="11">
        <v>58</v>
      </c>
      <c r="G661" s="7">
        <v>205.80846113000001</v>
      </c>
      <c r="H661" s="9">
        <v>17363.576375593999</v>
      </c>
      <c r="I661" s="11" t="s">
        <v>8</v>
      </c>
      <c r="J661" s="7" t="s">
        <v>8</v>
      </c>
      <c r="K661" s="9" t="s">
        <v>8</v>
      </c>
      <c r="L661" s="11" t="s">
        <v>8</v>
      </c>
      <c r="M661" s="7" t="s">
        <v>8</v>
      </c>
      <c r="N661" s="9" t="s">
        <v>8</v>
      </c>
      <c r="O661" s="11">
        <v>84</v>
      </c>
      <c r="P661" s="7">
        <v>216.75868531</v>
      </c>
      <c r="Q661" s="9">
        <v>22942.6193852857</v>
      </c>
      <c r="R661" s="11">
        <v>43</v>
      </c>
      <c r="S661" s="7">
        <v>196.32674932</v>
      </c>
      <c r="T661" s="9">
        <v>17309.626836030799</v>
      </c>
    </row>
    <row r="662" spans="1:20" ht="14.1" customHeight="1" x14ac:dyDescent="0.3">
      <c r="A662" s="3" t="s">
        <v>2537</v>
      </c>
      <c r="B662" s="3" t="s">
        <v>6649</v>
      </c>
      <c r="C662" s="11" t="s">
        <v>8</v>
      </c>
      <c r="D662" s="7" t="s">
        <v>8</v>
      </c>
      <c r="E662" s="9" t="s">
        <v>8</v>
      </c>
      <c r="F662" s="11" t="s">
        <v>8</v>
      </c>
      <c r="G662" s="7" t="s">
        <v>8</v>
      </c>
      <c r="H662" s="9" t="s">
        <v>8</v>
      </c>
      <c r="I662" s="11" t="s">
        <v>8</v>
      </c>
      <c r="J662" s="7" t="s">
        <v>8</v>
      </c>
      <c r="K662" s="9" t="s">
        <v>8</v>
      </c>
      <c r="L662" s="11" t="s">
        <v>8</v>
      </c>
      <c r="M662" s="7" t="s">
        <v>8</v>
      </c>
      <c r="N662" s="9" t="s">
        <v>8</v>
      </c>
      <c r="O662" s="11" t="s">
        <v>8</v>
      </c>
      <c r="P662" s="7" t="s">
        <v>8</v>
      </c>
      <c r="Q662" s="9" t="s">
        <v>8</v>
      </c>
      <c r="R662" s="11" t="s">
        <v>8</v>
      </c>
      <c r="S662" s="7" t="s">
        <v>8</v>
      </c>
      <c r="T662" s="9" t="s">
        <v>8</v>
      </c>
    </row>
    <row r="663" spans="1:20" ht="14.1" customHeight="1" x14ac:dyDescent="0.3">
      <c r="A663" s="3" t="s">
        <v>2541</v>
      </c>
      <c r="B663" s="3" t="s">
        <v>6650</v>
      </c>
      <c r="C663" s="11" t="s">
        <v>8</v>
      </c>
      <c r="D663" s="7" t="s">
        <v>8</v>
      </c>
      <c r="E663" s="9" t="s">
        <v>8</v>
      </c>
      <c r="F663" s="11" t="s">
        <v>8</v>
      </c>
      <c r="G663" s="7" t="s">
        <v>8</v>
      </c>
      <c r="H663" s="9" t="s">
        <v>8</v>
      </c>
      <c r="I663" s="11" t="s">
        <v>8</v>
      </c>
      <c r="J663" s="7" t="s">
        <v>8</v>
      </c>
      <c r="K663" s="9" t="s">
        <v>8</v>
      </c>
      <c r="L663" s="11" t="s">
        <v>8</v>
      </c>
      <c r="M663" s="7" t="s">
        <v>8</v>
      </c>
      <c r="N663" s="9" t="s">
        <v>8</v>
      </c>
      <c r="O663" s="11" t="s">
        <v>8</v>
      </c>
      <c r="P663" s="7" t="s">
        <v>8</v>
      </c>
      <c r="Q663" s="9" t="s">
        <v>8</v>
      </c>
      <c r="R663" s="11" t="s">
        <v>8</v>
      </c>
      <c r="S663" s="7" t="s">
        <v>8</v>
      </c>
      <c r="T663" s="9" t="s">
        <v>8</v>
      </c>
    </row>
    <row r="664" spans="1:20" ht="14.1" customHeight="1" x14ac:dyDescent="0.3">
      <c r="A664" s="3" t="s">
        <v>2545</v>
      </c>
      <c r="B664" s="3" t="s">
        <v>6651</v>
      </c>
      <c r="C664" s="11" t="s">
        <v>8</v>
      </c>
      <c r="D664" s="7" t="s">
        <v>8</v>
      </c>
      <c r="E664" s="9" t="s">
        <v>8</v>
      </c>
      <c r="F664" s="11" t="s">
        <v>8</v>
      </c>
      <c r="G664" s="7" t="s">
        <v>8</v>
      </c>
      <c r="H664" s="9" t="s">
        <v>8</v>
      </c>
      <c r="I664" s="11" t="s">
        <v>8</v>
      </c>
      <c r="J664" s="7" t="s">
        <v>8</v>
      </c>
      <c r="K664" s="9" t="s">
        <v>8</v>
      </c>
      <c r="L664" s="11" t="s">
        <v>8</v>
      </c>
      <c r="M664" s="7" t="s">
        <v>8</v>
      </c>
      <c r="N664" s="9" t="s">
        <v>8</v>
      </c>
      <c r="O664" s="11" t="s">
        <v>8</v>
      </c>
      <c r="P664" s="7" t="s">
        <v>8</v>
      </c>
      <c r="Q664" s="9" t="s">
        <v>8</v>
      </c>
      <c r="R664" s="11" t="s">
        <v>8</v>
      </c>
      <c r="S664" s="7" t="s">
        <v>8</v>
      </c>
      <c r="T664" s="9" t="s">
        <v>8</v>
      </c>
    </row>
    <row r="665" spans="1:20" ht="14.1" customHeight="1" x14ac:dyDescent="0.3">
      <c r="A665" s="3" t="s">
        <v>2549</v>
      </c>
      <c r="B665" s="3" t="s">
        <v>2550</v>
      </c>
      <c r="C665" s="11">
        <v>789</v>
      </c>
      <c r="D665" s="7">
        <v>154.84231216000001</v>
      </c>
      <c r="E665" s="9">
        <v>11393.683340118099</v>
      </c>
      <c r="F665" s="11">
        <v>65</v>
      </c>
      <c r="G665" s="7">
        <v>160.12383885</v>
      </c>
      <c r="H665" s="9">
        <v>11720.076718669099</v>
      </c>
      <c r="I665" s="11">
        <v>110</v>
      </c>
      <c r="J665" s="7">
        <v>154.29603599000001</v>
      </c>
      <c r="K665" s="9">
        <v>11367.166070411</v>
      </c>
      <c r="L665" s="11">
        <v>86</v>
      </c>
      <c r="M665" s="7">
        <v>72.001084900999999</v>
      </c>
      <c r="N665" s="9">
        <v>5377.2192000073801</v>
      </c>
      <c r="O665" s="11">
        <v>70</v>
      </c>
      <c r="P665" s="7">
        <v>160.72630093999999</v>
      </c>
      <c r="Q665" s="9">
        <v>11826.262819653701</v>
      </c>
      <c r="R665" s="11">
        <v>24</v>
      </c>
      <c r="S665" s="7">
        <v>164.99715180000001</v>
      </c>
      <c r="T665" s="9">
        <v>12138.0688786311</v>
      </c>
    </row>
    <row r="666" spans="1:20" ht="29.1" customHeight="1" x14ac:dyDescent="0.3">
      <c r="A666" s="3" t="s">
        <v>2554</v>
      </c>
      <c r="B666" s="2" t="s">
        <v>7627</v>
      </c>
      <c r="C666" s="11" t="s">
        <v>8</v>
      </c>
      <c r="D666" s="7" t="s">
        <v>8</v>
      </c>
      <c r="E666" s="9" t="s">
        <v>8</v>
      </c>
      <c r="F666" s="11" t="s">
        <v>8</v>
      </c>
      <c r="G666" s="7" t="s">
        <v>8</v>
      </c>
      <c r="H666" s="9" t="s">
        <v>8</v>
      </c>
      <c r="I666" s="11" t="s">
        <v>8</v>
      </c>
      <c r="J666" s="7" t="s">
        <v>8</v>
      </c>
      <c r="K666" s="9" t="s">
        <v>8</v>
      </c>
      <c r="L666" s="11" t="s">
        <v>8</v>
      </c>
      <c r="M666" s="7" t="s">
        <v>8</v>
      </c>
      <c r="N666" s="9" t="s">
        <v>8</v>
      </c>
      <c r="O666" s="11" t="s">
        <v>8</v>
      </c>
      <c r="P666" s="7" t="s">
        <v>8</v>
      </c>
      <c r="Q666" s="9" t="s">
        <v>8</v>
      </c>
      <c r="R666" s="11" t="s">
        <v>8</v>
      </c>
      <c r="S666" s="7" t="s">
        <v>8</v>
      </c>
      <c r="T666" s="9" t="s">
        <v>8</v>
      </c>
    </row>
    <row r="667" spans="1:20" ht="14.1" customHeight="1" x14ac:dyDescent="0.3">
      <c r="A667" s="3" t="s">
        <v>2559</v>
      </c>
      <c r="B667" s="3" t="s">
        <v>6653</v>
      </c>
      <c r="C667" s="11" t="s">
        <v>8</v>
      </c>
      <c r="D667" s="7" t="s">
        <v>8</v>
      </c>
      <c r="E667" s="9" t="s">
        <v>8</v>
      </c>
      <c r="F667" s="11" t="s">
        <v>8</v>
      </c>
      <c r="G667" s="7" t="s">
        <v>8</v>
      </c>
      <c r="H667" s="9" t="s">
        <v>8</v>
      </c>
      <c r="I667" s="11" t="s">
        <v>8</v>
      </c>
      <c r="J667" s="7" t="s">
        <v>8</v>
      </c>
      <c r="K667" s="9" t="s">
        <v>8</v>
      </c>
      <c r="L667" s="11" t="s">
        <v>8</v>
      </c>
      <c r="M667" s="7" t="s">
        <v>8</v>
      </c>
      <c r="N667" s="9" t="s">
        <v>8</v>
      </c>
      <c r="O667" s="11" t="s">
        <v>8</v>
      </c>
      <c r="P667" s="7" t="s">
        <v>8</v>
      </c>
      <c r="Q667" s="9" t="s">
        <v>8</v>
      </c>
      <c r="R667" s="11" t="s">
        <v>8</v>
      </c>
      <c r="S667" s="7" t="s">
        <v>8</v>
      </c>
      <c r="T667" s="9" t="s">
        <v>8</v>
      </c>
    </row>
    <row r="668" spans="1:20" ht="14.1" customHeight="1" x14ac:dyDescent="0.3">
      <c r="A668" s="3" t="s">
        <v>2563</v>
      </c>
      <c r="B668" s="3" t="s">
        <v>6654</v>
      </c>
      <c r="C668" s="11">
        <v>107</v>
      </c>
      <c r="D668" s="7">
        <v>151.36419502999999</v>
      </c>
      <c r="E668" s="9">
        <v>9427.0548712412601</v>
      </c>
      <c r="F668" s="11">
        <v>16</v>
      </c>
      <c r="G668" s="7">
        <v>169.76094119000001</v>
      </c>
      <c r="H668" s="9">
        <v>10422.6194765198</v>
      </c>
      <c r="I668" s="11">
        <v>23</v>
      </c>
      <c r="J668" s="7">
        <v>135.75739350000001</v>
      </c>
      <c r="K668" s="9">
        <v>8583.0027316568503</v>
      </c>
      <c r="L668" s="11" t="s">
        <v>8</v>
      </c>
      <c r="M668" s="7" t="s">
        <v>8</v>
      </c>
      <c r="N668" s="9" t="s">
        <v>8</v>
      </c>
      <c r="O668" s="11" t="s">
        <v>8</v>
      </c>
      <c r="P668" s="7" t="s">
        <v>8</v>
      </c>
      <c r="Q668" s="9" t="s">
        <v>8</v>
      </c>
      <c r="R668" s="11" t="s">
        <v>8</v>
      </c>
      <c r="S668" s="7" t="s">
        <v>8</v>
      </c>
      <c r="T668" s="9" t="s">
        <v>8</v>
      </c>
    </row>
    <row r="669" spans="1:20" ht="14.1" customHeight="1" x14ac:dyDescent="0.3">
      <c r="A669" s="3" t="s">
        <v>2568</v>
      </c>
      <c r="B669" s="3" t="s">
        <v>6655</v>
      </c>
      <c r="C669" s="11">
        <v>29</v>
      </c>
      <c r="D669" s="7">
        <v>119.59553608</v>
      </c>
      <c r="E669" s="9">
        <v>9351.2062381996093</v>
      </c>
      <c r="F669" s="11" t="s">
        <v>8</v>
      </c>
      <c r="G669" s="7" t="s">
        <v>8</v>
      </c>
      <c r="H669" s="9" t="s">
        <v>8</v>
      </c>
      <c r="I669" s="11" t="s">
        <v>8</v>
      </c>
      <c r="J669" s="7" t="s">
        <v>8</v>
      </c>
      <c r="K669" s="9" t="s">
        <v>8</v>
      </c>
      <c r="L669" s="11" t="s">
        <v>8</v>
      </c>
      <c r="M669" s="7" t="s">
        <v>8</v>
      </c>
      <c r="N669" s="9" t="s">
        <v>8</v>
      </c>
      <c r="O669" s="11" t="s">
        <v>8</v>
      </c>
      <c r="P669" s="7" t="s">
        <v>8</v>
      </c>
      <c r="Q669" s="9" t="s">
        <v>8</v>
      </c>
      <c r="R669" s="11" t="s">
        <v>8</v>
      </c>
      <c r="S669" s="7" t="s">
        <v>8</v>
      </c>
      <c r="T669" s="9" t="s">
        <v>8</v>
      </c>
    </row>
    <row r="670" spans="1:20" ht="14.1" customHeight="1" x14ac:dyDescent="0.3">
      <c r="A670" s="3" t="s">
        <v>2572</v>
      </c>
      <c r="B670" s="3" t="s">
        <v>2573</v>
      </c>
      <c r="C670" s="11" t="s">
        <v>8</v>
      </c>
      <c r="D670" s="7" t="s">
        <v>8</v>
      </c>
      <c r="E670" s="9" t="s">
        <v>8</v>
      </c>
      <c r="F670" s="11" t="s">
        <v>8</v>
      </c>
      <c r="G670" s="7" t="s">
        <v>8</v>
      </c>
      <c r="H670" s="9" t="s">
        <v>8</v>
      </c>
      <c r="I670" s="11" t="s">
        <v>8</v>
      </c>
      <c r="J670" s="7" t="s">
        <v>8</v>
      </c>
      <c r="K670" s="9" t="s">
        <v>8</v>
      </c>
      <c r="L670" s="11" t="s">
        <v>8</v>
      </c>
      <c r="M670" s="7" t="s">
        <v>8</v>
      </c>
      <c r="N670" s="9" t="s">
        <v>8</v>
      </c>
      <c r="O670" s="11" t="s">
        <v>8</v>
      </c>
      <c r="P670" s="7" t="s">
        <v>8</v>
      </c>
      <c r="Q670" s="9" t="s">
        <v>8</v>
      </c>
      <c r="R670" s="11" t="s">
        <v>8</v>
      </c>
      <c r="S670" s="7" t="s">
        <v>8</v>
      </c>
      <c r="T670" s="9" t="s">
        <v>8</v>
      </c>
    </row>
    <row r="671" spans="1:20" ht="14.1" customHeight="1" x14ac:dyDescent="0.3">
      <c r="A671" s="3" t="s">
        <v>2576</v>
      </c>
      <c r="B671" s="3" t="s">
        <v>6656</v>
      </c>
      <c r="C671" s="11">
        <v>33</v>
      </c>
      <c r="D671" s="7">
        <v>182.13486846999999</v>
      </c>
      <c r="E671" s="9">
        <v>13173.6485917846</v>
      </c>
      <c r="F671" s="11" t="s">
        <v>8</v>
      </c>
      <c r="G671" s="7" t="s">
        <v>8</v>
      </c>
      <c r="H671" s="9" t="s">
        <v>8</v>
      </c>
      <c r="I671" s="11">
        <v>12</v>
      </c>
      <c r="J671" s="7">
        <v>154.86755367000001</v>
      </c>
      <c r="K671" s="9">
        <v>11694.990444635499</v>
      </c>
      <c r="L671" s="11" t="s">
        <v>8</v>
      </c>
      <c r="M671" s="7" t="s">
        <v>8</v>
      </c>
      <c r="N671" s="9" t="s">
        <v>8</v>
      </c>
      <c r="O671" s="11" t="s">
        <v>8</v>
      </c>
      <c r="P671" s="7" t="s">
        <v>8</v>
      </c>
      <c r="Q671" s="9" t="s">
        <v>8</v>
      </c>
      <c r="R671" s="11" t="s">
        <v>8</v>
      </c>
      <c r="S671" s="7" t="s">
        <v>8</v>
      </c>
      <c r="T671" s="9" t="s">
        <v>8</v>
      </c>
    </row>
    <row r="672" spans="1:20" ht="29.1" customHeight="1" x14ac:dyDescent="0.3">
      <c r="A672" s="3" t="s">
        <v>2581</v>
      </c>
      <c r="B672" s="2" t="s">
        <v>7628</v>
      </c>
      <c r="C672" s="11">
        <v>2352</v>
      </c>
      <c r="D672" s="7">
        <v>150.22978907999999</v>
      </c>
      <c r="E672" s="9">
        <v>10953.423946181099</v>
      </c>
      <c r="F672" s="11">
        <v>264</v>
      </c>
      <c r="G672" s="7">
        <v>156.55252252</v>
      </c>
      <c r="H672" s="9">
        <v>11161.787853632901</v>
      </c>
      <c r="I672" s="11">
        <v>504</v>
      </c>
      <c r="J672" s="7">
        <v>146.97959234999999</v>
      </c>
      <c r="K672" s="9">
        <v>10953.608517532601</v>
      </c>
      <c r="L672" s="11">
        <v>63</v>
      </c>
      <c r="M672" s="7">
        <v>117.70044372</v>
      </c>
      <c r="N672" s="9">
        <v>9158.8938505115002</v>
      </c>
      <c r="O672" s="11">
        <v>151</v>
      </c>
      <c r="P672" s="7">
        <v>174.03540383999999</v>
      </c>
      <c r="Q672" s="9">
        <v>12544.0586580011</v>
      </c>
      <c r="R672" s="11">
        <v>101</v>
      </c>
      <c r="S672" s="7">
        <v>158.49467157000001</v>
      </c>
      <c r="T672" s="9">
        <v>11644.043118060201</v>
      </c>
    </row>
    <row r="673" spans="1:20" ht="14.1" customHeight="1" x14ac:dyDescent="0.3">
      <c r="A673" s="3" t="s">
        <v>2585</v>
      </c>
      <c r="B673" s="3" t="s">
        <v>6658</v>
      </c>
      <c r="C673" s="11">
        <v>1800</v>
      </c>
      <c r="D673" s="7">
        <v>158.30037515999999</v>
      </c>
      <c r="E673" s="9">
        <v>11129.7260070954</v>
      </c>
      <c r="F673" s="11">
        <v>216</v>
      </c>
      <c r="G673" s="7">
        <v>168.82917334000001</v>
      </c>
      <c r="H673" s="9">
        <v>11572.3781589557</v>
      </c>
      <c r="I673" s="11">
        <v>357</v>
      </c>
      <c r="J673" s="7">
        <v>143.03172727</v>
      </c>
      <c r="K673" s="9">
        <v>10386.1243346107</v>
      </c>
      <c r="L673" s="11">
        <v>51</v>
      </c>
      <c r="M673" s="7">
        <v>82.983243692000002</v>
      </c>
      <c r="N673" s="9">
        <v>6186.8798622892</v>
      </c>
      <c r="O673" s="11">
        <v>170</v>
      </c>
      <c r="P673" s="7">
        <v>179.46696653999999</v>
      </c>
      <c r="Q673" s="9">
        <v>12356.813981176199</v>
      </c>
      <c r="R673" s="11">
        <v>78</v>
      </c>
      <c r="S673" s="7">
        <v>176.52752015999999</v>
      </c>
      <c r="T673" s="9">
        <v>12625.5908352853</v>
      </c>
    </row>
    <row r="674" spans="1:20" ht="14.1" customHeight="1" x14ac:dyDescent="0.3">
      <c r="A674" s="3" t="s">
        <v>2590</v>
      </c>
      <c r="B674" s="3" t="s">
        <v>6659</v>
      </c>
      <c r="C674" s="11" t="s">
        <v>8</v>
      </c>
      <c r="D674" s="7" t="s">
        <v>8</v>
      </c>
      <c r="E674" s="9" t="s">
        <v>8</v>
      </c>
      <c r="F674" s="11" t="s">
        <v>8</v>
      </c>
      <c r="G674" s="7" t="s">
        <v>8</v>
      </c>
      <c r="H674" s="9" t="s">
        <v>8</v>
      </c>
      <c r="I674" s="11" t="s">
        <v>8</v>
      </c>
      <c r="J674" s="7" t="s">
        <v>8</v>
      </c>
      <c r="K674" s="9" t="s">
        <v>8</v>
      </c>
      <c r="L674" s="11" t="s">
        <v>8</v>
      </c>
      <c r="M674" s="7" t="s">
        <v>8</v>
      </c>
      <c r="N674" s="9" t="s">
        <v>8</v>
      </c>
      <c r="O674" s="11" t="s">
        <v>8</v>
      </c>
      <c r="P674" s="7" t="s">
        <v>8</v>
      </c>
      <c r="Q674" s="9" t="s">
        <v>8</v>
      </c>
      <c r="R674" s="11" t="s">
        <v>8</v>
      </c>
      <c r="S674" s="7" t="s">
        <v>8</v>
      </c>
      <c r="T674" s="9" t="s">
        <v>8</v>
      </c>
    </row>
    <row r="675" spans="1:20" ht="29.1" customHeight="1" x14ac:dyDescent="0.3">
      <c r="A675" s="3" t="s">
        <v>2595</v>
      </c>
      <c r="B675" s="2" t="s">
        <v>7629</v>
      </c>
      <c r="C675" s="11" t="s">
        <v>8</v>
      </c>
      <c r="D675" s="7" t="s">
        <v>8</v>
      </c>
      <c r="E675" s="9" t="s">
        <v>8</v>
      </c>
      <c r="F675" s="11" t="s">
        <v>8</v>
      </c>
      <c r="G675" s="7" t="s">
        <v>8</v>
      </c>
      <c r="H675" s="9" t="s">
        <v>8</v>
      </c>
      <c r="I675" s="11" t="s">
        <v>8</v>
      </c>
      <c r="J675" s="7" t="s">
        <v>8</v>
      </c>
      <c r="K675" s="9" t="s">
        <v>8</v>
      </c>
      <c r="L675" s="11" t="s">
        <v>8</v>
      </c>
      <c r="M675" s="7" t="s">
        <v>8</v>
      </c>
      <c r="N675" s="9" t="s">
        <v>8</v>
      </c>
      <c r="O675" s="11" t="s">
        <v>8</v>
      </c>
      <c r="P675" s="7" t="s">
        <v>8</v>
      </c>
      <c r="Q675" s="9" t="s">
        <v>8</v>
      </c>
      <c r="R675" s="11" t="s">
        <v>8</v>
      </c>
      <c r="S675" s="7" t="s">
        <v>8</v>
      </c>
      <c r="T675" s="9" t="s">
        <v>8</v>
      </c>
    </row>
    <row r="676" spans="1:20" ht="14.1" customHeight="1" x14ac:dyDescent="0.3">
      <c r="A676" s="3" t="s">
        <v>2598</v>
      </c>
      <c r="B676" s="3" t="s">
        <v>2599</v>
      </c>
      <c r="C676" s="11">
        <v>378</v>
      </c>
      <c r="D676" s="7">
        <v>181.30866438999999</v>
      </c>
      <c r="E676" s="9">
        <v>14662.636781828</v>
      </c>
      <c r="F676" s="11">
        <v>32</v>
      </c>
      <c r="G676" s="7">
        <v>213.64768771999999</v>
      </c>
      <c r="H676" s="9">
        <v>16987.512667360701</v>
      </c>
      <c r="I676" s="11">
        <v>71</v>
      </c>
      <c r="J676" s="7">
        <v>171.56885890999999</v>
      </c>
      <c r="K676" s="9">
        <v>14503.272338304199</v>
      </c>
      <c r="L676" s="11" t="s">
        <v>8</v>
      </c>
      <c r="M676" s="7" t="s">
        <v>8</v>
      </c>
      <c r="N676" s="9" t="s">
        <v>8</v>
      </c>
      <c r="O676" s="11">
        <v>29</v>
      </c>
      <c r="P676" s="7">
        <v>219.25438983000001</v>
      </c>
      <c r="Q676" s="9">
        <v>17309.130472777299</v>
      </c>
      <c r="R676" s="11">
        <v>32</v>
      </c>
      <c r="S676" s="7">
        <v>161.24806272000001</v>
      </c>
      <c r="T676" s="9">
        <v>13039.2786376648</v>
      </c>
    </row>
    <row r="677" spans="1:20" ht="14.1" customHeight="1" x14ac:dyDescent="0.3">
      <c r="A677" s="3" t="s">
        <v>2602</v>
      </c>
      <c r="B677" s="3" t="s">
        <v>6661</v>
      </c>
      <c r="C677" s="11">
        <v>1068</v>
      </c>
      <c r="D677" s="7">
        <v>144.69902981999999</v>
      </c>
      <c r="E677" s="9">
        <v>10839.1247589705</v>
      </c>
      <c r="F677" s="11">
        <v>189</v>
      </c>
      <c r="G677" s="7">
        <v>156.47189158</v>
      </c>
      <c r="H677" s="9">
        <v>11465.224620422399</v>
      </c>
      <c r="I677" s="11">
        <v>186</v>
      </c>
      <c r="J677" s="7">
        <v>134.62390783999999</v>
      </c>
      <c r="K677" s="9">
        <v>10408.7360591671</v>
      </c>
      <c r="L677" s="11">
        <v>44</v>
      </c>
      <c r="M677" s="7">
        <v>72.926246465000006</v>
      </c>
      <c r="N677" s="9">
        <v>5838.2557899784897</v>
      </c>
      <c r="O677" s="11">
        <v>128</v>
      </c>
      <c r="P677" s="7">
        <v>167.63345924000001</v>
      </c>
      <c r="Q677" s="9">
        <v>12475.504502665101</v>
      </c>
      <c r="R677" s="11">
        <v>48</v>
      </c>
      <c r="S677" s="7">
        <v>154.67078971000001</v>
      </c>
      <c r="T677" s="9">
        <v>11659.559202336</v>
      </c>
    </row>
    <row r="678" spans="1:20" ht="29.1" customHeight="1" x14ac:dyDescent="0.3">
      <c r="A678" s="3" t="s">
        <v>2605</v>
      </c>
      <c r="B678" s="2" t="s">
        <v>2606</v>
      </c>
      <c r="C678" s="11" t="s">
        <v>8</v>
      </c>
      <c r="D678" s="7" t="s">
        <v>8</v>
      </c>
      <c r="E678" s="9" t="s">
        <v>8</v>
      </c>
      <c r="F678" s="11" t="s">
        <v>8</v>
      </c>
      <c r="G678" s="7" t="s">
        <v>8</v>
      </c>
      <c r="H678" s="9" t="s">
        <v>8</v>
      </c>
      <c r="I678" s="11" t="s">
        <v>8</v>
      </c>
      <c r="J678" s="7" t="s">
        <v>8</v>
      </c>
      <c r="K678" s="9" t="s">
        <v>8</v>
      </c>
      <c r="L678" s="11" t="s">
        <v>8</v>
      </c>
      <c r="M678" s="7" t="s">
        <v>8</v>
      </c>
      <c r="N678" s="9" t="s">
        <v>8</v>
      </c>
      <c r="O678" s="11" t="s">
        <v>8</v>
      </c>
      <c r="P678" s="7" t="s">
        <v>8</v>
      </c>
      <c r="Q678" s="9" t="s">
        <v>8</v>
      </c>
      <c r="R678" s="11" t="s">
        <v>8</v>
      </c>
      <c r="S678" s="7" t="s">
        <v>8</v>
      </c>
      <c r="T678" s="9" t="s">
        <v>8</v>
      </c>
    </row>
    <row r="679" spans="1:20" ht="14.1" customHeight="1" x14ac:dyDescent="0.3">
      <c r="A679" s="3" t="s">
        <v>2610</v>
      </c>
      <c r="B679" s="3" t="s">
        <v>6663</v>
      </c>
      <c r="C679" s="11">
        <v>63</v>
      </c>
      <c r="D679" s="7">
        <v>192.67753162</v>
      </c>
      <c r="E679" s="9">
        <v>11523.8015463804</v>
      </c>
      <c r="F679" s="11">
        <v>17</v>
      </c>
      <c r="G679" s="7">
        <v>212.46091293999999</v>
      </c>
      <c r="H679" s="9">
        <v>12716.7801270656</v>
      </c>
      <c r="I679" s="11" t="s">
        <v>8</v>
      </c>
      <c r="J679" s="7" t="s">
        <v>8</v>
      </c>
      <c r="K679" s="9" t="s">
        <v>8</v>
      </c>
      <c r="L679" s="11" t="s">
        <v>8</v>
      </c>
      <c r="M679" s="7" t="s">
        <v>8</v>
      </c>
      <c r="N679" s="9" t="s">
        <v>8</v>
      </c>
      <c r="O679" s="11" t="s">
        <v>8</v>
      </c>
      <c r="P679" s="7" t="s">
        <v>8</v>
      </c>
      <c r="Q679" s="9" t="s">
        <v>8</v>
      </c>
      <c r="R679" s="11" t="s">
        <v>8</v>
      </c>
      <c r="S679" s="7" t="s">
        <v>8</v>
      </c>
      <c r="T679" s="9" t="s">
        <v>8</v>
      </c>
    </row>
    <row r="680" spans="1:20" ht="29.1" customHeight="1" x14ac:dyDescent="0.3">
      <c r="A680" s="3" t="s">
        <v>2614</v>
      </c>
      <c r="B680" s="2" t="s">
        <v>7630</v>
      </c>
      <c r="C680" s="11">
        <v>11</v>
      </c>
      <c r="D680" s="7">
        <v>82.994831868999995</v>
      </c>
      <c r="E680" s="9">
        <v>5023.3595359624196</v>
      </c>
      <c r="F680" s="11" t="s">
        <v>8</v>
      </c>
      <c r="G680" s="7" t="s">
        <v>8</v>
      </c>
      <c r="H680" s="9" t="s">
        <v>8</v>
      </c>
      <c r="I680" s="11" t="s">
        <v>8</v>
      </c>
      <c r="J680" s="7" t="s">
        <v>8</v>
      </c>
      <c r="K680" s="9" t="s">
        <v>8</v>
      </c>
      <c r="L680" s="11" t="s">
        <v>8</v>
      </c>
      <c r="M680" s="7" t="s">
        <v>8</v>
      </c>
      <c r="N680" s="9" t="s">
        <v>8</v>
      </c>
      <c r="O680" s="11" t="s">
        <v>8</v>
      </c>
      <c r="P680" s="7" t="s">
        <v>8</v>
      </c>
      <c r="Q680" s="9" t="s">
        <v>8</v>
      </c>
      <c r="R680" s="11" t="s">
        <v>8</v>
      </c>
      <c r="S680" s="7" t="s">
        <v>8</v>
      </c>
      <c r="T680" s="9" t="s">
        <v>8</v>
      </c>
    </row>
    <row r="681" spans="1:20" ht="29.1" customHeight="1" x14ac:dyDescent="0.3">
      <c r="A681" s="3" t="s">
        <v>2617</v>
      </c>
      <c r="B681" s="2" t="s">
        <v>7631</v>
      </c>
      <c r="C681" s="11" t="s">
        <v>8</v>
      </c>
      <c r="D681" s="7" t="s">
        <v>8</v>
      </c>
      <c r="E681" s="9" t="s">
        <v>8</v>
      </c>
      <c r="F681" s="11" t="s">
        <v>8</v>
      </c>
      <c r="G681" s="7" t="s">
        <v>8</v>
      </c>
      <c r="H681" s="9" t="s">
        <v>8</v>
      </c>
      <c r="I681" s="11" t="s">
        <v>8</v>
      </c>
      <c r="J681" s="7" t="s">
        <v>8</v>
      </c>
      <c r="K681" s="9" t="s">
        <v>8</v>
      </c>
      <c r="L681" s="11" t="s">
        <v>8</v>
      </c>
      <c r="M681" s="7" t="s">
        <v>8</v>
      </c>
      <c r="N681" s="9" t="s">
        <v>8</v>
      </c>
      <c r="O681" s="11" t="s">
        <v>8</v>
      </c>
      <c r="P681" s="7" t="s">
        <v>8</v>
      </c>
      <c r="Q681" s="9" t="s">
        <v>8</v>
      </c>
      <c r="R681" s="11" t="s">
        <v>8</v>
      </c>
      <c r="S681" s="7" t="s">
        <v>8</v>
      </c>
      <c r="T681" s="9" t="s">
        <v>8</v>
      </c>
    </row>
    <row r="682" spans="1:20" ht="14.1" customHeight="1" x14ac:dyDescent="0.3">
      <c r="A682" s="3" t="s">
        <v>2621</v>
      </c>
      <c r="B682" s="3" t="s">
        <v>2622</v>
      </c>
      <c r="C682" s="11" t="s">
        <v>8</v>
      </c>
      <c r="D682" s="7" t="s">
        <v>8</v>
      </c>
      <c r="E682" s="9" t="s">
        <v>8</v>
      </c>
      <c r="F682" s="11" t="s">
        <v>8</v>
      </c>
      <c r="G682" s="7" t="s">
        <v>8</v>
      </c>
      <c r="H682" s="9" t="s">
        <v>8</v>
      </c>
      <c r="I682" s="11" t="s">
        <v>8</v>
      </c>
      <c r="J682" s="7" t="s">
        <v>8</v>
      </c>
      <c r="K682" s="9" t="s">
        <v>8</v>
      </c>
      <c r="L682" s="11" t="s">
        <v>8</v>
      </c>
      <c r="M682" s="7" t="s">
        <v>8</v>
      </c>
      <c r="N682" s="9" t="s">
        <v>8</v>
      </c>
      <c r="O682" s="11" t="s">
        <v>8</v>
      </c>
      <c r="P682" s="7" t="s">
        <v>8</v>
      </c>
      <c r="Q682" s="9" t="s">
        <v>8</v>
      </c>
      <c r="R682" s="11" t="s">
        <v>8</v>
      </c>
      <c r="S682" s="7" t="s">
        <v>8</v>
      </c>
      <c r="T682" s="9" t="s">
        <v>8</v>
      </c>
    </row>
    <row r="683" spans="1:20" ht="29.1" customHeight="1" x14ac:dyDescent="0.3">
      <c r="A683" s="3" t="s">
        <v>2625</v>
      </c>
      <c r="B683" s="2" t="s">
        <v>7632</v>
      </c>
      <c r="C683" s="11">
        <v>260</v>
      </c>
      <c r="D683" s="7">
        <v>203.39910287999999</v>
      </c>
      <c r="E683" s="9">
        <v>14216.411743034299</v>
      </c>
      <c r="F683" s="11">
        <v>44</v>
      </c>
      <c r="G683" s="7">
        <v>205.86526767000001</v>
      </c>
      <c r="H683" s="9">
        <v>14083.543554411999</v>
      </c>
      <c r="I683" s="11">
        <v>40</v>
      </c>
      <c r="J683" s="7">
        <v>209.67446147999999</v>
      </c>
      <c r="K683" s="9">
        <v>15978.9655770229</v>
      </c>
      <c r="L683" s="11" t="s">
        <v>8</v>
      </c>
      <c r="M683" s="7" t="s">
        <v>8</v>
      </c>
      <c r="N683" s="9" t="s">
        <v>8</v>
      </c>
      <c r="O683" s="11">
        <v>25</v>
      </c>
      <c r="P683" s="7">
        <v>238.87306945</v>
      </c>
      <c r="Q683" s="9">
        <v>16479.3514022952</v>
      </c>
      <c r="R683" s="11">
        <v>20</v>
      </c>
      <c r="S683" s="7">
        <v>183.53801125000001</v>
      </c>
      <c r="T683" s="9">
        <v>12782.611091414399</v>
      </c>
    </row>
    <row r="684" spans="1:20" ht="14.1" customHeight="1" x14ac:dyDescent="0.3">
      <c r="A684" s="3" t="s">
        <v>2629</v>
      </c>
      <c r="B684" s="3" t="s">
        <v>6667</v>
      </c>
      <c r="C684" s="11">
        <v>11</v>
      </c>
      <c r="D684" s="7">
        <v>150.55744573000001</v>
      </c>
      <c r="E684" s="9">
        <v>9691.1196682905593</v>
      </c>
      <c r="F684" s="11" t="s">
        <v>8</v>
      </c>
      <c r="G684" s="7" t="s">
        <v>8</v>
      </c>
      <c r="H684" s="9" t="s">
        <v>8</v>
      </c>
      <c r="I684" s="11" t="s">
        <v>8</v>
      </c>
      <c r="J684" s="7" t="s">
        <v>8</v>
      </c>
      <c r="K684" s="9" t="s">
        <v>8</v>
      </c>
      <c r="L684" s="11" t="s">
        <v>8</v>
      </c>
      <c r="M684" s="7" t="s">
        <v>8</v>
      </c>
      <c r="N684" s="9" t="s">
        <v>8</v>
      </c>
      <c r="O684" s="11" t="s">
        <v>8</v>
      </c>
      <c r="P684" s="7" t="s">
        <v>8</v>
      </c>
      <c r="Q684" s="9" t="s">
        <v>8</v>
      </c>
      <c r="R684" s="11" t="s">
        <v>8</v>
      </c>
      <c r="S684" s="7" t="s">
        <v>8</v>
      </c>
      <c r="T684" s="9" t="s">
        <v>8</v>
      </c>
    </row>
    <row r="685" spans="1:20" ht="14.1" customHeight="1" x14ac:dyDescent="0.3">
      <c r="A685" s="3" t="s">
        <v>2633</v>
      </c>
      <c r="B685" s="3" t="s">
        <v>2634</v>
      </c>
      <c r="C685" s="11">
        <v>77</v>
      </c>
      <c r="D685" s="7">
        <v>123.25513957</v>
      </c>
      <c r="E685" s="9">
        <v>7778.3947945259797</v>
      </c>
      <c r="F685" s="11" t="s">
        <v>8</v>
      </c>
      <c r="G685" s="7" t="s">
        <v>8</v>
      </c>
      <c r="H685" s="9" t="s">
        <v>8</v>
      </c>
      <c r="I685" s="11">
        <v>11</v>
      </c>
      <c r="J685" s="7">
        <v>102.98863325000001</v>
      </c>
      <c r="K685" s="9">
        <v>6639.2821605522904</v>
      </c>
      <c r="L685" s="11" t="s">
        <v>8</v>
      </c>
      <c r="M685" s="7" t="s">
        <v>8</v>
      </c>
      <c r="N685" s="9" t="s">
        <v>8</v>
      </c>
      <c r="O685" s="11">
        <v>19</v>
      </c>
      <c r="P685" s="7">
        <v>135.55719078999999</v>
      </c>
      <c r="Q685" s="9">
        <v>8515.6286533209404</v>
      </c>
      <c r="R685" s="11" t="s">
        <v>8</v>
      </c>
      <c r="S685" s="7" t="s">
        <v>8</v>
      </c>
      <c r="T685" s="9" t="s">
        <v>8</v>
      </c>
    </row>
    <row r="686" spans="1:20" ht="29.1" customHeight="1" x14ac:dyDescent="0.3">
      <c r="A686" s="3" t="s">
        <v>2638</v>
      </c>
      <c r="B686" s="2" t="s">
        <v>7633</v>
      </c>
      <c r="C686" s="11">
        <v>2728</v>
      </c>
      <c r="D686" s="7">
        <v>159.62270839999999</v>
      </c>
      <c r="E686" s="9">
        <v>15056.601479851401</v>
      </c>
      <c r="F686" s="11">
        <v>215</v>
      </c>
      <c r="G686" s="7">
        <v>147.17564970999999</v>
      </c>
      <c r="H686" s="9">
        <v>13303.9590249793</v>
      </c>
      <c r="I686" s="11">
        <v>346</v>
      </c>
      <c r="J686" s="7">
        <v>114.44777594999999</v>
      </c>
      <c r="K686" s="9">
        <v>11380.2043446307</v>
      </c>
      <c r="L686" s="11">
        <v>105</v>
      </c>
      <c r="M686" s="7">
        <v>132.1811415</v>
      </c>
      <c r="N686" s="9">
        <v>14435.706282901299</v>
      </c>
      <c r="O686" s="11">
        <v>237</v>
      </c>
      <c r="P686" s="7">
        <v>160.20269153999999</v>
      </c>
      <c r="Q686" s="9">
        <v>14487.4885294756</v>
      </c>
      <c r="R686" s="11">
        <v>212</v>
      </c>
      <c r="S686" s="7">
        <v>181.90959812</v>
      </c>
      <c r="T686" s="9">
        <v>17169.014603258202</v>
      </c>
    </row>
    <row r="687" spans="1:20" ht="14.1" customHeight="1" x14ac:dyDescent="0.3">
      <c r="A687" s="3" t="s">
        <v>2642</v>
      </c>
      <c r="B687" s="3" t="s">
        <v>6669</v>
      </c>
      <c r="C687" s="11">
        <v>1245</v>
      </c>
      <c r="D687" s="7">
        <v>113.96561951</v>
      </c>
      <c r="E687" s="9">
        <v>8017.6390315961698</v>
      </c>
      <c r="F687" s="11">
        <v>193</v>
      </c>
      <c r="G687" s="7">
        <v>118.42354711</v>
      </c>
      <c r="H687" s="9">
        <v>8226.8115828832706</v>
      </c>
      <c r="I687" s="11">
        <v>213</v>
      </c>
      <c r="J687" s="7">
        <v>103.12002423</v>
      </c>
      <c r="K687" s="9">
        <v>7380.2590728982896</v>
      </c>
      <c r="L687" s="11">
        <v>22</v>
      </c>
      <c r="M687" s="7">
        <v>56.961836902000002</v>
      </c>
      <c r="N687" s="9">
        <v>4163.2721852165996</v>
      </c>
      <c r="O687" s="11">
        <v>112</v>
      </c>
      <c r="P687" s="7">
        <v>138.24753437000001</v>
      </c>
      <c r="Q687" s="9">
        <v>9646.31711355271</v>
      </c>
      <c r="R687" s="11">
        <v>81</v>
      </c>
      <c r="S687" s="7">
        <v>110.45579542</v>
      </c>
      <c r="T687" s="9">
        <v>7822.9492173408998</v>
      </c>
    </row>
    <row r="688" spans="1:20" ht="14.1" customHeight="1" x14ac:dyDescent="0.3">
      <c r="A688" s="3" t="s">
        <v>2647</v>
      </c>
      <c r="B688" s="3" t="s">
        <v>2648</v>
      </c>
      <c r="C688" s="11">
        <v>1906</v>
      </c>
      <c r="D688" s="7">
        <v>147.34214159000001</v>
      </c>
      <c r="E688" s="9">
        <v>13746.4571401745</v>
      </c>
      <c r="F688" s="11">
        <v>155</v>
      </c>
      <c r="G688" s="7">
        <v>159.31561427</v>
      </c>
      <c r="H688" s="9">
        <v>14149.3423560508</v>
      </c>
      <c r="I688" s="11">
        <v>297</v>
      </c>
      <c r="J688" s="7">
        <v>127.82867559</v>
      </c>
      <c r="K688" s="9">
        <v>12430.747801903301</v>
      </c>
      <c r="L688" s="11">
        <v>229</v>
      </c>
      <c r="M688" s="7">
        <v>43.968326156000003</v>
      </c>
      <c r="N688" s="9">
        <v>4595.2632671649098</v>
      </c>
      <c r="O688" s="11">
        <v>153</v>
      </c>
      <c r="P688" s="7">
        <v>176.21367473000001</v>
      </c>
      <c r="Q688" s="9">
        <v>15907.7949816047</v>
      </c>
      <c r="R688" s="11">
        <v>88</v>
      </c>
      <c r="S688" s="7">
        <v>163.18180458</v>
      </c>
      <c r="T688" s="9">
        <v>14958.871276772499</v>
      </c>
    </row>
    <row r="689" spans="1:20" ht="14.1" customHeight="1" x14ac:dyDescent="0.3">
      <c r="A689" s="3" t="s">
        <v>2650</v>
      </c>
      <c r="B689" s="3" t="s">
        <v>6670</v>
      </c>
      <c r="C689" s="11">
        <v>13</v>
      </c>
      <c r="D689" s="7">
        <v>95.997977665999997</v>
      </c>
      <c r="E689" s="9">
        <v>7730.3525522754198</v>
      </c>
      <c r="F689" s="11" t="s">
        <v>8</v>
      </c>
      <c r="G689" s="7" t="s">
        <v>8</v>
      </c>
      <c r="H689" s="9" t="s">
        <v>8</v>
      </c>
      <c r="I689" s="11" t="s">
        <v>8</v>
      </c>
      <c r="J689" s="7" t="s">
        <v>8</v>
      </c>
      <c r="K689" s="9" t="s">
        <v>8</v>
      </c>
      <c r="L689" s="11" t="s">
        <v>8</v>
      </c>
      <c r="M689" s="7" t="s">
        <v>8</v>
      </c>
      <c r="N689" s="9" t="s">
        <v>8</v>
      </c>
      <c r="O689" s="11" t="s">
        <v>8</v>
      </c>
      <c r="P689" s="7" t="s">
        <v>8</v>
      </c>
      <c r="Q689" s="9" t="s">
        <v>8</v>
      </c>
      <c r="R689" s="11" t="s">
        <v>8</v>
      </c>
      <c r="S689" s="7" t="s">
        <v>8</v>
      </c>
      <c r="T689" s="9" t="s">
        <v>8</v>
      </c>
    </row>
    <row r="690" spans="1:20" ht="29.1" customHeight="1" x14ac:dyDescent="0.3">
      <c r="A690" s="3" t="s">
        <v>2655</v>
      </c>
      <c r="B690" s="2" t="s">
        <v>7634</v>
      </c>
      <c r="C690" s="11" t="s">
        <v>8</v>
      </c>
      <c r="D690" s="7" t="s">
        <v>8</v>
      </c>
      <c r="E690" s="9" t="s">
        <v>8</v>
      </c>
      <c r="F690" s="11" t="s">
        <v>8</v>
      </c>
      <c r="G690" s="7" t="s">
        <v>8</v>
      </c>
      <c r="H690" s="9" t="s">
        <v>8</v>
      </c>
      <c r="I690" s="11" t="s">
        <v>8</v>
      </c>
      <c r="J690" s="7" t="s">
        <v>8</v>
      </c>
      <c r="K690" s="9" t="s">
        <v>8</v>
      </c>
      <c r="L690" s="11" t="s">
        <v>8</v>
      </c>
      <c r="M690" s="7" t="s">
        <v>8</v>
      </c>
      <c r="N690" s="9" t="s">
        <v>8</v>
      </c>
      <c r="O690" s="11" t="s">
        <v>8</v>
      </c>
      <c r="P690" s="7" t="s">
        <v>8</v>
      </c>
      <c r="Q690" s="9" t="s">
        <v>8</v>
      </c>
      <c r="R690" s="11" t="s">
        <v>8</v>
      </c>
      <c r="S690" s="7" t="s">
        <v>8</v>
      </c>
      <c r="T690" s="9" t="s">
        <v>8</v>
      </c>
    </row>
    <row r="691" spans="1:20" ht="29.1" customHeight="1" x14ac:dyDescent="0.3">
      <c r="A691" s="3" t="s">
        <v>2659</v>
      </c>
      <c r="B691" s="2" t="s">
        <v>7635</v>
      </c>
      <c r="C691" s="11">
        <v>20</v>
      </c>
      <c r="D691" s="7">
        <v>174.25686271000001</v>
      </c>
      <c r="E691" s="9">
        <v>12463.7257482643</v>
      </c>
      <c r="F691" s="11" t="s">
        <v>8</v>
      </c>
      <c r="G691" s="7" t="s">
        <v>8</v>
      </c>
      <c r="H691" s="9" t="s">
        <v>8</v>
      </c>
      <c r="I691" s="11" t="s">
        <v>8</v>
      </c>
      <c r="J691" s="7" t="s">
        <v>8</v>
      </c>
      <c r="K691" s="9" t="s">
        <v>8</v>
      </c>
      <c r="L691" s="11" t="s">
        <v>8</v>
      </c>
      <c r="M691" s="7" t="s">
        <v>8</v>
      </c>
      <c r="N691" s="9" t="s">
        <v>8</v>
      </c>
      <c r="O691" s="11" t="s">
        <v>8</v>
      </c>
      <c r="P691" s="7" t="s">
        <v>8</v>
      </c>
      <c r="Q691" s="9" t="s">
        <v>8</v>
      </c>
      <c r="R691" s="11" t="s">
        <v>8</v>
      </c>
      <c r="S691" s="7" t="s">
        <v>8</v>
      </c>
      <c r="T691" s="9" t="s">
        <v>8</v>
      </c>
    </row>
    <row r="692" spans="1:20" ht="14.1" customHeight="1" x14ac:dyDescent="0.3">
      <c r="A692" s="3" t="s">
        <v>2664</v>
      </c>
      <c r="B692" s="3" t="s">
        <v>6673</v>
      </c>
      <c r="C692" s="11">
        <v>108</v>
      </c>
      <c r="D692" s="7">
        <v>148.14422292</v>
      </c>
      <c r="E692" s="9">
        <v>10871.8991155883</v>
      </c>
      <c r="F692" s="11">
        <v>16</v>
      </c>
      <c r="G692" s="7">
        <v>156.92060896000001</v>
      </c>
      <c r="H692" s="9">
        <v>10891.936586350599</v>
      </c>
      <c r="I692" s="11">
        <v>18</v>
      </c>
      <c r="J692" s="7">
        <v>136.87314963</v>
      </c>
      <c r="K692" s="9">
        <v>10976.1550379773</v>
      </c>
      <c r="L692" s="11">
        <v>17</v>
      </c>
      <c r="M692" s="7">
        <v>86.417240745000001</v>
      </c>
      <c r="N692" s="9">
        <v>7004.1683111230304</v>
      </c>
      <c r="O692" s="11" t="s">
        <v>8</v>
      </c>
      <c r="P692" s="7" t="s">
        <v>8</v>
      </c>
      <c r="Q692" s="9" t="s">
        <v>8</v>
      </c>
      <c r="R692" s="11" t="s">
        <v>8</v>
      </c>
      <c r="S692" s="7" t="s">
        <v>8</v>
      </c>
      <c r="T692" s="9" t="s">
        <v>8</v>
      </c>
    </row>
    <row r="693" spans="1:20" ht="14.1" customHeight="1" x14ac:dyDescent="0.3">
      <c r="A693" s="3" t="s">
        <v>2667</v>
      </c>
      <c r="B693" s="3" t="s">
        <v>6653</v>
      </c>
      <c r="C693" s="11">
        <v>22</v>
      </c>
      <c r="D693" s="7">
        <v>171.48625741999999</v>
      </c>
      <c r="E693" s="9">
        <v>11258.6214131375</v>
      </c>
      <c r="F693" s="11" t="s">
        <v>8</v>
      </c>
      <c r="G693" s="7" t="s">
        <v>8</v>
      </c>
      <c r="H693" s="9" t="s">
        <v>8</v>
      </c>
      <c r="I693" s="11" t="s">
        <v>8</v>
      </c>
      <c r="J693" s="7" t="s">
        <v>8</v>
      </c>
      <c r="K693" s="9" t="s">
        <v>8</v>
      </c>
      <c r="L693" s="11" t="s">
        <v>8</v>
      </c>
      <c r="M693" s="7" t="s">
        <v>8</v>
      </c>
      <c r="N693" s="9" t="s">
        <v>8</v>
      </c>
      <c r="O693" s="11" t="s">
        <v>8</v>
      </c>
      <c r="P693" s="7" t="s">
        <v>8</v>
      </c>
      <c r="Q693" s="9" t="s">
        <v>8</v>
      </c>
      <c r="R693" s="11" t="s">
        <v>8</v>
      </c>
      <c r="S693" s="7" t="s">
        <v>8</v>
      </c>
      <c r="T693" s="9" t="s">
        <v>8</v>
      </c>
    </row>
    <row r="694" spans="1:20" ht="29.1" customHeight="1" x14ac:dyDescent="0.3">
      <c r="A694" s="3" t="s">
        <v>2669</v>
      </c>
      <c r="B694" s="2" t="s">
        <v>7636</v>
      </c>
      <c r="C694" s="11">
        <v>76</v>
      </c>
      <c r="D694" s="7">
        <v>196.31946457000001</v>
      </c>
      <c r="E694" s="9">
        <v>15326.488725654401</v>
      </c>
      <c r="F694" s="11">
        <v>14</v>
      </c>
      <c r="G694" s="7">
        <v>231.89158232</v>
      </c>
      <c r="H694" s="9">
        <v>17858.458117137801</v>
      </c>
      <c r="I694" s="11" t="s">
        <v>8</v>
      </c>
      <c r="J694" s="7" t="s">
        <v>8</v>
      </c>
      <c r="K694" s="9" t="s">
        <v>8</v>
      </c>
      <c r="L694" s="11" t="s">
        <v>8</v>
      </c>
      <c r="M694" s="7" t="s">
        <v>8</v>
      </c>
      <c r="N694" s="9" t="s">
        <v>8</v>
      </c>
      <c r="O694" s="11" t="s">
        <v>8</v>
      </c>
      <c r="P694" s="7" t="s">
        <v>8</v>
      </c>
      <c r="Q694" s="9" t="s">
        <v>8</v>
      </c>
      <c r="R694" s="11" t="s">
        <v>8</v>
      </c>
      <c r="S694" s="7" t="s">
        <v>8</v>
      </c>
      <c r="T694" s="9" t="s">
        <v>8</v>
      </c>
    </row>
    <row r="695" spans="1:20" ht="14.1" customHeight="1" x14ac:dyDescent="0.3">
      <c r="A695" s="3" t="s">
        <v>2673</v>
      </c>
      <c r="B695" s="3" t="s">
        <v>6675</v>
      </c>
      <c r="C695" s="11">
        <v>456</v>
      </c>
      <c r="D695" s="7">
        <v>144.96910875</v>
      </c>
      <c r="E695" s="9">
        <v>9240.2045007598499</v>
      </c>
      <c r="F695" s="11">
        <v>55</v>
      </c>
      <c r="G695" s="7">
        <v>144.35485215</v>
      </c>
      <c r="H695" s="9">
        <v>9023.3325145744602</v>
      </c>
      <c r="I695" s="11">
        <v>103</v>
      </c>
      <c r="J695" s="7">
        <v>127.00629910000001</v>
      </c>
      <c r="K695" s="9">
        <v>8303.3581997183501</v>
      </c>
      <c r="L695" s="11" t="s">
        <v>8</v>
      </c>
      <c r="M695" s="7" t="s">
        <v>8</v>
      </c>
      <c r="N695" s="9" t="s">
        <v>8</v>
      </c>
      <c r="O695" s="11">
        <v>42</v>
      </c>
      <c r="P695" s="7">
        <v>161.83315314999999</v>
      </c>
      <c r="Q695" s="9">
        <v>10162.267982719301</v>
      </c>
      <c r="R695" s="11">
        <v>28</v>
      </c>
      <c r="S695" s="7">
        <v>153.41897359000001</v>
      </c>
      <c r="T695" s="9">
        <v>9857.4872299338804</v>
      </c>
    </row>
    <row r="696" spans="1:20" ht="29.1" customHeight="1" x14ac:dyDescent="0.3">
      <c r="A696" s="3" t="s">
        <v>2677</v>
      </c>
      <c r="B696" s="2" t="s">
        <v>7637</v>
      </c>
      <c r="C696" s="11" t="s">
        <v>8</v>
      </c>
      <c r="D696" s="7" t="s">
        <v>8</v>
      </c>
      <c r="E696" s="9" t="s">
        <v>8</v>
      </c>
      <c r="F696" s="11" t="s">
        <v>8</v>
      </c>
      <c r="G696" s="7" t="s">
        <v>8</v>
      </c>
      <c r="H696" s="9" t="s">
        <v>8</v>
      </c>
      <c r="I696" s="11" t="s">
        <v>8</v>
      </c>
      <c r="J696" s="7" t="s">
        <v>8</v>
      </c>
      <c r="K696" s="9" t="s">
        <v>8</v>
      </c>
      <c r="L696" s="11" t="s">
        <v>8</v>
      </c>
      <c r="M696" s="7" t="s">
        <v>8</v>
      </c>
      <c r="N696" s="9" t="s">
        <v>8</v>
      </c>
      <c r="O696" s="11" t="s">
        <v>8</v>
      </c>
      <c r="P696" s="7" t="s">
        <v>8</v>
      </c>
      <c r="Q696" s="9" t="s">
        <v>8</v>
      </c>
      <c r="R696" s="11" t="s">
        <v>8</v>
      </c>
      <c r="S696" s="7" t="s">
        <v>8</v>
      </c>
      <c r="T696" s="9" t="s">
        <v>8</v>
      </c>
    </row>
    <row r="697" spans="1:20" ht="14.1" customHeight="1" x14ac:dyDescent="0.3">
      <c r="A697" s="3" t="s">
        <v>2680</v>
      </c>
      <c r="B697" s="3" t="s">
        <v>6677</v>
      </c>
      <c r="C697" s="11">
        <v>13</v>
      </c>
      <c r="D697" s="7">
        <v>161.72342094999999</v>
      </c>
      <c r="E697" s="9">
        <v>9952.96078480289</v>
      </c>
      <c r="F697" s="11" t="s">
        <v>8</v>
      </c>
      <c r="G697" s="7" t="s">
        <v>8</v>
      </c>
      <c r="H697" s="9" t="s">
        <v>8</v>
      </c>
      <c r="I697" s="11" t="s">
        <v>8</v>
      </c>
      <c r="J697" s="7" t="s">
        <v>8</v>
      </c>
      <c r="K697" s="9" t="s">
        <v>8</v>
      </c>
      <c r="L697" s="11" t="s">
        <v>8</v>
      </c>
      <c r="M697" s="7" t="s">
        <v>8</v>
      </c>
      <c r="N697" s="9" t="s">
        <v>8</v>
      </c>
      <c r="O697" s="11" t="s">
        <v>8</v>
      </c>
      <c r="P697" s="7" t="s">
        <v>8</v>
      </c>
      <c r="Q697" s="9" t="s">
        <v>8</v>
      </c>
      <c r="R697" s="11" t="s">
        <v>8</v>
      </c>
      <c r="S697" s="7" t="s">
        <v>8</v>
      </c>
      <c r="T697" s="9" t="s">
        <v>8</v>
      </c>
    </row>
    <row r="698" spans="1:20" ht="14.1" customHeight="1" x14ac:dyDescent="0.3">
      <c r="A698" s="3" t="s">
        <v>2684</v>
      </c>
      <c r="B698" s="3" t="s">
        <v>6678</v>
      </c>
      <c r="C698" s="11">
        <v>15</v>
      </c>
      <c r="D698" s="7">
        <v>219.52035033000001</v>
      </c>
      <c r="E698" s="9">
        <v>13908.3873338781</v>
      </c>
      <c r="F698" s="11" t="s">
        <v>8</v>
      </c>
      <c r="G698" s="7" t="s">
        <v>8</v>
      </c>
      <c r="H698" s="9" t="s">
        <v>8</v>
      </c>
      <c r="I698" s="11" t="s">
        <v>8</v>
      </c>
      <c r="J698" s="7" t="s">
        <v>8</v>
      </c>
      <c r="K698" s="9" t="s">
        <v>8</v>
      </c>
      <c r="L698" s="11" t="s">
        <v>8</v>
      </c>
      <c r="M698" s="7" t="s">
        <v>8</v>
      </c>
      <c r="N698" s="9" t="s">
        <v>8</v>
      </c>
      <c r="O698" s="11" t="s">
        <v>8</v>
      </c>
      <c r="P698" s="7" t="s">
        <v>8</v>
      </c>
      <c r="Q698" s="9" t="s">
        <v>8</v>
      </c>
      <c r="R698" s="11" t="s">
        <v>8</v>
      </c>
      <c r="S698" s="7" t="s">
        <v>8</v>
      </c>
      <c r="T698" s="9" t="s">
        <v>8</v>
      </c>
    </row>
    <row r="699" spans="1:20" ht="29.1" customHeight="1" x14ac:dyDescent="0.3">
      <c r="A699" s="3" t="s">
        <v>2688</v>
      </c>
      <c r="B699" s="2" t="s">
        <v>7638</v>
      </c>
      <c r="C699" s="11">
        <v>101</v>
      </c>
      <c r="D699" s="7">
        <v>156.62665605000001</v>
      </c>
      <c r="E699" s="9">
        <v>9744.0846592425005</v>
      </c>
      <c r="F699" s="11">
        <v>17</v>
      </c>
      <c r="G699" s="7">
        <v>157.64428950000001</v>
      </c>
      <c r="H699" s="9">
        <v>9753.5052154957102</v>
      </c>
      <c r="I699" s="11" t="s">
        <v>8</v>
      </c>
      <c r="J699" s="7" t="s">
        <v>8</v>
      </c>
      <c r="K699" s="9" t="s">
        <v>8</v>
      </c>
      <c r="L699" s="11" t="s">
        <v>8</v>
      </c>
      <c r="M699" s="7" t="s">
        <v>8</v>
      </c>
      <c r="N699" s="9" t="s">
        <v>8</v>
      </c>
      <c r="O699" s="11">
        <v>17</v>
      </c>
      <c r="P699" s="7">
        <v>160.31984177999999</v>
      </c>
      <c r="Q699" s="9">
        <v>9886.6830525578498</v>
      </c>
      <c r="R699" s="11" t="s">
        <v>8</v>
      </c>
      <c r="S699" s="7" t="s">
        <v>8</v>
      </c>
      <c r="T699" s="9" t="s">
        <v>8</v>
      </c>
    </row>
    <row r="700" spans="1:20" ht="14.1" customHeight="1" x14ac:dyDescent="0.3">
      <c r="A700" s="3" t="s">
        <v>2691</v>
      </c>
      <c r="B700" s="3" t="s">
        <v>6680</v>
      </c>
      <c r="C700" s="11">
        <v>20</v>
      </c>
      <c r="D700" s="7">
        <v>217.10949794000001</v>
      </c>
      <c r="E700" s="9">
        <v>12978.338604124399</v>
      </c>
      <c r="F700" s="11" t="s">
        <v>8</v>
      </c>
      <c r="G700" s="7" t="s">
        <v>8</v>
      </c>
      <c r="H700" s="9" t="s">
        <v>8</v>
      </c>
      <c r="I700" s="11" t="s">
        <v>8</v>
      </c>
      <c r="J700" s="7" t="s">
        <v>8</v>
      </c>
      <c r="K700" s="9" t="s">
        <v>8</v>
      </c>
      <c r="L700" s="11" t="s">
        <v>8</v>
      </c>
      <c r="M700" s="7" t="s">
        <v>8</v>
      </c>
      <c r="N700" s="9" t="s">
        <v>8</v>
      </c>
      <c r="O700" s="11" t="s">
        <v>8</v>
      </c>
      <c r="P700" s="7" t="s">
        <v>8</v>
      </c>
      <c r="Q700" s="9" t="s">
        <v>8</v>
      </c>
      <c r="R700" s="11" t="s">
        <v>8</v>
      </c>
      <c r="S700" s="7" t="s">
        <v>8</v>
      </c>
      <c r="T700" s="9" t="s">
        <v>8</v>
      </c>
    </row>
    <row r="701" spans="1:20" ht="29.1" customHeight="1" x14ac:dyDescent="0.3">
      <c r="A701" s="3" t="s">
        <v>2695</v>
      </c>
      <c r="B701" s="2" t="s">
        <v>7639</v>
      </c>
      <c r="C701" s="11" t="s">
        <v>8</v>
      </c>
      <c r="D701" s="7" t="s">
        <v>8</v>
      </c>
      <c r="E701" s="9" t="s">
        <v>8</v>
      </c>
      <c r="F701" s="11" t="s">
        <v>8</v>
      </c>
      <c r="G701" s="7" t="s">
        <v>8</v>
      </c>
      <c r="H701" s="9" t="s">
        <v>8</v>
      </c>
      <c r="I701" s="11" t="s">
        <v>8</v>
      </c>
      <c r="J701" s="7" t="s">
        <v>8</v>
      </c>
      <c r="K701" s="9" t="s">
        <v>8</v>
      </c>
      <c r="L701" s="11" t="s">
        <v>8</v>
      </c>
      <c r="M701" s="7" t="s">
        <v>8</v>
      </c>
      <c r="N701" s="9" t="s">
        <v>8</v>
      </c>
      <c r="O701" s="11" t="s">
        <v>8</v>
      </c>
      <c r="P701" s="7" t="s">
        <v>8</v>
      </c>
      <c r="Q701" s="9" t="s">
        <v>8</v>
      </c>
      <c r="R701" s="11" t="s">
        <v>8</v>
      </c>
      <c r="S701" s="7" t="s">
        <v>8</v>
      </c>
      <c r="T701" s="9" t="s">
        <v>8</v>
      </c>
    </row>
    <row r="702" spans="1:20" ht="14.1" customHeight="1" x14ac:dyDescent="0.3">
      <c r="A702" s="3" t="s">
        <v>2699</v>
      </c>
      <c r="B702" s="3" t="s">
        <v>6682</v>
      </c>
      <c r="C702" s="11" t="s">
        <v>8</v>
      </c>
      <c r="D702" s="7" t="s">
        <v>8</v>
      </c>
      <c r="E702" s="9" t="s">
        <v>8</v>
      </c>
      <c r="F702" s="11" t="s">
        <v>8</v>
      </c>
      <c r="G702" s="7" t="s">
        <v>8</v>
      </c>
      <c r="H702" s="9" t="s">
        <v>8</v>
      </c>
      <c r="I702" s="11" t="s">
        <v>8</v>
      </c>
      <c r="J702" s="7" t="s">
        <v>8</v>
      </c>
      <c r="K702" s="9" t="s">
        <v>8</v>
      </c>
      <c r="L702" s="11" t="s">
        <v>8</v>
      </c>
      <c r="M702" s="7" t="s">
        <v>8</v>
      </c>
      <c r="N702" s="9" t="s">
        <v>8</v>
      </c>
      <c r="O702" s="11" t="s">
        <v>8</v>
      </c>
      <c r="P702" s="7" t="s">
        <v>8</v>
      </c>
      <c r="Q702" s="9" t="s">
        <v>8</v>
      </c>
      <c r="R702" s="11" t="s">
        <v>8</v>
      </c>
      <c r="S702" s="7" t="s">
        <v>8</v>
      </c>
      <c r="T702" s="9" t="s">
        <v>8</v>
      </c>
    </row>
    <row r="703" spans="1:20" ht="29.1" customHeight="1" x14ac:dyDescent="0.3">
      <c r="A703" s="3" t="s">
        <v>2703</v>
      </c>
      <c r="B703" s="2" t="s">
        <v>7640</v>
      </c>
      <c r="C703" s="11">
        <v>775</v>
      </c>
      <c r="D703" s="7">
        <v>175.47105993</v>
      </c>
      <c r="E703" s="9">
        <v>11229.734111117399</v>
      </c>
      <c r="F703" s="11">
        <v>95</v>
      </c>
      <c r="G703" s="7">
        <v>188.17615824000001</v>
      </c>
      <c r="H703" s="9">
        <v>11869.705042315099</v>
      </c>
      <c r="I703" s="11">
        <v>132</v>
      </c>
      <c r="J703" s="7">
        <v>153.64622158</v>
      </c>
      <c r="K703" s="9">
        <v>9986.8422388428007</v>
      </c>
      <c r="L703" s="11" t="s">
        <v>8</v>
      </c>
      <c r="M703" s="7" t="s">
        <v>8</v>
      </c>
      <c r="N703" s="9" t="s">
        <v>8</v>
      </c>
      <c r="O703" s="11">
        <v>50</v>
      </c>
      <c r="P703" s="7">
        <v>183.23500419000001</v>
      </c>
      <c r="Q703" s="9">
        <v>11655.492014765299</v>
      </c>
      <c r="R703" s="11">
        <v>40</v>
      </c>
      <c r="S703" s="7">
        <v>176.12818049000001</v>
      </c>
      <c r="T703" s="9">
        <v>11285.037946331</v>
      </c>
    </row>
    <row r="704" spans="1:20" ht="14.1" customHeight="1" x14ac:dyDescent="0.3">
      <c r="A704" s="3" t="s">
        <v>2707</v>
      </c>
      <c r="B704" s="3" t="s">
        <v>6684</v>
      </c>
      <c r="C704" s="11">
        <v>102</v>
      </c>
      <c r="D704" s="7">
        <v>150.47848235999999</v>
      </c>
      <c r="E704" s="9">
        <v>10437.894273747301</v>
      </c>
      <c r="F704" s="11" t="s">
        <v>8</v>
      </c>
      <c r="G704" s="7" t="s">
        <v>8</v>
      </c>
      <c r="H704" s="9" t="s">
        <v>8</v>
      </c>
      <c r="I704" s="11">
        <v>14</v>
      </c>
      <c r="J704" s="7">
        <v>137.29469496999999</v>
      </c>
      <c r="K704" s="9">
        <v>9763.4996320474202</v>
      </c>
      <c r="L704" s="11">
        <v>12</v>
      </c>
      <c r="M704" s="7">
        <v>82.002002622000006</v>
      </c>
      <c r="N704" s="9">
        <v>5789.6823606233902</v>
      </c>
      <c r="O704" s="11">
        <v>13</v>
      </c>
      <c r="P704" s="7">
        <v>173.74357268</v>
      </c>
      <c r="Q704" s="9">
        <v>12020.2205910587</v>
      </c>
      <c r="R704" s="11" t="s">
        <v>8</v>
      </c>
      <c r="S704" s="7" t="s">
        <v>8</v>
      </c>
      <c r="T704" s="9" t="s">
        <v>8</v>
      </c>
    </row>
    <row r="705" spans="1:20" ht="29.1" customHeight="1" x14ac:dyDescent="0.3">
      <c r="A705" s="3" t="s">
        <v>2711</v>
      </c>
      <c r="B705" s="2" t="s">
        <v>7641</v>
      </c>
      <c r="C705" s="11" t="s">
        <v>8</v>
      </c>
      <c r="D705" s="7" t="s">
        <v>8</v>
      </c>
      <c r="E705" s="9" t="s">
        <v>8</v>
      </c>
      <c r="F705" s="11" t="s">
        <v>8</v>
      </c>
      <c r="G705" s="7" t="s">
        <v>8</v>
      </c>
      <c r="H705" s="9" t="s">
        <v>8</v>
      </c>
      <c r="I705" s="11" t="s">
        <v>8</v>
      </c>
      <c r="J705" s="7" t="s">
        <v>8</v>
      </c>
      <c r="K705" s="9" t="s">
        <v>8</v>
      </c>
      <c r="L705" s="11" t="s">
        <v>8</v>
      </c>
      <c r="M705" s="7" t="s">
        <v>8</v>
      </c>
      <c r="N705" s="9" t="s">
        <v>8</v>
      </c>
      <c r="O705" s="11" t="s">
        <v>8</v>
      </c>
      <c r="P705" s="7" t="s">
        <v>8</v>
      </c>
      <c r="Q705" s="9" t="s">
        <v>8</v>
      </c>
      <c r="R705" s="11" t="s">
        <v>8</v>
      </c>
      <c r="S705" s="7" t="s">
        <v>8</v>
      </c>
      <c r="T705" s="9" t="s">
        <v>8</v>
      </c>
    </row>
    <row r="706" spans="1:20" ht="29.1" customHeight="1" x14ac:dyDescent="0.3">
      <c r="A706" s="3" t="s">
        <v>2715</v>
      </c>
      <c r="B706" s="2" t="s">
        <v>7642</v>
      </c>
      <c r="C706" s="11" t="s">
        <v>8</v>
      </c>
      <c r="D706" s="7" t="s">
        <v>8</v>
      </c>
      <c r="E706" s="9" t="s">
        <v>8</v>
      </c>
      <c r="F706" s="11" t="s">
        <v>8</v>
      </c>
      <c r="G706" s="7" t="s">
        <v>8</v>
      </c>
      <c r="H706" s="9" t="s">
        <v>8</v>
      </c>
      <c r="I706" s="11" t="s">
        <v>8</v>
      </c>
      <c r="J706" s="7" t="s">
        <v>8</v>
      </c>
      <c r="K706" s="9" t="s">
        <v>8</v>
      </c>
      <c r="L706" s="11" t="s">
        <v>8</v>
      </c>
      <c r="M706" s="7" t="s">
        <v>8</v>
      </c>
      <c r="N706" s="9" t="s">
        <v>8</v>
      </c>
      <c r="O706" s="11" t="s">
        <v>8</v>
      </c>
      <c r="P706" s="7" t="s">
        <v>8</v>
      </c>
      <c r="Q706" s="9" t="s">
        <v>8</v>
      </c>
      <c r="R706" s="11" t="s">
        <v>8</v>
      </c>
      <c r="S706" s="7" t="s">
        <v>8</v>
      </c>
      <c r="T706" s="9" t="s">
        <v>8</v>
      </c>
    </row>
    <row r="707" spans="1:20" ht="14.1" customHeight="1" x14ac:dyDescent="0.3">
      <c r="A707" s="3" t="s">
        <v>2719</v>
      </c>
      <c r="B707" s="3" t="s">
        <v>2720</v>
      </c>
      <c r="C707" s="11" t="s">
        <v>8</v>
      </c>
      <c r="D707" s="7" t="s">
        <v>8</v>
      </c>
      <c r="E707" s="9" t="s">
        <v>8</v>
      </c>
      <c r="F707" s="11" t="s">
        <v>8</v>
      </c>
      <c r="G707" s="7" t="s">
        <v>8</v>
      </c>
      <c r="H707" s="9" t="s">
        <v>8</v>
      </c>
      <c r="I707" s="11" t="s">
        <v>8</v>
      </c>
      <c r="J707" s="7" t="s">
        <v>8</v>
      </c>
      <c r="K707" s="9" t="s">
        <v>8</v>
      </c>
      <c r="L707" s="11" t="s">
        <v>8</v>
      </c>
      <c r="M707" s="7" t="s">
        <v>8</v>
      </c>
      <c r="N707" s="9" t="s">
        <v>8</v>
      </c>
      <c r="O707" s="11" t="s">
        <v>8</v>
      </c>
      <c r="P707" s="7" t="s">
        <v>8</v>
      </c>
      <c r="Q707" s="9" t="s">
        <v>8</v>
      </c>
      <c r="R707" s="11" t="s">
        <v>8</v>
      </c>
      <c r="S707" s="7" t="s">
        <v>8</v>
      </c>
      <c r="T707" s="9" t="s">
        <v>8</v>
      </c>
    </row>
    <row r="708" spans="1:20" ht="14.1" customHeight="1" x14ac:dyDescent="0.3">
      <c r="A708" s="3" t="s">
        <v>2723</v>
      </c>
      <c r="B708" s="3" t="s">
        <v>6687</v>
      </c>
      <c r="C708" s="11">
        <v>52</v>
      </c>
      <c r="D708" s="7">
        <v>114.93497304</v>
      </c>
      <c r="E708" s="9">
        <v>8866.5484188768405</v>
      </c>
      <c r="F708" s="11">
        <v>12</v>
      </c>
      <c r="G708" s="7">
        <v>120.21431739000001</v>
      </c>
      <c r="H708" s="9">
        <v>9278.6623858862404</v>
      </c>
      <c r="I708" s="11" t="s">
        <v>8</v>
      </c>
      <c r="J708" s="7" t="s">
        <v>8</v>
      </c>
      <c r="K708" s="9" t="s">
        <v>8</v>
      </c>
      <c r="L708" s="11" t="s">
        <v>8</v>
      </c>
      <c r="M708" s="7" t="s">
        <v>8</v>
      </c>
      <c r="N708" s="9" t="s">
        <v>8</v>
      </c>
      <c r="O708" s="11" t="s">
        <v>8</v>
      </c>
      <c r="P708" s="7" t="s">
        <v>8</v>
      </c>
      <c r="Q708" s="9" t="s">
        <v>8</v>
      </c>
      <c r="R708" s="11" t="s">
        <v>8</v>
      </c>
      <c r="S708" s="7" t="s">
        <v>8</v>
      </c>
      <c r="T708" s="9" t="s">
        <v>8</v>
      </c>
    </row>
    <row r="709" spans="1:20" ht="29.1" customHeight="1" x14ac:dyDescent="0.3">
      <c r="A709" s="3" t="s">
        <v>2727</v>
      </c>
      <c r="B709" s="2" t="s">
        <v>7643</v>
      </c>
      <c r="C709" s="11">
        <v>367</v>
      </c>
      <c r="D709" s="7">
        <v>181.20918115000001</v>
      </c>
      <c r="E709" s="9">
        <v>11806.8702538831</v>
      </c>
      <c r="F709" s="11">
        <v>15</v>
      </c>
      <c r="G709" s="7">
        <v>218.68022352</v>
      </c>
      <c r="H709" s="9">
        <v>14142.120616661799</v>
      </c>
      <c r="I709" s="11">
        <v>85</v>
      </c>
      <c r="J709" s="7">
        <v>184.43913101999999</v>
      </c>
      <c r="K709" s="9">
        <v>12145.7189479725</v>
      </c>
      <c r="L709" s="11">
        <v>26</v>
      </c>
      <c r="M709" s="7">
        <v>66.845907038999997</v>
      </c>
      <c r="N709" s="9">
        <v>4332.7574479467303</v>
      </c>
      <c r="O709" s="11">
        <v>26</v>
      </c>
      <c r="P709" s="7">
        <v>208.50543063999999</v>
      </c>
      <c r="Q709" s="9">
        <v>13677.254214742101</v>
      </c>
      <c r="R709" s="11">
        <v>21</v>
      </c>
      <c r="S709" s="7">
        <v>174.67766775999999</v>
      </c>
      <c r="T709" s="9">
        <v>11169.561438779399</v>
      </c>
    </row>
    <row r="710" spans="1:20" ht="14.1" customHeight="1" x14ac:dyDescent="0.3">
      <c r="A710" s="3" t="s">
        <v>2730</v>
      </c>
      <c r="B710" s="3" t="s">
        <v>6689</v>
      </c>
      <c r="C710" s="11" t="s">
        <v>8</v>
      </c>
      <c r="D710" s="7" t="s">
        <v>8</v>
      </c>
      <c r="E710" s="9" t="s">
        <v>8</v>
      </c>
      <c r="F710" s="11" t="s">
        <v>8</v>
      </c>
      <c r="G710" s="7" t="s">
        <v>8</v>
      </c>
      <c r="H710" s="9" t="s">
        <v>8</v>
      </c>
      <c r="I710" s="11" t="s">
        <v>8</v>
      </c>
      <c r="J710" s="7" t="s">
        <v>8</v>
      </c>
      <c r="K710" s="9" t="s">
        <v>8</v>
      </c>
      <c r="L710" s="11" t="s">
        <v>8</v>
      </c>
      <c r="M710" s="7" t="s">
        <v>8</v>
      </c>
      <c r="N710" s="9" t="s">
        <v>8</v>
      </c>
      <c r="O710" s="11" t="s">
        <v>8</v>
      </c>
      <c r="P710" s="7" t="s">
        <v>8</v>
      </c>
      <c r="Q710" s="9" t="s">
        <v>8</v>
      </c>
      <c r="R710" s="11" t="s">
        <v>8</v>
      </c>
      <c r="S710" s="7" t="s">
        <v>8</v>
      </c>
      <c r="T710" s="9" t="s">
        <v>8</v>
      </c>
    </row>
    <row r="711" spans="1:20" ht="14.1" customHeight="1" x14ac:dyDescent="0.3">
      <c r="A711" s="3" t="s">
        <v>2734</v>
      </c>
      <c r="B711" s="3" t="s">
        <v>6690</v>
      </c>
      <c r="C711" s="11">
        <v>797</v>
      </c>
      <c r="D711" s="7">
        <v>169.86725433999999</v>
      </c>
      <c r="E711" s="9">
        <v>15095.939027206199</v>
      </c>
      <c r="F711" s="11">
        <v>51</v>
      </c>
      <c r="G711" s="7">
        <v>207.23665406999999</v>
      </c>
      <c r="H711" s="9">
        <v>17429.581726144599</v>
      </c>
      <c r="I711" s="11">
        <v>261</v>
      </c>
      <c r="J711" s="7">
        <v>153.63198610000001</v>
      </c>
      <c r="K711" s="9">
        <v>14558.735236554699</v>
      </c>
      <c r="L711" s="11" t="s">
        <v>8</v>
      </c>
      <c r="M711" s="7" t="s">
        <v>8</v>
      </c>
      <c r="N711" s="9" t="s">
        <v>8</v>
      </c>
      <c r="O711" s="11">
        <v>65</v>
      </c>
      <c r="P711" s="7">
        <v>205.81881503</v>
      </c>
      <c r="Q711" s="9">
        <v>17455.230344782201</v>
      </c>
      <c r="R711" s="11">
        <v>15</v>
      </c>
      <c r="S711" s="7">
        <v>166.45364301000001</v>
      </c>
      <c r="T711" s="9">
        <v>15089.051331204601</v>
      </c>
    </row>
    <row r="712" spans="1:20" ht="14.1" customHeight="1" x14ac:dyDescent="0.3">
      <c r="A712" s="3" t="s">
        <v>2737</v>
      </c>
      <c r="B712" s="3" t="s">
        <v>6691</v>
      </c>
      <c r="C712" s="11">
        <v>19</v>
      </c>
      <c r="D712" s="7">
        <v>124.73150982</v>
      </c>
      <c r="E712" s="9">
        <v>9112.1649826806497</v>
      </c>
      <c r="F712" s="11" t="s">
        <v>8</v>
      </c>
      <c r="G712" s="7" t="s">
        <v>8</v>
      </c>
      <c r="H712" s="9" t="s">
        <v>8</v>
      </c>
      <c r="I712" s="11" t="s">
        <v>8</v>
      </c>
      <c r="J712" s="7" t="s">
        <v>8</v>
      </c>
      <c r="K712" s="9" t="s">
        <v>8</v>
      </c>
      <c r="L712" s="11" t="s">
        <v>8</v>
      </c>
      <c r="M712" s="7" t="s">
        <v>8</v>
      </c>
      <c r="N712" s="9" t="s">
        <v>8</v>
      </c>
      <c r="O712" s="11" t="s">
        <v>8</v>
      </c>
      <c r="P712" s="7" t="s">
        <v>8</v>
      </c>
      <c r="Q712" s="9" t="s">
        <v>8</v>
      </c>
      <c r="R712" s="11" t="s">
        <v>8</v>
      </c>
      <c r="S712" s="7" t="s">
        <v>8</v>
      </c>
      <c r="T712" s="9" t="s">
        <v>8</v>
      </c>
    </row>
    <row r="713" spans="1:20" ht="14.1" customHeight="1" x14ac:dyDescent="0.3">
      <c r="A713" s="3" t="s">
        <v>2741</v>
      </c>
      <c r="B713" s="3" t="s">
        <v>6692</v>
      </c>
      <c r="C713" s="11" t="s">
        <v>8</v>
      </c>
      <c r="D713" s="7" t="s">
        <v>8</v>
      </c>
      <c r="E713" s="9" t="s">
        <v>8</v>
      </c>
      <c r="F713" s="11" t="s">
        <v>8</v>
      </c>
      <c r="G713" s="7" t="s">
        <v>8</v>
      </c>
      <c r="H713" s="9" t="s">
        <v>8</v>
      </c>
      <c r="I713" s="11" t="s">
        <v>8</v>
      </c>
      <c r="J713" s="7" t="s">
        <v>8</v>
      </c>
      <c r="K713" s="9" t="s">
        <v>8</v>
      </c>
      <c r="L713" s="11" t="s">
        <v>8</v>
      </c>
      <c r="M713" s="7" t="s">
        <v>8</v>
      </c>
      <c r="N713" s="9" t="s">
        <v>8</v>
      </c>
      <c r="O713" s="11" t="s">
        <v>8</v>
      </c>
      <c r="P713" s="7" t="s">
        <v>8</v>
      </c>
      <c r="Q713" s="9" t="s">
        <v>8</v>
      </c>
      <c r="R713" s="11" t="s">
        <v>8</v>
      </c>
      <c r="S713" s="7" t="s">
        <v>8</v>
      </c>
      <c r="T713" s="9" t="s">
        <v>8</v>
      </c>
    </row>
    <row r="714" spans="1:20" ht="29.1" customHeight="1" x14ac:dyDescent="0.3">
      <c r="A714" s="3" t="s">
        <v>2745</v>
      </c>
      <c r="B714" s="2" t="s">
        <v>7644</v>
      </c>
      <c r="C714" s="11" t="s">
        <v>8</v>
      </c>
      <c r="D714" s="7" t="s">
        <v>8</v>
      </c>
      <c r="E714" s="9" t="s">
        <v>8</v>
      </c>
      <c r="F714" s="11" t="s">
        <v>8</v>
      </c>
      <c r="G714" s="7" t="s">
        <v>8</v>
      </c>
      <c r="H714" s="9" t="s">
        <v>8</v>
      </c>
      <c r="I714" s="11" t="s">
        <v>8</v>
      </c>
      <c r="J714" s="7" t="s">
        <v>8</v>
      </c>
      <c r="K714" s="9" t="s">
        <v>8</v>
      </c>
      <c r="L714" s="11" t="s">
        <v>8</v>
      </c>
      <c r="M714" s="7" t="s">
        <v>8</v>
      </c>
      <c r="N714" s="9" t="s">
        <v>8</v>
      </c>
      <c r="O714" s="11" t="s">
        <v>8</v>
      </c>
      <c r="P714" s="7" t="s">
        <v>8</v>
      </c>
      <c r="Q714" s="9" t="s">
        <v>8</v>
      </c>
      <c r="R714" s="11" t="s">
        <v>8</v>
      </c>
      <c r="S714" s="7" t="s">
        <v>8</v>
      </c>
      <c r="T714" s="9" t="s">
        <v>8</v>
      </c>
    </row>
    <row r="715" spans="1:20" ht="14.1" customHeight="1" x14ac:dyDescent="0.3">
      <c r="A715" s="3" t="s">
        <v>2749</v>
      </c>
      <c r="B715" s="3" t="s">
        <v>6694</v>
      </c>
      <c r="C715" s="11">
        <v>21</v>
      </c>
      <c r="D715" s="7">
        <v>125.03721889000001</v>
      </c>
      <c r="E715" s="9">
        <v>9296.8653757270895</v>
      </c>
      <c r="F715" s="11" t="s">
        <v>8</v>
      </c>
      <c r="G715" s="7" t="s">
        <v>8</v>
      </c>
      <c r="H715" s="9" t="s">
        <v>8</v>
      </c>
      <c r="I715" s="11" t="s">
        <v>8</v>
      </c>
      <c r="J715" s="7" t="s">
        <v>8</v>
      </c>
      <c r="K715" s="9" t="s">
        <v>8</v>
      </c>
      <c r="L715" s="11" t="s">
        <v>8</v>
      </c>
      <c r="M715" s="7" t="s">
        <v>8</v>
      </c>
      <c r="N715" s="9" t="s">
        <v>8</v>
      </c>
      <c r="O715" s="11" t="s">
        <v>8</v>
      </c>
      <c r="P715" s="7" t="s">
        <v>8</v>
      </c>
      <c r="Q715" s="9" t="s">
        <v>8</v>
      </c>
      <c r="R715" s="11" t="s">
        <v>8</v>
      </c>
      <c r="S715" s="7" t="s">
        <v>8</v>
      </c>
      <c r="T715" s="9" t="s">
        <v>8</v>
      </c>
    </row>
    <row r="716" spans="1:20" ht="14.1" customHeight="1" x14ac:dyDescent="0.3">
      <c r="A716" s="3" t="s">
        <v>2752</v>
      </c>
      <c r="B716" s="3" t="s">
        <v>2753</v>
      </c>
      <c r="C716" s="11">
        <v>11</v>
      </c>
      <c r="D716" s="7">
        <v>136.19808135</v>
      </c>
      <c r="E716" s="9">
        <v>9057.4287629008504</v>
      </c>
      <c r="F716" s="11" t="s">
        <v>8</v>
      </c>
      <c r="G716" s="7" t="s">
        <v>8</v>
      </c>
      <c r="H716" s="9" t="s">
        <v>8</v>
      </c>
      <c r="I716" s="11" t="s">
        <v>8</v>
      </c>
      <c r="J716" s="7" t="s">
        <v>8</v>
      </c>
      <c r="K716" s="9" t="s">
        <v>8</v>
      </c>
      <c r="L716" s="11" t="s">
        <v>8</v>
      </c>
      <c r="M716" s="7" t="s">
        <v>8</v>
      </c>
      <c r="N716" s="9" t="s">
        <v>8</v>
      </c>
      <c r="O716" s="11" t="s">
        <v>8</v>
      </c>
      <c r="P716" s="7" t="s">
        <v>8</v>
      </c>
      <c r="Q716" s="9" t="s">
        <v>8</v>
      </c>
      <c r="R716" s="11" t="s">
        <v>8</v>
      </c>
      <c r="S716" s="7" t="s">
        <v>8</v>
      </c>
      <c r="T716" s="9" t="s">
        <v>8</v>
      </c>
    </row>
    <row r="717" spans="1:20" ht="14.1" customHeight="1" x14ac:dyDescent="0.3">
      <c r="A717" s="3" t="s">
        <v>2756</v>
      </c>
      <c r="B717" s="3" t="s">
        <v>2757</v>
      </c>
      <c r="C717" s="11">
        <v>71</v>
      </c>
      <c r="D717" s="7">
        <v>115.90752173</v>
      </c>
      <c r="E717" s="9">
        <v>7428.3536346396404</v>
      </c>
      <c r="F717" s="11" t="s">
        <v>8</v>
      </c>
      <c r="G717" s="7" t="s">
        <v>8</v>
      </c>
      <c r="H717" s="9" t="s">
        <v>8</v>
      </c>
      <c r="I717" s="11">
        <v>18</v>
      </c>
      <c r="J717" s="7">
        <v>125.17252508999999</v>
      </c>
      <c r="K717" s="9">
        <v>8105.3458878307601</v>
      </c>
      <c r="L717" s="11">
        <v>16</v>
      </c>
      <c r="M717" s="7">
        <v>30.550595206000001</v>
      </c>
      <c r="N717" s="9">
        <v>1950.7514826413601</v>
      </c>
      <c r="O717" s="11" t="s">
        <v>8</v>
      </c>
      <c r="P717" s="7" t="s">
        <v>8</v>
      </c>
      <c r="Q717" s="9" t="s">
        <v>8</v>
      </c>
      <c r="R717" s="11" t="s">
        <v>8</v>
      </c>
      <c r="S717" s="7" t="s">
        <v>8</v>
      </c>
      <c r="T717" s="9" t="s">
        <v>8</v>
      </c>
    </row>
    <row r="718" spans="1:20" ht="14.1" customHeight="1" x14ac:dyDescent="0.3">
      <c r="A718" s="3" t="s">
        <v>2760</v>
      </c>
      <c r="B718" s="3" t="s">
        <v>6695</v>
      </c>
      <c r="C718" s="11">
        <v>5361</v>
      </c>
      <c r="D718" s="7">
        <v>140.37041318000001</v>
      </c>
      <c r="E718" s="9">
        <v>10464.5909313185</v>
      </c>
      <c r="F718" s="11">
        <v>726</v>
      </c>
      <c r="G718" s="7">
        <v>150.09316099</v>
      </c>
      <c r="H718" s="9">
        <v>10939.627422485401</v>
      </c>
      <c r="I718" s="11">
        <v>1138</v>
      </c>
      <c r="J718" s="7">
        <v>135.54980750999999</v>
      </c>
      <c r="K718" s="9">
        <v>10368.614592890601</v>
      </c>
      <c r="L718" s="11">
        <v>54</v>
      </c>
      <c r="M718" s="7">
        <v>110.24371806000001</v>
      </c>
      <c r="N718" s="9">
        <v>8620.1152019937399</v>
      </c>
      <c r="O718" s="11">
        <v>315</v>
      </c>
      <c r="P718" s="7">
        <v>170.69343952</v>
      </c>
      <c r="Q718" s="9">
        <v>12531.0294192731</v>
      </c>
      <c r="R718" s="11">
        <v>275</v>
      </c>
      <c r="S718" s="7">
        <v>145.97793952000001</v>
      </c>
      <c r="T718" s="9">
        <v>10910.882859809801</v>
      </c>
    </row>
    <row r="719" spans="1:20" ht="14.1" customHeight="1" x14ac:dyDescent="0.3">
      <c r="A719" s="3" t="s">
        <v>2764</v>
      </c>
      <c r="B719" s="3" t="s">
        <v>2765</v>
      </c>
      <c r="C719" s="11">
        <v>862</v>
      </c>
      <c r="D719" s="7">
        <v>139.02121729000001</v>
      </c>
      <c r="E719" s="9">
        <v>11679.750834054799</v>
      </c>
      <c r="F719" s="11">
        <v>75</v>
      </c>
      <c r="G719" s="7">
        <v>156.67226047</v>
      </c>
      <c r="H719" s="9">
        <v>12520.051788831101</v>
      </c>
      <c r="I719" s="11">
        <v>221</v>
      </c>
      <c r="J719" s="7">
        <v>129.44681969000001</v>
      </c>
      <c r="K719" s="9">
        <v>11306.4015760539</v>
      </c>
      <c r="L719" s="11">
        <v>25</v>
      </c>
      <c r="M719" s="7">
        <v>68.776348302000002</v>
      </c>
      <c r="N719" s="9">
        <v>6299.1743654300199</v>
      </c>
      <c r="O719" s="11">
        <v>29</v>
      </c>
      <c r="P719" s="7">
        <v>161.12765173</v>
      </c>
      <c r="Q719" s="9">
        <v>13206.211670897899</v>
      </c>
      <c r="R719" s="11">
        <v>58</v>
      </c>
      <c r="S719" s="7">
        <v>140.27608222000001</v>
      </c>
      <c r="T719" s="9">
        <v>11993.726488202899</v>
      </c>
    </row>
    <row r="720" spans="1:20" ht="14.1" customHeight="1" x14ac:dyDescent="0.3">
      <c r="A720" s="3" t="s">
        <v>2768</v>
      </c>
      <c r="B720" s="3" t="s">
        <v>6696</v>
      </c>
      <c r="C720" s="11" t="s">
        <v>8</v>
      </c>
      <c r="D720" s="7" t="s">
        <v>8</v>
      </c>
      <c r="E720" s="9" t="s">
        <v>8</v>
      </c>
      <c r="F720" s="11" t="s">
        <v>8</v>
      </c>
      <c r="G720" s="7" t="s">
        <v>8</v>
      </c>
      <c r="H720" s="9" t="s">
        <v>8</v>
      </c>
      <c r="I720" s="11" t="s">
        <v>8</v>
      </c>
      <c r="J720" s="7" t="s">
        <v>8</v>
      </c>
      <c r="K720" s="9" t="s">
        <v>8</v>
      </c>
      <c r="L720" s="11" t="s">
        <v>8</v>
      </c>
      <c r="M720" s="7" t="s">
        <v>8</v>
      </c>
      <c r="N720" s="9" t="s">
        <v>8</v>
      </c>
      <c r="O720" s="11" t="s">
        <v>8</v>
      </c>
      <c r="P720" s="7" t="s">
        <v>8</v>
      </c>
      <c r="Q720" s="9" t="s">
        <v>8</v>
      </c>
      <c r="R720" s="11" t="s">
        <v>8</v>
      </c>
      <c r="S720" s="7" t="s">
        <v>8</v>
      </c>
      <c r="T720" s="9" t="s">
        <v>8</v>
      </c>
    </row>
    <row r="721" spans="1:20" ht="14.1" customHeight="1" x14ac:dyDescent="0.3">
      <c r="A721" s="3" t="s">
        <v>2772</v>
      </c>
      <c r="B721" s="3" t="s">
        <v>2773</v>
      </c>
      <c r="C721" s="11">
        <v>658</v>
      </c>
      <c r="D721" s="7">
        <v>116.29974237</v>
      </c>
      <c r="E721" s="9">
        <v>8865.2041277661301</v>
      </c>
      <c r="F721" s="11">
        <v>84</v>
      </c>
      <c r="G721" s="7">
        <v>110.74995016</v>
      </c>
      <c r="H721" s="9">
        <v>8348.0733851561508</v>
      </c>
      <c r="I721" s="11">
        <v>52</v>
      </c>
      <c r="J721" s="7">
        <v>100.55809748</v>
      </c>
      <c r="K721" s="9">
        <v>7855.0487505419896</v>
      </c>
      <c r="L721" s="11">
        <v>23</v>
      </c>
      <c r="M721" s="7">
        <v>69.345025613000004</v>
      </c>
      <c r="N721" s="9">
        <v>5571.2752867973904</v>
      </c>
      <c r="O721" s="11">
        <v>107</v>
      </c>
      <c r="P721" s="7">
        <v>124.23342354</v>
      </c>
      <c r="Q721" s="9">
        <v>9371.9462683212405</v>
      </c>
      <c r="R721" s="11">
        <v>39</v>
      </c>
      <c r="S721" s="7">
        <v>119.49923664000001</v>
      </c>
      <c r="T721" s="9">
        <v>9141.5743560493192</v>
      </c>
    </row>
    <row r="722" spans="1:20" ht="14.1" customHeight="1" x14ac:dyDescent="0.3">
      <c r="A722" s="3" t="s">
        <v>2775</v>
      </c>
      <c r="B722" s="3" t="s">
        <v>6697</v>
      </c>
      <c r="C722" s="11">
        <v>347</v>
      </c>
      <c r="D722" s="7">
        <v>187.09373411999999</v>
      </c>
      <c r="E722" s="9">
        <v>12678.650960434899</v>
      </c>
      <c r="F722" s="11" t="s">
        <v>8</v>
      </c>
      <c r="G722" s="7" t="s">
        <v>8</v>
      </c>
      <c r="H722" s="9" t="s">
        <v>8</v>
      </c>
      <c r="I722" s="11">
        <v>79</v>
      </c>
      <c r="J722" s="7">
        <v>169.48974297999999</v>
      </c>
      <c r="K722" s="9">
        <v>11627.393272675999</v>
      </c>
      <c r="L722" s="11" t="s">
        <v>8</v>
      </c>
      <c r="M722" s="7" t="s">
        <v>8</v>
      </c>
      <c r="N722" s="9" t="s">
        <v>8</v>
      </c>
      <c r="O722" s="11">
        <v>29</v>
      </c>
      <c r="P722" s="7">
        <v>231.57629675999999</v>
      </c>
      <c r="Q722" s="9">
        <v>15556.819382207401</v>
      </c>
      <c r="R722" s="11">
        <v>35</v>
      </c>
      <c r="S722" s="7">
        <v>201.00504658</v>
      </c>
      <c r="T722" s="9">
        <v>13555.317032186</v>
      </c>
    </row>
    <row r="723" spans="1:20" ht="14.1" customHeight="1" x14ac:dyDescent="0.3">
      <c r="A723" s="3" t="s">
        <v>2779</v>
      </c>
      <c r="B723" s="3" t="s">
        <v>6698</v>
      </c>
      <c r="C723" s="11">
        <v>170</v>
      </c>
      <c r="D723" s="7">
        <v>283.67411185999998</v>
      </c>
      <c r="E723" s="9">
        <v>17053.6313875345</v>
      </c>
      <c r="F723" s="11" t="s">
        <v>8</v>
      </c>
      <c r="G723" s="7" t="s">
        <v>8</v>
      </c>
      <c r="H723" s="9" t="s">
        <v>8</v>
      </c>
      <c r="I723" s="11" t="s">
        <v>8</v>
      </c>
      <c r="J723" s="7" t="s">
        <v>8</v>
      </c>
      <c r="K723" s="9" t="s">
        <v>8</v>
      </c>
      <c r="L723" s="11" t="s">
        <v>8</v>
      </c>
      <c r="M723" s="7" t="s">
        <v>8</v>
      </c>
      <c r="N723" s="9" t="s">
        <v>8</v>
      </c>
      <c r="O723" s="11" t="s">
        <v>8</v>
      </c>
      <c r="P723" s="7" t="s">
        <v>8</v>
      </c>
      <c r="Q723" s="9" t="s">
        <v>8</v>
      </c>
      <c r="R723" s="11" t="s">
        <v>8</v>
      </c>
      <c r="S723" s="7" t="s">
        <v>8</v>
      </c>
      <c r="T723" s="9" t="s">
        <v>8</v>
      </c>
    </row>
    <row r="724" spans="1:20" ht="29.1" customHeight="1" x14ac:dyDescent="0.3">
      <c r="A724" s="3" t="s">
        <v>2783</v>
      </c>
      <c r="B724" s="2" t="s">
        <v>2784</v>
      </c>
      <c r="C724" s="11">
        <v>758</v>
      </c>
      <c r="D724" s="7">
        <v>123.2042206</v>
      </c>
      <c r="E724" s="9">
        <v>8281.8885677673297</v>
      </c>
      <c r="F724" s="11">
        <v>62</v>
      </c>
      <c r="G724" s="7">
        <v>130.27514618000001</v>
      </c>
      <c r="H724" s="9">
        <v>8602.1556069282597</v>
      </c>
      <c r="I724" s="11">
        <v>200</v>
      </c>
      <c r="J724" s="7">
        <v>127.45048106</v>
      </c>
      <c r="K724" s="9">
        <v>8701.58543120389</v>
      </c>
      <c r="L724" s="11">
        <v>35</v>
      </c>
      <c r="M724" s="7">
        <v>71.809581499999993</v>
      </c>
      <c r="N724" s="9">
        <v>4962.16308531287</v>
      </c>
      <c r="O724" s="11">
        <v>40</v>
      </c>
      <c r="P724" s="7">
        <v>146.23915955000001</v>
      </c>
      <c r="Q724" s="9">
        <v>9733.5974122574498</v>
      </c>
      <c r="R724" s="11">
        <v>30</v>
      </c>
      <c r="S724" s="7">
        <v>130.78095302</v>
      </c>
      <c r="T724" s="9">
        <v>8799.7246863578694</v>
      </c>
    </row>
    <row r="725" spans="1:20" ht="29.1" customHeight="1" x14ac:dyDescent="0.3">
      <c r="A725" s="3" t="s">
        <v>2787</v>
      </c>
      <c r="B725" s="2" t="s">
        <v>2788</v>
      </c>
      <c r="C725" s="11">
        <v>561</v>
      </c>
      <c r="D725" s="7">
        <v>153.04890205000001</v>
      </c>
      <c r="E725" s="9">
        <v>12835.6941736389</v>
      </c>
      <c r="F725" s="11">
        <v>46</v>
      </c>
      <c r="G725" s="7">
        <v>177.37062057</v>
      </c>
      <c r="H725" s="9">
        <v>14400.502890195399</v>
      </c>
      <c r="I725" s="11">
        <v>64</v>
      </c>
      <c r="J725" s="7">
        <v>124.60161551</v>
      </c>
      <c r="K725" s="9">
        <v>10571.0851319013</v>
      </c>
      <c r="L725" s="11" t="s">
        <v>8</v>
      </c>
      <c r="M725" s="7" t="s">
        <v>8</v>
      </c>
      <c r="N725" s="9" t="s">
        <v>8</v>
      </c>
      <c r="O725" s="11">
        <v>60</v>
      </c>
      <c r="P725" s="7">
        <v>169.76122975000001</v>
      </c>
      <c r="Q725" s="9">
        <v>14158.3893609812</v>
      </c>
      <c r="R725" s="11">
        <v>66</v>
      </c>
      <c r="S725" s="7">
        <v>158.81517908999999</v>
      </c>
      <c r="T725" s="9">
        <v>13397.077844069499</v>
      </c>
    </row>
    <row r="726" spans="1:20" ht="14.1" customHeight="1" x14ac:dyDescent="0.3">
      <c r="A726" s="3" t="s">
        <v>2791</v>
      </c>
      <c r="B726" s="3" t="s">
        <v>6701</v>
      </c>
      <c r="C726" s="11">
        <v>1665</v>
      </c>
      <c r="D726" s="7">
        <v>174.64406958000001</v>
      </c>
      <c r="E726" s="9">
        <v>12542.365256775</v>
      </c>
      <c r="F726" s="11">
        <v>145</v>
      </c>
      <c r="G726" s="7">
        <v>193.51242109</v>
      </c>
      <c r="H726" s="9">
        <v>13670.5125674226</v>
      </c>
      <c r="I726" s="11">
        <v>378</v>
      </c>
      <c r="J726" s="7">
        <v>167.81589769999999</v>
      </c>
      <c r="K726" s="9">
        <v>12272.896970588001</v>
      </c>
      <c r="L726" s="11">
        <v>39</v>
      </c>
      <c r="M726" s="7">
        <v>140.49214422</v>
      </c>
      <c r="N726" s="9">
        <v>10371.246215053099</v>
      </c>
      <c r="O726" s="11">
        <v>127</v>
      </c>
      <c r="P726" s="7">
        <v>190.38316856</v>
      </c>
      <c r="Q726" s="9">
        <v>13471.694995317001</v>
      </c>
      <c r="R726" s="11">
        <v>84</v>
      </c>
      <c r="S726" s="7">
        <v>186.11764894000001</v>
      </c>
      <c r="T726" s="9">
        <v>13276.3345744895</v>
      </c>
    </row>
    <row r="727" spans="1:20" ht="29.1" customHeight="1" x14ac:dyDescent="0.3">
      <c r="A727" s="3" t="s">
        <v>2794</v>
      </c>
      <c r="B727" s="2" t="s">
        <v>7645</v>
      </c>
      <c r="C727" s="11">
        <v>1596</v>
      </c>
      <c r="D727" s="7">
        <v>165.03250574</v>
      </c>
      <c r="E727" s="9">
        <v>12569.5365426977</v>
      </c>
      <c r="F727" s="11">
        <v>158</v>
      </c>
      <c r="G727" s="7">
        <v>176.45762087</v>
      </c>
      <c r="H727" s="9">
        <v>12998.2581651697</v>
      </c>
      <c r="I727" s="11">
        <v>335</v>
      </c>
      <c r="J727" s="7">
        <v>154.92329516000001</v>
      </c>
      <c r="K727" s="9">
        <v>12356.570877979901</v>
      </c>
      <c r="L727" s="11">
        <v>18</v>
      </c>
      <c r="M727" s="7">
        <v>83.704290037999996</v>
      </c>
      <c r="N727" s="9">
        <v>6797.7707512705401</v>
      </c>
      <c r="O727" s="11">
        <v>101</v>
      </c>
      <c r="P727" s="7">
        <v>189.78561579000001</v>
      </c>
      <c r="Q727" s="9">
        <v>13985.983852514</v>
      </c>
      <c r="R727" s="11">
        <v>88</v>
      </c>
      <c r="S727" s="7">
        <v>167.74915705999999</v>
      </c>
      <c r="T727" s="9">
        <v>12781.579356471801</v>
      </c>
    </row>
    <row r="728" spans="1:20" ht="14.1" customHeight="1" x14ac:dyDescent="0.3">
      <c r="A728" s="3" t="s">
        <v>2797</v>
      </c>
      <c r="B728" s="3" t="s">
        <v>6703</v>
      </c>
      <c r="C728" s="11">
        <v>292</v>
      </c>
      <c r="D728" s="7">
        <v>111.13490376</v>
      </c>
      <c r="E728" s="9">
        <v>8567.4706514465197</v>
      </c>
      <c r="F728" s="11">
        <v>72</v>
      </c>
      <c r="G728" s="7">
        <v>116.84942103</v>
      </c>
      <c r="H728" s="9">
        <v>8840.0081399319606</v>
      </c>
      <c r="I728" s="11">
        <v>64</v>
      </c>
      <c r="J728" s="7">
        <v>93.043640812999996</v>
      </c>
      <c r="K728" s="9">
        <v>7307.8963079650703</v>
      </c>
      <c r="L728" s="11" t="s">
        <v>8</v>
      </c>
      <c r="M728" s="7" t="s">
        <v>8</v>
      </c>
      <c r="N728" s="9" t="s">
        <v>8</v>
      </c>
      <c r="O728" s="11">
        <v>21</v>
      </c>
      <c r="P728" s="7">
        <v>128.83786855</v>
      </c>
      <c r="Q728" s="9">
        <v>9880.9738933755398</v>
      </c>
      <c r="R728" s="11">
        <v>11</v>
      </c>
      <c r="S728" s="7">
        <v>93.797302884999993</v>
      </c>
      <c r="T728" s="9">
        <v>7235.1066622364597</v>
      </c>
    </row>
    <row r="729" spans="1:20" ht="29.1" customHeight="1" x14ac:dyDescent="0.3">
      <c r="A729" s="3" t="s">
        <v>2801</v>
      </c>
      <c r="B729" s="2" t="s">
        <v>7646</v>
      </c>
      <c r="C729" s="11" t="s">
        <v>8</v>
      </c>
      <c r="D729" s="7" t="s">
        <v>8</v>
      </c>
      <c r="E729" s="9" t="s">
        <v>8</v>
      </c>
      <c r="F729" s="11" t="s">
        <v>8</v>
      </c>
      <c r="G729" s="7" t="s">
        <v>8</v>
      </c>
      <c r="H729" s="9" t="s">
        <v>8</v>
      </c>
      <c r="I729" s="11" t="s">
        <v>8</v>
      </c>
      <c r="J729" s="7" t="s">
        <v>8</v>
      </c>
      <c r="K729" s="9" t="s">
        <v>8</v>
      </c>
      <c r="L729" s="11" t="s">
        <v>8</v>
      </c>
      <c r="M729" s="7" t="s">
        <v>8</v>
      </c>
      <c r="N729" s="9" t="s">
        <v>8</v>
      </c>
      <c r="O729" s="11" t="s">
        <v>8</v>
      </c>
      <c r="P729" s="7" t="s">
        <v>8</v>
      </c>
      <c r="Q729" s="9" t="s">
        <v>8</v>
      </c>
      <c r="R729" s="11" t="s">
        <v>8</v>
      </c>
      <c r="S729" s="7" t="s">
        <v>8</v>
      </c>
      <c r="T729" s="9" t="s">
        <v>8</v>
      </c>
    </row>
    <row r="730" spans="1:20" ht="14.1" customHeight="1" x14ac:dyDescent="0.3">
      <c r="A730" s="3" t="s">
        <v>2805</v>
      </c>
      <c r="B730" s="3" t="s">
        <v>6705</v>
      </c>
      <c r="C730" s="11">
        <v>578</v>
      </c>
      <c r="D730" s="7">
        <v>162.09166169</v>
      </c>
      <c r="E730" s="9">
        <v>11145.0529606649</v>
      </c>
      <c r="F730" s="11">
        <v>77</v>
      </c>
      <c r="G730" s="7">
        <v>162.16966722999999</v>
      </c>
      <c r="H730" s="9">
        <v>10917.5001627518</v>
      </c>
      <c r="I730" s="11">
        <v>68</v>
      </c>
      <c r="J730" s="7">
        <v>145.88070513</v>
      </c>
      <c r="K730" s="9">
        <v>10095.1907708284</v>
      </c>
      <c r="L730" s="11" t="s">
        <v>8</v>
      </c>
      <c r="M730" s="7" t="s">
        <v>8</v>
      </c>
      <c r="N730" s="9" t="s">
        <v>8</v>
      </c>
      <c r="O730" s="11">
        <v>52</v>
      </c>
      <c r="P730" s="7">
        <v>187.06881587000001</v>
      </c>
      <c r="Q730" s="9">
        <v>12854.073088502601</v>
      </c>
      <c r="R730" s="11">
        <v>38</v>
      </c>
      <c r="S730" s="7">
        <v>171.92863396000001</v>
      </c>
      <c r="T730" s="9">
        <v>11838.758932381499</v>
      </c>
    </row>
    <row r="731" spans="1:20" ht="29.1" customHeight="1" x14ac:dyDescent="0.3">
      <c r="A731" s="3" t="s">
        <v>2809</v>
      </c>
      <c r="B731" s="2" t="s">
        <v>2810</v>
      </c>
      <c r="C731" s="11" t="s">
        <v>8</v>
      </c>
      <c r="D731" s="7" t="s">
        <v>8</v>
      </c>
      <c r="E731" s="9" t="s">
        <v>8</v>
      </c>
      <c r="F731" s="11" t="s">
        <v>8</v>
      </c>
      <c r="G731" s="7" t="s">
        <v>8</v>
      </c>
      <c r="H731" s="9" t="s">
        <v>8</v>
      </c>
      <c r="I731" s="11" t="s">
        <v>8</v>
      </c>
      <c r="J731" s="7" t="s">
        <v>8</v>
      </c>
      <c r="K731" s="9" t="s">
        <v>8</v>
      </c>
      <c r="L731" s="11" t="s">
        <v>8</v>
      </c>
      <c r="M731" s="7" t="s">
        <v>8</v>
      </c>
      <c r="N731" s="9" t="s">
        <v>8</v>
      </c>
      <c r="O731" s="11" t="s">
        <v>8</v>
      </c>
      <c r="P731" s="7" t="s">
        <v>8</v>
      </c>
      <c r="Q731" s="9" t="s">
        <v>8</v>
      </c>
      <c r="R731" s="11" t="s">
        <v>8</v>
      </c>
      <c r="S731" s="7" t="s">
        <v>8</v>
      </c>
      <c r="T731" s="9" t="s">
        <v>8</v>
      </c>
    </row>
    <row r="732" spans="1:20" ht="14.1" customHeight="1" x14ac:dyDescent="0.3">
      <c r="A732" s="3" t="s">
        <v>2813</v>
      </c>
      <c r="B732" s="3" t="s">
        <v>6707</v>
      </c>
      <c r="C732" s="11">
        <v>247</v>
      </c>
      <c r="D732" s="7">
        <v>136.66271387</v>
      </c>
      <c r="E732" s="9">
        <v>8409.8181468080893</v>
      </c>
      <c r="F732" s="11">
        <v>27</v>
      </c>
      <c r="G732" s="7">
        <v>135.82698223</v>
      </c>
      <c r="H732" s="9">
        <v>8322.0036988109005</v>
      </c>
      <c r="I732" s="11">
        <v>19</v>
      </c>
      <c r="J732" s="7">
        <v>118.35407078</v>
      </c>
      <c r="K732" s="9">
        <v>7473.6231078619103</v>
      </c>
      <c r="L732" s="11" t="s">
        <v>8</v>
      </c>
      <c r="M732" s="7" t="s">
        <v>8</v>
      </c>
      <c r="N732" s="9" t="s">
        <v>8</v>
      </c>
      <c r="O732" s="11">
        <v>14</v>
      </c>
      <c r="P732" s="7">
        <v>132.68156852000001</v>
      </c>
      <c r="Q732" s="9">
        <v>8240.7204119479302</v>
      </c>
      <c r="R732" s="11">
        <v>35</v>
      </c>
      <c r="S732" s="7">
        <v>143.21750574000001</v>
      </c>
      <c r="T732" s="9">
        <v>8788.5041002554499</v>
      </c>
    </row>
    <row r="733" spans="1:20" ht="29.1" customHeight="1" x14ac:dyDescent="0.3">
      <c r="A733" s="3" t="s">
        <v>2817</v>
      </c>
      <c r="B733" s="2" t="s">
        <v>7647</v>
      </c>
      <c r="C733" s="11">
        <v>926</v>
      </c>
      <c r="D733" s="7">
        <v>139.43899307999999</v>
      </c>
      <c r="E733" s="9">
        <v>10066.3638482611</v>
      </c>
      <c r="F733" s="11">
        <v>99</v>
      </c>
      <c r="G733" s="7">
        <v>142.14523073000001</v>
      </c>
      <c r="H733" s="9">
        <v>10083.7562286219</v>
      </c>
      <c r="I733" s="11">
        <v>59</v>
      </c>
      <c r="J733" s="7">
        <v>128.74533348</v>
      </c>
      <c r="K733" s="9">
        <v>9499.3428683727107</v>
      </c>
      <c r="L733" s="11">
        <v>82</v>
      </c>
      <c r="M733" s="7">
        <v>62.684856191999998</v>
      </c>
      <c r="N733" s="9">
        <v>4714.3354242607902</v>
      </c>
      <c r="O733" s="11">
        <v>90</v>
      </c>
      <c r="P733" s="7">
        <v>163.62543936</v>
      </c>
      <c r="Q733" s="9">
        <v>11680.818308612101</v>
      </c>
      <c r="R733" s="11">
        <v>79</v>
      </c>
      <c r="S733" s="7">
        <v>135.68507876999999</v>
      </c>
      <c r="T733" s="9">
        <v>9748.0195171090199</v>
      </c>
    </row>
    <row r="734" spans="1:20" ht="29.1" customHeight="1" x14ac:dyDescent="0.3">
      <c r="A734" s="3" t="s">
        <v>2821</v>
      </c>
      <c r="B734" s="2" t="s">
        <v>7648</v>
      </c>
      <c r="C734" s="11">
        <v>1189</v>
      </c>
      <c r="D734" s="7">
        <v>137.04769741999999</v>
      </c>
      <c r="E734" s="9">
        <v>11131.1608330772</v>
      </c>
      <c r="F734" s="11">
        <v>180</v>
      </c>
      <c r="G734" s="7">
        <v>146.08724810000001</v>
      </c>
      <c r="H734" s="9">
        <v>11684.872376207601</v>
      </c>
      <c r="I734" s="11">
        <v>193</v>
      </c>
      <c r="J734" s="7">
        <v>127.88625648999999</v>
      </c>
      <c r="K734" s="9">
        <v>10561.0717785951</v>
      </c>
      <c r="L734" s="11" t="s">
        <v>8</v>
      </c>
      <c r="M734" s="7" t="s">
        <v>8</v>
      </c>
      <c r="N734" s="9" t="s">
        <v>8</v>
      </c>
      <c r="O734" s="11">
        <v>122</v>
      </c>
      <c r="P734" s="7">
        <v>159.98545024000001</v>
      </c>
      <c r="Q734" s="9">
        <v>12916.7995765135</v>
      </c>
      <c r="R734" s="11">
        <v>70</v>
      </c>
      <c r="S734" s="7">
        <v>138.44204339000001</v>
      </c>
      <c r="T734" s="9">
        <v>11291.556015549</v>
      </c>
    </row>
    <row r="735" spans="1:20" ht="14.1" customHeight="1" x14ac:dyDescent="0.3">
      <c r="A735" s="3" t="s">
        <v>2825</v>
      </c>
      <c r="B735" s="3" t="s">
        <v>2826</v>
      </c>
      <c r="C735" s="11">
        <v>136</v>
      </c>
      <c r="D735" s="7">
        <v>134.60361515</v>
      </c>
      <c r="E735" s="9">
        <v>12084.605564326999</v>
      </c>
      <c r="F735" s="11">
        <v>43</v>
      </c>
      <c r="G735" s="7">
        <v>138.3542593</v>
      </c>
      <c r="H735" s="9">
        <v>12212.0359673085</v>
      </c>
      <c r="I735" s="11" t="s">
        <v>8</v>
      </c>
      <c r="J735" s="7" t="s">
        <v>8</v>
      </c>
      <c r="K735" s="9" t="s">
        <v>8</v>
      </c>
      <c r="L735" s="11" t="s">
        <v>8</v>
      </c>
      <c r="M735" s="7" t="s">
        <v>8</v>
      </c>
      <c r="N735" s="9" t="s">
        <v>8</v>
      </c>
      <c r="O735" s="11">
        <v>14</v>
      </c>
      <c r="P735" s="7">
        <v>128.79255093</v>
      </c>
      <c r="Q735" s="9">
        <v>11752.6485627938</v>
      </c>
      <c r="R735" s="11" t="s">
        <v>8</v>
      </c>
      <c r="S735" s="7" t="s">
        <v>8</v>
      </c>
      <c r="T735" s="9" t="s">
        <v>8</v>
      </c>
    </row>
    <row r="736" spans="1:20" ht="14.1" customHeight="1" x14ac:dyDescent="0.3">
      <c r="A736" s="3" t="s">
        <v>2828</v>
      </c>
      <c r="B736" s="3" t="s">
        <v>6710</v>
      </c>
      <c r="C736" s="11" t="s">
        <v>8</v>
      </c>
      <c r="D736" s="7" t="s">
        <v>8</v>
      </c>
      <c r="E736" s="9" t="s">
        <v>8</v>
      </c>
      <c r="F736" s="11" t="s">
        <v>8</v>
      </c>
      <c r="G736" s="7" t="s">
        <v>8</v>
      </c>
      <c r="H736" s="9" t="s">
        <v>8</v>
      </c>
      <c r="I736" s="11" t="s">
        <v>8</v>
      </c>
      <c r="J736" s="7" t="s">
        <v>8</v>
      </c>
      <c r="K736" s="9" t="s">
        <v>8</v>
      </c>
      <c r="L736" s="11" t="s">
        <v>8</v>
      </c>
      <c r="M736" s="7" t="s">
        <v>8</v>
      </c>
      <c r="N736" s="9" t="s">
        <v>8</v>
      </c>
      <c r="O736" s="11" t="s">
        <v>8</v>
      </c>
      <c r="P736" s="7" t="s">
        <v>8</v>
      </c>
      <c r="Q736" s="9" t="s">
        <v>8</v>
      </c>
      <c r="R736" s="11" t="s">
        <v>8</v>
      </c>
      <c r="S736" s="7" t="s">
        <v>8</v>
      </c>
      <c r="T736" s="9" t="s">
        <v>8</v>
      </c>
    </row>
    <row r="737" spans="1:20" ht="14.1" customHeight="1" x14ac:dyDescent="0.3">
      <c r="A737" s="3" t="s">
        <v>2833</v>
      </c>
      <c r="B737" s="3" t="s">
        <v>2834</v>
      </c>
      <c r="C737" s="11">
        <v>227</v>
      </c>
      <c r="D737" s="7">
        <v>152.42165761999999</v>
      </c>
      <c r="E737" s="9">
        <v>9258.4328605116207</v>
      </c>
      <c r="F737" s="11">
        <v>25</v>
      </c>
      <c r="G737" s="7">
        <v>160.14799762000001</v>
      </c>
      <c r="H737" s="9">
        <v>9668.5963494778007</v>
      </c>
      <c r="I737" s="11">
        <v>40</v>
      </c>
      <c r="J737" s="7">
        <v>142.63658838000001</v>
      </c>
      <c r="K737" s="9">
        <v>8818.9897126651103</v>
      </c>
      <c r="L737" s="11" t="s">
        <v>8</v>
      </c>
      <c r="M737" s="7" t="s">
        <v>8</v>
      </c>
      <c r="N737" s="9" t="s">
        <v>8</v>
      </c>
      <c r="O737" s="11">
        <v>33</v>
      </c>
      <c r="P737" s="7">
        <v>184.81735664999999</v>
      </c>
      <c r="Q737" s="9">
        <v>11191.951641640801</v>
      </c>
      <c r="R737" s="11">
        <v>13</v>
      </c>
      <c r="S737" s="7">
        <v>137.76222526000001</v>
      </c>
      <c r="T737" s="9">
        <v>8390.0858371314207</v>
      </c>
    </row>
    <row r="738" spans="1:20" ht="14.1" customHeight="1" x14ac:dyDescent="0.3">
      <c r="A738" s="3" t="s">
        <v>2836</v>
      </c>
      <c r="B738" s="3" t="s">
        <v>2837</v>
      </c>
      <c r="C738" s="11">
        <v>16</v>
      </c>
      <c r="D738" s="7">
        <v>98.487124757000004</v>
      </c>
      <c r="E738" s="9">
        <v>6299.6424636597903</v>
      </c>
      <c r="F738" s="11" t="s">
        <v>8</v>
      </c>
      <c r="G738" s="7" t="s">
        <v>8</v>
      </c>
      <c r="H738" s="9" t="s">
        <v>8</v>
      </c>
      <c r="I738" s="11" t="s">
        <v>8</v>
      </c>
      <c r="J738" s="7" t="s">
        <v>8</v>
      </c>
      <c r="K738" s="9" t="s">
        <v>8</v>
      </c>
      <c r="L738" s="11" t="s">
        <v>8</v>
      </c>
      <c r="M738" s="7" t="s">
        <v>8</v>
      </c>
      <c r="N738" s="9" t="s">
        <v>8</v>
      </c>
      <c r="O738" s="11" t="s">
        <v>8</v>
      </c>
      <c r="P738" s="7" t="s">
        <v>8</v>
      </c>
      <c r="Q738" s="9" t="s">
        <v>8</v>
      </c>
      <c r="R738" s="11" t="s">
        <v>8</v>
      </c>
      <c r="S738" s="7" t="s">
        <v>8</v>
      </c>
      <c r="T738" s="9" t="s">
        <v>8</v>
      </c>
    </row>
    <row r="739" spans="1:20" ht="29.1" customHeight="1" x14ac:dyDescent="0.3">
      <c r="A739" s="3" t="s">
        <v>2840</v>
      </c>
      <c r="B739" s="2" t="s">
        <v>2841</v>
      </c>
      <c r="C739" s="11">
        <v>86</v>
      </c>
      <c r="D739" s="7">
        <v>135.42752024000001</v>
      </c>
      <c r="E739" s="9">
        <v>10336.3549547197</v>
      </c>
      <c r="F739" s="11">
        <v>12</v>
      </c>
      <c r="G739" s="7">
        <v>127.20959378000001</v>
      </c>
      <c r="H739" s="9">
        <v>9711.4623207136792</v>
      </c>
      <c r="I739" s="11">
        <v>16</v>
      </c>
      <c r="J739" s="7">
        <v>113.88643446</v>
      </c>
      <c r="K739" s="9">
        <v>8719.8977289231007</v>
      </c>
      <c r="L739" s="11" t="s">
        <v>8</v>
      </c>
      <c r="M739" s="7" t="s">
        <v>8</v>
      </c>
      <c r="N739" s="9" t="s">
        <v>8</v>
      </c>
      <c r="O739" s="11" t="s">
        <v>8</v>
      </c>
      <c r="P739" s="7" t="s">
        <v>8</v>
      </c>
      <c r="Q739" s="9" t="s">
        <v>8</v>
      </c>
      <c r="R739" s="11" t="s">
        <v>8</v>
      </c>
      <c r="S739" s="7" t="s">
        <v>8</v>
      </c>
      <c r="T739" s="9" t="s">
        <v>8</v>
      </c>
    </row>
    <row r="740" spans="1:20" ht="14.1" customHeight="1" x14ac:dyDescent="0.3">
      <c r="A740" s="3" t="s">
        <v>2844</v>
      </c>
      <c r="B740" s="3" t="s">
        <v>2845</v>
      </c>
      <c r="C740" s="11">
        <v>701</v>
      </c>
      <c r="D740" s="7">
        <v>166.67167749000001</v>
      </c>
      <c r="E740" s="9">
        <v>11600.975941607199</v>
      </c>
      <c r="F740" s="11">
        <v>88</v>
      </c>
      <c r="G740" s="7">
        <v>194.66385503999999</v>
      </c>
      <c r="H740" s="9">
        <v>13335.0097849841</v>
      </c>
      <c r="I740" s="11">
        <v>97</v>
      </c>
      <c r="J740" s="7">
        <v>150.71990865999999</v>
      </c>
      <c r="K740" s="9">
        <v>10790.758194557</v>
      </c>
      <c r="L740" s="11" t="s">
        <v>8</v>
      </c>
      <c r="M740" s="7" t="s">
        <v>8</v>
      </c>
      <c r="N740" s="9" t="s">
        <v>8</v>
      </c>
      <c r="O740" s="11">
        <v>76</v>
      </c>
      <c r="P740" s="7">
        <v>189.74542944000001</v>
      </c>
      <c r="Q740" s="9">
        <v>13086.804851676001</v>
      </c>
      <c r="R740" s="11">
        <v>22</v>
      </c>
      <c r="S740" s="7">
        <v>159.98234249999999</v>
      </c>
      <c r="T740" s="9">
        <v>11217.156051568099</v>
      </c>
    </row>
    <row r="741" spans="1:20" ht="14.1" customHeight="1" x14ac:dyDescent="0.3">
      <c r="A741" s="3" t="s">
        <v>2848</v>
      </c>
      <c r="B741" s="3" t="s">
        <v>6712</v>
      </c>
      <c r="C741" s="11" t="s">
        <v>8</v>
      </c>
      <c r="D741" s="7" t="s">
        <v>8</v>
      </c>
      <c r="E741" s="9" t="s">
        <v>8</v>
      </c>
      <c r="F741" s="11" t="s">
        <v>8</v>
      </c>
      <c r="G741" s="7" t="s">
        <v>8</v>
      </c>
      <c r="H741" s="9" t="s">
        <v>8</v>
      </c>
      <c r="I741" s="11" t="s">
        <v>8</v>
      </c>
      <c r="J741" s="7" t="s">
        <v>8</v>
      </c>
      <c r="K741" s="9" t="s">
        <v>8</v>
      </c>
      <c r="L741" s="11" t="s">
        <v>8</v>
      </c>
      <c r="M741" s="7" t="s">
        <v>8</v>
      </c>
      <c r="N741" s="9" t="s">
        <v>8</v>
      </c>
      <c r="O741" s="11" t="s">
        <v>8</v>
      </c>
      <c r="P741" s="7" t="s">
        <v>8</v>
      </c>
      <c r="Q741" s="9" t="s">
        <v>8</v>
      </c>
      <c r="R741" s="11" t="s">
        <v>8</v>
      </c>
      <c r="S741" s="7" t="s">
        <v>8</v>
      </c>
      <c r="T741" s="9" t="s">
        <v>8</v>
      </c>
    </row>
    <row r="742" spans="1:20" ht="14.1" customHeight="1" x14ac:dyDescent="0.3">
      <c r="A742" s="3" t="s">
        <v>2851</v>
      </c>
      <c r="B742" s="3" t="s">
        <v>2852</v>
      </c>
      <c r="C742" s="11">
        <v>54</v>
      </c>
      <c r="D742" s="7">
        <v>161.07495039</v>
      </c>
      <c r="E742" s="9">
        <v>11514.709843972099</v>
      </c>
      <c r="F742" s="11" t="s">
        <v>8</v>
      </c>
      <c r="G742" s="7" t="s">
        <v>8</v>
      </c>
      <c r="H742" s="9" t="s">
        <v>8</v>
      </c>
      <c r="I742" s="11" t="s">
        <v>8</v>
      </c>
      <c r="J742" s="7" t="s">
        <v>8</v>
      </c>
      <c r="K742" s="9" t="s">
        <v>8</v>
      </c>
      <c r="L742" s="11" t="s">
        <v>8</v>
      </c>
      <c r="M742" s="7" t="s">
        <v>8</v>
      </c>
      <c r="N742" s="9" t="s">
        <v>8</v>
      </c>
      <c r="O742" s="11" t="s">
        <v>8</v>
      </c>
      <c r="P742" s="7" t="s">
        <v>8</v>
      </c>
      <c r="Q742" s="9" t="s">
        <v>8</v>
      </c>
      <c r="R742" s="11" t="s">
        <v>8</v>
      </c>
      <c r="S742" s="7" t="s">
        <v>8</v>
      </c>
      <c r="T742" s="9" t="s">
        <v>8</v>
      </c>
    </row>
    <row r="743" spans="1:20" ht="29.1" customHeight="1" x14ac:dyDescent="0.3">
      <c r="A743" s="3" t="s">
        <v>2855</v>
      </c>
      <c r="B743" s="2" t="s">
        <v>2856</v>
      </c>
      <c r="C743" s="11" t="s">
        <v>8</v>
      </c>
      <c r="D743" s="7" t="s">
        <v>8</v>
      </c>
      <c r="E743" s="9" t="s">
        <v>8</v>
      </c>
      <c r="F743" s="11" t="s">
        <v>8</v>
      </c>
      <c r="G743" s="7" t="s">
        <v>8</v>
      </c>
      <c r="H743" s="9" t="s">
        <v>8</v>
      </c>
      <c r="I743" s="11" t="s">
        <v>8</v>
      </c>
      <c r="J743" s="7" t="s">
        <v>8</v>
      </c>
      <c r="K743" s="9" t="s">
        <v>8</v>
      </c>
      <c r="L743" s="11" t="s">
        <v>8</v>
      </c>
      <c r="M743" s="7" t="s">
        <v>8</v>
      </c>
      <c r="N743" s="9" t="s">
        <v>8</v>
      </c>
      <c r="O743" s="11" t="s">
        <v>8</v>
      </c>
      <c r="P743" s="7" t="s">
        <v>8</v>
      </c>
      <c r="Q743" s="9" t="s">
        <v>8</v>
      </c>
      <c r="R743" s="11" t="s">
        <v>8</v>
      </c>
      <c r="S743" s="7" t="s">
        <v>8</v>
      </c>
      <c r="T743" s="9" t="s">
        <v>8</v>
      </c>
    </row>
    <row r="744" spans="1:20" ht="14.1" customHeight="1" x14ac:dyDescent="0.3">
      <c r="A744" s="3" t="s">
        <v>2859</v>
      </c>
      <c r="B744" s="3" t="s">
        <v>6714</v>
      </c>
      <c r="C744" s="11">
        <v>38</v>
      </c>
      <c r="D744" s="7">
        <v>168.51115286000001</v>
      </c>
      <c r="E744" s="9">
        <v>10380.3221919805</v>
      </c>
      <c r="F744" s="11" t="s">
        <v>8</v>
      </c>
      <c r="G744" s="7" t="s">
        <v>8</v>
      </c>
      <c r="H744" s="9" t="s">
        <v>8</v>
      </c>
      <c r="I744" s="11" t="s">
        <v>8</v>
      </c>
      <c r="J744" s="7" t="s">
        <v>8</v>
      </c>
      <c r="K744" s="9" t="s">
        <v>8</v>
      </c>
      <c r="L744" s="11" t="s">
        <v>8</v>
      </c>
      <c r="M744" s="7" t="s">
        <v>8</v>
      </c>
      <c r="N744" s="9" t="s">
        <v>8</v>
      </c>
      <c r="O744" s="11" t="s">
        <v>8</v>
      </c>
      <c r="P744" s="7" t="s">
        <v>8</v>
      </c>
      <c r="Q744" s="9" t="s">
        <v>8</v>
      </c>
      <c r="R744" s="11" t="s">
        <v>8</v>
      </c>
      <c r="S744" s="7" t="s">
        <v>8</v>
      </c>
      <c r="T744" s="9" t="s">
        <v>8</v>
      </c>
    </row>
    <row r="745" spans="1:20" ht="14.1" customHeight="1" x14ac:dyDescent="0.3">
      <c r="A745" s="3" t="s">
        <v>2863</v>
      </c>
      <c r="B745" s="3" t="s">
        <v>2864</v>
      </c>
      <c r="C745" s="11">
        <v>311</v>
      </c>
      <c r="D745" s="7">
        <v>162.21009290999999</v>
      </c>
      <c r="E745" s="9">
        <v>11992.905332712</v>
      </c>
      <c r="F745" s="11">
        <v>64</v>
      </c>
      <c r="G745" s="7">
        <v>174.88873473999999</v>
      </c>
      <c r="H745" s="9">
        <v>12761.9610312239</v>
      </c>
      <c r="I745" s="11">
        <v>36</v>
      </c>
      <c r="J745" s="7">
        <v>152.76043611</v>
      </c>
      <c r="K745" s="9">
        <v>11537.7746270146</v>
      </c>
      <c r="L745" s="11" t="s">
        <v>8</v>
      </c>
      <c r="M745" s="7" t="s">
        <v>8</v>
      </c>
      <c r="N745" s="9" t="s">
        <v>8</v>
      </c>
      <c r="O745" s="11">
        <v>28</v>
      </c>
      <c r="P745" s="7">
        <v>171.66404961000001</v>
      </c>
      <c r="Q745" s="9">
        <v>12753.900572599799</v>
      </c>
      <c r="R745" s="11">
        <v>28</v>
      </c>
      <c r="S745" s="7">
        <v>158.84016439000001</v>
      </c>
      <c r="T745" s="9">
        <v>11699.054042255601</v>
      </c>
    </row>
    <row r="746" spans="1:20" ht="14.1" customHeight="1" x14ac:dyDescent="0.3">
      <c r="A746" s="3" t="s">
        <v>2866</v>
      </c>
      <c r="B746" s="3" t="s">
        <v>6715</v>
      </c>
      <c r="C746" s="11">
        <v>989</v>
      </c>
      <c r="D746" s="7">
        <v>137.73894564</v>
      </c>
      <c r="E746" s="9">
        <v>9683.9053057066103</v>
      </c>
      <c r="F746" s="11">
        <v>229</v>
      </c>
      <c r="G746" s="7">
        <v>145.83996178999999</v>
      </c>
      <c r="H746" s="9">
        <v>10231.6556031729</v>
      </c>
      <c r="I746" s="11">
        <v>148</v>
      </c>
      <c r="J746" s="7">
        <v>136.65865847000001</v>
      </c>
      <c r="K746" s="9">
        <v>9674.6783141149699</v>
      </c>
      <c r="L746" s="11">
        <v>66</v>
      </c>
      <c r="M746" s="7">
        <v>70.879382574000005</v>
      </c>
      <c r="N746" s="9">
        <v>5028.6808431338404</v>
      </c>
      <c r="O746" s="11">
        <v>61</v>
      </c>
      <c r="P746" s="7">
        <v>154.15140790999999</v>
      </c>
      <c r="Q746" s="9">
        <v>10893.3232661355</v>
      </c>
      <c r="R746" s="11">
        <v>40</v>
      </c>
      <c r="S746" s="7">
        <v>155.85398547</v>
      </c>
      <c r="T746" s="9">
        <v>10969.9031077894</v>
      </c>
    </row>
    <row r="747" spans="1:20" ht="14.1" customHeight="1" x14ac:dyDescent="0.3">
      <c r="A747" s="3" t="s">
        <v>2869</v>
      </c>
      <c r="B747" s="3" t="s">
        <v>6716</v>
      </c>
      <c r="C747" s="11">
        <v>141</v>
      </c>
      <c r="D747" s="7">
        <v>192.70902921999999</v>
      </c>
      <c r="E747" s="9">
        <v>11880.4297099258</v>
      </c>
      <c r="F747" s="11">
        <v>39</v>
      </c>
      <c r="G747" s="7">
        <v>201.04258195</v>
      </c>
      <c r="H747" s="9">
        <v>12384.642689280199</v>
      </c>
      <c r="I747" s="11" t="s">
        <v>8</v>
      </c>
      <c r="J747" s="7" t="s">
        <v>8</v>
      </c>
      <c r="K747" s="9" t="s">
        <v>8</v>
      </c>
      <c r="L747" s="11">
        <v>38</v>
      </c>
      <c r="M747" s="7">
        <v>112.70171132</v>
      </c>
      <c r="N747" s="9">
        <v>6953.6538811637301</v>
      </c>
      <c r="O747" s="11" t="s">
        <v>8</v>
      </c>
      <c r="P747" s="7" t="s">
        <v>8</v>
      </c>
      <c r="Q747" s="9" t="s">
        <v>8</v>
      </c>
      <c r="R747" s="11" t="s">
        <v>8</v>
      </c>
      <c r="S747" s="7" t="s">
        <v>8</v>
      </c>
      <c r="T747" s="9" t="s">
        <v>8</v>
      </c>
    </row>
    <row r="748" spans="1:20" ht="29.1" customHeight="1" x14ac:dyDescent="0.3">
      <c r="A748" s="3" t="s">
        <v>2873</v>
      </c>
      <c r="B748" s="2" t="s">
        <v>7649</v>
      </c>
      <c r="C748" s="11" t="s">
        <v>8</v>
      </c>
      <c r="D748" s="7" t="s">
        <v>8</v>
      </c>
      <c r="E748" s="9" t="s">
        <v>8</v>
      </c>
      <c r="F748" s="11" t="s">
        <v>8</v>
      </c>
      <c r="G748" s="7" t="s">
        <v>8</v>
      </c>
      <c r="H748" s="9" t="s">
        <v>8</v>
      </c>
      <c r="I748" s="11" t="s">
        <v>8</v>
      </c>
      <c r="J748" s="7" t="s">
        <v>8</v>
      </c>
      <c r="K748" s="9" t="s">
        <v>8</v>
      </c>
      <c r="L748" s="11" t="s">
        <v>8</v>
      </c>
      <c r="M748" s="7" t="s">
        <v>8</v>
      </c>
      <c r="N748" s="9" t="s">
        <v>8</v>
      </c>
      <c r="O748" s="11" t="s">
        <v>8</v>
      </c>
      <c r="P748" s="7" t="s">
        <v>8</v>
      </c>
      <c r="Q748" s="9" t="s">
        <v>8</v>
      </c>
      <c r="R748" s="11" t="s">
        <v>8</v>
      </c>
      <c r="S748" s="7" t="s">
        <v>8</v>
      </c>
      <c r="T748" s="9" t="s">
        <v>8</v>
      </c>
    </row>
    <row r="749" spans="1:20" ht="14.1" customHeight="1" x14ac:dyDescent="0.3">
      <c r="A749" s="3" t="s">
        <v>2876</v>
      </c>
      <c r="B749" s="3" t="s">
        <v>6718</v>
      </c>
      <c r="C749" s="11">
        <v>4257</v>
      </c>
      <c r="D749" s="7">
        <v>159.19282125999999</v>
      </c>
      <c r="E749" s="9">
        <v>10135.8736923328</v>
      </c>
      <c r="F749" s="11">
        <v>488</v>
      </c>
      <c r="G749" s="7">
        <v>161.02635932999999</v>
      </c>
      <c r="H749" s="9">
        <v>10161.208097860799</v>
      </c>
      <c r="I749" s="11">
        <v>830</v>
      </c>
      <c r="J749" s="7">
        <v>154.94502170999999</v>
      </c>
      <c r="K749" s="9">
        <v>9961.4312181294208</v>
      </c>
      <c r="L749" s="11">
        <v>35</v>
      </c>
      <c r="M749" s="7">
        <v>183.13123261000001</v>
      </c>
      <c r="N749" s="9">
        <v>11746.4207835243</v>
      </c>
      <c r="O749" s="11">
        <v>372</v>
      </c>
      <c r="P749" s="7">
        <v>198.21793675999999</v>
      </c>
      <c r="Q749" s="9">
        <v>12557.025974111901</v>
      </c>
      <c r="R749" s="11">
        <v>221</v>
      </c>
      <c r="S749" s="7">
        <v>175.99407450999999</v>
      </c>
      <c r="T749" s="9">
        <v>11237.2511512814</v>
      </c>
    </row>
    <row r="750" spans="1:20" ht="14.1" customHeight="1" x14ac:dyDescent="0.3">
      <c r="A750" s="3" t="s">
        <v>2880</v>
      </c>
      <c r="B750" s="3" t="s">
        <v>6719</v>
      </c>
      <c r="C750" s="11">
        <v>232</v>
      </c>
      <c r="D750" s="7">
        <v>172.13022577000001</v>
      </c>
      <c r="E750" s="9">
        <v>12006.8020577555</v>
      </c>
      <c r="F750" s="11">
        <v>45</v>
      </c>
      <c r="G750" s="7">
        <v>195.73956242</v>
      </c>
      <c r="H750" s="9">
        <v>13545.1137270692</v>
      </c>
      <c r="I750" s="11" t="s">
        <v>8</v>
      </c>
      <c r="J750" s="7" t="s">
        <v>8</v>
      </c>
      <c r="K750" s="9" t="s">
        <v>8</v>
      </c>
      <c r="L750" s="11">
        <v>23</v>
      </c>
      <c r="M750" s="7">
        <v>59.990143830999997</v>
      </c>
      <c r="N750" s="9">
        <v>4203.1428777623696</v>
      </c>
      <c r="O750" s="11">
        <v>16</v>
      </c>
      <c r="P750" s="7">
        <v>182.67338543</v>
      </c>
      <c r="Q750" s="9">
        <v>12761.522653907599</v>
      </c>
      <c r="R750" s="11">
        <v>17</v>
      </c>
      <c r="S750" s="7">
        <v>215.17664954</v>
      </c>
      <c r="T750" s="9">
        <v>15060.6791959044</v>
      </c>
    </row>
    <row r="751" spans="1:20" ht="29.1" customHeight="1" x14ac:dyDescent="0.3">
      <c r="A751" s="3" t="s">
        <v>2884</v>
      </c>
      <c r="B751" s="2" t="s">
        <v>7650</v>
      </c>
      <c r="C751" s="11">
        <v>185</v>
      </c>
      <c r="D751" s="7">
        <v>200.07331732</v>
      </c>
      <c r="E751" s="9">
        <v>17609.646245658401</v>
      </c>
      <c r="F751" s="11">
        <v>38</v>
      </c>
      <c r="G751" s="7">
        <v>225.75594212999999</v>
      </c>
      <c r="H751" s="9">
        <v>19726.718905033398</v>
      </c>
      <c r="I751" s="11" t="s">
        <v>8</v>
      </c>
      <c r="J751" s="7" t="s">
        <v>8</v>
      </c>
      <c r="K751" s="9" t="s">
        <v>8</v>
      </c>
      <c r="L751" s="11" t="s">
        <v>8</v>
      </c>
      <c r="M751" s="7" t="s">
        <v>8</v>
      </c>
      <c r="N751" s="9" t="s">
        <v>8</v>
      </c>
      <c r="O751" s="11">
        <v>16</v>
      </c>
      <c r="P751" s="7">
        <v>139.65730678</v>
      </c>
      <c r="Q751" s="9">
        <v>12290.4013549621</v>
      </c>
      <c r="R751" s="11">
        <v>13</v>
      </c>
      <c r="S751" s="7">
        <v>178.4495704</v>
      </c>
      <c r="T751" s="9">
        <v>16081.4436258756</v>
      </c>
    </row>
    <row r="752" spans="1:20" ht="14.1" customHeight="1" x14ac:dyDescent="0.3">
      <c r="A752" s="3" t="s">
        <v>2887</v>
      </c>
      <c r="B752" s="3" t="s">
        <v>2888</v>
      </c>
      <c r="C752" s="11">
        <v>37</v>
      </c>
      <c r="D752" s="7">
        <v>35.697160580000002</v>
      </c>
      <c r="E752" s="9">
        <v>4942.9380760664299</v>
      </c>
      <c r="F752" s="11" t="s">
        <v>8</v>
      </c>
      <c r="G752" s="7" t="s">
        <v>8</v>
      </c>
      <c r="H752" s="9" t="s">
        <v>8</v>
      </c>
      <c r="I752" s="11" t="s">
        <v>8</v>
      </c>
      <c r="J752" s="7" t="s">
        <v>8</v>
      </c>
      <c r="K752" s="9" t="s">
        <v>8</v>
      </c>
      <c r="L752" s="11">
        <v>37</v>
      </c>
      <c r="M752" s="7">
        <v>35.697160580000002</v>
      </c>
      <c r="N752" s="9">
        <v>4942.9380760664299</v>
      </c>
      <c r="O752" s="11" t="s">
        <v>8</v>
      </c>
      <c r="P752" s="7" t="s">
        <v>8</v>
      </c>
      <c r="Q752" s="9" t="s">
        <v>8</v>
      </c>
      <c r="R752" s="11" t="s">
        <v>8</v>
      </c>
      <c r="S752" s="7" t="s">
        <v>8</v>
      </c>
      <c r="T752" s="9" t="s">
        <v>8</v>
      </c>
    </row>
    <row r="753" spans="1:20" ht="14.1" customHeight="1" x14ac:dyDescent="0.3">
      <c r="A753" s="3" t="s">
        <v>2890</v>
      </c>
      <c r="B753" s="3" t="s">
        <v>6721</v>
      </c>
      <c r="C753" s="11">
        <v>585</v>
      </c>
      <c r="D753" s="7">
        <v>192.30539207999999</v>
      </c>
      <c r="E753" s="9">
        <v>12936.1551622274</v>
      </c>
      <c r="F753" s="11">
        <v>100</v>
      </c>
      <c r="G753" s="7">
        <v>232.77558009000001</v>
      </c>
      <c r="H753" s="9">
        <v>15432.2900989479</v>
      </c>
      <c r="I753" s="11">
        <v>126</v>
      </c>
      <c r="J753" s="7">
        <v>190.60163452</v>
      </c>
      <c r="K753" s="9">
        <v>13112.048006106599</v>
      </c>
      <c r="L753" s="11" t="s">
        <v>8</v>
      </c>
      <c r="M753" s="7" t="s">
        <v>8</v>
      </c>
      <c r="N753" s="9" t="s">
        <v>8</v>
      </c>
      <c r="O753" s="11">
        <v>35</v>
      </c>
      <c r="P753" s="7">
        <v>229.38554690999999</v>
      </c>
      <c r="Q753" s="9">
        <v>15328.8039284185</v>
      </c>
      <c r="R753" s="11">
        <v>22</v>
      </c>
      <c r="S753" s="7">
        <v>198.41996283</v>
      </c>
      <c r="T753" s="9">
        <v>13443.7382346834</v>
      </c>
    </row>
    <row r="754" spans="1:20" ht="14.1" customHeight="1" x14ac:dyDescent="0.3">
      <c r="A754" s="3" t="s">
        <v>2894</v>
      </c>
      <c r="B754" s="3" t="s">
        <v>2895</v>
      </c>
      <c r="C754" s="11">
        <v>307</v>
      </c>
      <c r="D754" s="7">
        <v>107.59090102</v>
      </c>
      <c r="E754" s="9">
        <v>6307.1359426542804</v>
      </c>
      <c r="F754" s="11" t="s">
        <v>8</v>
      </c>
      <c r="G754" s="7" t="s">
        <v>8</v>
      </c>
      <c r="H754" s="9" t="s">
        <v>8</v>
      </c>
      <c r="I754" s="11" t="s">
        <v>8</v>
      </c>
      <c r="J754" s="7" t="s">
        <v>8</v>
      </c>
      <c r="K754" s="9" t="s">
        <v>8</v>
      </c>
      <c r="L754" s="11">
        <v>307</v>
      </c>
      <c r="M754" s="7">
        <v>107.59090102</v>
      </c>
      <c r="N754" s="9">
        <v>6307.1359426542804</v>
      </c>
      <c r="O754" s="11" t="s">
        <v>8</v>
      </c>
      <c r="P754" s="7" t="s">
        <v>8</v>
      </c>
      <c r="Q754" s="9" t="s">
        <v>8</v>
      </c>
      <c r="R754" s="11" t="s">
        <v>8</v>
      </c>
      <c r="S754" s="7" t="s">
        <v>8</v>
      </c>
      <c r="T754" s="9" t="s">
        <v>8</v>
      </c>
    </row>
    <row r="755" spans="1:20" ht="14.1" customHeight="1" x14ac:dyDescent="0.3">
      <c r="A755" s="3" t="s">
        <v>2897</v>
      </c>
      <c r="B755" s="3" t="s">
        <v>6722</v>
      </c>
      <c r="C755" s="11">
        <v>171</v>
      </c>
      <c r="D755" s="7">
        <v>188.94044156999999</v>
      </c>
      <c r="E755" s="9">
        <v>12405.5530492052</v>
      </c>
      <c r="F755" s="11" t="s">
        <v>8</v>
      </c>
      <c r="G755" s="7" t="s">
        <v>8</v>
      </c>
      <c r="H755" s="9" t="s">
        <v>8</v>
      </c>
      <c r="I755" s="11" t="s">
        <v>8</v>
      </c>
      <c r="J755" s="7" t="s">
        <v>8</v>
      </c>
      <c r="K755" s="9" t="s">
        <v>8</v>
      </c>
      <c r="L755" s="11" t="s">
        <v>8</v>
      </c>
      <c r="M755" s="7" t="s">
        <v>8</v>
      </c>
      <c r="N755" s="9" t="s">
        <v>8</v>
      </c>
      <c r="O755" s="11" t="s">
        <v>8</v>
      </c>
      <c r="P755" s="7" t="s">
        <v>8</v>
      </c>
      <c r="Q755" s="9" t="s">
        <v>8</v>
      </c>
      <c r="R755" s="11">
        <v>20</v>
      </c>
      <c r="S755" s="7">
        <v>149.30534208</v>
      </c>
      <c r="T755" s="9">
        <v>10013.0749997371</v>
      </c>
    </row>
    <row r="756" spans="1:20" ht="14.1" customHeight="1" x14ac:dyDescent="0.3">
      <c r="A756" s="3" t="s">
        <v>2900</v>
      </c>
      <c r="B756" s="3" t="s">
        <v>6723</v>
      </c>
      <c r="C756" s="11">
        <v>23</v>
      </c>
      <c r="D756" s="7">
        <v>102.42200667</v>
      </c>
      <c r="E756" s="9">
        <v>6296.6352345266896</v>
      </c>
      <c r="F756" s="11" t="s">
        <v>8</v>
      </c>
      <c r="G756" s="7" t="s">
        <v>8</v>
      </c>
      <c r="H756" s="9" t="s">
        <v>8</v>
      </c>
      <c r="I756" s="11" t="s">
        <v>8</v>
      </c>
      <c r="J756" s="7" t="s">
        <v>8</v>
      </c>
      <c r="K756" s="9" t="s">
        <v>8</v>
      </c>
      <c r="L756" s="11" t="s">
        <v>8</v>
      </c>
      <c r="M756" s="7" t="s">
        <v>8</v>
      </c>
      <c r="N756" s="9" t="s">
        <v>8</v>
      </c>
      <c r="O756" s="11" t="s">
        <v>8</v>
      </c>
      <c r="P756" s="7" t="s">
        <v>8</v>
      </c>
      <c r="Q756" s="9" t="s">
        <v>8</v>
      </c>
      <c r="R756" s="11" t="s">
        <v>8</v>
      </c>
      <c r="S756" s="7" t="s">
        <v>8</v>
      </c>
      <c r="T756" s="9" t="s">
        <v>8</v>
      </c>
    </row>
    <row r="757" spans="1:20" ht="29.1" customHeight="1" x14ac:dyDescent="0.3">
      <c r="A757" s="3" t="s">
        <v>2903</v>
      </c>
      <c r="B757" s="2" t="s">
        <v>7651</v>
      </c>
      <c r="C757" s="11">
        <v>1005</v>
      </c>
      <c r="D757" s="7">
        <v>152.99307571</v>
      </c>
      <c r="E757" s="9">
        <v>9534.9032345691794</v>
      </c>
      <c r="F757" s="11">
        <v>61</v>
      </c>
      <c r="G757" s="7">
        <v>199.19946407</v>
      </c>
      <c r="H757" s="9">
        <v>12380.003520063199</v>
      </c>
      <c r="I757" s="11">
        <v>226</v>
      </c>
      <c r="J757" s="7">
        <v>175.57149491999999</v>
      </c>
      <c r="K757" s="9">
        <v>10997.4339314443</v>
      </c>
      <c r="L757" s="11">
        <v>218</v>
      </c>
      <c r="M757" s="7">
        <v>90.004539828000006</v>
      </c>
      <c r="N757" s="9">
        <v>5607.4429567673797</v>
      </c>
      <c r="O757" s="11">
        <v>35</v>
      </c>
      <c r="P757" s="7">
        <v>228.88866954</v>
      </c>
      <c r="Q757" s="9">
        <v>14198.932575762399</v>
      </c>
      <c r="R757" s="11">
        <v>21</v>
      </c>
      <c r="S757" s="7">
        <v>173.19190270999999</v>
      </c>
      <c r="T757" s="9">
        <v>10798.4999195322</v>
      </c>
    </row>
    <row r="758" spans="1:20" ht="29.1" customHeight="1" x14ac:dyDescent="0.3">
      <c r="A758" s="3" t="s">
        <v>2907</v>
      </c>
      <c r="B758" s="2" t="s">
        <v>7652</v>
      </c>
      <c r="C758" s="11" t="s">
        <v>8</v>
      </c>
      <c r="D758" s="7" t="s">
        <v>8</v>
      </c>
      <c r="E758" s="9" t="s">
        <v>8</v>
      </c>
      <c r="F758" s="11" t="s">
        <v>8</v>
      </c>
      <c r="G758" s="7" t="s">
        <v>8</v>
      </c>
      <c r="H758" s="9" t="s">
        <v>8</v>
      </c>
      <c r="I758" s="11" t="s">
        <v>8</v>
      </c>
      <c r="J758" s="7" t="s">
        <v>8</v>
      </c>
      <c r="K758" s="9" t="s">
        <v>8</v>
      </c>
      <c r="L758" s="11" t="s">
        <v>8</v>
      </c>
      <c r="M758" s="7" t="s">
        <v>8</v>
      </c>
      <c r="N758" s="9" t="s">
        <v>8</v>
      </c>
      <c r="O758" s="11" t="s">
        <v>8</v>
      </c>
      <c r="P758" s="7" t="s">
        <v>8</v>
      </c>
      <c r="Q758" s="9" t="s">
        <v>8</v>
      </c>
      <c r="R758" s="11" t="s">
        <v>8</v>
      </c>
      <c r="S758" s="7" t="s">
        <v>8</v>
      </c>
      <c r="T758" s="9" t="s">
        <v>8</v>
      </c>
    </row>
    <row r="759" spans="1:20" ht="14.1" customHeight="1" x14ac:dyDescent="0.3">
      <c r="A759" s="3" t="s">
        <v>2911</v>
      </c>
      <c r="B759" s="3" t="s">
        <v>6726</v>
      </c>
      <c r="C759" s="11" t="s">
        <v>8</v>
      </c>
      <c r="D759" s="7" t="s">
        <v>8</v>
      </c>
      <c r="E759" s="9" t="s">
        <v>8</v>
      </c>
      <c r="F759" s="11" t="s">
        <v>8</v>
      </c>
      <c r="G759" s="7" t="s">
        <v>8</v>
      </c>
      <c r="H759" s="9" t="s">
        <v>8</v>
      </c>
      <c r="I759" s="11" t="s">
        <v>8</v>
      </c>
      <c r="J759" s="7" t="s">
        <v>8</v>
      </c>
      <c r="K759" s="9" t="s">
        <v>8</v>
      </c>
      <c r="L759" s="11" t="s">
        <v>8</v>
      </c>
      <c r="M759" s="7" t="s">
        <v>8</v>
      </c>
      <c r="N759" s="9" t="s">
        <v>8</v>
      </c>
      <c r="O759" s="11" t="s">
        <v>8</v>
      </c>
      <c r="P759" s="7" t="s">
        <v>8</v>
      </c>
      <c r="Q759" s="9" t="s">
        <v>8</v>
      </c>
      <c r="R759" s="11" t="s">
        <v>8</v>
      </c>
      <c r="S759" s="7" t="s">
        <v>8</v>
      </c>
      <c r="T759" s="9" t="s">
        <v>8</v>
      </c>
    </row>
    <row r="760" spans="1:20" ht="29.1" customHeight="1" x14ac:dyDescent="0.3">
      <c r="A760" s="3" t="s">
        <v>2914</v>
      </c>
      <c r="B760" s="2" t="s">
        <v>7653</v>
      </c>
      <c r="C760" s="11" t="s">
        <v>8</v>
      </c>
      <c r="D760" s="7" t="s">
        <v>8</v>
      </c>
      <c r="E760" s="9" t="s">
        <v>8</v>
      </c>
      <c r="F760" s="11" t="s">
        <v>8</v>
      </c>
      <c r="G760" s="7" t="s">
        <v>8</v>
      </c>
      <c r="H760" s="9" t="s">
        <v>8</v>
      </c>
      <c r="I760" s="11" t="s">
        <v>8</v>
      </c>
      <c r="J760" s="7" t="s">
        <v>8</v>
      </c>
      <c r="K760" s="9" t="s">
        <v>8</v>
      </c>
      <c r="L760" s="11" t="s">
        <v>8</v>
      </c>
      <c r="M760" s="7" t="s">
        <v>8</v>
      </c>
      <c r="N760" s="9" t="s">
        <v>8</v>
      </c>
      <c r="O760" s="11" t="s">
        <v>8</v>
      </c>
      <c r="P760" s="7" t="s">
        <v>8</v>
      </c>
      <c r="Q760" s="9" t="s">
        <v>8</v>
      </c>
      <c r="R760" s="11" t="s">
        <v>8</v>
      </c>
      <c r="S760" s="7" t="s">
        <v>8</v>
      </c>
      <c r="T760" s="9" t="s">
        <v>8</v>
      </c>
    </row>
    <row r="761" spans="1:20" ht="14.1" customHeight="1" x14ac:dyDescent="0.3">
      <c r="A761" s="3" t="s">
        <v>2918</v>
      </c>
      <c r="B761" s="3" t="s">
        <v>6728</v>
      </c>
      <c r="C761" s="11" t="s">
        <v>8</v>
      </c>
      <c r="D761" s="7" t="s">
        <v>8</v>
      </c>
      <c r="E761" s="9" t="s">
        <v>8</v>
      </c>
      <c r="F761" s="11" t="s">
        <v>8</v>
      </c>
      <c r="G761" s="7" t="s">
        <v>8</v>
      </c>
      <c r="H761" s="9" t="s">
        <v>8</v>
      </c>
      <c r="I761" s="11" t="s">
        <v>8</v>
      </c>
      <c r="J761" s="7" t="s">
        <v>8</v>
      </c>
      <c r="K761" s="9" t="s">
        <v>8</v>
      </c>
      <c r="L761" s="11" t="s">
        <v>8</v>
      </c>
      <c r="M761" s="7" t="s">
        <v>8</v>
      </c>
      <c r="N761" s="9" t="s">
        <v>8</v>
      </c>
      <c r="O761" s="11" t="s">
        <v>8</v>
      </c>
      <c r="P761" s="7" t="s">
        <v>8</v>
      </c>
      <c r="Q761" s="9" t="s">
        <v>8</v>
      </c>
      <c r="R761" s="11" t="s">
        <v>8</v>
      </c>
      <c r="S761" s="7" t="s">
        <v>8</v>
      </c>
      <c r="T761" s="9" t="s">
        <v>8</v>
      </c>
    </row>
    <row r="762" spans="1:20" ht="14.1" customHeight="1" x14ac:dyDescent="0.3">
      <c r="A762" s="3" t="s">
        <v>2922</v>
      </c>
      <c r="B762" s="3" t="s">
        <v>6729</v>
      </c>
      <c r="C762" s="11" t="s">
        <v>8</v>
      </c>
      <c r="D762" s="7" t="s">
        <v>8</v>
      </c>
      <c r="E762" s="9" t="s">
        <v>8</v>
      </c>
      <c r="F762" s="11" t="s">
        <v>8</v>
      </c>
      <c r="G762" s="7" t="s">
        <v>8</v>
      </c>
      <c r="H762" s="9" t="s">
        <v>8</v>
      </c>
      <c r="I762" s="11" t="s">
        <v>8</v>
      </c>
      <c r="J762" s="7" t="s">
        <v>8</v>
      </c>
      <c r="K762" s="9" t="s">
        <v>8</v>
      </c>
      <c r="L762" s="11" t="s">
        <v>8</v>
      </c>
      <c r="M762" s="7" t="s">
        <v>8</v>
      </c>
      <c r="N762" s="9" t="s">
        <v>8</v>
      </c>
      <c r="O762" s="11" t="s">
        <v>8</v>
      </c>
      <c r="P762" s="7" t="s">
        <v>8</v>
      </c>
      <c r="Q762" s="9" t="s">
        <v>8</v>
      </c>
      <c r="R762" s="11" t="s">
        <v>8</v>
      </c>
      <c r="S762" s="7" t="s">
        <v>8</v>
      </c>
      <c r="T762" s="9" t="s">
        <v>8</v>
      </c>
    </row>
    <row r="763" spans="1:20" ht="29.1" customHeight="1" x14ac:dyDescent="0.3">
      <c r="A763" s="3" t="s">
        <v>2926</v>
      </c>
      <c r="B763" s="2" t="s">
        <v>2927</v>
      </c>
      <c r="C763" s="11" t="s">
        <v>8</v>
      </c>
      <c r="D763" s="7" t="s">
        <v>8</v>
      </c>
      <c r="E763" s="9" t="s">
        <v>8</v>
      </c>
      <c r="F763" s="11" t="s">
        <v>8</v>
      </c>
      <c r="G763" s="7" t="s">
        <v>8</v>
      </c>
      <c r="H763" s="9" t="s">
        <v>8</v>
      </c>
      <c r="I763" s="11" t="s">
        <v>8</v>
      </c>
      <c r="J763" s="7" t="s">
        <v>8</v>
      </c>
      <c r="K763" s="9" t="s">
        <v>8</v>
      </c>
      <c r="L763" s="11" t="s">
        <v>8</v>
      </c>
      <c r="M763" s="7" t="s">
        <v>8</v>
      </c>
      <c r="N763" s="9" t="s">
        <v>8</v>
      </c>
      <c r="O763" s="11" t="s">
        <v>8</v>
      </c>
      <c r="P763" s="7" t="s">
        <v>8</v>
      </c>
      <c r="Q763" s="9" t="s">
        <v>8</v>
      </c>
      <c r="R763" s="11" t="s">
        <v>8</v>
      </c>
      <c r="S763" s="7" t="s">
        <v>8</v>
      </c>
      <c r="T763" s="9" t="s">
        <v>8</v>
      </c>
    </row>
    <row r="764" spans="1:20" ht="29.1" customHeight="1" x14ac:dyDescent="0.3">
      <c r="A764" s="3" t="s">
        <v>2930</v>
      </c>
      <c r="B764" s="2" t="s">
        <v>7654</v>
      </c>
      <c r="C764" s="11" t="s">
        <v>8</v>
      </c>
      <c r="D764" s="7" t="s">
        <v>8</v>
      </c>
      <c r="E764" s="9" t="s">
        <v>8</v>
      </c>
      <c r="F764" s="11" t="s">
        <v>8</v>
      </c>
      <c r="G764" s="7" t="s">
        <v>8</v>
      </c>
      <c r="H764" s="9" t="s">
        <v>8</v>
      </c>
      <c r="I764" s="11" t="s">
        <v>8</v>
      </c>
      <c r="J764" s="7" t="s">
        <v>8</v>
      </c>
      <c r="K764" s="9" t="s">
        <v>8</v>
      </c>
      <c r="L764" s="11" t="s">
        <v>8</v>
      </c>
      <c r="M764" s="7" t="s">
        <v>8</v>
      </c>
      <c r="N764" s="9" t="s">
        <v>8</v>
      </c>
      <c r="O764" s="11" t="s">
        <v>8</v>
      </c>
      <c r="P764" s="7" t="s">
        <v>8</v>
      </c>
      <c r="Q764" s="9" t="s">
        <v>8</v>
      </c>
      <c r="R764" s="11" t="s">
        <v>8</v>
      </c>
      <c r="S764" s="7" t="s">
        <v>8</v>
      </c>
      <c r="T764" s="9" t="s">
        <v>8</v>
      </c>
    </row>
    <row r="765" spans="1:20" ht="14.1" customHeight="1" x14ac:dyDescent="0.3">
      <c r="A765" s="3" t="s">
        <v>2934</v>
      </c>
      <c r="B765" s="3" t="s">
        <v>6732</v>
      </c>
      <c r="C765" s="11" t="s">
        <v>8</v>
      </c>
      <c r="D765" s="7" t="s">
        <v>8</v>
      </c>
      <c r="E765" s="9" t="s">
        <v>8</v>
      </c>
      <c r="F765" s="11" t="s">
        <v>8</v>
      </c>
      <c r="G765" s="7" t="s">
        <v>8</v>
      </c>
      <c r="H765" s="9" t="s">
        <v>8</v>
      </c>
      <c r="I765" s="11" t="s">
        <v>8</v>
      </c>
      <c r="J765" s="7" t="s">
        <v>8</v>
      </c>
      <c r="K765" s="9" t="s">
        <v>8</v>
      </c>
      <c r="L765" s="11" t="s">
        <v>8</v>
      </c>
      <c r="M765" s="7" t="s">
        <v>8</v>
      </c>
      <c r="N765" s="9" t="s">
        <v>8</v>
      </c>
      <c r="O765" s="11" t="s">
        <v>8</v>
      </c>
      <c r="P765" s="7" t="s">
        <v>8</v>
      </c>
      <c r="Q765" s="9" t="s">
        <v>8</v>
      </c>
      <c r="R765" s="11" t="s">
        <v>8</v>
      </c>
      <c r="S765" s="7" t="s">
        <v>8</v>
      </c>
      <c r="T765" s="9" t="s">
        <v>8</v>
      </c>
    </row>
    <row r="766" spans="1:20" ht="14.1" customHeight="1" x14ac:dyDescent="0.3">
      <c r="A766" s="3" t="s">
        <v>2938</v>
      </c>
      <c r="B766" s="3" t="s">
        <v>2939</v>
      </c>
      <c r="C766" s="11" t="s">
        <v>8</v>
      </c>
      <c r="D766" s="7" t="s">
        <v>8</v>
      </c>
      <c r="E766" s="9" t="s">
        <v>8</v>
      </c>
      <c r="F766" s="11" t="s">
        <v>8</v>
      </c>
      <c r="G766" s="7" t="s">
        <v>8</v>
      </c>
      <c r="H766" s="9" t="s">
        <v>8</v>
      </c>
      <c r="I766" s="11" t="s">
        <v>8</v>
      </c>
      <c r="J766" s="7" t="s">
        <v>8</v>
      </c>
      <c r="K766" s="9" t="s">
        <v>8</v>
      </c>
      <c r="L766" s="11" t="s">
        <v>8</v>
      </c>
      <c r="M766" s="7" t="s">
        <v>8</v>
      </c>
      <c r="N766" s="9" t="s">
        <v>8</v>
      </c>
      <c r="O766" s="11" t="s">
        <v>8</v>
      </c>
      <c r="P766" s="7" t="s">
        <v>8</v>
      </c>
      <c r="Q766" s="9" t="s">
        <v>8</v>
      </c>
      <c r="R766" s="11" t="s">
        <v>8</v>
      </c>
      <c r="S766" s="7" t="s">
        <v>8</v>
      </c>
      <c r="T766" s="9" t="s">
        <v>8</v>
      </c>
    </row>
    <row r="767" spans="1:20" ht="14.1" customHeight="1" x14ac:dyDescent="0.3">
      <c r="A767" s="3" t="s">
        <v>2942</v>
      </c>
      <c r="B767" s="3" t="s">
        <v>6733</v>
      </c>
      <c r="C767" s="11" t="s">
        <v>8</v>
      </c>
      <c r="D767" s="7" t="s">
        <v>8</v>
      </c>
      <c r="E767" s="9" t="s">
        <v>8</v>
      </c>
      <c r="F767" s="11" t="s">
        <v>8</v>
      </c>
      <c r="G767" s="7" t="s">
        <v>8</v>
      </c>
      <c r="H767" s="9" t="s">
        <v>8</v>
      </c>
      <c r="I767" s="11" t="s">
        <v>8</v>
      </c>
      <c r="J767" s="7" t="s">
        <v>8</v>
      </c>
      <c r="K767" s="9" t="s">
        <v>8</v>
      </c>
      <c r="L767" s="11" t="s">
        <v>8</v>
      </c>
      <c r="M767" s="7" t="s">
        <v>8</v>
      </c>
      <c r="N767" s="9" t="s">
        <v>8</v>
      </c>
      <c r="O767" s="11" t="s">
        <v>8</v>
      </c>
      <c r="P767" s="7" t="s">
        <v>8</v>
      </c>
      <c r="Q767" s="9" t="s">
        <v>8</v>
      </c>
      <c r="R767" s="11" t="s">
        <v>8</v>
      </c>
      <c r="S767" s="7" t="s">
        <v>8</v>
      </c>
      <c r="T767" s="9" t="s">
        <v>8</v>
      </c>
    </row>
    <row r="768" spans="1:20" ht="14.1" customHeight="1" x14ac:dyDescent="0.3">
      <c r="A768" s="3" t="s">
        <v>2946</v>
      </c>
      <c r="B768" s="3" t="s">
        <v>6734</v>
      </c>
      <c r="C768" s="11" t="s">
        <v>8</v>
      </c>
      <c r="D768" s="7" t="s">
        <v>8</v>
      </c>
      <c r="E768" s="9" t="s">
        <v>8</v>
      </c>
      <c r="F768" s="11" t="s">
        <v>8</v>
      </c>
      <c r="G768" s="7" t="s">
        <v>8</v>
      </c>
      <c r="H768" s="9" t="s">
        <v>8</v>
      </c>
      <c r="I768" s="11" t="s">
        <v>8</v>
      </c>
      <c r="J768" s="7" t="s">
        <v>8</v>
      </c>
      <c r="K768" s="9" t="s">
        <v>8</v>
      </c>
      <c r="L768" s="11" t="s">
        <v>8</v>
      </c>
      <c r="M768" s="7" t="s">
        <v>8</v>
      </c>
      <c r="N768" s="9" t="s">
        <v>8</v>
      </c>
      <c r="O768" s="11" t="s">
        <v>8</v>
      </c>
      <c r="P768" s="7" t="s">
        <v>8</v>
      </c>
      <c r="Q768" s="9" t="s">
        <v>8</v>
      </c>
      <c r="R768" s="11" t="s">
        <v>8</v>
      </c>
      <c r="S768" s="7" t="s">
        <v>8</v>
      </c>
      <c r="T768" s="9" t="s">
        <v>8</v>
      </c>
    </row>
    <row r="769" spans="1:20" ht="14.1" customHeight="1" x14ac:dyDescent="0.3">
      <c r="A769" s="3" t="s">
        <v>2950</v>
      </c>
      <c r="B769" s="3" t="s">
        <v>6735</v>
      </c>
      <c r="C769" s="11" t="s">
        <v>8</v>
      </c>
      <c r="D769" s="7" t="s">
        <v>8</v>
      </c>
      <c r="E769" s="9" t="s">
        <v>8</v>
      </c>
      <c r="F769" s="11" t="s">
        <v>8</v>
      </c>
      <c r="G769" s="7" t="s">
        <v>8</v>
      </c>
      <c r="H769" s="9" t="s">
        <v>8</v>
      </c>
      <c r="I769" s="11" t="s">
        <v>8</v>
      </c>
      <c r="J769" s="7" t="s">
        <v>8</v>
      </c>
      <c r="K769" s="9" t="s">
        <v>8</v>
      </c>
      <c r="L769" s="11" t="s">
        <v>8</v>
      </c>
      <c r="M769" s="7" t="s">
        <v>8</v>
      </c>
      <c r="N769" s="9" t="s">
        <v>8</v>
      </c>
      <c r="O769" s="11" t="s">
        <v>8</v>
      </c>
      <c r="P769" s="7" t="s">
        <v>8</v>
      </c>
      <c r="Q769" s="9" t="s">
        <v>8</v>
      </c>
      <c r="R769" s="11" t="s">
        <v>8</v>
      </c>
      <c r="S769" s="7" t="s">
        <v>8</v>
      </c>
      <c r="T769" s="9" t="s">
        <v>8</v>
      </c>
    </row>
    <row r="770" spans="1:20" ht="29.1" customHeight="1" x14ac:dyDescent="0.3">
      <c r="A770" s="3" t="s">
        <v>2954</v>
      </c>
      <c r="B770" s="2" t="s">
        <v>7655</v>
      </c>
      <c r="C770" s="11" t="s">
        <v>8</v>
      </c>
      <c r="D770" s="7" t="s">
        <v>8</v>
      </c>
      <c r="E770" s="9" t="s">
        <v>8</v>
      </c>
      <c r="F770" s="11" t="s">
        <v>8</v>
      </c>
      <c r="G770" s="7" t="s">
        <v>8</v>
      </c>
      <c r="H770" s="9" t="s">
        <v>8</v>
      </c>
      <c r="I770" s="11" t="s">
        <v>8</v>
      </c>
      <c r="J770" s="7" t="s">
        <v>8</v>
      </c>
      <c r="K770" s="9" t="s">
        <v>8</v>
      </c>
      <c r="L770" s="11" t="s">
        <v>8</v>
      </c>
      <c r="M770" s="7" t="s">
        <v>8</v>
      </c>
      <c r="N770" s="9" t="s">
        <v>8</v>
      </c>
      <c r="O770" s="11" t="s">
        <v>8</v>
      </c>
      <c r="P770" s="7" t="s">
        <v>8</v>
      </c>
      <c r="Q770" s="9" t="s">
        <v>8</v>
      </c>
      <c r="R770" s="11" t="s">
        <v>8</v>
      </c>
      <c r="S770" s="7" t="s">
        <v>8</v>
      </c>
      <c r="T770" s="9" t="s">
        <v>8</v>
      </c>
    </row>
    <row r="771" spans="1:20" ht="29.1" customHeight="1" x14ac:dyDescent="0.3">
      <c r="A771" s="3" t="s">
        <v>2958</v>
      </c>
      <c r="B771" s="2" t="s">
        <v>7656</v>
      </c>
      <c r="C771" s="11" t="s">
        <v>8</v>
      </c>
      <c r="D771" s="7" t="s">
        <v>8</v>
      </c>
      <c r="E771" s="9" t="s">
        <v>8</v>
      </c>
      <c r="F771" s="11" t="s">
        <v>8</v>
      </c>
      <c r="G771" s="7" t="s">
        <v>8</v>
      </c>
      <c r="H771" s="9" t="s">
        <v>8</v>
      </c>
      <c r="I771" s="11" t="s">
        <v>8</v>
      </c>
      <c r="J771" s="7" t="s">
        <v>8</v>
      </c>
      <c r="K771" s="9" t="s">
        <v>8</v>
      </c>
      <c r="L771" s="11" t="s">
        <v>8</v>
      </c>
      <c r="M771" s="7" t="s">
        <v>8</v>
      </c>
      <c r="N771" s="9" t="s">
        <v>8</v>
      </c>
      <c r="O771" s="11" t="s">
        <v>8</v>
      </c>
      <c r="P771" s="7" t="s">
        <v>8</v>
      </c>
      <c r="Q771" s="9" t="s">
        <v>8</v>
      </c>
      <c r="R771" s="11" t="s">
        <v>8</v>
      </c>
      <c r="S771" s="7" t="s">
        <v>8</v>
      </c>
      <c r="T771" s="9" t="s">
        <v>8</v>
      </c>
    </row>
    <row r="772" spans="1:20" ht="14.1" customHeight="1" x14ac:dyDescent="0.3">
      <c r="A772" s="3" t="s">
        <v>2963</v>
      </c>
      <c r="B772" s="3" t="s">
        <v>6738</v>
      </c>
      <c r="C772" s="11" t="s">
        <v>8</v>
      </c>
      <c r="D772" s="7" t="s">
        <v>8</v>
      </c>
      <c r="E772" s="9" t="s">
        <v>8</v>
      </c>
      <c r="F772" s="11" t="s">
        <v>8</v>
      </c>
      <c r="G772" s="7" t="s">
        <v>8</v>
      </c>
      <c r="H772" s="9" t="s">
        <v>8</v>
      </c>
      <c r="I772" s="11" t="s">
        <v>8</v>
      </c>
      <c r="J772" s="7" t="s">
        <v>8</v>
      </c>
      <c r="K772" s="9" t="s">
        <v>8</v>
      </c>
      <c r="L772" s="11" t="s">
        <v>8</v>
      </c>
      <c r="M772" s="7" t="s">
        <v>8</v>
      </c>
      <c r="N772" s="9" t="s">
        <v>8</v>
      </c>
      <c r="O772" s="11" t="s">
        <v>8</v>
      </c>
      <c r="P772" s="7" t="s">
        <v>8</v>
      </c>
      <c r="Q772" s="9" t="s">
        <v>8</v>
      </c>
      <c r="R772" s="11" t="s">
        <v>8</v>
      </c>
      <c r="S772" s="7" t="s">
        <v>8</v>
      </c>
      <c r="T772" s="9" t="s">
        <v>8</v>
      </c>
    </row>
    <row r="773" spans="1:20" ht="29.1" customHeight="1" x14ac:dyDescent="0.3">
      <c r="A773" s="3" t="s">
        <v>2967</v>
      </c>
      <c r="B773" s="2" t="s">
        <v>7657</v>
      </c>
      <c r="C773" s="11" t="s">
        <v>8</v>
      </c>
      <c r="D773" s="7" t="s">
        <v>8</v>
      </c>
      <c r="E773" s="9" t="s">
        <v>8</v>
      </c>
      <c r="F773" s="11" t="s">
        <v>8</v>
      </c>
      <c r="G773" s="7" t="s">
        <v>8</v>
      </c>
      <c r="H773" s="9" t="s">
        <v>8</v>
      </c>
      <c r="I773" s="11" t="s">
        <v>8</v>
      </c>
      <c r="J773" s="7" t="s">
        <v>8</v>
      </c>
      <c r="K773" s="9" t="s">
        <v>8</v>
      </c>
      <c r="L773" s="11" t="s">
        <v>8</v>
      </c>
      <c r="M773" s="7" t="s">
        <v>8</v>
      </c>
      <c r="N773" s="9" t="s">
        <v>8</v>
      </c>
      <c r="O773" s="11" t="s">
        <v>8</v>
      </c>
      <c r="P773" s="7" t="s">
        <v>8</v>
      </c>
      <c r="Q773" s="9" t="s">
        <v>8</v>
      </c>
      <c r="R773" s="11" t="s">
        <v>8</v>
      </c>
      <c r="S773" s="7" t="s">
        <v>8</v>
      </c>
      <c r="T773" s="9" t="s">
        <v>8</v>
      </c>
    </row>
    <row r="774" spans="1:20" ht="14.1" customHeight="1" x14ac:dyDescent="0.3">
      <c r="A774" s="3" t="s">
        <v>2971</v>
      </c>
      <c r="B774" s="3" t="s">
        <v>2972</v>
      </c>
      <c r="C774" s="11" t="s">
        <v>8</v>
      </c>
      <c r="D774" s="7" t="s">
        <v>8</v>
      </c>
      <c r="E774" s="9" t="s">
        <v>8</v>
      </c>
      <c r="F774" s="11" t="s">
        <v>8</v>
      </c>
      <c r="G774" s="7" t="s">
        <v>8</v>
      </c>
      <c r="H774" s="9" t="s">
        <v>8</v>
      </c>
      <c r="I774" s="11" t="s">
        <v>8</v>
      </c>
      <c r="J774" s="7" t="s">
        <v>8</v>
      </c>
      <c r="K774" s="9" t="s">
        <v>8</v>
      </c>
      <c r="L774" s="11" t="s">
        <v>8</v>
      </c>
      <c r="M774" s="7" t="s">
        <v>8</v>
      </c>
      <c r="N774" s="9" t="s">
        <v>8</v>
      </c>
      <c r="O774" s="11" t="s">
        <v>8</v>
      </c>
      <c r="P774" s="7" t="s">
        <v>8</v>
      </c>
      <c r="Q774" s="9" t="s">
        <v>8</v>
      </c>
      <c r="R774" s="11" t="s">
        <v>8</v>
      </c>
      <c r="S774" s="7" t="s">
        <v>8</v>
      </c>
      <c r="T774" s="9" t="s">
        <v>8</v>
      </c>
    </row>
    <row r="775" spans="1:20" ht="29.1" customHeight="1" x14ac:dyDescent="0.3">
      <c r="A775" s="3" t="s">
        <v>2975</v>
      </c>
      <c r="B775" s="2" t="s">
        <v>7658</v>
      </c>
      <c r="C775" s="11" t="s">
        <v>8</v>
      </c>
      <c r="D775" s="7" t="s">
        <v>8</v>
      </c>
      <c r="E775" s="9" t="s">
        <v>8</v>
      </c>
      <c r="F775" s="11" t="s">
        <v>8</v>
      </c>
      <c r="G775" s="7" t="s">
        <v>8</v>
      </c>
      <c r="H775" s="9" t="s">
        <v>8</v>
      </c>
      <c r="I775" s="11" t="s">
        <v>8</v>
      </c>
      <c r="J775" s="7" t="s">
        <v>8</v>
      </c>
      <c r="K775" s="9" t="s">
        <v>8</v>
      </c>
      <c r="L775" s="11" t="s">
        <v>8</v>
      </c>
      <c r="M775" s="7" t="s">
        <v>8</v>
      </c>
      <c r="N775" s="9" t="s">
        <v>8</v>
      </c>
      <c r="O775" s="11" t="s">
        <v>8</v>
      </c>
      <c r="P775" s="7" t="s">
        <v>8</v>
      </c>
      <c r="Q775" s="9" t="s">
        <v>8</v>
      </c>
      <c r="R775" s="11" t="s">
        <v>8</v>
      </c>
      <c r="S775" s="7" t="s">
        <v>8</v>
      </c>
      <c r="T775" s="9" t="s">
        <v>8</v>
      </c>
    </row>
    <row r="776" spans="1:20" ht="29.1" customHeight="1" x14ac:dyDescent="0.3">
      <c r="A776" s="3" t="s">
        <v>2979</v>
      </c>
      <c r="B776" s="2" t="s">
        <v>7659</v>
      </c>
      <c r="C776" s="11" t="s">
        <v>8</v>
      </c>
      <c r="D776" s="7" t="s">
        <v>8</v>
      </c>
      <c r="E776" s="9" t="s">
        <v>8</v>
      </c>
      <c r="F776" s="11" t="s">
        <v>8</v>
      </c>
      <c r="G776" s="7" t="s">
        <v>8</v>
      </c>
      <c r="H776" s="9" t="s">
        <v>8</v>
      </c>
      <c r="I776" s="11" t="s">
        <v>8</v>
      </c>
      <c r="J776" s="7" t="s">
        <v>8</v>
      </c>
      <c r="K776" s="9" t="s">
        <v>8</v>
      </c>
      <c r="L776" s="11" t="s">
        <v>8</v>
      </c>
      <c r="M776" s="7" t="s">
        <v>8</v>
      </c>
      <c r="N776" s="9" t="s">
        <v>8</v>
      </c>
      <c r="O776" s="11" t="s">
        <v>8</v>
      </c>
      <c r="P776" s="7" t="s">
        <v>8</v>
      </c>
      <c r="Q776" s="9" t="s">
        <v>8</v>
      </c>
      <c r="R776" s="11" t="s">
        <v>8</v>
      </c>
      <c r="S776" s="7" t="s">
        <v>8</v>
      </c>
      <c r="T776" s="9" t="s">
        <v>8</v>
      </c>
    </row>
    <row r="777" spans="1:20" ht="14.1" customHeight="1" x14ac:dyDescent="0.3">
      <c r="A777" s="3" t="s">
        <v>2983</v>
      </c>
      <c r="B777" s="3" t="s">
        <v>6742</v>
      </c>
      <c r="C777" s="11">
        <v>11</v>
      </c>
      <c r="D777" s="7">
        <v>67.095252402</v>
      </c>
      <c r="E777" s="9">
        <v>6430.3255557201201</v>
      </c>
      <c r="F777" s="11" t="s">
        <v>8</v>
      </c>
      <c r="G777" s="7" t="s">
        <v>8</v>
      </c>
      <c r="H777" s="9" t="s">
        <v>8</v>
      </c>
      <c r="I777" s="11" t="s">
        <v>8</v>
      </c>
      <c r="J777" s="7" t="s">
        <v>8</v>
      </c>
      <c r="K777" s="9" t="s">
        <v>8</v>
      </c>
      <c r="L777" s="11" t="s">
        <v>8</v>
      </c>
      <c r="M777" s="7" t="s">
        <v>8</v>
      </c>
      <c r="N777" s="9" t="s">
        <v>8</v>
      </c>
      <c r="O777" s="11" t="s">
        <v>8</v>
      </c>
      <c r="P777" s="7" t="s">
        <v>8</v>
      </c>
      <c r="Q777" s="9" t="s">
        <v>8</v>
      </c>
      <c r="R777" s="11" t="s">
        <v>8</v>
      </c>
      <c r="S777" s="7" t="s">
        <v>8</v>
      </c>
      <c r="T777" s="9" t="s">
        <v>8</v>
      </c>
    </row>
    <row r="778" spans="1:20" ht="29.1" customHeight="1" x14ac:dyDescent="0.3">
      <c r="A778" s="3" t="s">
        <v>2987</v>
      </c>
      <c r="B778" s="2" t="s">
        <v>2988</v>
      </c>
      <c r="C778" s="11" t="s">
        <v>8</v>
      </c>
      <c r="D778" s="7" t="s">
        <v>8</v>
      </c>
      <c r="E778" s="9" t="s">
        <v>8</v>
      </c>
      <c r="F778" s="11" t="s">
        <v>8</v>
      </c>
      <c r="G778" s="7" t="s">
        <v>8</v>
      </c>
      <c r="H778" s="9" t="s">
        <v>8</v>
      </c>
      <c r="I778" s="11" t="s">
        <v>8</v>
      </c>
      <c r="J778" s="7" t="s">
        <v>8</v>
      </c>
      <c r="K778" s="9" t="s">
        <v>8</v>
      </c>
      <c r="L778" s="11" t="s">
        <v>8</v>
      </c>
      <c r="M778" s="7" t="s">
        <v>8</v>
      </c>
      <c r="N778" s="9" t="s">
        <v>8</v>
      </c>
      <c r="O778" s="11" t="s">
        <v>8</v>
      </c>
      <c r="P778" s="7" t="s">
        <v>8</v>
      </c>
      <c r="Q778" s="9" t="s">
        <v>8</v>
      </c>
      <c r="R778" s="11" t="s">
        <v>8</v>
      </c>
      <c r="S778" s="7" t="s">
        <v>8</v>
      </c>
      <c r="T778" s="9" t="s">
        <v>8</v>
      </c>
    </row>
    <row r="779" spans="1:20" ht="14.1" customHeight="1" x14ac:dyDescent="0.3">
      <c r="A779" s="3" t="s">
        <v>2991</v>
      </c>
      <c r="B779" s="3" t="s">
        <v>6744</v>
      </c>
      <c r="C779" s="11" t="s">
        <v>8</v>
      </c>
      <c r="D779" s="7" t="s">
        <v>8</v>
      </c>
      <c r="E779" s="9" t="s">
        <v>8</v>
      </c>
      <c r="F779" s="11" t="s">
        <v>8</v>
      </c>
      <c r="G779" s="7" t="s">
        <v>8</v>
      </c>
      <c r="H779" s="9" t="s">
        <v>8</v>
      </c>
      <c r="I779" s="11" t="s">
        <v>8</v>
      </c>
      <c r="J779" s="7" t="s">
        <v>8</v>
      </c>
      <c r="K779" s="9" t="s">
        <v>8</v>
      </c>
      <c r="L779" s="11" t="s">
        <v>8</v>
      </c>
      <c r="M779" s="7" t="s">
        <v>8</v>
      </c>
      <c r="N779" s="9" t="s">
        <v>8</v>
      </c>
      <c r="O779" s="11" t="s">
        <v>8</v>
      </c>
      <c r="P779" s="7" t="s">
        <v>8</v>
      </c>
      <c r="Q779" s="9" t="s">
        <v>8</v>
      </c>
      <c r="R779" s="11" t="s">
        <v>8</v>
      </c>
      <c r="S779" s="7" t="s">
        <v>8</v>
      </c>
      <c r="T779" s="9" t="s">
        <v>8</v>
      </c>
    </row>
    <row r="780" spans="1:20" ht="29.1" customHeight="1" x14ac:dyDescent="0.3">
      <c r="A780" s="3" t="s">
        <v>2995</v>
      </c>
      <c r="B780" s="2" t="s">
        <v>7660</v>
      </c>
      <c r="C780" s="11" t="s">
        <v>8</v>
      </c>
      <c r="D780" s="7" t="s">
        <v>8</v>
      </c>
      <c r="E780" s="9" t="s">
        <v>8</v>
      </c>
      <c r="F780" s="11" t="s">
        <v>8</v>
      </c>
      <c r="G780" s="7" t="s">
        <v>8</v>
      </c>
      <c r="H780" s="9" t="s">
        <v>8</v>
      </c>
      <c r="I780" s="11" t="s">
        <v>8</v>
      </c>
      <c r="J780" s="7" t="s">
        <v>8</v>
      </c>
      <c r="K780" s="9" t="s">
        <v>8</v>
      </c>
      <c r="L780" s="11" t="s">
        <v>8</v>
      </c>
      <c r="M780" s="7" t="s">
        <v>8</v>
      </c>
      <c r="N780" s="9" t="s">
        <v>8</v>
      </c>
      <c r="O780" s="11" t="s">
        <v>8</v>
      </c>
      <c r="P780" s="7" t="s">
        <v>8</v>
      </c>
      <c r="Q780" s="9" t="s">
        <v>8</v>
      </c>
      <c r="R780" s="11" t="s">
        <v>8</v>
      </c>
      <c r="S780" s="7" t="s">
        <v>8</v>
      </c>
      <c r="T780" s="9" t="s">
        <v>8</v>
      </c>
    </row>
    <row r="781" spans="1:20" ht="14.1" customHeight="1" x14ac:dyDescent="0.3">
      <c r="A781" s="3" t="s">
        <v>2999</v>
      </c>
      <c r="B781" s="3" t="s">
        <v>6746</v>
      </c>
      <c r="C781" s="11" t="s">
        <v>8</v>
      </c>
      <c r="D781" s="7" t="s">
        <v>8</v>
      </c>
      <c r="E781" s="9" t="s">
        <v>8</v>
      </c>
      <c r="F781" s="11" t="s">
        <v>8</v>
      </c>
      <c r="G781" s="7" t="s">
        <v>8</v>
      </c>
      <c r="H781" s="9" t="s">
        <v>8</v>
      </c>
      <c r="I781" s="11" t="s">
        <v>8</v>
      </c>
      <c r="J781" s="7" t="s">
        <v>8</v>
      </c>
      <c r="K781" s="9" t="s">
        <v>8</v>
      </c>
      <c r="L781" s="11" t="s">
        <v>8</v>
      </c>
      <c r="M781" s="7" t="s">
        <v>8</v>
      </c>
      <c r="N781" s="9" t="s">
        <v>8</v>
      </c>
      <c r="O781" s="11" t="s">
        <v>8</v>
      </c>
      <c r="P781" s="7" t="s">
        <v>8</v>
      </c>
      <c r="Q781" s="9" t="s">
        <v>8</v>
      </c>
      <c r="R781" s="11" t="s">
        <v>8</v>
      </c>
      <c r="S781" s="7" t="s">
        <v>8</v>
      </c>
      <c r="T781" s="9" t="s">
        <v>8</v>
      </c>
    </row>
    <row r="782" spans="1:20" ht="14.1" customHeight="1" x14ac:dyDescent="0.3">
      <c r="A782" s="3" t="s">
        <v>3003</v>
      </c>
      <c r="B782" s="3" t="s">
        <v>6747</v>
      </c>
      <c r="C782" s="11" t="s">
        <v>8</v>
      </c>
      <c r="D782" s="7" t="s">
        <v>8</v>
      </c>
      <c r="E782" s="9" t="s">
        <v>8</v>
      </c>
      <c r="F782" s="11" t="s">
        <v>8</v>
      </c>
      <c r="G782" s="7" t="s">
        <v>8</v>
      </c>
      <c r="H782" s="9" t="s">
        <v>8</v>
      </c>
      <c r="I782" s="11" t="s">
        <v>8</v>
      </c>
      <c r="J782" s="7" t="s">
        <v>8</v>
      </c>
      <c r="K782" s="9" t="s">
        <v>8</v>
      </c>
      <c r="L782" s="11" t="s">
        <v>8</v>
      </c>
      <c r="M782" s="7" t="s">
        <v>8</v>
      </c>
      <c r="N782" s="9" t="s">
        <v>8</v>
      </c>
      <c r="O782" s="11" t="s">
        <v>8</v>
      </c>
      <c r="P782" s="7" t="s">
        <v>8</v>
      </c>
      <c r="Q782" s="9" t="s">
        <v>8</v>
      </c>
      <c r="R782" s="11" t="s">
        <v>8</v>
      </c>
      <c r="S782" s="7" t="s">
        <v>8</v>
      </c>
      <c r="T782" s="9" t="s">
        <v>8</v>
      </c>
    </row>
    <row r="783" spans="1:20" ht="14.1" customHeight="1" x14ac:dyDescent="0.3">
      <c r="A783" s="3" t="s">
        <v>3007</v>
      </c>
      <c r="B783" s="3" t="s">
        <v>6748</v>
      </c>
      <c r="C783" s="11" t="s">
        <v>8</v>
      </c>
      <c r="D783" s="7" t="s">
        <v>8</v>
      </c>
      <c r="E783" s="9" t="s">
        <v>8</v>
      </c>
      <c r="F783" s="11" t="s">
        <v>8</v>
      </c>
      <c r="G783" s="7" t="s">
        <v>8</v>
      </c>
      <c r="H783" s="9" t="s">
        <v>8</v>
      </c>
      <c r="I783" s="11" t="s">
        <v>8</v>
      </c>
      <c r="J783" s="7" t="s">
        <v>8</v>
      </c>
      <c r="K783" s="9" t="s">
        <v>8</v>
      </c>
      <c r="L783" s="11" t="s">
        <v>8</v>
      </c>
      <c r="M783" s="7" t="s">
        <v>8</v>
      </c>
      <c r="N783" s="9" t="s">
        <v>8</v>
      </c>
      <c r="O783" s="11" t="s">
        <v>8</v>
      </c>
      <c r="P783" s="7" t="s">
        <v>8</v>
      </c>
      <c r="Q783" s="9" t="s">
        <v>8</v>
      </c>
      <c r="R783" s="11" t="s">
        <v>8</v>
      </c>
      <c r="S783" s="7" t="s">
        <v>8</v>
      </c>
      <c r="T783" s="9" t="s">
        <v>8</v>
      </c>
    </row>
    <row r="784" spans="1:20" ht="14.1" customHeight="1" x14ac:dyDescent="0.3">
      <c r="A784" s="3" t="s">
        <v>3011</v>
      </c>
      <c r="B784" s="3" t="s">
        <v>3012</v>
      </c>
      <c r="C784" s="11" t="s">
        <v>8</v>
      </c>
      <c r="D784" s="7" t="s">
        <v>8</v>
      </c>
      <c r="E784" s="9" t="s">
        <v>8</v>
      </c>
      <c r="F784" s="11" t="s">
        <v>8</v>
      </c>
      <c r="G784" s="7" t="s">
        <v>8</v>
      </c>
      <c r="H784" s="9" t="s">
        <v>8</v>
      </c>
      <c r="I784" s="11" t="s">
        <v>8</v>
      </c>
      <c r="J784" s="7" t="s">
        <v>8</v>
      </c>
      <c r="K784" s="9" t="s">
        <v>8</v>
      </c>
      <c r="L784" s="11" t="s">
        <v>8</v>
      </c>
      <c r="M784" s="7" t="s">
        <v>8</v>
      </c>
      <c r="N784" s="9" t="s">
        <v>8</v>
      </c>
      <c r="O784" s="11" t="s">
        <v>8</v>
      </c>
      <c r="P784" s="7" t="s">
        <v>8</v>
      </c>
      <c r="Q784" s="9" t="s">
        <v>8</v>
      </c>
      <c r="R784" s="11" t="s">
        <v>8</v>
      </c>
      <c r="S784" s="7" t="s">
        <v>8</v>
      </c>
      <c r="T784" s="9" t="s">
        <v>8</v>
      </c>
    </row>
    <row r="785" spans="1:20" ht="14.1" customHeight="1" x14ac:dyDescent="0.3">
      <c r="A785" s="3" t="s">
        <v>3015</v>
      </c>
      <c r="B785" s="3" t="s">
        <v>6749</v>
      </c>
      <c r="C785" s="11" t="s">
        <v>8</v>
      </c>
      <c r="D785" s="7" t="s">
        <v>8</v>
      </c>
      <c r="E785" s="9" t="s">
        <v>8</v>
      </c>
      <c r="F785" s="11" t="s">
        <v>8</v>
      </c>
      <c r="G785" s="7" t="s">
        <v>8</v>
      </c>
      <c r="H785" s="9" t="s">
        <v>8</v>
      </c>
      <c r="I785" s="11" t="s">
        <v>8</v>
      </c>
      <c r="J785" s="7" t="s">
        <v>8</v>
      </c>
      <c r="K785" s="9" t="s">
        <v>8</v>
      </c>
      <c r="L785" s="11" t="s">
        <v>8</v>
      </c>
      <c r="M785" s="7" t="s">
        <v>8</v>
      </c>
      <c r="N785" s="9" t="s">
        <v>8</v>
      </c>
      <c r="O785" s="11" t="s">
        <v>8</v>
      </c>
      <c r="P785" s="7" t="s">
        <v>8</v>
      </c>
      <c r="Q785" s="9" t="s">
        <v>8</v>
      </c>
      <c r="R785" s="11" t="s">
        <v>8</v>
      </c>
      <c r="S785" s="7" t="s">
        <v>8</v>
      </c>
      <c r="T785" s="9" t="s">
        <v>8</v>
      </c>
    </row>
    <row r="786" spans="1:20" ht="14.1" customHeight="1" x14ac:dyDescent="0.3">
      <c r="A786" s="3" t="s">
        <v>3019</v>
      </c>
      <c r="B786" s="3" t="s">
        <v>6750</v>
      </c>
      <c r="C786" s="11">
        <v>12</v>
      </c>
      <c r="D786" s="7">
        <v>104.23379011999999</v>
      </c>
      <c r="E786" s="9">
        <v>6822.1279419236298</v>
      </c>
      <c r="F786" s="11" t="s">
        <v>8</v>
      </c>
      <c r="G786" s="7" t="s">
        <v>8</v>
      </c>
      <c r="H786" s="9" t="s">
        <v>8</v>
      </c>
      <c r="I786" s="11" t="s">
        <v>8</v>
      </c>
      <c r="J786" s="7" t="s">
        <v>8</v>
      </c>
      <c r="K786" s="9" t="s">
        <v>8</v>
      </c>
      <c r="L786" s="11" t="s">
        <v>8</v>
      </c>
      <c r="M786" s="7" t="s">
        <v>8</v>
      </c>
      <c r="N786" s="9" t="s">
        <v>8</v>
      </c>
      <c r="O786" s="11" t="s">
        <v>8</v>
      </c>
      <c r="P786" s="7" t="s">
        <v>8</v>
      </c>
      <c r="Q786" s="9" t="s">
        <v>8</v>
      </c>
      <c r="R786" s="11" t="s">
        <v>8</v>
      </c>
      <c r="S786" s="7" t="s">
        <v>8</v>
      </c>
      <c r="T786" s="9" t="s">
        <v>8</v>
      </c>
    </row>
    <row r="787" spans="1:20" ht="14.1" customHeight="1" x14ac:dyDescent="0.3">
      <c r="A787" s="3" t="s">
        <v>3023</v>
      </c>
      <c r="B787" s="3" t="s">
        <v>6751</v>
      </c>
      <c r="C787" s="11" t="s">
        <v>8</v>
      </c>
      <c r="D787" s="7" t="s">
        <v>8</v>
      </c>
      <c r="E787" s="9" t="s">
        <v>8</v>
      </c>
      <c r="F787" s="11" t="s">
        <v>8</v>
      </c>
      <c r="G787" s="7" t="s">
        <v>8</v>
      </c>
      <c r="H787" s="9" t="s">
        <v>8</v>
      </c>
      <c r="I787" s="11" t="s">
        <v>8</v>
      </c>
      <c r="J787" s="7" t="s">
        <v>8</v>
      </c>
      <c r="K787" s="9" t="s">
        <v>8</v>
      </c>
      <c r="L787" s="11" t="s">
        <v>8</v>
      </c>
      <c r="M787" s="7" t="s">
        <v>8</v>
      </c>
      <c r="N787" s="9" t="s">
        <v>8</v>
      </c>
      <c r="O787" s="11" t="s">
        <v>8</v>
      </c>
      <c r="P787" s="7" t="s">
        <v>8</v>
      </c>
      <c r="Q787" s="9" t="s">
        <v>8</v>
      </c>
      <c r="R787" s="11" t="s">
        <v>8</v>
      </c>
      <c r="S787" s="7" t="s">
        <v>8</v>
      </c>
      <c r="T787" s="9" t="s">
        <v>8</v>
      </c>
    </row>
    <row r="788" spans="1:20" ht="14.1" customHeight="1" x14ac:dyDescent="0.3">
      <c r="A788" s="3" t="s">
        <v>3026</v>
      </c>
      <c r="B788" s="3" t="s">
        <v>723</v>
      </c>
      <c r="C788" s="11" t="s">
        <v>8</v>
      </c>
      <c r="D788" s="7" t="s">
        <v>8</v>
      </c>
      <c r="E788" s="9" t="s">
        <v>8</v>
      </c>
      <c r="F788" s="11" t="s">
        <v>8</v>
      </c>
      <c r="G788" s="7" t="s">
        <v>8</v>
      </c>
      <c r="H788" s="9" t="s">
        <v>8</v>
      </c>
      <c r="I788" s="11" t="s">
        <v>8</v>
      </c>
      <c r="J788" s="7" t="s">
        <v>8</v>
      </c>
      <c r="K788" s="9" t="s">
        <v>8</v>
      </c>
      <c r="L788" s="11" t="s">
        <v>8</v>
      </c>
      <c r="M788" s="7" t="s">
        <v>8</v>
      </c>
      <c r="N788" s="9" t="s">
        <v>8</v>
      </c>
      <c r="O788" s="11" t="s">
        <v>8</v>
      </c>
      <c r="P788" s="7" t="s">
        <v>8</v>
      </c>
      <c r="Q788" s="9" t="s">
        <v>8</v>
      </c>
      <c r="R788" s="11" t="s">
        <v>8</v>
      </c>
      <c r="S788" s="7" t="s">
        <v>8</v>
      </c>
      <c r="T788" s="9" t="s">
        <v>8</v>
      </c>
    </row>
    <row r="789" spans="1:20" ht="29.1" customHeight="1" x14ac:dyDescent="0.3">
      <c r="A789" s="3" t="s">
        <v>3029</v>
      </c>
      <c r="B789" s="2" t="s">
        <v>7661</v>
      </c>
      <c r="C789" s="11" t="s">
        <v>8</v>
      </c>
      <c r="D789" s="7" t="s">
        <v>8</v>
      </c>
      <c r="E789" s="9" t="s">
        <v>8</v>
      </c>
      <c r="F789" s="11" t="s">
        <v>8</v>
      </c>
      <c r="G789" s="7" t="s">
        <v>8</v>
      </c>
      <c r="H789" s="9" t="s">
        <v>8</v>
      </c>
      <c r="I789" s="11" t="s">
        <v>8</v>
      </c>
      <c r="J789" s="7" t="s">
        <v>8</v>
      </c>
      <c r="K789" s="9" t="s">
        <v>8</v>
      </c>
      <c r="L789" s="11" t="s">
        <v>8</v>
      </c>
      <c r="M789" s="7" t="s">
        <v>8</v>
      </c>
      <c r="N789" s="9" t="s">
        <v>8</v>
      </c>
      <c r="O789" s="11" t="s">
        <v>8</v>
      </c>
      <c r="P789" s="7" t="s">
        <v>8</v>
      </c>
      <c r="Q789" s="9" t="s">
        <v>8</v>
      </c>
      <c r="R789" s="11" t="s">
        <v>8</v>
      </c>
      <c r="S789" s="7" t="s">
        <v>8</v>
      </c>
      <c r="T789" s="9" t="s">
        <v>8</v>
      </c>
    </row>
    <row r="790" spans="1:20" ht="29.1" customHeight="1" x14ac:dyDescent="0.3">
      <c r="A790" s="3" t="s">
        <v>3033</v>
      </c>
      <c r="B790" s="2" t="s">
        <v>3034</v>
      </c>
      <c r="C790" s="11">
        <v>27</v>
      </c>
      <c r="D790" s="7">
        <v>115.77133078999999</v>
      </c>
      <c r="E790" s="9">
        <v>7034.3442109735397</v>
      </c>
      <c r="F790" s="11" t="s">
        <v>8</v>
      </c>
      <c r="G790" s="7" t="s">
        <v>8</v>
      </c>
      <c r="H790" s="9" t="s">
        <v>8</v>
      </c>
      <c r="I790" s="11" t="s">
        <v>8</v>
      </c>
      <c r="J790" s="7" t="s">
        <v>8</v>
      </c>
      <c r="K790" s="9" t="s">
        <v>8</v>
      </c>
      <c r="L790" s="11" t="s">
        <v>8</v>
      </c>
      <c r="M790" s="7" t="s">
        <v>8</v>
      </c>
      <c r="N790" s="9" t="s">
        <v>8</v>
      </c>
      <c r="O790" s="11" t="s">
        <v>8</v>
      </c>
      <c r="P790" s="7" t="s">
        <v>8</v>
      </c>
      <c r="Q790" s="9" t="s">
        <v>8</v>
      </c>
      <c r="R790" s="11" t="s">
        <v>8</v>
      </c>
      <c r="S790" s="7" t="s">
        <v>8</v>
      </c>
      <c r="T790" s="9" t="s">
        <v>8</v>
      </c>
    </row>
    <row r="791" spans="1:20" ht="14.1" customHeight="1" x14ac:dyDescent="0.3">
      <c r="A791" s="3" t="s">
        <v>3038</v>
      </c>
      <c r="B791" s="3" t="s">
        <v>6754</v>
      </c>
      <c r="C791" s="11" t="s">
        <v>8</v>
      </c>
      <c r="D791" s="7" t="s">
        <v>8</v>
      </c>
      <c r="E791" s="9" t="s">
        <v>8</v>
      </c>
      <c r="F791" s="11" t="s">
        <v>8</v>
      </c>
      <c r="G791" s="7" t="s">
        <v>8</v>
      </c>
      <c r="H791" s="9" t="s">
        <v>8</v>
      </c>
      <c r="I791" s="11" t="s">
        <v>8</v>
      </c>
      <c r="J791" s="7" t="s">
        <v>8</v>
      </c>
      <c r="K791" s="9" t="s">
        <v>8</v>
      </c>
      <c r="L791" s="11" t="s">
        <v>8</v>
      </c>
      <c r="M791" s="7" t="s">
        <v>8</v>
      </c>
      <c r="N791" s="9" t="s">
        <v>8</v>
      </c>
      <c r="O791" s="11" t="s">
        <v>8</v>
      </c>
      <c r="P791" s="7" t="s">
        <v>8</v>
      </c>
      <c r="Q791" s="9" t="s">
        <v>8</v>
      </c>
      <c r="R791" s="11" t="s">
        <v>8</v>
      </c>
      <c r="S791" s="7" t="s">
        <v>8</v>
      </c>
      <c r="T791" s="9" t="s">
        <v>8</v>
      </c>
    </row>
    <row r="792" spans="1:20" ht="29.1" customHeight="1" x14ac:dyDescent="0.3">
      <c r="A792" s="3" t="s">
        <v>3042</v>
      </c>
      <c r="B792" s="2" t="s">
        <v>7662</v>
      </c>
      <c r="C792" s="11" t="s">
        <v>8</v>
      </c>
      <c r="D792" s="7" t="s">
        <v>8</v>
      </c>
      <c r="E792" s="9" t="s">
        <v>8</v>
      </c>
      <c r="F792" s="11" t="s">
        <v>8</v>
      </c>
      <c r="G792" s="7" t="s">
        <v>8</v>
      </c>
      <c r="H792" s="9" t="s">
        <v>8</v>
      </c>
      <c r="I792" s="11" t="s">
        <v>8</v>
      </c>
      <c r="J792" s="7" t="s">
        <v>8</v>
      </c>
      <c r="K792" s="9" t="s">
        <v>8</v>
      </c>
      <c r="L792" s="11" t="s">
        <v>8</v>
      </c>
      <c r="M792" s="7" t="s">
        <v>8</v>
      </c>
      <c r="N792" s="9" t="s">
        <v>8</v>
      </c>
      <c r="O792" s="11" t="s">
        <v>8</v>
      </c>
      <c r="P792" s="7" t="s">
        <v>8</v>
      </c>
      <c r="Q792" s="9" t="s">
        <v>8</v>
      </c>
      <c r="R792" s="11" t="s">
        <v>8</v>
      </c>
      <c r="S792" s="7" t="s">
        <v>8</v>
      </c>
      <c r="T792" s="9" t="s">
        <v>8</v>
      </c>
    </row>
    <row r="793" spans="1:20" ht="29.1" customHeight="1" x14ac:dyDescent="0.3">
      <c r="A793" s="3" t="s">
        <v>3046</v>
      </c>
      <c r="B793" s="2" t="s">
        <v>7663</v>
      </c>
      <c r="C793" s="11" t="s">
        <v>8</v>
      </c>
      <c r="D793" s="7" t="s">
        <v>8</v>
      </c>
      <c r="E793" s="9" t="s">
        <v>8</v>
      </c>
      <c r="F793" s="11" t="s">
        <v>8</v>
      </c>
      <c r="G793" s="7" t="s">
        <v>8</v>
      </c>
      <c r="H793" s="9" t="s">
        <v>8</v>
      </c>
      <c r="I793" s="11" t="s">
        <v>8</v>
      </c>
      <c r="J793" s="7" t="s">
        <v>8</v>
      </c>
      <c r="K793" s="9" t="s">
        <v>8</v>
      </c>
      <c r="L793" s="11" t="s">
        <v>8</v>
      </c>
      <c r="M793" s="7" t="s">
        <v>8</v>
      </c>
      <c r="N793" s="9" t="s">
        <v>8</v>
      </c>
      <c r="O793" s="11" t="s">
        <v>8</v>
      </c>
      <c r="P793" s="7" t="s">
        <v>8</v>
      </c>
      <c r="Q793" s="9" t="s">
        <v>8</v>
      </c>
      <c r="R793" s="11" t="s">
        <v>8</v>
      </c>
      <c r="S793" s="7" t="s">
        <v>8</v>
      </c>
      <c r="T793" s="9" t="s">
        <v>8</v>
      </c>
    </row>
    <row r="794" spans="1:20" ht="14.1" customHeight="1" x14ac:dyDescent="0.3">
      <c r="A794" s="3" t="s">
        <v>3050</v>
      </c>
      <c r="B794" s="3" t="s">
        <v>6757</v>
      </c>
      <c r="C794" s="11">
        <v>521</v>
      </c>
      <c r="D794" s="7">
        <v>157.91073573</v>
      </c>
      <c r="E794" s="9">
        <v>10152.773778120199</v>
      </c>
      <c r="F794" s="11">
        <v>38</v>
      </c>
      <c r="G794" s="7">
        <v>148.21403074</v>
      </c>
      <c r="H794" s="9">
        <v>9402.5068889565391</v>
      </c>
      <c r="I794" s="11">
        <v>170</v>
      </c>
      <c r="J794" s="7">
        <v>237.23554293999999</v>
      </c>
      <c r="K794" s="9">
        <v>15541.129620379401</v>
      </c>
      <c r="L794" s="11" t="s">
        <v>8</v>
      </c>
      <c r="M794" s="7" t="s">
        <v>8</v>
      </c>
      <c r="N794" s="9" t="s">
        <v>8</v>
      </c>
      <c r="O794" s="11">
        <v>14</v>
      </c>
      <c r="P794" s="7">
        <v>139.32145718999999</v>
      </c>
      <c r="Q794" s="9">
        <v>8810.3237519929899</v>
      </c>
      <c r="R794" s="11">
        <v>15</v>
      </c>
      <c r="S794" s="7">
        <v>138.28570010999999</v>
      </c>
      <c r="T794" s="9">
        <v>8908.58075835614</v>
      </c>
    </row>
    <row r="795" spans="1:20" ht="29.1" customHeight="1" x14ac:dyDescent="0.3">
      <c r="A795" s="3" t="s">
        <v>3054</v>
      </c>
      <c r="B795" s="2" t="s">
        <v>7664</v>
      </c>
      <c r="C795" s="11" t="s">
        <v>8</v>
      </c>
      <c r="D795" s="7" t="s">
        <v>8</v>
      </c>
      <c r="E795" s="9" t="s">
        <v>8</v>
      </c>
      <c r="F795" s="11" t="s">
        <v>8</v>
      </c>
      <c r="G795" s="7" t="s">
        <v>8</v>
      </c>
      <c r="H795" s="9" t="s">
        <v>8</v>
      </c>
      <c r="I795" s="11" t="s">
        <v>8</v>
      </c>
      <c r="J795" s="7" t="s">
        <v>8</v>
      </c>
      <c r="K795" s="9" t="s">
        <v>8</v>
      </c>
      <c r="L795" s="11" t="s">
        <v>8</v>
      </c>
      <c r="M795" s="7" t="s">
        <v>8</v>
      </c>
      <c r="N795" s="9" t="s">
        <v>8</v>
      </c>
      <c r="O795" s="11" t="s">
        <v>8</v>
      </c>
      <c r="P795" s="7" t="s">
        <v>8</v>
      </c>
      <c r="Q795" s="9" t="s">
        <v>8</v>
      </c>
      <c r="R795" s="11" t="s">
        <v>8</v>
      </c>
      <c r="S795" s="7" t="s">
        <v>8</v>
      </c>
      <c r="T795" s="9" t="s">
        <v>8</v>
      </c>
    </row>
    <row r="796" spans="1:20" ht="14.1" customHeight="1" x14ac:dyDescent="0.3">
      <c r="A796" s="3" t="s">
        <v>3058</v>
      </c>
      <c r="B796" s="3" t="s">
        <v>6759</v>
      </c>
      <c r="C796" s="11">
        <v>34</v>
      </c>
      <c r="D796" s="7">
        <v>158.42339482</v>
      </c>
      <c r="E796" s="9">
        <v>9230.9074115437397</v>
      </c>
      <c r="F796" s="11" t="s">
        <v>8</v>
      </c>
      <c r="G796" s="7" t="s">
        <v>8</v>
      </c>
      <c r="H796" s="9" t="s">
        <v>8</v>
      </c>
      <c r="I796" s="11" t="s">
        <v>8</v>
      </c>
      <c r="J796" s="7" t="s">
        <v>8</v>
      </c>
      <c r="K796" s="9" t="s">
        <v>8</v>
      </c>
      <c r="L796" s="11" t="s">
        <v>8</v>
      </c>
      <c r="M796" s="7" t="s">
        <v>8</v>
      </c>
      <c r="N796" s="9" t="s">
        <v>8</v>
      </c>
      <c r="O796" s="11" t="s">
        <v>8</v>
      </c>
      <c r="P796" s="7" t="s">
        <v>8</v>
      </c>
      <c r="Q796" s="9" t="s">
        <v>8</v>
      </c>
      <c r="R796" s="11" t="s">
        <v>8</v>
      </c>
      <c r="S796" s="7" t="s">
        <v>8</v>
      </c>
      <c r="T796" s="9" t="s">
        <v>8</v>
      </c>
    </row>
    <row r="797" spans="1:20" ht="14.1" customHeight="1" x14ac:dyDescent="0.3">
      <c r="A797" s="3" t="s">
        <v>3062</v>
      </c>
      <c r="B797" s="3" t="s">
        <v>6760</v>
      </c>
      <c r="C797" s="11" t="s">
        <v>8</v>
      </c>
      <c r="D797" s="7" t="s">
        <v>8</v>
      </c>
      <c r="E797" s="9" t="s">
        <v>8</v>
      </c>
      <c r="F797" s="11" t="s">
        <v>8</v>
      </c>
      <c r="G797" s="7" t="s">
        <v>8</v>
      </c>
      <c r="H797" s="9" t="s">
        <v>8</v>
      </c>
      <c r="I797" s="11" t="s">
        <v>8</v>
      </c>
      <c r="J797" s="7" t="s">
        <v>8</v>
      </c>
      <c r="K797" s="9" t="s">
        <v>8</v>
      </c>
      <c r="L797" s="11" t="s">
        <v>8</v>
      </c>
      <c r="M797" s="7" t="s">
        <v>8</v>
      </c>
      <c r="N797" s="9" t="s">
        <v>8</v>
      </c>
      <c r="O797" s="11" t="s">
        <v>8</v>
      </c>
      <c r="P797" s="7" t="s">
        <v>8</v>
      </c>
      <c r="Q797" s="9" t="s">
        <v>8</v>
      </c>
      <c r="R797" s="11" t="s">
        <v>8</v>
      </c>
      <c r="S797" s="7" t="s">
        <v>8</v>
      </c>
      <c r="T797" s="9" t="s">
        <v>8</v>
      </c>
    </row>
    <row r="798" spans="1:20" ht="14.1" customHeight="1" x14ac:dyDescent="0.3">
      <c r="A798" s="3" t="s">
        <v>3066</v>
      </c>
      <c r="B798" s="3" t="s">
        <v>6761</v>
      </c>
      <c r="C798" s="11">
        <v>158</v>
      </c>
      <c r="D798" s="7">
        <v>260.68106372</v>
      </c>
      <c r="E798" s="9">
        <v>17190.383504769299</v>
      </c>
      <c r="F798" s="11" t="s">
        <v>8</v>
      </c>
      <c r="G798" s="7" t="s">
        <v>8</v>
      </c>
      <c r="H798" s="9" t="s">
        <v>8</v>
      </c>
      <c r="I798" s="11">
        <v>20</v>
      </c>
      <c r="J798" s="7">
        <v>394.19817330000001</v>
      </c>
      <c r="K798" s="9">
        <v>26860.3605230139</v>
      </c>
      <c r="L798" s="11">
        <v>55</v>
      </c>
      <c r="M798" s="7">
        <v>83.978543196999993</v>
      </c>
      <c r="N798" s="9">
        <v>5580.3744724710596</v>
      </c>
      <c r="O798" s="11" t="s">
        <v>8</v>
      </c>
      <c r="P798" s="7" t="s">
        <v>8</v>
      </c>
      <c r="Q798" s="9" t="s">
        <v>8</v>
      </c>
      <c r="R798" s="11" t="s">
        <v>8</v>
      </c>
      <c r="S798" s="7" t="s">
        <v>8</v>
      </c>
      <c r="T798" s="9" t="s">
        <v>8</v>
      </c>
    </row>
    <row r="799" spans="1:20" ht="14.1" customHeight="1" x14ac:dyDescent="0.3">
      <c r="A799" s="3" t="s">
        <v>3069</v>
      </c>
      <c r="B799" s="3" t="s">
        <v>6762</v>
      </c>
      <c r="C799" s="11">
        <v>187</v>
      </c>
      <c r="D799" s="7">
        <v>225.77099007999999</v>
      </c>
      <c r="E799" s="9">
        <v>16602.656130187101</v>
      </c>
      <c r="F799" s="11">
        <v>34</v>
      </c>
      <c r="G799" s="7">
        <v>251.55450035000001</v>
      </c>
      <c r="H799" s="9">
        <v>18562.139722929402</v>
      </c>
      <c r="I799" s="11">
        <v>21</v>
      </c>
      <c r="J799" s="7">
        <v>157.72103498000001</v>
      </c>
      <c r="K799" s="9">
        <v>11991.308735394899</v>
      </c>
      <c r="L799" s="11" t="s">
        <v>8</v>
      </c>
      <c r="M799" s="7" t="s">
        <v>8</v>
      </c>
      <c r="N799" s="9" t="s">
        <v>8</v>
      </c>
      <c r="O799" s="11">
        <v>15</v>
      </c>
      <c r="P799" s="7">
        <v>266.23739076999999</v>
      </c>
      <c r="Q799" s="9">
        <v>19432.631359482599</v>
      </c>
      <c r="R799" s="11">
        <v>16</v>
      </c>
      <c r="S799" s="7">
        <v>156.90277710000001</v>
      </c>
      <c r="T799" s="9">
        <v>11420.360469786699</v>
      </c>
    </row>
    <row r="800" spans="1:20" ht="29.1" customHeight="1" x14ac:dyDescent="0.3">
      <c r="A800" s="3" t="s">
        <v>3072</v>
      </c>
      <c r="B800" s="2" t="s">
        <v>7665</v>
      </c>
      <c r="C800" s="11" t="s">
        <v>8</v>
      </c>
      <c r="D800" s="7" t="s">
        <v>8</v>
      </c>
      <c r="E800" s="9" t="s">
        <v>8</v>
      </c>
      <c r="F800" s="11" t="s">
        <v>8</v>
      </c>
      <c r="G800" s="7" t="s">
        <v>8</v>
      </c>
      <c r="H800" s="9" t="s">
        <v>8</v>
      </c>
      <c r="I800" s="11" t="s">
        <v>8</v>
      </c>
      <c r="J800" s="7" t="s">
        <v>8</v>
      </c>
      <c r="K800" s="9" t="s">
        <v>8</v>
      </c>
      <c r="L800" s="11" t="s">
        <v>8</v>
      </c>
      <c r="M800" s="7" t="s">
        <v>8</v>
      </c>
      <c r="N800" s="9" t="s">
        <v>8</v>
      </c>
      <c r="O800" s="11" t="s">
        <v>8</v>
      </c>
      <c r="P800" s="7" t="s">
        <v>8</v>
      </c>
      <c r="Q800" s="9" t="s">
        <v>8</v>
      </c>
      <c r="R800" s="11" t="s">
        <v>8</v>
      </c>
      <c r="S800" s="7" t="s">
        <v>8</v>
      </c>
      <c r="T800" s="9" t="s">
        <v>8</v>
      </c>
    </row>
    <row r="801" spans="1:20" ht="14.1" customHeight="1" x14ac:dyDescent="0.3">
      <c r="A801" s="3" t="s">
        <v>3076</v>
      </c>
      <c r="B801" s="3" t="s">
        <v>3077</v>
      </c>
      <c r="C801" s="11" t="s">
        <v>8</v>
      </c>
      <c r="D801" s="7" t="s">
        <v>8</v>
      </c>
      <c r="E801" s="9" t="s">
        <v>8</v>
      </c>
      <c r="F801" s="11" t="s">
        <v>8</v>
      </c>
      <c r="G801" s="7" t="s">
        <v>8</v>
      </c>
      <c r="H801" s="9" t="s">
        <v>8</v>
      </c>
      <c r="I801" s="11" t="s">
        <v>8</v>
      </c>
      <c r="J801" s="7" t="s">
        <v>8</v>
      </c>
      <c r="K801" s="9" t="s">
        <v>8</v>
      </c>
      <c r="L801" s="11" t="s">
        <v>8</v>
      </c>
      <c r="M801" s="7" t="s">
        <v>8</v>
      </c>
      <c r="N801" s="9" t="s">
        <v>8</v>
      </c>
      <c r="O801" s="11" t="s">
        <v>8</v>
      </c>
      <c r="P801" s="7" t="s">
        <v>8</v>
      </c>
      <c r="Q801" s="9" t="s">
        <v>8</v>
      </c>
      <c r="R801" s="11" t="s">
        <v>8</v>
      </c>
      <c r="S801" s="7" t="s">
        <v>8</v>
      </c>
      <c r="T801" s="9" t="s">
        <v>8</v>
      </c>
    </row>
    <row r="802" spans="1:20" ht="14.1" customHeight="1" x14ac:dyDescent="0.3">
      <c r="A802" s="3" t="s">
        <v>3080</v>
      </c>
      <c r="B802" s="3" t="s">
        <v>6764</v>
      </c>
      <c r="C802" s="11" t="s">
        <v>8</v>
      </c>
      <c r="D802" s="7" t="s">
        <v>8</v>
      </c>
      <c r="E802" s="9" t="s">
        <v>8</v>
      </c>
      <c r="F802" s="11" t="s">
        <v>8</v>
      </c>
      <c r="G802" s="7" t="s">
        <v>8</v>
      </c>
      <c r="H802" s="9" t="s">
        <v>8</v>
      </c>
      <c r="I802" s="11" t="s">
        <v>8</v>
      </c>
      <c r="J802" s="7" t="s">
        <v>8</v>
      </c>
      <c r="K802" s="9" t="s">
        <v>8</v>
      </c>
      <c r="L802" s="11" t="s">
        <v>8</v>
      </c>
      <c r="M802" s="7" t="s">
        <v>8</v>
      </c>
      <c r="N802" s="9" t="s">
        <v>8</v>
      </c>
      <c r="O802" s="11" t="s">
        <v>8</v>
      </c>
      <c r="P802" s="7" t="s">
        <v>8</v>
      </c>
      <c r="Q802" s="9" t="s">
        <v>8</v>
      </c>
      <c r="R802" s="11" t="s">
        <v>8</v>
      </c>
      <c r="S802" s="7" t="s">
        <v>8</v>
      </c>
      <c r="T802" s="9" t="s">
        <v>8</v>
      </c>
    </row>
    <row r="803" spans="1:20" ht="29.1" customHeight="1" x14ac:dyDescent="0.3">
      <c r="A803" s="3" t="s">
        <v>3085</v>
      </c>
      <c r="B803" s="2" t="s">
        <v>7666</v>
      </c>
      <c r="C803" s="11">
        <v>57</v>
      </c>
      <c r="D803" s="7">
        <v>113.72391493000001</v>
      </c>
      <c r="E803" s="9">
        <v>9229.0958956449103</v>
      </c>
      <c r="F803" s="11" t="s">
        <v>8</v>
      </c>
      <c r="G803" s="7" t="s">
        <v>8</v>
      </c>
      <c r="H803" s="9" t="s">
        <v>8</v>
      </c>
      <c r="I803" s="11">
        <v>16</v>
      </c>
      <c r="J803" s="7">
        <v>65.083159737000003</v>
      </c>
      <c r="K803" s="9">
        <v>5495.6348439302301</v>
      </c>
      <c r="L803" s="11" t="s">
        <v>8</v>
      </c>
      <c r="M803" s="7" t="s">
        <v>8</v>
      </c>
      <c r="N803" s="9" t="s">
        <v>8</v>
      </c>
      <c r="O803" s="11" t="s">
        <v>8</v>
      </c>
      <c r="P803" s="7" t="s">
        <v>8</v>
      </c>
      <c r="Q803" s="9" t="s">
        <v>8</v>
      </c>
      <c r="R803" s="11" t="s">
        <v>8</v>
      </c>
      <c r="S803" s="7" t="s">
        <v>8</v>
      </c>
      <c r="T803" s="9" t="s">
        <v>8</v>
      </c>
    </row>
    <row r="804" spans="1:20" ht="29.1" customHeight="1" x14ac:dyDescent="0.3">
      <c r="A804" s="3" t="s">
        <v>3089</v>
      </c>
      <c r="B804" s="2" t="s">
        <v>3090</v>
      </c>
      <c r="C804" s="11" t="s">
        <v>8</v>
      </c>
      <c r="D804" s="7" t="s">
        <v>8</v>
      </c>
      <c r="E804" s="9" t="s">
        <v>8</v>
      </c>
      <c r="F804" s="11" t="s">
        <v>8</v>
      </c>
      <c r="G804" s="7" t="s">
        <v>8</v>
      </c>
      <c r="H804" s="9" t="s">
        <v>8</v>
      </c>
      <c r="I804" s="11" t="s">
        <v>8</v>
      </c>
      <c r="J804" s="7" t="s">
        <v>8</v>
      </c>
      <c r="K804" s="9" t="s">
        <v>8</v>
      </c>
      <c r="L804" s="11" t="s">
        <v>8</v>
      </c>
      <c r="M804" s="7" t="s">
        <v>8</v>
      </c>
      <c r="N804" s="9" t="s">
        <v>8</v>
      </c>
      <c r="O804" s="11" t="s">
        <v>8</v>
      </c>
      <c r="P804" s="7" t="s">
        <v>8</v>
      </c>
      <c r="Q804" s="9" t="s">
        <v>8</v>
      </c>
      <c r="R804" s="11" t="s">
        <v>8</v>
      </c>
      <c r="S804" s="7" t="s">
        <v>8</v>
      </c>
      <c r="T804" s="9" t="s">
        <v>8</v>
      </c>
    </row>
    <row r="805" spans="1:20" ht="14.1" customHeight="1" x14ac:dyDescent="0.3">
      <c r="A805" s="3" t="s">
        <v>3092</v>
      </c>
      <c r="B805" s="3" t="s">
        <v>6767</v>
      </c>
      <c r="C805" s="11">
        <v>33</v>
      </c>
      <c r="D805" s="7">
        <v>130.83684337</v>
      </c>
      <c r="E805" s="9">
        <v>7790.3883010426898</v>
      </c>
      <c r="F805" s="11" t="s">
        <v>8</v>
      </c>
      <c r="G805" s="7" t="s">
        <v>8</v>
      </c>
      <c r="H805" s="9" t="s">
        <v>8</v>
      </c>
      <c r="I805" s="11" t="s">
        <v>8</v>
      </c>
      <c r="J805" s="7" t="s">
        <v>8</v>
      </c>
      <c r="K805" s="9" t="s">
        <v>8</v>
      </c>
      <c r="L805" s="11" t="s">
        <v>8</v>
      </c>
      <c r="M805" s="7" t="s">
        <v>8</v>
      </c>
      <c r="N805" s="9" t="s">
        <v>8</v>
      </c>
      <c r="O805" s="11" t="s">
        <v>8</v>
      </c>
      <c r="P805" s="7" t="s">
        <v>8</v>
      </c>
      <c r="Q805" s="9" t="s">
        <v>8</v>
      </c>
      <c r="R805" s="11" t="s">
        <v>8</v>
      </c>
      <c r="S805" s="7" t="s">
        <v>8</v>
      </c>
      <c r="T805" s="9" t="s">
        <v>8</v>
      </c>
    </row>
    <row r="806" spans="1:20" ht="29.1" customHeight="1" x14ac:dyDescent="0.3">
      <c r="A806" s="3" t="s">
        <v>3095</v>
      </c>
      <c r="B806" s="2" t="s">
        <v>7667</v>
      </c>
      <c r="C806" s="11">
        <v>11</v>
      </c>
      <c r="D806" s="7">
        <v>126.65630255000001</v>
      </c>
      <c r="E806" s="9">
        <v>7658.4929857072902</v>
      </c>
      <c r="F806" s="11" t="s">
        <v>8</v>
      </c>
      <c r="G806" s="7" t="s">
        <v>8</v>
      </c>
      <c r="H806" s="9" t="s">
        <v>8</v>
      </c>
      <c r="I806" s="11" t="s">
        <v>8</v>
      </c>
      <c r="J806" s="7" t="s">
        <v>8</v>
      </c>
      <c r="K806" s="9" t="s">
        <v>8</v>
      </c>
      <c r="L806" s="11" t="s">
        <v>8</v>
      </c>
      <c r="M806" s="7" t="s">
        <v>8</v>
      </c>
      <c r="N806" s="9" t="s">
        <v>8</v>
      </c>
      <c r="O806" s="11" t="s">
        <v>8</v>
      </c>
      <c r="P806" s="7" t="s">
        <v>8</v>
      </c>
      <c r="Q806" s="9" t="s">
        <v>8</v>
      </c>
      <c r="R806" s="11" t="s">
        <v>8</v>
      </c>
      <c r="S806" s="7" t="s">
        <v>8</v>
      </c>
      <c r="T806" s="9" t="s">
        <v>8</v>
      </c>
    </row>
    <row r="807" spans="1:20" ht="14.1" customHeight="1" x14ac:dyDescent="0.3">
      <c r="A807" s="3" t="s">
        <v>3099</v>
      </c>
      <c r="B807" s="3" t="s">
        <v>6769</v>
      </c>
      <c r="C807" s="11">
        <v>216</v>
      </c>
      <c r="D807" s="7">
        <v>156.88088743</v>
      </c>
      <c r="E807" s="9">
        <v>9469.47413749119</v>
      </c>
      <c r="F807" s="11">
        <v>12</v>
      </c>
      <c r="G807" s="7">
        <v>215.88673482999999</v>
      </c>
      <c r="H807" s="9">
        <v>12882.9185383693</v>
      </c>
      <c r="I807" s="11">
        <v>62</v>
      </c>
      <c r="J807" s="7">
        <v>134.49382148000001</v>
      </c>
      <c r="K807" s="9">
        <v>8186.9079973338503</v>
      </c>
      <c r="L807" s="11">
        <v>30</v>
      </c>
      <c r="M807" s="7">
        <v>122.698148</v>
      </c>
      <c r="N807" s="9">
        <v>7432.79683081032</v>
      </c>
      <c r="O807" s="11">
        <v>11</v>
      </c>
      <c r="P807" s="7">
        <v>178.22113374</v>
      </c>
      <c r="Q807" s="9">
        <v>10786.276883324899</v>
      </c>
      <c r="R807" s="11" t="s">
        <v>8</v>
      </c>
      <c r="S807" s="7" t="s">
        <v>8</v>
      </c>
      <c r="T807" s="9" t="s">
        <v>8</v>
      </c>
    </row>
    <row r="808" spans="1:20" ht="29.1" customHeight="1" x14ac:dyDescent="0.3">
      <c r="A808" s="3" t="s">
        <v>3102</v>
      </c>
      <c r="B808" s="2" t="s">
        <v>3103</v>
      </c>
      <c r="C808" s="11" t="s">
        <v>8</v>
      </c>
      <c r="D808" s="7" t="s">
        <v>8</v>
      </c>
      <c r="E808" s="9" t="s">
        <v>8</v>
      </c>
      <c r="F808" s="11" t="s">
        <v>8</v>
      </c>
      <c r="G808" s="7" t="s">
        <v>8</v>
      </c>
      <c r="H808" s="9" t="s">
        <v>8</v>
      </c>
      <c r="I808" s="11" t="s">
        <v>8</v>
      </c>
      <c r="J808" s="7" t="s">
        <v>8</v>
      </c>
      <c r="K808" s="9" t="s">
        <v>8</v>
      </c>
      <c r="L808" s="11" t="s">
        <v>8</v>
      </c>
      <c r="M808" s="7" t="s">
        <v>8</v>
      </c>
      <c r="N808" s="9" t="s">
        <v>8</v>
      </c>
      <c r="O808" s="11" t="s">
        <v>8</v>
      </c>
      <c r="P808" s="7" t="s">
        <v>8</v>
      </c>
      <c r="Q808" s="9" t="s">
        <v>8</v>
      </c>
      <c r="R808" s="11" t="s">
        <v>8</v>
      </c>
      <c r="S808" s="7" t="s">
        <v>8</v>
      </c>
      <c r="T808" s="9" t="s">
        <v>8</v>
      </c>
    </row>
    <row r="809" spans="1:20" ht="14.1" customHeight="1" x14ac:dyDescent="0.3">
      <c r="A809" s="3" t="s">
        <v>3106</v>
      </c>
      <c r="B809" s="3" t="s">
        <v>6771</v>
      </c>
      <c r="C809" s="11" t="s">
        <v>8</v>
      </c>
      <c r="D809" s="7" t="s">
        <v>8</v>
      </c>
      <c r="E809" s="9" t="s">
        <v>8</v>
      </c>
      <c r="F809" s="11" t="s">
        <v>8</v>
      </c>
      <c r="G809" s="7" t="s">
        <v>8</v>
      </c>
      <c r="H809" s="9" t="s">
        <v>8</v>
      </c>
      <c r="I809" s="11" t="s">
        <v>8</v>
      </c>
      <c r="J809" s="7" t="s">
        <v>8</v>
      </c>
      <c r="K809" s="9" t="s">
        <v>8</v>
      </c>
      <c r="L809" s="11" t="s">
        <v>8</v>
      </c>
      <c r="M809" s="7" t="s">
        <v>8</v>
      </c>
      <c r="N809" s="9" t="s">
        <v>8</v>
      </c>
      <c r="O809" s="11" t="s">
        <v>8</v>
      </c>
      <c r="P809" s="7" t="s">
        <v>8</v>
      </c>
      <c r="Q809" s="9" t="s">
        <v>8</v>
      </c>
      <c r="R809" s="11" t="s">
        <v>8</v>
      </c>
      <c r="S809" s="7" t="s">
        <v>8</v>
      </c>
      <c r="T809" s="9" t="s">
        <v>8</v>
      </c>
    </row>
    <row r="810" spans="1:20" ht="14.1" customHeight="1" x14ac:dyDescent="0.3">
      <c r="A810" s="3" t="s">
        <v>3109</v>
      </c>
      <c r="B810" s="3" t="s">
        <v>3110</v>
      </c>
      <c r="C810" s="11" t="s">
        <v>8</v>
      </c>
      <c r="D810" s="7" t="s">
        <v>8</v>
      </c>
      <c r="E810" s="9" t="s">
        <v>8</v>
      </c>
      <c r="F810" s="11" t="s">
        <v>8</v>
      </c>
      <c r="G810" s="7" t="s">
        <v>8</v>
      </c>
      <c r="H810" s="9" t="s">
        <v>8</v>
      </c>
      <c r="I810" s="11" t="s">
        <v>8</v>
      </c>
      <c r="J810" s="7" t="s">
        <v>8</v>
      </c>
      <c r="K810" s="9" t="s">
        <v>8</v>
      </c>
      <c r="L810" s="11" t="s">
        <v>8</v>
      </c>
      <c r="M810" s="7" t="s">
        <v>8</v>
      </c>
      <c r="N810" s="9" t="s">
        <v>8</v>
      </c>
      <c r="O810" s="11" t="s">
        <v>8</v>
      </c>
      <c r="P810" s="7" t="s">
        <v>8</v>
      </c>
      <c r="Q810" s="9" t="s">
        <v>8</v>
      </c>
      <c r="R810" s="11" t="s">
        <v>8</v>
      </c>
      <c r="S810" s="7" t="s">
        <v>8</v>
      </c>
      <c r="T810" s="9" t="s">
        <v>8</v>
      </c>
    </row>
    <row r="811" spans="1:20" ht="14.1" customHeight="1" x14ac:dyDescent="0.3">
      <c r="A811" s="3" t="s">
        <v>3113</v>
      </c>
      <c r="B811" s="3" t="s">
        <v>6772</v>
      </c>
      <c r="C811" s="11">
        <v>48</v>
      </c>
      <c r="D811" s="7">
        <v>131.72817105999999</v>
      </c>
      <c r="E811" s="9">
        <v>7387.54359574918</v>
      </c>
      <c r="F811" s="11" t="s">
        <v>8</v>
      </c>
      <c r="G811" s="7" t="s">
        <v>8</v>
      </c>
      <c r="H811" s="9" t="s">
        <v>8</v>
      </c>
      <c r="I811" s="11" t="s">
        <v>8</v>
      </c>
      <c r="J811" s="7" t="s">
        <v>8</v>
      </c>
      <c r="K811" s="9" t="s">
        <v>8</v>
      </c>
      <c r="L811" s="11" t="s">
        <v>8</v>
      </c>
      <c r="M811" s="7" t="s">
        <v>8</v>
      </c>
      <c r="N811" s="9" t="s">
        <v>8</v>
      </c>
      <c r="O811" s="11" t="s">
        <v>8</v>
      </c>
      <c r="P811" s="7" t="s">
        <v>8</v>
      </c>
      <c r="Q811" s="9" t="s">
        <v>8</v>
      </c>
      <c r="R811" s="11" t="s">
        <v>8</v>
      </c>
      <c r="S811" s="7" t="s">
        <v>8</v>
      </c>
      <c r="T811" s="9" t="s">
        <v>8</v>
      </c>
    </row>
    <row r="812" spans="1:20" ht="14.1" customHeight="1" x14ac:dyDescent="0.3">
      <c r="A812" s="3" t="s">
        <v>3116</v>
      </c>
      <c r="B812" s="3" t="s">
        <v>3117</v>
      </c>
      <c r="C812" s="11" t="s">
        <v>8</v>
      </c>
      <c r="D812" s="7" t="s">
        <v>8</v>
      </c>
      <c r="E812" s="9" t="s">
        <v>8</v>
      </c>
      <c r="F812" s="11" t="s">
        <v>8</v>
      </c>
      <c r="G812" s="7" t="s">
        <v>8</v>
      </c>
      <c r="H812" s="9" t="s">
        <v>8</v>
      </c>
      <c r="I812" s="11" t="s">
        <v>8</v>
      </c>
      <c r="J812" s="7" t="s">
        <v>8</v>
      </c>
      <c r="K812" s="9" t="s">
        <v>8</v>
      </c>
      <c r="L812" s="11" t="s">
        <v>8</v>
      </c>
      <c r="M812" s="7" t="s">
        <v>8</v>
      </c>
      <c r="N812" s="9" t="s">
        <v>8</v>
      </c>
      <c r="O812" s="11" t="s">
        <v>8</v>
      </c>
      <c r="P812" s="7" t="s">
        <v>8</v>
      </c>
      <c r="Q812" s="9" t="s">
        <v>8</v>
      </c>
      <c r="R812" s="11" t="s">
        <v>8</v>
      </c>
      <c r="S812" s="7" t="s">
        <v>8</v>
      </c>
      <c r="T812" s="9" t="s">
        <v>8</v>
      </c>
    </row>
    <row r="813" spans="1:20" ht="29.1" customHeight="1" x14ac:dyDescent="0.3">
      <c r="A813" s="3" t="s">
        <v>3120</v>
      </c>
      <c r="B813" s="2" t="s">
        <v>7668</v>
      </c>
      <c r="C813" s="11">
        <v>32</v>
      </c>
      <c r="D813" s="7">
        <v>118.10369367</v>
      </c>
      <c r="E813" s="9">
        <v>6940.8836873447099</v>
      </c>
      <c r="F813" s="11" t="s">
        <v>8</v>
      </c>
      <c r="G813" s="7" t="s">
        <v>8</v>
      </c>
      <c r="H813" s="9" t="s">
        <v>8</v>
      </c>
      <c r="I813" s="11">
        <v>13</v>
      </c>
      <c r="J813" s="7">
        <v>112.89979137</v>
      </c>
      <c r="K813" s="9">
        <v>6640.3324065193001</v>
      </c>
      <c r="L813" s="11" t="s">
        <v>8</v>
      </c>
      <c r="M813" s="7" t="s">
        <v>8</v>
      </c>
      <c r="N813" s="9" t="s">
        <v>8</v>
      </c>
      <c r="O813" s="11" t="s">
        <v>8</v>
      </c>
      <c r="P813" s="7" t="s">
        <v>8</v>
      </c>
      <c r="Q813" s="9" t="s">
        <v>8</v>
      </c>
      <c r="R813" s="11" t="s">
        <v>8</v>
      </c>
      <c r="S813" s="7" t="s">
        <v>8</v>
      </c>
      <c r="T813" s="9" t="s">
        <v>8</v>
      </c>
    </row>
    <row r="814" spans="1:20" ht="14.1" customHeight="1" x14ac:dyDescent="0.3">
      <c r="A814" s="3" t="s">
        <v>3124</v>
      </c>
      <c r="B814" s="3" t="s">
        <v>6313</v>
      </c>
      <c r="C814" s="11">
        <v>41</v>
      </c>
      <c r="D814" s="7">
        <v>154.52633760000001</v>
      </c>
      <c r="E814" s="9">
        <v>9027.3394038474107</v>
      </c>
      <c r="F814" s="11" t="s">
        <v>8</v>
      </c>
      <c r="G814" s="7" t="s">
        <v>8</v>
      </c>
      <c r="H814" s="9" t="s">
        <v>8</v>
      </c>
      <c r="I814" s="11">
        <v>15</v>
      </c>
      <c r="J814" s="7">
        <v>133.13141157999999</v>
      </c>
      <c r="K814" s="9">
        <v>7870.0327210619798</v>
      </c>
      <c r="L814" s="11" t="s">
        <v>8</v>
      </c>
      <c r="M814" s="7" t="s">
        <v>8</v>
      </c>
      <c r="N814" s="9" t="s">
        <v>8</v>
      </c>
      <c r="O814" s="11" t="s">
        <v>8</v>
      </c>
      <c r="P814" s="7" t="s">
        <v>8</v>
      </c>
      <c r="Q814" s="9" t="s">
        <v>8</v>
      </c>
      <c r="R814" s="11" t="s">
        <v>8</v>
      </c>
      <c r="S814" s="7" t="s">
        <v>8</v>
      </c>
      <c r="T814" s="9" t="s">
        <v>8</v>
      </c>
    </row>
    <row r="815" spans="1:20" ht="29.1" customHeight="1" x14ac:dyDescent="0.3">
      <c r="A815" s="3" t="s">
        <v>3126</v>
      </c>
      <c r="B815" s="2" t="s">
        <v>7669</v>
      </c>
      <c r="C815" s="11">
        <v>57</v>
      </c>
      <c r="D815" s="7">
        <v>101.15305375</v>
      </c>
      <c r="E815" s="9">
        <v>7624.62788013714</v>
      </c>
      <c r="F815" s="11" t="s">
        <v>8</v>
      </c>
      <c r="G815" s="7" t="s">
        <v>8</v>
      </c>
      <c r="H815" s="9" t="s">
        <v>8</v>
      </c>
      <c r="I815" s="11">
        <v>19</v>
      </c>
      <c r="J815" s="7">
        <v>80.675051549000003</v>
      </c>
      <c r="K815" s="9">
        <v>6223.3483010194996</v>
      </c>
      <c r="L815" s="11" t="s">
        <v>8</v>
      </c>
      <c r="M815" s="7" t="s">
        <v>8</v>
      </c>
      <c r="N815" s="9" t="s">
        <v>8</v>
      </c>
      <c r="O815" s="11" t="s">
        <v>8</v>
      </c>
      <c r="P815" s="7" t="s">
        <v>8</v>
      </c>
      <c r="Q815" s="9" t="s">
        <v>8</v>
      </c>
      <c r="R815" s="11" t="s">
        <v>8</v>
      </c>
      <c r="S815" s="7" t="s">
        <v>8</v>
      </c>
      <c r="T815" s="9" t="s">
        <v>8</v>
      </c>
    </row>
    <row r="816" spans="1:20" ht="14.1" customHeight="1" x14ac:dyDescent="0.3">
      <c r="A816" s="3" t="s">
        <v>3130</v>
      </c>
      <c r="B816" s="3" t="s">
        <v>6775</v>
      </c>
      <c r="C816" s="11" t="s">
        <v>8</v>
      </c>
      <c r="D816" s="7" t="s">
        <v>8</v>
      </c>
      <c r="E816" s="9" t="s">
        <v>8</v>
      </c>
      <c r="F816" s="11" t="s">
        <v>8</v>
      </c>
      <c r="G816" s="7" t="s">
        <v>8</v>
      </c>
      <c r="H816" s="9" t="s">
        <v>8</v>
      </c>
      <c r="I816" s="11" t="s">
        <v>8</v>
      </c>
      <c r="J816" s="7" t="s">
        <v>8</v>
      </c>
      <c r="K816" s="9" t="s">
        <v>8</v>
      </c>
      <c r="L816" s="11" t="s">
        <v>8</v>
      </c>
      <c r="M816" s="7" t="s">
        <v>8</v>
      </c>
      <c r="N816" s="9" t="s">
        <v>8</v>
      </c>
      <c r="O816" s="11" t="s">
        <v>8</v>
      </c>
      <c r="P816" s="7" t="s">
        <v>8</v>
      </c>
      <c r="Q816" s="9" t="s">
        <v>8</v>
      </c>
      <c r="R816" s="11" t="s">
        <v>8</v>
      </c>
      <c r="S816" s="7" t="s">
        <v>8</v>
      </c>
      <c r="T816" s="9" t="s">
        <v>8</v>
      </c>
    </row>
    <row r="817" spans="1:20" ht="14.1" customHeight="1" x14ac:dyDescent="0.3">
      <c r="A817" s="3" t="s">
        <v>3134</v>
      </c>
      <c r="B817" s="3" t="s">
        <v>6776</v>
      </c>
      <c r="C817" s="11">
        <v>274</v>
      </c>
      <c r="D817" s="7">
        <v>217.91132103000001</v>
      </c>
      <c r="E817" s="9">
        <v>12886.3214027216</v>
      </c>
      <c r="F817" s="11">
        <v>17</v>
      </c>
      <c r="G817" s="7">
        <v>252.33255489999999</v>
      </c>
      <c r="H817" s="9">
        <v>14741.769558063599</v>
      </c>
      <c r="I817" s="11">
        <v>72</v>
      </c>
      <c r="J817" s="7">
        <v>200.83608943999999</v>
      </c>
      <c r="K817" s="9">
        <v>12043.367707657801</v>
      </c>
      <c r="L817" s="11" t="s">
        <v>8</v>
      </c>
      <c r="M817" s="7" t="s">
        <v>8</v>
      </c>
      <c r="N817" s="9" t="s">
        <v>8</v>
      </c>
      <c r="O817" s="11">
        <v>13</v>
      </c>
      <c r="P817" s="7">
        <v>254.76690386999999</v>
      </c>
      <c r="Q817" s="9">
        <v>14963.074542725</v>
      </c>
      <c r="R817" s="11" t="s">
        <v>8</v>
      </c>
      <c r="S817" s="7" t="s">
        <v>8</v>
      </c>
      <c r="T817" s="9" t="s">
        <v>8</v>
      </c>
    </row>
    <row r="818" spans="1:20" ht="14.1" customHeight="1" x14ac:dyDescent="0.3">
      <c r="A818" s="3" t="s">
        <v>3137</v>
      </c>
      <c r="B818" s="3" t="s">
        <v>6777</v>
      </c>
      <c r="C818" s="11">
        <v>599</v>
      </c>
      <c r="D818" s="7">
        <v>248.84107749</v>
      </c>
      <c r="E818" s="9">
        <v>14503.235410544199</v>
      </c>
      <c r="F818" s="11">
        <v>50</v>
      </c>
      <c r="G818" s="7">
        <v>206.67693356999999</v>
      </c>
      <c r="H818" s="9">
        <v>12046.9331505677</v>
      </c>
      <c r="I818" s="11">
        <v>120</v>
      </c>
      <c r="J818" s="7">
        <v>254.62259466</v>
      </c>
      <c r="K818" s="9">
        <v>14846.0021481605</v>
      </c>
      <c r="L818" s="11" t="s">
        <v>8</v>
      </c>
      <c r="M818" s="7" t="s">
        <v>8</v>
      </c>
      <c r="N818" s="9" t="s">
        <v>8</v>
      </c>
      <c r="O818" s="11">
        <v>42</v>
      </c>
      <c r="P818" s="7">
        <v>253.22731143999999</v>
      </c>
      <c r="Q818" s="9">
        <v>14731.8190123317</v>
      </c>
      <c r="R818" s="11">
        <v>35</v>
      </c>
      <c r="S818" s="7">
        <v>240.21739425999999</v>
      </c>
      <c r="T818" s="9">
        <v>13998.371182259099</v>
      </c>
    </row>
    <row r="819" spans="1:20" ht="29.1" customHeight="1" x14ac:dyDescent="0.3">
      <c r="A819" s="3" t="s">
        <v>3141</v>
      </c>
      <c r="B819" s="2" t="s">
        <v>7670</v>
      </c>
      <c r="C819" s="11" t="s">
        <v>8</v>
      </c>
      <c r="D819" s="7" t="s">
        <v>8</v>
      </c>
      <c r="E819" s="9" t="s">
        <v>8</v>
      </c>
      <c r="F819" s="11" t="s">
        <v>8</v>
      </c>
      <c r="G819" s="7" t="s">
        <v>8</v>
      </c>
      <c r="H819" s="9" t="s">
        <v>8</v>
      </c>
      <c r="I819" s="11" t="s">
        <v>8</v>
      </c>
      <c r="J819" s="7" t="s">
        <v>8</v>
      </c>
      <c r="K819" s="9" t="s">
        <v>8</v>
      </c>
      <c r="L819" s="11" t="s">
        <v>8</v>
      </c>
      <c r="M819" s="7" t="s">
        <v>8</v>
      </c>
      <c r="N819" s="9" t="s">
        <v>8</v>
      </c>
      <c r="O819" s="11" t="s">
        <v>8</v>
      </c>
      <c r="P819" s="7" t="s">
        <v>8</v>
      </c>
      <c r="Q819" s="9" t="s">
        <v>8</v>
      </c>
      <c r="R819" s="11" t="s">
        <v>8</v>
      </c>
      <c r="S819" s="7" t="s">
        <v>8</v>
      </c>
      <c r="T819" s="9" t="s">
        <v>8</v>
      </c>
    </row>
    <row r="820" spans="1:20" ht="29.1" customHeight="1" x14ac:dyDescent="0.3">
      <c r="A820" s="3" t="s">
        <v>3145</v>
      </c>
      <c r="B820" s="2" t="s">
        <v>7671</v>
      </c>
      <c r="C820" s="11">
        <v>63</v>
      </c>
      <c r="D820" s="7">
        <v>55.311176844000002</v>
      </c>
      <c r="E820" s="9">
        <v>4430.4492271298104</v>
      </c>
      <c r="F820" s="11" t="s">
        <v>8</v>
      </c>
      <c r="G820" s="7" t="s">
        <v>8</v>
      </c>
      <c r="H820" s="9" t="s">
        <v>8</v>
      </c>
      <c r="I820" s="11">
        <v>27</v>
      </c>
      <c r="J820" s="7">
        <v>61.500025962000002</v>
      </c>
      <c r="K820" s="9">
        <v>5077.6659978810103</v>
      </c>
      <c r="L820" s="11" t="s">
        <v>8</v>
      </c>
      <c r="M820" s="7" t="s">
        <v>8</v>
      </c>
      <c r="N820" s="9" t="s">
        <v>8</v>
      </c>
      <c r="O820" s="11" t="s">
        <v>8</v>
      </c>
      <c r="P820" s="7" t="s">
        <v>8</v>
      </c>
      <c r="Q820" s="9" t="s">
        <v>8</v>
      </c>
      <c r="R820" s="11" t="s">
        <v>8</v>
      </c>
      <c r="S820" s="7" t="s">
        <v>8</v>
      </c>
      <c r="T820" s="9" t="s">
        <v>8</v>
      </c>
    </row>
    <row r="821" spans="1:20" ht="29.1" customHeight="1" x14ac:dyDescent="0.3">
      <c r="A821" s="3" t="s">
        <v>3148</v>
      </c>
      <c r="B821" s="2" t="s">
        <v>7672</v>
      </c>
      <c r="C821" s="11">
        <v>210</v>
      </c>
      <c r="D821" s="7">
        <v>146.08300414000001</v>
      </c>
      <c r="E821" s="9">
        <v>9014.4683412935701</v>
      </c>
      <c r="F821" s="11">
        <v>29</v>
      </c>
      <c r="G821" s="7">
        <v>153.00839256</v>
      </c>
      <c r="H821" s="9">
        <v>9380.57072927837</v>
      </c>
      <c r="I821" s="11">
        <v>22</v>
      </c>
      <c r="J821" s="7">
        <v>118.30244605999999</v>
      </c>
      <c r="K821" s="9">
        <v>7542.7949477471002</v>
      </c>
      <c r="L821" s="11">
        <v>50</v>
      </c>
      <c r="M821" s="7">
        <v>86.229553472000006</v>
      </c>
      <c r="N821" s="9">
        <v>5398.8441466710401</v>
      </c>
      <c r="O821" s="11">
        <v>17</v>
      </c>
      <c r="P821" s="7">
        <v>141.16940227000001</v>
      </c>
      <c r="Q821" s="9">
        <v>8584.8684222720494</v>
      </c>
      <c r="R821" s="11" t="s">
        <v>8</v>
      </c>
      <c r="S821" s="7" t="s">
        <v>8</v>
      </c>
      <c r="T821" s="9" t="s">
        <v>8</v>
      </c>
    </row>
    <row r="822" spans="1:20" ht="29.1" customHeight="1" x14ac:dyDescent="0.3">
      <c r="A822" s="3" t="s">
        <v>3152</v>
      </c>
      <c r="B822" s="2" t="s">
        <v>7673</v>
      </c>
      <c r="C822" s="11">
        <v>37</v>
      </c>
      <c r="D822" s="7">
        <v>96.698810578000007</v>
      </c>
      <c r="E822" s="9">
        <v>9449.5328366750491</v>
      </c>
      <c r="F822" s="11" t="s">
        <v>8</v>
      </c>
      <c r="G822" s="7" t="s">
        <v>8</v>
      </c>
      <c r="H822" s="9" t="s">
        <v>8</v>
      </c>
      <c r="I822" s="11" t="s">
        <v>8</v>
      </c>
      <c r="J822" s="7" t="s">
        <v>8</v>
      </c>
      <c r="K822" s="9" t="s">
        <v>8</v>
      </c>
      <c r="L822" s="11" t="s">
        <v>8</v>
      </c>
      <c r="M822" s="7" t="s">
        <v>8</v>
      </c>
      <c r="N822" s="9" t="s">
        <v>8</v>
      </c>
      <c r="O822" s="11" t="s">
        <v>8</v>
      </c>
      <c r="P822" s="7" t="s">
        <v>8</v>
      </c>
      <c r="Q822" s="9" t="s">
        <v>8</v>
      </c>
      <c r="R822" s="11" t="s">
        <v>8</v>
      </c>
      <c r="S822" s="7" t="s">
        <v>8</v>
      </c>
      <c r="T822" s="9" t="s">
        <v>8</v>
      </c>
    </row>
    <row r="823" spans="1:20" ht="29.1" customHeight="1" x14ac:dyDescent="0.3">
      <c r="A823" s="3" t="s">
        <v>3155</v>
      </c>
      <c r="B823" s="2" t="s">
        <v>7674</v>
      </c>
      <c r="C823" s="11">
        <v>179</v>
      </c>
      <c r="D823" s="7">
        <v>146.53993607999999</v>
      </c>
      <c r="E823" s="9">
        <v>8426.3031522441706</v>
      </c>
      <c r="F823" s="11" t="s">
        <v>8</v>
      </c>
      <c r="G823" s="7" t="s">
        <v>8</v>
      </c>
      <c r="H823" s="9" t="s">
        <v>8</v>
      </c>
      <c r="I823" s="11">
        <v>67</v>
      </c>
      <c r="J823" s="7">
        <v>149.99386208000001</v>
      </c>
      <c r="K823" s="9">
        <v>8622.8812992866697</v>
      </c>
      <c r="L823" s="11" t="s">
        <v>8</v>
      </c>
      <c r="M823" s="7" t="s">
        <v>8</v>
      </c>
      <c r="N823" s="9" t="s">
        <v>8</v>
      </c>
      <c r="O823" s="11" t="s">
        <v>8</v>
      </c>
      <c r="P823" s="7" t="s">
        <v>8</v>
      </c>
      <c r="Q823" s="9" t="s">
        <v>8</v>
      </c>
      <c r="R823" s="11" t="s">
        <v>8</v>
      </c>
      <c r="S823" s="7" t="s">
        <v>8</v>
      </c>
      <c r="T823" s="9" t="s">
        <v>8</v>
      </c>
    </row>
    <row r="824" spans="1:20" ht="14.1" customHeight="1" x14ac:dyDescent="0.3">
      <c r="A824" s="3" t="s">
        <v>3159</v>
      </c>
      <c r="B824" s="3" t="s">
        <v>3160</v>
      </c>
      <c r="C824" s="11" t="s">
        <v>8</v>
      </c>
      <c r="D824" s="7" t="s">
        <v>8</v>
      </c>
      <c r="E824" s="9" t="s">
        <v>8</v>
      </c>
      <c r="F824" s="11" t="s">
        <v>8</v>
      </c>
      <c r="G824" s="7" t="s">
        <v>8</v>
      </c>
      <c r="H824" s="9" t="s">
        <v>8</v>
      </c>
      <c r="I824" s="11" t="s">
        <v>8</v>
      </c>
      <c r="J824" s="7" t="s">
        <v>8</v>
      </c>
      <c r="K824" s="9" t="s">
        <v>8</v>
      </c>
      <c r="L824" s="11" t="s">
        <v>8</v>
      </c>
      <c r="M824" s="7" t="s">
        <v>8</v>
      </c>
      <c r="N824" s="9" t="s">
        <v>8</v>
      </c>
      <c r="O824" s="11" t="s">
        <v>8</v>
      </c>
      <c r="P824" s="7" t="s">
        <v>8</v>
      </c>
      <c r="Q824" s="9" t="s">
        <v>8</v>
      </c>
      <c r="R824" s="11" t="s">
        <v>8</v>
      </c>
      <c r="S824" s="7" t="s">
        <v>8</v>
      </c>
      <c r="T824" s="9" t="s">
        <v>8</v>
      </c>
    </row>
    <row r="825" spans="1:20" ht="29.1" customHeight="1" x14ac:dyDescent="0.3">
      <c r="A825" s="3" t="s">
        <v>3164</v>
      </c>
      <c r="B825" s="2" t="s">
        <v>7675</v>
      </c>
      <c r="C825" s="11" t="s">
        <v>8</v>
      </c>
      <c r="D825" s="7" t="s">
        <v>8</v>
      </c>
      <c r="E825" s="9" t="s">
        <v>8</v>
      </c>
      <c r="F825" s="11" t="s">
        <v>8</v>
      </c>
      <c r="G825" s="7" t="s">
        <v>8</v>
      </c>
      <c r="H825" s="9" t="s">
        <v>8</v>
      </c>
      <c r="I825" s="11" t="s">
        <v>8</v>
      </c>
      <c r="J825" s="7" t="s">
        <v>8</v>
      </c>
      <c r="K825" s="9" t="s">
        <v>8</v>
      </c>
      <c r="L825" s="11" t="s">
        <v>8</v>
      </c>
      <c r="M825" s="7" t="s">
        <v>8</v>
      </c>
      <c r="N825" s="9" t="s">
        <v>8</v>
      </c>
      <c r="O825" s="11" t="s">
        <v>8</v>
      </c>
      <c r="P825" s="7" t="s">
        <v>8</v>
      </c>
      <c r="Q825" s="9" t="s">
        <v>8</v>
      </c>
      <c r="R825" s="11" t="s">
        <v>8</v>
      </c>
      <c r="S825" s="7" t="s">
        <v>8</v>
      </c>
      <c r="T825" s="9" t="s">
        <v>8</v>
      </c>
    </row>
    <row r="826" spans="1:20" ht="29.1" customHeight="1" x14ac:dyDescent="0.3">
      <c r="A826" s="3" t="s">
        <v>3169</v>
      </c>
      <c r="B826" s="2" t="s">
        <v>7676</v>
      </c>
      <c r="C826" s="11">
        <v>22</v>
      </c>
      <c r="D826" s="7">
        <v>191.10970155000001</v>
      </c>
      <c r="E826" s="9">
        <v>13876.176972499499</v>
      </c>
      <c r="F826" s="11" t="s">
        <v>8</v>
      </c>
      <c r="G826" s="7" t="s">
        <v>8</v>
      </c>
      <c r="H826" s="9" t="s">
        <v>8</v>
      </c>
      <c r="I826" s="11" t="s">
        <v>8</v>
      </c>
      <c r="J826" s="7" t="s">
        <v>8</v>
      </c>
      <c r="K826" s="9" t="s">
        <v>8</v>
      </c>
      <c r="L826" s="11" t="s">
        <v>8</v>
      </c>
      <c r="M826" s="7" t="s">
        <v>8</v>
      </c>
      <c r="N826" s="9" t="s">
        <v>8</v>
      </c>
      <c r="O826" s="11" t="s">
        <v>8</v>
      </c>
      <c r="P826" s="7" t="s">
        <v>8</v>
      </c>
      <c r="Q826" s="9" t="s">
        <v>8</v>
      </c>
      <c r="R826" s="11" t="s">
        <v>8</v>
      </c>
      <c r="S826" s="7" t="s">
        <v>8</v>
      </c>
      <c r="T826" s="9" t="s">
        <v>8</v>
      </c>
    </row>
    <row r="827" spans="1:20" ht="14.1" customHeight="1" x14ac:dyDescent="0.3">
      <c r="A827" s="3" t="s">
        <v>3172</v>
      </c>
      <c r="B827" s="3" t="s">
        <v>3173</v>
      </c>
      <c r="C827" s="11" t="s">
        <v>8</v>
      </c>
      <c r="D827" s="7" t="s">
        <v>8</v>
      </c>
      <c r="E827" s="9" t="s">
        <v>8</v>
      </c>
      <c r="F827" s="11" t="s">
        <v>8</v>
      </c>
      <c r="G827" s="7" t="s">
        <v>8</v>
      </c>
      <c r="H827" s="9" t="s">
        <v>8</v>
      </c>
      <c r="I827" s="11" t="s">
        <v>8</v>
      </c>
      <c r="J827" s="7" t="s">
        <v>8</v>
      </c>
      <c r="K827" s="9" t="s">
        <v>8</v>
      </c>
      <c r="L827" s="11" t="s">
        <v>8</v>
      </c>
      <c r="M827" s="7" t="s">
        <v>8</v>
      </c>
      <c r="N827" s="9" t="s">
        <v>8</v>
      </c>
      <c r="O827" s="11" t="s">
        <v>8</v>
      </c>
      <c r="P827" s="7" t="s">
        <v>8</v>
      </c>
      <c r="Q827" s="9" t="s">
        <v>8</v>
      </c>
      <c r="R827" s="11" t="s">
        <v>8</v>
      </c>
      <c r="S827" s="7" t="s">
        <v>8</v>
      </c>
      <c r="T827" s="9" t="s">
        <v>8</v>
      </c>
    </row>
    <row r="828" spans="1:20" ht="29.1" customHeight="1" x14ac:dyDescent="0.3">
      <c r="A828" s="3" t="s">
        <v>3175</v>
      </c>
      <c r="B828" s="2" t="s">
        <v>7677</v>
      </c>
      <c r="C828" s="11" t="s">
        <v>8</v>
      </c>
      <c r="D828" s="7" t="s">
        <v>8</v>
      </c>
      <c r="E828" s="9" t="s">
        <v>8</v>
      </c>
      <c r="F828" s="11" t="s">
        <v>8</v>
      </c>
      <c r="G828" s="7" t="s">
        <v>8</v>
      </c>
      <c r="H828" s="9" t="s">
        <v>8</v>
      </c>
      <c r="I828" s="11" t="s">
        <v>8</v>
      </c>
      <c r="J828" s="7" t="s">
        <v>8</v>
      </c>
      <c r="K828" s="9" t="s">
        <v>8</v>
      </c>
      <c r="L828" s="11" t="s">
        <v>8</v>
      </c>
      <c r="M828" s="7" t="s">
        <v>8</v>
      </c>
      <c r="N828" s="9" t="s">
        <v>8</v>
      </c>
      <c r="O828" s="11" t="s">
        <v>8</v>
      </c>
      <c r="P828" s="7" t="s">
        <v>8</v>
      </c>
      <c r="Q828" s="9" t="s">
        <v>8</v>
      </c>
      <c r="R828" s="11" t="s">
        <v>8</v>
      </c>
      <c r="S828" s="7" t="s">
        <v>8</v>
      </c>
      <c r="T828" s="9" t="s">
        <v>8</v>
      </c>
    </row>
    <row r="829" spans="1:20" ht="14.1" customHeight="1" x14ac:dyDescent="0.3">
      <c r="A829" s="3" t="s">
        <v>3179</v>
      </c>
      <c r="B829" s="3" t="s">
        <v>6786</v>
      </c>
      <c r="C829" s="11" t="s">
        <v>8</v>
      </c>
      <c r="D829" s="7" t="s">
        <v>8</v>
      </c>
      <c r="E829" s="9" t="s">
        <v>8</v>
      </c>
      <c r="F829" s="11" t="s">
        <v>8</v>
      </c>
      <c r="G829" s="7" t="s">
        <v>8</v>
      </c>
      <c r="H829" s="9" t="s">
        <v>8</v>
      </c>
      <c r="I829" s="11" t="s">
        <v>8</v>
      </c>
      <c r="J829" s="7" t="s">
        <v>8</v>
      </c>
      <c r="K829" s="9" t="s">
        <v>8</v>
      </c>
      <c r="L829" s="11" t="s">
        <v>8</v>
      </c>
      <c r="M829" s="7" t="s">
        <v>8</v>
      </c>
      <c r="N829" s="9" t="s">
        <v>8</v>
      </c>
      <c r="O829" s="11" t="s">
        <v>8</v>
      </c>
      <c r="P829" s="7" t="s">
        <v>8</v>
      </c>
      <c r="Q829" s="9" t="s">
        <v>8</v>
      </c>
      <c r="R829" s="11" t="s">
        <v>8</v>
      </c>
      <c r="S829" s="7" t="s">
        <v>8</v>
      </c>
      <c r="T829" s="9" t="s">
        <v>8</v>
      </c>
    </row>
    <row r="830" spans="1:20" ht="29.1" customHeight="1" x14ac:dyDescent="0.3">
      <c r="A830" s="3" t="s">
        <v>3182</v>
      </c>
      <c r="B830" s="2" t="s">
        <v>7678</v>
      </c>
      <c r="C830" s="11" t="s">
        <v>8</v>
      </c>
      <c r="D830" s="7" t="s">
        <v>8</v>
      </c>
      <c r="E830" s="9" t="s">
        <v>8</v>
      </c>
      <c r="F830" s="11" t="s">
        <v>8</v>
      </c>
      <c r="G830" s="7" t="s">
        <v>8</v>
      </c>
      <c r="H830" s="9" t="s">
        <v>8</v>
      </c>
      <c r="I830" s="11" t="s">
        <v>8</v>
      </c>
      <c r="J830" s="7" t="s">
        <v>8</v>
      </c>
      <c r="K830" s="9" t="s">
        <v>8</v>
      </c>
      <c r="L830" s="11" t="s">
        <v>8</v>
      </c>
      <c r="M830" s="7" t="s">
        <v>8</v>
      </c>
      <c r="N830" s="9" t="s">
        <v>8</v>
      </c>
      <c r="O830" s="11" t="s">
        <v>8</v>
      </c>
      <c r="P830" s="7" t="s">
        <v>8</v>
      </c>
      <c r="Q830" s="9" t="s">
        <v>8</v>
      </c>
      <c r="R830" s="11" t="s">
        <v>8</v>
      </c>
      <c r="S830" s="7" t="s">
        <v>8</v>
      </c>
      <c r="T830" s="9" t="s">
        <v>8</v>
      </c>
    </row>
    <row r="831" spans="1:20" ht="14.1" customHeight="1" x14ac:dyDescent="0.3">
      <c r="A831" s="3" t="s">
        <v>3185</v>
      </c>
      <c r="B831" s="3" t="s">
        <v>3186</v>
      </c>
      <c r="C831" s="11">
        <v>40</v>
      </c>
      <c r="D831" s="7">
        <v>152.30104699</v>
      </c>
      <c r="E831" s="9">
        <v>9997.2729644081101</v>
      </c>
      <c r="F831" s="11">
        <v>15</v>
      </c>
      <c r="G831" s="7">
        <v>132.47582718999999</v>
      </c>
      <c r="H831" s="9">
        <v>8604.6900734398205</v>
      </c>
      <c r="I831" s="11" t="s">
        <v>8</v>
      </c>
      <c r="J831" s="7" t="s">
        <v>8</v>
      </c>
      <c r="K831" s="9" t="s">
        <v>8</v>
      </c>
      <c r="L831" s="11" t="s">
        <v>8</v>
      </c>
      <c r="M831" s="7" t="s">
        <v>8</v>
      </c>
      <c r="N831" s="9" t="s">
        <v>8</v>
      </c>
      <c r="O831" s="11" t="s">
        <v>8</v>
      </c>
      <c r="P831" s="7" t="s">
        <v>8</v>
      </c>
      <c r="Q831" s="9" t="s">
        <v>8</v>
      </c>
      <c r="R831" s="11" t="s">
        <v>8</v>
      </c>
      <c r="S831" s="7" t="s">
        <v>8</v>
      </c>
      <c r="T831" s="9" t="s">
        <v>8</v>
      </c>
    </row>
    <row r="832" spans="1:20" ht="14.1" customHeight="1" x14ac:dyDescent="0.3">
      <c r="A832" s="3" t="s">
        <v>3188</v>
      </c>
      <c r="B832" s="3" t="s">
        <v>3189</v>
      </c>
      <c r="C832" s="11">
        <v>311</v>
      </c>
      <c r="D832" s="7">
        <v>147.06822946</v>
      </c>
      <c r="E832" s="9">
        <v>8405.4294941790995</v>
      </c>
      <c r="F832" s="11">
        <v>20</v>
      </c>
      <c r="G832" s="7">
        <v>166.71556558</v>
      </c>
      <c r="H832" s="9">
        <v>9520.8754827725807</v>
      </c>
      <c r="I832" s="11">
        <v>112</v>
      </c>
      <c r="J832" s="7">
        <v>70.611311912999994</v>
      </c>
      <c r="K832" s="9">
        <v>4034.0181294518102</v>
      </c>
      <c r="L832" s="11" t="s">
        <v>8</v>
      </c>
      <c r="M832" s="7" t="s">
        <v>8</v>
      </c>
      <c r="N832" s="9" t="s">
        <v>8</v>
      </c>
      <c r="O832" s="11">
        <v>18</v>
      </c>
      <c r="P832" s="7">
        <v>191.82181657999999</v>
      </c>
      <c r="Q832" s="9">
        <v>10967.8823680852</v>
      </c>
      <c r="R832" s="11">
        <v>36</v>
      </c>
      <c r="S832" s="7">
        <v>115.38377225000001</v>
      </c>
      <c r="T832" s="9">
        <v>6607.43122003997</v>
      </c>
    </row>
    <row r="833" spans="1:20" ht="14.1" customHeight="1" x14ac:dyDescent="0.3">
      <c r="A833" s="3" t="s">
        <v>3192</v>
      </c>
      <c r="B833" s="3" t="s">
        <v>3193</v>
      </c>
      <c r="C833" s="11">
        <v>75</v>
      </c>
      <c r="D833" s="7">
        <v>136.59336504999999</v>
      </c>
      <c r="E833" s="9">
        <v>8370.8595790742493</v>
      </c>
      <c r="F833" s="11" t="s">
        <v>8</v>
      </c>
      <c r="G833" s="7" t="s">
        <v>8</v>
      </c>
      <c r="H833" s="9" t="s">
        <v>8</v>
      </c>
      <c r="I833" s="11">
        <v>24</v>
      </c>
      <c r="J833" s="7">
        <v>151.48071297000001</v>
      </c>
      <c r="K833" s="9">
        <v>9294.6988441042195</v>
      </c>
      <c r="L833" s="11" t="s">
        <v>8</v>
      </c>
      <c r="M833" s="7" t="s">
        <v>8</v>
      </c>
      <c r="N833" s="9" t="s">
        <v>8</v>
      </c>
      <c r="O833" s="11" t="s">
        <v>8</v>
      </c>
      <c r="P833" s="7" t="s">
        <v>8</v>
      </c>
      <c r="Q833" s="9" t="s">
        <v>8</v>
      </c>
      <c r="R833" s="11" t="s">
        <v>8</v>
      </c>
      <c r="S833" s="7" t="s">
        <v>8</v>
      </c>
      <c r="T833" s="9" t="s">
        <v>8</v>
      </c>
    </row>
    <row r="834" spans="1:20" ht="29.1" customHeight="1" x14ac:dyDescent="0.3">
      <c r="A834" s="3" t="s">
        <v>3196</v>
      </c>
      <c r="B834" s="2" t="s">
        <v>3197</v>
      </c>
      <c r="C834" s="11">
        <v>33</v>
      </c>
      <c r="D834" s="7">
        <v>195.44199731</v>
      </c>
      <c r="E834" s="9">
        <v>11724.026576664501</v>
      </c>
      <c r="F834" s="11" t="s">
        <v>8</v>
      </c>
      <c r="G834" s="7" t="s">
        <v>8</v>
      </c>
      <c r="H834" s="9" t="s">
        <v>8</v>
      </c>
      <c r="I834" s="11" t="s">
        <v>8</v>
      </c>
      <c r="J834" s="7" t="s">
        <v>8</v>
      </c>
      <c r="K834" s="9" t="s">
        <v>8</v>
      </c>
      <c r="L834" s="11" t="s">
        <v>8</v>
      </c>
      <c r="M834" s="7" t="s">
        <v>8</v>
      </c>
      <c r="N834" s="9" t="s">
        <v>8</v>
      </c>
      <c r="O834" s="11" t="s">
        <v>8</v>
      </c>
      <c r="P834" s="7" t="s">
        <v>8</v>
      </c>
      <c r="Q834" s="9" t="s">
        <v>8</v>
      </c>
      <c r="R834" s="11" t="s">
        <v>8</v>
      </c>
      <c r="S834" s="7" t="s">
        <v>8</v>
      </c>
      <c r="T834" s="9" t="s">
        <v>8</v>
      </c>
    </row>
    <row r="835" spans="1:20" ht="14.1" customHeight="1" x14ac:dyDescent="0.3">
      <c r="A835" s="3" t="s">
        <v>3199</v>
      </c>
      <c r="B835" s="3" t="s">
        <v>6282</v>
      </c>
      <c r="C835" s="11" t="s">
        <v>8</v>
      </c>
      <c r="D835" s="7" t="s">
        <v>8</v>
      </c>
      <c r="E835" s="9" t="s">
        <v>8</v>
      </c>
      <c r="F835" s="11" t="s">
        <v>8</v>
      </c>
      <c r="G835" s="7" t="s">
        <v>8</v>
      </c>
      <c r="H835" s="9" t="s">
        <v>8</v>
      </c>
      <c r="I835" s="11" t="s">
        <v>8</v>
      </c>
      <c r="J835" s="7" t="s">
        <v>8</v>
      </c>
      <c r="K835" s="9" t="s">
        <v>8</v>
      </c>
      <c r="L835" s="11" t="s">
        <v>8</v>
      </c>
      <c r="M835" s="7" t="s">
        <v>8</v>
      </c>
      <c r="N835" s="9" t="s">
        <v>8</v>
      </c>
      <c r="O835" s="11" t="s">
        <v>8</v>
      </c>
      <c r="P835" s="7" t="s">
        <v>8</v>
      </c>
      <c r="Q835" s="9" t="s">
        <v>8</v>
      </c>
      <c r="R835" s="11" t="s">
        <v>8</v>
      </c>
      <c r="S835" s="7" t="s">
        <v>8</v>
      </c>
      <c r="T835" s="9" t="s">
        <v>8</v>
      </c>
    </row>
    <row r="836" spans="1:20" ht="14.1" customHeight="1" x14ac:dyDescent="0.3">
      <c r="A836" s="3" t="s">
        <v>3201</v>
      </c>
      <c r="B836" s="3" t="s">
        <v>6789</v>
      </c>
      <c r="C836" s="11" t="s">
        <v>8</v>
      </c>
      <c r="D836" s="7" t="s">
        <v>8</v>
      </c>
      <c r="E836" s="9" t="s">
        <v>8</v>
      </c>
      <c r="F836" s="11" t="s">
        <v>8</v>
      </c>
      <c r="G836" s="7" t="s">
        <v>8</v>
      </c>
      <c r="H836" s="9" t="s">
        <v>8</v>
      </c>
      <c r="I836" s="11" t="s">
        <v>8</v>
      </c>
      <c r="J836" s="7" t="s">
        <v>8</v>
      </c>
      <c r="K836" s="9" t="s">
        <v>8</v>
      </c>
      <c r="L836" s="11" t="s">
        <v>8</v>
      </c>
      <c r="M836" s="7" t="s">
        <v>8</v>
      </c>
      <c r="N836" s="9" t="s">
        <v>8</v>
      </c>
      <c r="O836" s="11" t="s">
        <v>8</v>
      </c>
      <c r="P836" s="7" t="s">
        <v>8</v>
      </c>
      <c r="Q836" s="9" t="s">
        <v>8</v>
      </c>
      <c r="R836" s="11" t="s">
        <v>8</v>
      </c>
      <c r="S836" s="7" t="s">
        <v>8</v>
      </c>
      <c r="T836" s="9" t="s">
        <v>8</v>
      </c>
    </row>
    <row r="837" spans="1:20" ht="14.1" customHeight="1" x14ac:dyDescent="0.3">
      <c r="A837" s="3" t="s">
        <v>3205</v>
      </c>
      <c r="B837" s="3" t="s">
        <v>6790</v>
      </c>
      <c r="C837" s="11">
        <v>26</v>
      </c>
      <c r="D837" s="7">
        <v>242.93607201</v>
      </c>
      <c r="E837" s="9">
        <v>14017.9252695049</v>
      </c>
      <c r="F837" s="11" t="s">
        <v>8</v>
      </c>
      <c r="G837" s="7" t="s">
        <v>8</v>
      </c>
      <c r="H837" s="9" t="s">
        <v>8</v>
      </c>
      <c r="I837" s="11" t="s">
        <v>8</v>
      </c>
      <c r="J837" s="7" t="s">
        <v>8</v>
      </c>
      <c r="K837" s="9" t="s">
        <v>8</v>
      </c>
      <c r="L837" s="11" t="s">
        <v>8</v>
      </c>
      <c r="M837" s="7" t="s">
        <v>8</v>
      </c>
      <c r="N837" s="9" t="s">
        <v>8</v>
      </c>
      <c r="O837" s="11" t="s">
        <v>8</v>
      </c>
      <c r="P837" s="7" t="s">
        <v>8</v>
      </c>
      <c r="Q837" s="9" t="s">
        <v>8</v>
      </c>
      <c r="R837" s="11" t="s">
        <v>8</v>
      </c>
      <c r="S837" s="7" t="s">
        <v>8</v>
      </c>
      <c r="T837" s="9" t="s">
        <v>8</v>
      </c>
    </row>
    <row r="838" spans="1:20" ht="29.1" customHeight="1" x14ac:dyDescent="0.3">
      <c r="A838" s="3" t="s">
        <v>3209</v>
      </c>
      <c r="B838" s="2" t="s">
        <v>7679</v>
      </c>
      <c r="C838" s="11">
        <v>77</v>
      </c>
      <c r="D838" s="7">
        <v>165.49443056999999</v>
      </c>
      <c r="E838" s="9">
        <v>9378.2036300950294</v>
      </c>
      <c r="F838" s="11">
        <v>17</v>
      </c>
      <c r="G838" s="7">
        <v>188.28541122999999</v>
      </c>
      <c r="H838" s="9">
        <v>10673.593919213001</v>
      </c>
      <c r="I838" s="11" t="s">
        <v>8</v>
      </c>
      <c r="J838" s="7" t="s">
        <v>8</v>
      </c>
      <c r="K838" s="9" t="s">
        <v>8</v>
      </c>
      <c r="L838" s="11" t="s">
        <v>8</v>
      </c>
      <c r="M838" s="7" t="s">
        <v>8</v>
      </c>
      <c r="N838" s="9" t="s">
        <v>8</v>
      </c>
      <c r="O838" s="11" t="s">
        <v>8</v>
      </c>
      <c r="P838" s="7" t="s">
        <v>8</v>
      </c>
      <c r="Q838" s="9" t="s">
        <v>8</v>
      </c>
      <c r="R838" s="11">
        <v>14</v>
      </c>
      <c r="S838" s="7">
        <v>152.74605847999999</v>
      </c>
      <c r="T838" s="9">
        <v>8671.6488677481102</v>
      </c>
    </row>
    <row r="839" spans="1:20" ht="14.1" customHeight="1" x14ac:dyDescent="0.3">
      <c r="A839" s="3" t="s">
        <v>3213</v>
      </c>
      <c r="B839" s="3" t="s">
        <v>6226</v>
      </c>
      <c r="C839" s="11">
        <v>65</v>
      </c>
      <c r="D839" s="7">
        <v>216.28078414999999</v>
      </c>
      <c r="E839" s="9">
        <v>13619.574182222401</v>
      </c>
      <c r="F839" s="11" t="s">
        <v>8</v>
      </c>
      <c r="G839" s="7" t="s">
        <v>8</v>
      </c>
      <c r="H839" s="9" t="s">
        <v>8</v>
      </c>
      <c r="I839" s="11" t="s">
        <v>8</v>
      </c>
      <c r="J839" s="7" t="s">
        <v>8</v>
      </c>
      <c r="K839" s="9" t="s">
        <v>8</v>
      </c>
      <c r="L839" s="11" t="s">
        <v>8</v>
      </c>
      <c r="M839" s="7" t="s">
        <v>8</v>
      </c>
      <c r="N839" s="9" t="s">
        <v>8</v>
      </c>
      <c r="O839" s="11" t="s">
        <v>8</v>
      </c>
      <c r="P839" s="7" t="s">
        <v>8</v>
      </c>
      <c r="Q839" s="9" t="s">
        <v>8</v>
      </c>
      <c r="R839" s="11">
        <v>11</v>
      </c>
      <c r="S839" s="7">
        <v>171.14840699000001</v>
      </c>
      <c r="T839" s="9">
        <v>10760.7114460305</v>
      </c>
    </row>
    <row r="840" spans="1:20" ht="14.1" customHeight="1" x14ac:dyDescent="0.3">
      <c r="A840" s="3" t="s">
        <v>3216</v>
      </c>
      <c r="B840" s="3" t="s">
        <v>6792</v>
      </c>
      <c r="C840" s="11" t="s">
        <v>8</v>
      </c>
      <c r="D840" s="7" t="s">
        <v>8</v>
      </c>
      <c r="E840" s="9" t="s">
        <v>8</v>
      </c>
      <c r="F840" s="11" t="s">
        <v>8</v>
      </c>
      <c r="G840" s="7" t="s">
        <v>8</v>
      </c>
      <c r="H840" s="9" t="s">
        <v>8</v>
      </c>
      <c r="I840" s="11" t="s">
        <v>8</v>
      </c>
      <c r="J840" s="7" t="s">
        <v>8</v>
      </c>
      <c r="K840" s="9" t="s">
        <v>8</v>
      </c>
      <c r="L840" s="11" t="s">
        <v>8</v>
      </c>
      <c r="M840" s="7" t="s">
        <v>8</v>
      </c>
      <c r="N840" s="9" t="s">
        <v>8</v>
      </c>
      <c r="O840" s="11" t="s">
        <v>8</v>
      </c>
      <c r="P840" s="7" t="s">
        <v>8</v>
      </c>
      <c r="Q840" s="9" t="s">
        <v>8</v>
      </c>
      <c r="R840" s="11" t="s">
        <v>8</v>
      </c>
      <c r="S840" s="7" t="s">
        <v>8</v>
      </c>
      <c r="T840" s="9" t="s">
        <v>8</v>
      </c>
    </row>
    <row r="841" spans="1:20" ht="29.1" customHeight="1" x14ac:dyDescent="0.3">
      <c r="A841" s="3" t="s">
        <v>3220</v>
      </c>
      <c r="B841" s="2" t="s">
        <v>7680</v>
      </c>
      <c r="C841" s="11">
        <v>383</v>
      </c>
      <c r="D841" s="7">
        <v>143.32237683</v>
      </c>
      <c r="E841" s="9">
        <v>8458.0181341083007</v>
      </c>
      <c r="F841" s="11">
        <v>33</v>
      </c>
      <c r="G841" s="7">
        <v>171.57791564999999</v>
      </c>
      <c r="H841" s="9">
        <v>10042.720018050501</v>
      </c>
      <c r="I841" s="11">
        <v>83</v>
      </c>
      <c r="J841" s="7">
        <v>119.31126691</v>
      </c>
      <c r="K841" s="9">
        <v>7133.6651727356002</v>
      </c>
      <c r="L841" s="11" t="s">
        <v>8</v>
      </c>
      <c r="M841" s="7" t="s">
        <v>8</v>
      </c>
      <c r="N841" s="9" t="s">
        <v>8</v>
      </c>
      <c r="O841" s="11">
        <v>56</v>
      </c>
      <c r="P841" s="7">
        <v>141.77171351000001</v>
      </c>
      <c r="Q841" s="9">
        <v>8315.7701880678997</v>
      </c>
      <c r="R841" s="11">
        <v>26</v>
      </c>
      <c r="S841" s="7">
        <v>136.24650593999999</v>
      </c>
      <c r="T841" s="9">
        <v>8017.8044982630699</v>
      </c>
    </row>
    <row r="842" spans="1:20" ht="14.1" customHeight="1" x14ac:dyDescent="0.3">
      <c r="A842" s="3" t="s">
        <v>3224</v>
      </c>
      <c r="B842" s="3" t="s">
        <v>6794</v>
      </c>
      <c r="C842" s="11">
        <v>100</v>
      </c>
      <c r="D842" s="7">
        <v>182.89223816000001</v>
      </c>
      <c r="E842" s="9">
        <v>10631.6231889393</v>
      </c>
      <c r="F842" s="11" t="s">
        <v>8</v>
      </c>
      <c r="G842" s="7" t="s">
        <v>8</v>
      </c>
      <c r="H842" s="9" t="s">
        <v>8</v>
      </c>
      <c r="I842" s="11">
        <v>15</v>
      </c>
      <c r="J842" s="7">
        <v>264.78199648999998</v>
      </c>
      <c r="K842" s="9">
        <v>15406.267722884801</v>
      </c>
      <c r="L842" s="11" t="s">
        <v>8</v>
      </c>
      <c r="M842" s="7" t="s">
        <v>8</v>
      </c>
      <c r="N842" s="9" t="s">
        <v>8</v>
      </c>
      <c r="O842" s="11">
        <v>12</v>
      </c>
      <c r="P842" s="7">
        <v>154.40485719</v>
      </c>
      <c r="Q842" s="9">
        <v>8997.0839422656209</v>
      </c>
      <c r="R842" s="11" t="s">
        <v>8</v>
      </c>
      <c r="S842" s="7" t="s">
        <v>8</v>
      </c>
      <c r="T842" s="9" t="s">
        <v>8</v>
      </c>
    </row>
    <row r="843" spans="1:20" ht="29.1" customHeight="1" x14ac:dyDescent="0.3">
      <c r="A843" s="3" t="s">
        <v>3227</v>
      </c>
      <c r="B843" s="2" t="s">
        <v>7681</v>
      </c>
      <c r="C843" s="11">
        <v>16</v>
      </c>
      <c r="D843" s="7">
        <v>200.49231040000001</v>
      </c>
      <c r="E843" s="9">
        <v>11614.031509608099</v>
      </c>
      <c r="F843" s="11" t="s">
        <v>8</v>
      </c>
      <c r="G843" s="7" t="s">
        <v>8</v>
      </c>
      <c r="H843" s="9" t="s">
        <v>8</v>
      </c>
      <c r="I843" s="11" t="s">
        <v>8</v>
      </c>
      <c r="J843" s="7" t="s">
        <v>8</v>
      </c>
      <c r="K843" s="9" t="s">
        <v>8</v>
      </c>
      <c r="L843" s="11" t="s">
        <v>8</v>
      </c>
      <c r="M843" s="7" t="s">
        <v>8</v>
      </c>
      <c r="N843" s="9" t="s">
        <v>8</v>
      </c>
      <c r="O843" s="11" t="s">
        <v>8</v>
      </c>
      <c r="P843" s="7" t="s">
        <v>8</v>
      </c>
      <c r="Q843" s="9" t="s">
        <v>8</v>
      </c>
      <c r="R843" s="11" t="s">
        <v>8</v>
      </c>
      <c r="S843" s="7" t="s">
        <v>8</v>
      </c>
      <c r="T843" s="9" t="s">
        <v>8</v>
      </c>
    </row>
    <row r="844" spans="1:20" ht="29.1" customHeight="1" x14ac:dyDescent="0.3">
      <c r="A844" s="3" t="s">
        <v>3231</v>
      </c>
      <c r="B844" s="2" t="s">
        <v>7682</v>
      </c>
      <c r="C844" s="11">
        <v>217</v>
      </c>
      <c r="D844" s="7">
        <v>195.90486809999999</v>
      </c>
      <c r="E844" s="9">
        <v>11457.7310301077</v>
      </c>
      <c r="F844" s="11" t="s">
        <v>8</v>
      </c>
      <c r="G844" s="7" t="s">
        <v>8</v>
      </c>
      <c r="H844" s="9" t="s">
        <v>8</v>
      </c>
      <c r="I844" s="11">
        <v>84</v>
      </c>
      <c r="J844" s="7">
        <v>155.45971184999999</v>
      </c>
      <c r="K844" s="9">
        <v>9107.8659124803708</v>
      </c>
      <c r="L844" s="11" t="s">
        <v>8</v>
      </c>
      <c r="M844" s="7" t="s">
        <v>8</v>
      </c>
      <c r="N844" s="9" t="s">
        <v>8</v>
      </c>
      <c r="O844" s="11" t="s">
        <v>8</v>
      </c>
      <c r="P844" s="7" t="s">
        <v>8</v>
      </c>
      <c r="Q844" s="9" t="s">
        <v>8</v>
      </c>
      <c r="R844" s="11" t="s">
        <v>8</v>
      </c>
      <c r="S844" s="7" t="s">
        <v>8</v>
      </c>
      <c r="T844" s="9" t="s">
        <v>8</v>
      </c>
    </row>
    <row r="845" spans="1:20" ht="14.1" customHeight="1" x14ac:dyDescent="0.3">
      <c r="A845" s="3" t="s">
        <v>3234</v>
      </c>
      <c r="B845" s="3" t="s">
        <v>6797</v>
      </c>
      <c r="C845" s="11">
        <v>106</v>
      </c>
      <c r="D845" s="7">
        <v>156.17249042</v>
      </c>
      <c r="E845" s="9">
        <v>8892.9835767117893</v>
      </c>
      <c r="F845" s="11">
        <v>11</v>
      </c>
      <c r="G845" s="7">
        <v>184.91734991999999</v>
      </c>
      <c r="H845" s="9">
        <v>10511.9672719462</v>
      </c>
      <c r="I845" s="11">
        <v>33</v>
      </c>
      <c r="J845" s="7">
        <v>143.32683631</v>
      </c>
      <c r="K845" s="9">
        <v>8149.4973372934801</v>
      </c>
      <c r="L845" s="11" t="s">
        <v>8</v>
      </c>
      <c r="M845" s="7" t="s">
        <v>8</v>
      </c>
      <c r="N845" s="9" t="s">
        <v>8</v>
      </c>
      <c r="O845" s="11" t="s">
        <v>8</v>
      </c>
      <c r="P845" s="7" t="s">
        <v>8</v>
      </c>
      <c r="Q845" s="9" t="s">
        <v>8</v>
      </c>
      <c r="R845" s="11">
        <v>13</v>
      </c>
      <c r="S845" s="7">
        <v>203.88385740999999</v>
      </c>
      <c r="T845" s="9">
        <v>11628.5446532521</v>
      </c>
    </row>
    <row r="846" spans="1:20" ht="29.1" customHeight="1" x14ac:dyDescent="0.3">
      <c r="A846" s="3" t="s">
        <v>3238</v>
      </c>
      <c r="B846" s="2" t="s">
        <v>7683</v>
      </c>
      <c r="C846" s="11" t="s">
        <v>8</v>
      </c>
      <c r="D846" s="7" t="s">
        <v>8</v>
      </c>
      <c r="E846" s="9" t="s">
        <v>8</v>
      </c>
      <c r="F846" s="11" t="s">
        <v>8</v>
      </c>
      <c r="G846" s="7" t="s">
        <v>8</v>
      </c>
      <c r="H846" s="9" t="s">
        <v>8</v>
      </c>
      <c r="I846" s="11" t="s">
        <v>8</v>
      </c>
      <c r="J846" s="7" t="s">
        <v>8</v>
      </c>
      <c r="K846" s="9" t="s">
        <v>8</v>
      </c>
      <c r="L846" s="11" t="s">
        <v>8</v>
      </c>
      <c r="M846" s="7" t="s">
        <v>8</v>
      </c>
      <c r="N846" s="9" t="s">
        <v>8</v>
      </c>
      <c r="O846" s="11" t="s">
        <v>8</v>
      </c>
      <c r="P846" s="7" t="s">
        <v>8</v>
      </c>
      <c r="Q846" s="9" t="s">
        <v>8</v>
      </c>
      <c r="R846" s="11" t="s">
        <v>8</v>
      </c>
      <c r="S846" s="7" t="s">
        <v>8</v>
      </c>
      <c r="T846" s="9" t="s">
        <v>8</v>
      </c>
    </row>
    <row r="847" spans="1:20" ht="14.1" customHeight="1" x14ac:dyDescent="0.3">
      <c r="A847" s="3" t="s">
        <v>3242</v>
      </c>
      <c r="B847" s="3" t="s">
        <v>6799</v>
      </c>
      <c r="C847" s="11" t="s">
        <v>8</v>
      </c>
      <c r="D847" s="7" t="s">
        <v>8</v>
      </c>
      <c r="E847" s="9" t="s">
        <v>8</v>
      </c>
      <c r="F847" s="11" t="s">
        <v>8</v>
      </c>
      <c r="G847" s="7" t="s">
        <v>8</v>
      </c>
      <c r="H847" s="9" t="s">
        <v>8</v>
      </c>
      <c r="I847" s="11" t="s">
        <v>8</v>
      </c>
      <c r="J847" s="7" t="s">
        <v>8</v>
      </c>
      <c r="K847" s="9" t="s">
        <v>8</v>
      </c>
      <c r="L847" s="11" t="s">
        <v>8</v>
      </c>
      <c r="M847" s="7" t="s">
        <v>8</v>
      </c>
      <c r="N847" s="9" t="s">
        <v>8</v>
      </c>
      <c r="O847" s="11" t="s">
        <v>8</v>
      </c>
      <c r="P847" s="7" t="s">
        <v>8</v>
      </c>
      <c r="Q847" s="9" t="s">
        <v>8</v>
      </c>
      <c r="R847" s="11" t="s">
        <v>8</v>
      </c>
      <c r="S847" s="7" t="s">
        <v>8</v>
      </c>
      <c r="T847" s="9" t="s">
        <v>8</v>
      </c>
    </row>
    <row r="848" spans="1:20" ht="29.1" customHeight="1" x14ac:dyDescent="0.3">
      <c r="A848" s="3" t="s">
        <v>3245</v>
      </c>
      <c r="B848" s="2" t="s">
        <v>1590</v>
      </c>
      <c r="C848" s="11" t="s">
        <v>8</v>
      </c>
      <c r="D848" s="7" t="s">
        <v>8</v>
      </c>
      <c r="E848" s="9" t="s">
        <v>8</v>
      </c>
      <c r="F848" s="11" t="s">
        <v>8</v>
      </c>
      <c r="G848" s="7" t="s">
        <v>8</v>
      </c>
      <c r="H848" s="9" t="s">
        <v>8</v>
      </c>
      <c r="I848" s="11" t="s">
        <v>8</v>
      </c>
      <c r="J848" s="7" t="s">
        <v>8</v>
      </c>
      <c r="K848" s="9" t="s">
        <v>8</v>
      </c>
      <c r="L848" s="11" t="s">
        <v>8</v>
      </c>
      <c r="M848" s="7" t="s">
        <v>8</v>
      </c>
      <c r="N848" s="9" t="s">
        <v>8</v>
      </c>
      <c r="O848" s="11" t="s">
        <v>8</v>
      </c>
      <c r="P848" s="7" t="s">
        <v>8</v>
      </c>
      <c r="Q848" s="9" t="s">
        <v>8</v>
      </c>
      <c r="R848" s="11" t="s">
        <v>8</v>
      </c>
      <c r="S848" s="7" t="s">
        <v>8</v>
      </c>
      <c r="T848" s="9" t="s">
        <v>8</v>
      </c>
    </row>
    <row r="849" spans="1:20" ht="29.1" customHeight="1" x14ac:dyDescent="0.3">
      <c r="A849" s="3" t="s">
        <v>3248</v>
      </c>
      <c r="B849" s="2" t="s">
        <v>7684</v>
      </c>
      <c r="C849" s="11" t="s">
        <v>8</v>
      </c>
      <c r="D849" s="7" t="s">
        <v>8</v>
      </c>
      <c r="E849" s="9" t="s">
        <v>8</v>
      </c>
      <c r="F849" s="11" t="s">
        <v>8</v>
      </c>
      <c r="G849" s="7" t="s">
        <v>8</v>
      </c>
      <c r="H849" s="9" t="s">
        <v>8</v>
      </c>
      <c r="I849" s="11" t="s">
        <v>8</v>
      </c>
      <c r="J849" s="7" t="s">
        <v>8</v>
      </c>
      <c r="K849" s="9" t="s">
        <v>8</v>
      </c>
      <c r="L849" s="11" t="s">
        <v>8</v>
      </c>
      <c r="M849" s="7" t="s">
        <v>8</v>
      </c>
      <c r="N849" s="9" t="s">
        <v>8</v>
      </c>
      <c r="O849" s="11" t="s">
        <v>8</v>
      </c>
      <c r="P849" s="7" t="s">
        <v>8</v>
      </c>
      <c r="Q849" s="9" t="s">
        <v>8</v>
      </c>
      <c r="R849" s="11" t="s">
        <v>8</v>
      </c>
      <c r="S849" s="7" t="s">
        <v>8</v>
      </c>
      <c r="T849" s="9" t="s">
        <v>8</v>
      </c>
    </row>
    <row r="850" spans="1:20" ht="14.1" customHeight="1" x14ac:dyDescent="0.3">
      <c r="A850" s="3" t="s">
        <v>3252</v>
      </c>
      <c r="B850" s="3" t="s">
        <v>6801</v>
      </c>
      <c r="C850" s="11" t="s">
        <v>8</v>
      </c>
      <c r="D850" s="7" t="s">
        <v>8</v>
      </c>
      <c r="E850" s="9" t="s">
        <v>8</v>
      </c>
      <c r="F850" s="11" t="s">
        <v>8</v>
      </c>
      <c r="G850" s="7" t="s">
        <v>8</v>
      </c>
      <c r="H850" s="9" t="s">
        <v>8</v>
      </c>
      <c r="I850" s="11" t="s">
        <v>8</v>
      </c>
      <c r="J850" s="7" t="s">
        <v>8</v>
      </c>
      <c r="K850" s="9" t="s">
        <v>8</v>
      </c>
      <c r="L850" s="11" t="s">
        <v>8</v>
      </c>
      <c r="M850" s="7" t="s">
        <v>8</v>
      </c>
      <c r="N850" s="9" t="s">
        <v>8</v>
      </c>
      <c r="O850" s="11" t="s">
        <v>8</v>
      </c>
      <c r="P850" s="7" t="s">
        <v>8</v>
      </c>
      <c r="Q850" s="9" t="s">
        <v>8</v>
      </c>
      <c r="R850" s="11" t="s">
        <v>8</v>
      </c>
      <c r="S850" s="7" t="s">
        <v>8</v>
      </c>
      <c r="T850" s="9" t="s">
        <v>8</v>
      </c>
    </row>
    <row r="851" spans="1:20" ht="14.1" customHeight="1" x14ac:dyDescent="0.3">
      <c r="A851" s="3" t="s">
        <v>3256</v>
      </c>
      <c r="B851" s="3" t="s">
        <v>3257</v>
      </c>
      <c r="C851" s="11" t="s">
        <v>8</v>
      </c>
      <c r="D851" s="7" t="s">
        <v>8</v>
      </c>
      <c r="E851" s="9" t="s">
        <v>8</v>
      </c>
      <c r="F851" s="11" t="s">
        <v>8</v>
      </c>
      <c r="G851" s="7" t="s">
        <v>8</v>
      </c>
      <c r="H851" s="9" t="s">
        <v>8</v>
      </c>
      <c r="I851" s="11" t="s">
        <v>8</v>
      </c>
      <c r="J851" s="7" t="s">
        <v>8</v>
      </c>
      <c r="K851" s="9" t="s">
        <v>8</v>
      </c>
      <c r="L851" s="11" t="s">
        <v>8</v>
      </c>
      <c r="M851" s="7" t="s">
        <v>8</v>
      </c>
      <c r="N851" s="9" t="s">
        <v>8</v>
      </c>
      <c r="O851" s="11" t="s">
        <v>8</v>
      </c>
      <c r="P851" s="7" t="s">
        <v>8</v>
      </c>
      <c r="Q851" s="9" t="s">
        <v>8</v>
      </c>
      <c r="R851" s="11" t="s">
        <v>8</v>
      </c>
      <c r="S851" s="7" t="s">
        <v>8</v>
      </c>
      <c r="T851" s="9" t="s">
        <v>8</v>
      </c>
    </row>
    <row r="852" spans="1:20" ht="29.1" customHeight="1" x14ac:dyDescent="0.3">
      <c r="A852" s="3" t="s">
        <v>3259</v>
      </c>
      <c r="B852" s="2" t="s">
        <v>7685</v>
      </c>
      <c r="C852" s="11" t="s">
        <v>8</v>
      </c>
      <c r="D852" s="7" t="s">
        <v>8</v>
      </c>
      <c r="E852" s="9" t="s">
        <v>8</v>
      </c>
      <c r="F852" s="11" t="s">
        <v>8</v>
      </c>
      <c r="G852" s="7" t="s">
        <v>8</v>
      </c>
      <c r="H852" s="9" t="s">
        <v>8</v>
      </c>
      <c r="I852" s="11" t="s">
        <v>8</v>
      </c>
      <c r="J852" s="7" t="s">
        <v>8</v>
      </c>
      <c r="K852" s="9" t="s">
        <v>8</v>
      </c>
      <c r="L852" s="11" t="s">
        <v>8</v>
      </c>
      <c r="M852" s="7" t="s">
        <v>8</v>
      </c>
      <c r="N852" s="9" t="s">
        <v>8</v>
      </c>
      <c r="O852" s="11" t="s">
        <v>8</v>
      </c>
      <c r="P852" s="7" t="s">
        <v>8</v>
      </c>
      <c r="Q852" s="9" t="s">
        <v>8</v>
      </c>
      <c r="R852" s="11" t="s">
        <v>8</v>
      </c>
      <c r="S852" s="7" t="s">
        <v>8</v>
      </c>
      <c r="T852" s="9" t="s">
        <v>8</v>
      </c>
    </row>
    <row r="853" spans="1:20" ht="14.1" customHeight="1" x14ac:dyDescent="0.3">
      <c r="A853" s="3" t="s">
        <v>3262</v>
      </c>
      <c r="B853" s="3" t="s">
        <v>6803</v>
      </c>
      <c r="C853" s="11" t="s">
        <v>8</v>
      </c>
      <c r="D853" s="7" t="s">
        <v>8</v>
      </c>
      <c r="E853" s="9" t="s">
        <v>8</v>
      </c>
      <c r="F853" s="11" t="s">
        <v>8</v>
      </c>
      <c r="G853" s="7" t="s">
        <v>8</v>
      </c>
      <c r="H853" s="9" t="s">
        <v>8</v>
      </c>
      <c r="I853" s="11" t="s">
        <v>8</v>
      </c>
      <c r="J853" s="7" t="s">
        <v>8</v>
      </c>
      <c r="K853" s="9" t="s">
        <v>8</v>
      </c>
      <c r="L853" s="11" t="s">
        <v>8</v>
      </c>
      <c r="M853" s="7" t="s">
        <v>8</v>
      </c>
      <c r="N853" s="9" t="s">
        <v>8</v>
      </c>
      <c r="O853" s="11" t="s">
        <v>8</v>
      </c>
      <c r="P853" s="7" t="s">
        <v>8</v>
      </c>
      <c r="Q853" s="9" t="s">
        <v>8</v>
      </c>
      <c r="R853" s="11" t="s">
        <v>8</v>
      </c>
      <c r="S853" s="7" t="s">
        <v>8</v>
      </c>
      <c r="T853" s="9" t="s">
        <v>8</v>
      </c>
    </row>
    <row r="854" spans="1:20" ht="14.1" customHeight="1" x14ac:dyDescent="0.3">
      <c r="A854" s="3" t="s">
        <v>3266</v>
      </c>
      <c r="B854" s="3" t="s">
        <v>6804</v>
      </c>
      <c r="C854" s="11" t="s">
        <v>8</v>
      </c>
      <c r="D854" s="7" t="s">
        <v>8</v>
      </c>
      <c r="E854" s="9" t="s">
        <v>8</v>
      </c>
      <c r="F854" s="11" t="s">
        <v>8</v>
      </c>
      <c r="G854" s="7" t="s">
        <v>8</v>
      </c>
      <c r="H854" s="9" t="s">
        <v>8</v>
      </c>
      <c r="I854" s="11" t="s">
        <v>8</v>
      </c>
      <c r="J854" s="7" t="s">
        <v>8</v>
      </c>
      <c r="K854" s="9" t="s">
        <v>8</v>
      </c>
      <c r="L854" s="11" t="s">
        <v>8</v>
      </c>
      <c r="M854" s="7" t="s">
        <v>8</v>
      </c>
      <c r="N854" s="9" t="s">
        <v>8</v>
      </c>
      <c r="O854" s="11" t="s">
        <v>8</v>
      </c>
      <c r="P854" s="7" t="s">
        <v>8</v>
      </c>
      <c r="Q854" s="9" t="s">
        <v>8</v>
      </c>
      <c r="R854" s="11" t="s">
        <v>8</v>
      </c>
      <c r="S854" s="7" t="s">
        <v>8</v>
      </c>
      <c r="T854" s="9" t="s">
        <v>8</v>
      </c>
    </row>
    <row r="855" spans="1:20" ht="14.1" customHeight="1" x14ac:dyDescent="0.3">
      <c r="A855" s="3" t="s">
        <v>3270</v>
      </c>
      <c r="B855" s="3" t="s">
        <v>6805</v>
      </c>
      <c r="C855" s="11" t="s">
        <v>8</v>
      </c>
      <c r="D855" s="7" t="s">
        <v>8</v>
      </c>
      <c r="E855" s="9" t="s">
        <v>8</v>
      </c>
      <c r="F855" s="11" t="s">
        <v>8</v>
      </c>
      <c r="G855" s="7" t="s">
        <v>8</v>
      </c>
      <c r="H855" s="9" t="s">
        <v>8</v>
      </c>
      <c r="I855" s="11" t="s">
        <v>8</v>
      </c>
      <c r="J855" s="7" t="s">
        <v>8</v>
      </c>
      <c r="K855" s="9" t="s">
        <v>8</v>
      </c>
      <c r="L855" s="11" t="s">
        <v>8</v>
      </c>
      <c r="M855" s="7" t="s">
        <v>8</v>
      </c>
      <c r="N855" s="9" t="s">
        <v>8</v>
      </c>
      <c r="O855" s="11" t="s">
        <v>8</v>
      </c>
      <c r="P855" s="7" t="s">
        <v>8</v>
      </c>
      <c r="Q855" s="9" t="s">
        <v>8</v>
      </c>
      <c r="R855" s="11" t="s">
        <v>8</v>
      </c>
      <c r="S855" s="7" t="s">
        <v>8</v>
      </c>
      <c r="T855" s="9" t="s">
        <v>8</v>
      </c>
    </row>
    <row r="856" spans="1:20" ht="14.1" customHeight="1" x14ac:dyDescent="0.3">
      <c r="A856" s="3" t="s">
        <v>3274</v>
      </c>
      <c r="B856" s="3" t="s">
        <v>6806</v>
      </c>
      <c r="C856" s="11" t="s">
        <v>8</v>
      </c>
      <c r="D856" s="7" t="s">
        <v>8</v>
      </c>
      <c r="E856" s="9" t="s">
        <v>8</v>
      </c>
      <c r="F856" s="11" t="s">
        <v>8</v>
      </c>
      <c r="G856" s="7" t="s">
        <v>8</v>
      </c>
      <c r="H856" s="9" t="s">
        <v>8</v>
      </c>
      <c r="I856" s="11" t="s">
        <v>8</v>
      </c>
      <c r="J856" s="7" t="s">
        <v>8</v>
      </c>
      <c r="K856" s="9" t="s">
        <v>8</v>
      </c>
      <c r="L856" s="11" t="s">
        <v>8</v>
      </c>
      <c r="M856" s="7" t="s">
        <v>8</v>
      </c>
      <c r="N856" s="9" t="s">
        <v>8</v>
      </c>
      <c r="O856" s="11" t="s">
        <v>8</v>
      </c>
      <c r="P856" s="7" t="s">
        <v>8</v>
      </c>
      <c r="Q856" s="9" t="s">
        <v>8</v>
      </c>
      <c r="R856" s="11" t="s">
        <v>8</v>
      </c>
      <c r="S856" s="7" t="s">
        <v>8</v>
      </c>
      <c r="T856" s="9" t="s">
        <v>8</v>
      </c>
    </row>
    <row r="857" spans="1:20" ht="29.1" customHeight="1" x14ac:dyDescent="0.3">
      <c r="A857" s="3" t="s">
        <v>3277</v>
      </c>
      <c r="B857" s="2" t="s">
        <v>3278</v>
      </c>
      <c r="C857" s="11" t="s">
        <v>8</v>
      </c>
      <c r="D857" s="7" t="s">
        <v>8</v>
      </c>
      <c r="E857" s="9" t="s">
        <v>8</v>
      </c>
      <c r="F857" s="11" t="s">
        <v>8</v>
      </c>
      <c r="G857" s="7" t="s">
        <v>8</v>
      </c>
      <c r="H857" s="9" t="s">
        <v>8</v>
      </c>
      <c r="I857" s="11" t="s">
        <v>8</v>
      </c>
      <c r="J857" s="7" t="s">
        <v>8</v>
      </c>
      <c r="K857" s="9" t="s">
        <v>8</v>
      </c>
      <c r="L857" s="11" t="s">
        <v>8</v>
      </c>
      <c r="M857" s="7" t="s">
        <v>8</v>
      </c>
      <c r="N857" s="9" t="s">
        <v>8</v>
      </c>
      <c r="O857" s="11" t="s">
        <v>8</v>
      </c>
      <c r="P857" s="7" t="s">
        <v>8</v>
      </c>
      <c r="Q857" s="9" t="s">
        <v>8</v>
      </c>
      <c r="R857" s="11" t="s">
        <v>8</v>
      </c>
      <c r="S857" s="7" t="s">
        <v>8</v>
      </c>
      <c r="T857" s="9" t="s">
        <v>8</v>
      </c>
    </row>
    <row r="858" spans="1:20" ht="29.1" customHeight="1" x14ac:dyDescent="0.3">
      <c r="A858" s="3" t="s">
        <v>3281</v>
      </c>
      <c r="B858" s="2" t="s">
        <v>7572</v>
      </c>
      <c r="C858" s="11" t="s">
        <v>8</v>
      </c>
      <c r="D858" s="7" t="s">
        <v>8</v>
      </c>
      <c r="E858" s="9" t="s">
        <v>8</v>
      </c>
      <c r="F858" s="11" t="s">
        <v>8</v>
      </c>
      <c r="G858" s="7" t="s">
        <v>8</v>
      </c>
      <c r="H858" s="9" t="s">
        <v>8</v>
      </c>
      <c r="I858" s="11" t="s">
        <v>8</v>
      </c>
      <c r="J858" s="7" t="s">
        <v>8</v>
      </c>
      <c r="K858" s="9" t="s">
        <v>8</v>
      </c>
      <c r="L858" s="11" t="s">
        <v>8</v>
      </c>
      <c r="M858" s="7" t="s">
        <v>8</v>
      </c>
      <c r="N858" s="9" t="s">
        <v>8</v>
      </c>
      <c r="O858" s="11" t="s">
        <v>8</v>
      </c>
      <c r="P858" s="7" t="s">
        <v>8</v>
      </c>
      <c r="Q858" s="9" t="s">
        <v>8</v>
      </c>
      <c r="R858" s="11" t="s">
        <v>8</v>
      </c>
      <c r="S858" s="7" t="s">
        <v>8</v>
      </c>
      <c r="T858" s="9" t="s">
        <v>8</v>
      </c>
    </row>
    <row r="859" spans="1:20" ht="14.1" customHeight="1" x14ac:dyDescent="0.3">
      <c r="A859" s="3" t="s">
        <v>3283</v>
      </c>
      <c r="B859" s="3" t="s">
        <v>6808</v>
      </c>
      <c r="C859" s="11" t="s">
        <v>8</v>
      </c>
      <c r="D859" s="7" t="s">
        <v>8</v>
      </c>
      <c r="E859" s="9" t="s">
        <v>8</v>
      </c>
      <c r="F859" s="11" t="s">
        <v>8</v>
      </c>
      <c r="G859" s="7" t="s">
        <v>8</v>
      </c>
      <c r="H859" s="9" t="s">
        <v>8</v>
      </c>
      <c r="I859" s="11" t="s">
        <v>8</v>
      </c>
      <c r="J859" s="7" t="s">
        <v>8</v>
      </c>
      <c r="K859" s="9" t="s">
        <v>8</v>
      </c>
      <c r="L859" s="11" t="s">
        <v>8</v>
      </c>
      <c r="M859" s="7" t="s">
        <v>8</v>
      </c>
      <c r="N859" s="9" t="s">
        <v>8</v>
      </c>
      <c r="O859" s="11" t="s">
        <v>8</v>
      </c>
      <c r="P859" s="7" t="s">
        <v>8</v>
      </c>
      <c r="Q859" s="9" t="s">
        <v>8</v>
      </c>
      <c r="R859" s="11" t="s">
        <v>8</v>
      </c>
      <c r="S859" s="7" t="s">
        <v>8</v>
      </c>
      <c r="T859" s="9" t="s">
        <v>8</v>
      </c>
    </row>
    <row r="860" spans="1:20" ht="14.1" customHeight="1" x14ac:dyDescent="0.3">
      <c r="A860" s="3" t="s">
        <v>3287</v>
      </c>
      <c r="B860" s="3" t="s">
        <v>6809</v>
      </c>
      <c r="C860" s="11" t="s">
        <v>8</v>
      </c>
      <c r="D860" s="7" t="s">
        <v>8</v>
      </c>
      <c r="E860" s="9" t="s">
        <v>8</v>
      </c>
      <c r="F860" s="11" t="s">
        <v>8</v>
      </c>
      <c r="G860" s="7" t="s">
        <v>8</v>
      </c>
      <c r="H860" s="9" t="s">
        <v>8</v>
      </c>
      <c r="I860" s="11" t="s">
        <v>8</v>
      </c>
      <c r="J860" s="7" t="s">
        <v>8</v>
      </c>
      <c r="K860" s="9" t="s">
        <v>8</v>
      </c>
      <c r="L860" s="11" t="s">
        <v>8</v>
      </c>
      <c r="M860" s="7" t="s">
        <v>8</v>
      </c>
      <c r="N860" s="9" t="s">
        <v>8</v>
      </c>
      <c r="O860" s="11" t="s">
        <v>8</v>
      </c>
      <c r="P860" s="7" t="s">
        <v>8</v>
      </c>
      <c r="Q860" s="9" t="s">
        <v>8</v>
      </c>
      <c r="R860" s="11" t="s">
        <v>8</v>
      </c>
      <c r="S860" s="7" t="s">
        <v>8</v>
      </c>
      <c r="T860" s="9" t="s">
        <v>8</v>
      </c>
    </row>
    <row r="861" spans="1:20" ht="14.1" customHeight="1" x14ac:dyDescent="0.3">
      <c r="A861" s="3" t="s">
        <v>3292</v>
      </c>
      <c r="B861" s="3" t="s">
        <v>3293</v>
      </c>
      <c r="C861" s="11">
        <v>100</v>
      </c>
      <c r="D861" s="7">
        <v>235.92931960000001</v>
      </c>
      <c r="E861" s="9">
        <v>15227.524158618</v>
      </c>
      <c r="F861" s="11">
        <v>17</v>
      </c>
      <c r="G861" s="7">
        <v>313.13006645000002</v>
      </c>
      <c r="H861" s="9">
        <v>20273.808677961501</v>
      </c>
      <c r="I861" s="11">
        <v>30</v>
      </c>
      <c r="J861" s="7">
        <v>162.82366858</v>
      </c>
      <c r="K861" s="9">
        <v>10488.828892899401</v>
      </c>
      <c r="L861" s="11" t="s">
        <v>8</v>
      </c>
      <c r="M861" s="7" t="s">
        <v>8</v>
      </c>
      <c r="N861" s="9" t="s">
        <v>8</v>
      </c>
      <c r="O861" s="11" t="s">
        <v>8</v>
      </c>
      <c r="P861" s="7" t="s">
        <v>8</v>
      </c>
      <c r="Q861" s="9" t="s">
        <v>8</v>
      </c>
      <c r="R861" s="11" t="s">
        <v>8</v>
      </c>
      <c r="S861" s="7" t="s">
        <v>8</v>
      </c>
      <c r="T861" s="9" t="s">
        <v>8</v>
      </c>
    </row>
    <row r="862" spans="1:20" ht="14.1" customHeight="1" x14ac:dyDescent="0.3">
      <c r="A862" s="3" t="s">
        <v>3297</v>
      </c>
      <c r="B862" s="3" t="s">
        <v>3298</v>
      </c>
      <c r="C862" s="11">
        <v>276</v>
      </c>
      <c r="D862" s="7">
        <v>300.23024665000003</v>
      </c>
      <c r="E862" s="9">
        <v>22792.5461331222</v>
      </c>
      <c r="F862" s="11">
        <v>34</v>
      </c>
      <c r="G862" s="7">
        <v>420.80915270000003</v>
      </c>
      <c r="H862" s="9">
        <v>36297.012980048603</v>
      </c>
      <c r="I862" s="11">
        <v>31</v>
      </c>
      <c r="J862" s="7">
        <v>175.05916929</v>
      </c>
      <c r="K862" s="9">
        <v>11908.8014730415</v>
      </c>
      <c r="L862" s="11">
        <v>19</v>
      </c>
      <c r="M862" s="7">
        <v>91.541077094000002</v>
      </c>
      <c r="N862" s="9">
        <v>6052.9527588313604</v>
      </c>
      <c r="O862" s="11">
        <v>24</v>
      </c>
      <c r="P862" s="7">
        <v>372.77289114000001</v>
      </c>
      <c r="Q862" s="9">
        <v>28185.271070806099</v>
      </c>
      <c r="R862" s="11">
        <v>14</v>
      </c>
      <c r="S862" s="7">
        <v>223.94266888000001</v>
      </c>
      <c r="T862" s="9">
        <v>14990.1740017599</v>
      </c>
    </row>
    <row r="863" spans="1:20" ht="14.1" customHeight="1" x14ac:dyDescent="0.3">
      <c r="A863" s="3" t="s">
        <v>3301</v>
      </c>
      <c r="B863" s="3" t="s">
        <v>3302</v>
      </c>
      <c r="C863" s="11">
        <v>195</v>
      </c>
      <c r="D863" s="7">
        <v>275.26240310999998</v>
      </c>
      <c r="E863" s="9">
        <v>19573.3687274861</v>
      </c>
      <c r="F863" s="11">
        <v>16</v>
      </c>
      <c r="G863" s="7">
        <v>415.52173678999998</v>
      </c>
      <c r="H863" s="9">
        <v>28809.884792265399</v>
      </c>
      <c r="I863" s="11">
        <v>70</v>
      </c>
      <c r="J863" s="7">
        <v>223.36632506000001</v>
      </c>
      <c r="K863" s="9">
        <v>15419.2363742012</v>
      </c>
      <c r="L863" s="11" t="s">
        <v>8</v>
      </c>
      <c r="M863" s="7" t="s">
        <v>8</v>
      </c>
      <c r="N863" s="9" t="s">
        <v>8</v>
      </c>
      <c r="O863" s="11">
        <v>11</v>
      </c>
      <c r="P863" s="7">
        <v>308.24214461000003</v>
      </c>
      <c r="Q863" s="9">
        <v>22889.4152055903</v>
      </c>
      <c r="R863" s="11">
        <v>15</v>
      </c>
      <c r="S863" s="7">
        <v>323.25009507999999</v>
      </c>
      <c r="T863" s="9">
        <v>22262.261980674801</v>
      </c>
    </row>
    <row r="864" spans="1:20" ht="14.1" customHeight="1" x14ac:dyDescent="0.3">
      <c r="A864" s="3" t="s">
        <v>3306</v>
      </c>
      <c r="B864" s="3" t="s">
        <v>3307</v>
      </c>
      <c r="C864" s="11">
        <v>376</v>
      </c>
      <c r="D864" s="7">
        <v>332.88808950999999</v>
      </c>
      <c r="E864" s="9">
        <v>21640.198172421198</v>
      </c>
      <c r="F864" s="11">
        <v>68</v>
      </c>
      <c r="G864" s="7">
        <v>419.86818883000001</v>
      </c>
      <c r="H864" s="9">
        <v>27261.118115459099</v>
      </c>
      <c r="I864" s="11">
        <v>73</v>
      </c>
      <c r="J864" s="7">
        <v>291.38878702</v>
      </c>
      <c r="K864" s="9">
        <v>18302.4752710582</v>
      </c>
      <c r="L864" s="11">
        <v>22</v>
      </c>
      <c r="M864" s="7">
        <v>210.91967948999999</v>
      </c>
      <c r="N864" s="9">
        <v>13350.2366748648</v>
      </c>
      <c r="O864" s="11">
        <v>27</v>
      </c>
      <c r="P864" s="7">
        <v>356.95542827000003</v>
      </c>
      <c r="Q864" s="9">
        <v>26512.445661442202</v>
      </c>
      <c r="R864" s="11">
        <v>14</v>
      </c>
      <c r="S864" s="7">
        <v>276.21661810000001</v>
      </c>
      <c r="T864" s="9">
        <v>17294.919498936601</v>
      </c>
    </row>
    <row r="865" spans="1:20" ht="14.1" customHeight="1" x14ac:dyDescent="0.3">
      <c r="A865" s="3" t="s">
        <v>3311</v>
      </c>
      <c r="B865" s="3" t="s">
        <v>3312</v>
      </c>
      <c r="C865" s="11">
        <v>57</v>
      </c>
      <c r="D865" s="7">
        <v>430.73806502000002</v>
      </c>
      <c r="E865" s="9">
        <v>34055.247490315502</v>
      </c>
      <c r="F865" s="11" t="s">
        <v>8</v>
      </c>
      <c r="G865" s="7" t="s">
        <v>8</v>
      </c>
      <c r="H865" s="9" t="s">
        <v>8</v>
      </c>
      <c r="I865" s="11">
        <v>12</v>
      </c>
      <c r="J865" s="7">
        <v>296.58838535000001</v>
      </c>
      <c r="K865" s="9">
        <v>22731.934455146202</v>
      </c>
      <c r="L865" s="11" t="s">
        <v>8</v>
      </c>
      <c r="M865" s="7" t="s">
        <v>8</v>
      </c>
      <c r="N865" s="9" t="s">
        <v>8</v>
      </c>
      <c r="O865" s="11" t="s">
        <v>8</v>
      </c>
      <c r="P865" s="7" t="s">
        <v>8</v>
      </c>
      <c r="Q865" s="9" t="s">
        <v>8</v>
      </c>
      <c r="R865" s="11" t="s">
        <v>8</v>
      </c>
      <c r="S865" s="7" t="s">
        <v>8</v>
      </c>
      <c r="T865" s="9" t="s">
        <v>8</v>
      </c>
    </row>
    <row r="866" spans="1:20" ht="14.1" customHeight="1" x14ac:dyDescent="0.3">
      <c r="A866" s="3" t="s">
        <v>3315</v>
      </c>
      <c r="B866" s="3" t="s">
        <v>6810</v>
      </c>
      <c r="C866" s="11">
        <v>239</v>
      </c>
      <c r="D866" s="7">
        <v>231.05481811999999</v>
      </c>
      <c r="E866" s="9">
        <v>16927.367123783901</v>
      </c>
      <c r="F866" s="11">
        <v>14</v>
      </c>
      <c r="G866" s="7">
        <v>247.93139500999999</v>
      </c>
      <c r="H866" s="9">
        <v>16127.4988500872</v>
      </c>
      <c r="I866" s="11">
        <v>94</v>
      </c>
      <c r="J866" s="7">
        <v>223.31492671000001</v>
      </c>
      <c r="K866" s="9">
        <v>15427.168427783899</v>
      </c>
      <c r="L866" s="11" t="s">
        <v>8</v>
      </c>
      <c r="M866" s="7" t="s">
        <v>8</v>
      </c>
      <c r="N866" s="9" t="s">
        <v>8</v>
      </c>
      <c r="O866" s="11">
        <v>16</v>
      </c>
      <c r="P866" s="7">
        <v>248.95058220000001</v>
      </c>
      <c r="Q866" s="9">
        <v>16571.692073534399</v>
      </c>
      <c r="R866" s="11">
        <v>17</v>
      </c>
      <c r="S866" s="7">
        <v>171.20558446000001</v>
      </c>
      <c r="T866" s="9">
        <v>11542.188298159001</v>
      </c>
    </row>
    <row r="867" spans="1:20" ht="14.1" customHeight="1" x14ac:dyDescent="0.3">
      <c r="A867" s="3" t="s">
        <v>3319</v>
      </c>
      <c r="B867" s="3" t="s">
        <v>6811</v>
      </c>
      <c r="C867" s="11">
        <v>61</v>
      </c>
      <c r="D867" s="7">
        <v>320.34017647000002</v>
      </c>
      <c r="E867" s="9">
        <v>21128.6383497432</v>
      </c>
      <c r="F867" s="11" t="s">
        <v>8</v>
      </c>
      <c r="G867" s="7" t="s">
        <v>8</v>
      </c>
      <c r="H867" s="9" t="s">
        <v>8</v>
      </c>
      <c r="I867" s="11">
        <v>28</v>
      </c>
      <c r="J867" s="7">
        <v>249.25857859000001</v>
      </c>
      <c r="K867" s="9">
        <v>16487.820195924702</v>
      </c>
      <c r="L867" s="11" t="s">
        <v>8</v>
      </c>
      <c r="M867" s="7" t="s">
        <v>8</v>
      </c>
      <c r="N867" s="9" t="s">
        <v>8</v>
      </c>
      <c r="O867" s="11" t="s">
        <v>8</v>
      </c>
      <c r="P867" s="7" t="s">
        <v>8</v>
      </c>
      <c r="Q867" s="9" t="s">
        <v>8</v>
      </c>
      <c r="R867" s="11" t="s">
        <v>8</v>
      </c>
      <c r="S867" s="7" t="s">
        <v>8</v>
      </c>
      <c r="T867" s="9" t="s">
        <v>8</v>
      </c>
    </row>
    <row r="868" spans="1:20" ht="14.1" customHeight="1" x14ac:dyDescent="0.3">
      <c r="A868" s="3" t="s">
        <v>3323</v>
      </c>
      <c r="B868" s="3" t="s">
        <v>3324</v>
      </c>
      <c r="C868" s="11">
        <v>230</v>
      </c>
      <c r="D868" s="7">
        <v>360.30729432999999</v>
      </c>
      <c r="E868" s="9">
        <v>27215.667947788901</v>
      </c>
      <c r="F868" s="11">
        <v>43</v>
      </c>
      <c r="G868" s="7">
        <v>427.00648460999997</v>
      </c>
      <c r="H868" s="9">
        <v>28533.275441057802</v>
      </c>
      <c r="I868" s="11">
        <v>54</v>
      </c>
      <c r="J868" s="7">
        <v>316.05672336999999</v>
      </c>
      <c r="K868" s="9">
        <v>20432.405220298999</v>
      </c>
      <c r="L868" s="11" t="s">
        <v>8</v>
      </c>
      <c r="M868" s="7" t="s">
        <v>8</v>
      </c>
      <c r="N868" s="9" t="s">
        <v>8</v>
      </c>
      <c r="O868" s="11">
        <v>16</v>
      </c>
      <c r="P868" s="7">
        <v>341.29816767</v>
      </c>
      <c r="Q868" s="9">
        <v>29176.479435907098</v>
      </c>
      <c r="R868" s="11" t="s">
        <v>8</v>
      </c>
      <c r="S868" s="7" t="s">
        <v>8</v>
      </c>
      <c r="T868" s="9" t="s">
        <v>8</v>
      </c>
    </row>
    <row r="869" spans="1:20" ht="29.1" customHeight="1" x14ac:dyDescent="0.3">
      <c r="A869" s="3" t="s">
        <v>3326</v>
      </c>
      <c r="B869" s="2" t="s">
        <v>7686</v>
      </c>
      <c r="C869" s="11">
        <v>116</v>
      </c>
      <c r="D869" s="7">
        <v>362.68963452999998</v>
      </c>
      <c r="E869" s="9">
        <v>25047.018056840599</v>
      </c>
      <c r="F869" s="11">
        <v>20</v>
      </c>
      <c r="G869" s="7">
        <v>440.28518756</v>
      </c>
      <c r="H869" s="9">
        <v>28384.997650574001</v>
      </c>
      <c r="I869" s="11">
        <v>38</v>
      </c>
      <c r="J869" s="7">
        <v>330.36247056000002</v>
      </c>
      <c r="K869" s="9">
        <v>21411.516679115699</v>
      </c>
      <c r="L869" s="11" t="s">
        <v>8</v>
      </c>
      <c r="M869" s="7" t="s">
        <v>8</v>
      </c>
      <c r="N869" s="9" t="s">
        <v>8</v>
      </c>
      <c r="O869" s="11" t="s">
        <v>8</v>
      </c>
      <c r="P869" s="7" t="s">
        <v>8</v>
      </c>
      <c r="Q869" s="9" t="s">
        <v>8</v>
      </c>
      <c r="R869" s="11" t="s">
        <v>8</v>
      </c>
      <c r="S869" s="7" t="s">
        <v>8</v>
      </c>
      <c r="T869" s="9" t="s">
        <v>8</v>
      </c>
    </row>
    <row r="870" spans="1:20" ht="29.1" customHeight="1" x14ac:dyDescent="0.3">
      <c r="A870" s="3" t="s">
        <v>3330</v>
      </c>
      <c r="B870" s="2" t="s">
        <v>7687</v>
      </c>
      <c r="C870" s="11">
        <v>450</v>
      </c>
      <c r="D870" s="7">
        <v>306.16128821000001</v>
      </c>
      <c r="E870" s="9">
        <v>19570.5145265297</v>
      </c>
      <c r="F870" s="11">
        <v>57</v>
      </c>
      <c r="G870" s="7">
        <v>435.3930623</v>
      </c>
      <c r="H870" s="9">
        <v>34382.925406690003</v>
      </c>
      <c r="I870" s="11">
        <v>177</v>
      </c>
      <c r="J870" s="7">
        <v>241.65872304000001</v>
      </c>
      <c r="K870" s="9">
        <v>14325.522925397399</v>
      </c>
      <c r="L870" s="11" t="s">
        <v>8</v>
      </c>
      <c r="M870" s="7" t="s">
        <v>8</v>
      </c>
      <c r="N870" s="9" t="s">
        <v>8</v>
      </c>
      <c r="O870" s="11">
        <v>12</v>
      </c>
      <c r="P870" s="7">
        <v>422.5662231</v>
      </c>
      <c r="Q870" s="9">
        <v>25182.193466685501</v>
      </c>
      <c r="R870" s="11">
        <v>16</v>
      </c>
      <c r="S870" s="7">
        <v>227.34511380000001</v>
      </c>
      <c r="T870" s="9">
        <v>13902.268342728299</v>
      </c>
    </row>
    <row r="871" spans="1:20" ht="14.1" customHeight="1" x14ac:dyDescent="0.3">
      <c r="A871" s="3" t="s">
        <v>3335</v>
      </c>
      <c r="B871" s="3" t="s">
        <v>6814</v>
      </c>
      <c r="C871" s="11">
        <v>19</v>
      </c>
      <c r="D871" s="7">
        <v>255.72859614000001</v>
      </c>
      <c r="E871" s="9">
        <v>15347.5120723747</v>
      </c>
      <c r="F871" s="11" t="s">
        <v>8</v>
      </c>
      <c r="G871" s="7" t="s">
        <v>8</v>
      </c>
      <c r="H871" s="9" t="s">
        <v>8</v>
      </c>
      <c r="I871" s="11" t="s">
        <v>8</v>
      </c>
      <c r="J871" s="7" t="s">
        <v>8</v>
      </c>
      <c r="K871" s="9" t="s">
        <v>8</v>
      </c>
      <c r="L871" s="11" t="s">
        <v>8</v>
      </c>
      <c r="M871" s="7" t="s">
        <v>8</v>
      </c>
      <c r="N871" s="9" t="s">
        <v>8</v>
      </c>
      <c r="O871" s="11" t="s">
        <v>8</v>
      </c>
      <c r="P871" s="7" t="s">
        <v>8</v>
      </c>
      <c r="Q871" s="9" t="s">
        <v>8</v>
      </c>
      <c r="R871" s="11" t="s">
        <v>8</v>
      </c>
      <c r="S871" s="7" t="s">
        <v>8</v>
      </c>
      <c r="T871" s="9" t="s">
        <v>8</v>
      </c>
    </row>
    <row r="872" spans="1:20" ht="14.1" customHeight="1" x14ac:dyDescent="0.3">
      <c r="A872" s="3" t="s">
        <v>3338</v>
      </c>
      <c r="B872" s="3" t="s">
        <v>3339</v>
      </c>
      <c r="C872" s="11" t="s">
        <v>8</v>
      </c>
      <c r="D872" s="7" t="s">
        <v>8</v>
      </c>
      <c r="E872" s="9" t="s">
        <v>8</v>
      </c>
      <c r="F872" s="11" t="s">
        <v>8</v>
      </c>
      <c r="G872" s="7" t="s">
        <v>8</v>
      </c>
      <c r="H872" s="9" t="s">
        <v>8</v>
      </c>
      <c r="I872" s="11" t="s">
        <v>8</v>
      </c>
      <c r="J872" s="7" t="s">
        <v>8</v>
      </c>
      <c r="K872" s="9" t="s">
        <v>8</v>
      </c>
      <c r="L872" s="11" t="s">
        <v>8</v>
      </c>
      <c r="M872" s="7" t="s">
        <v>8</v>
      </c>
      <c r="N872" s="9" t="s">
        <v>8</v>
      </c>
      <c r="O872" s="11" t="s">
        <v>8</v>
      </c>
      <c r="P872" s="7" t="s">
        <v>8</v>
      </c>
      <c r="Q872" s="9" t="s">
        <v>8</v>
      </c>
      <c r="R872" s="11" t="s">
        <v>8</v>
      </c>
      <c r="S872" s="7" t="s">
        <v>8</v>
      </c>
      <c r="T872" s="9" t="s">
        <v>8</v>
      </c>
    </row>
    <row r="873" spans="1:20" ht="14.1" customHeight="1" x14ac:dyDescent="0.3">
      <c r="A873" s="3" t="s">
        <v>3341</v>
      </c>
      <c r="B873" s="3" t="s">
        <v>6815</v>
      </c>
      <c r="C873" s="11" t="s">
        <v>8</v>
      </c>
      <c r="D873" s="7" t="s">
        <v>8</v>
      </c>
      <c r="E873" s="9" t="s">
        <v>8</v>
      </c>
      <c r="F873" s="11" t="s">
        <v>8</v>
      </c>
      <c r="G873" s="7" t="s">
        <v>8</v>
      </c>
      <c r="H873" s="9" t="s">
        <v>8</v>
      </c>
      <c r="I873" s="11" t="s">
        <v>8</v>
      </c>
      <c r="J873" s="7" t="s">
        <v>8</v>
      </c>
      <c r="K873" s="9" t="s">
        <v>8</v>
      </c>
      <c r="L873" s="11" t="s">
        <v>8</v>
      </c>
      <c r="M873" s="7" t="s">
        <v>8</v>
      </c>
      <c r="N873" s="9" t="s">
        <v>8</v>
      </c>
      <c r="O873" s="11" t="s">
        <v>8</v>
      </c>
      <c r="P873" s="7" t="s">
        <v>8</v>
      </c>
      <c r="Q873" s="9" t="s">
        <v>8</v>
      </c>
      <c r="R873" s="11" t="s">
        <v>8</v>
      </c>
      <c r="S873" s="7" t="s">
        <v>8</v>
      </c>
      <c r="T873" s="9" t="s">
        <v>8</v>
      </c>
    </row>
    <row r="874" spans="1:20" ht="14.1" customHeight="1" x14ac:dyDescent="0.3">
      <c r="A874" s="3" t="s">
        <v>3345</v>
      </c>
      <c r="B874" s="3" t="s">
        <v>6816</v>
      </c>
      <c r="C874" s="11" t="s">
        <v>8</v>
      </c>
      <c r="D874" s="7" t="s">
        <v>8</v>
      </c>
      <c r="E874" s="9" t="s">
        <v>8</v>
      </c>
      <c r="F874" s="11" t="s">
        <v>8</v>
      </c>
      <c r="G874" s="7" t="s">
        <v>8</v>
      </c>
      <c r="H874" s="9" t="s">
        <v>8</v>
      </c>
      <c r="I874" s="11" t="s">
        <v>8</v>
      </c>
      <c r="J874" s="7" t="s">
        <v>8</v>
      </c>
      <c r="K874" s="9" t="s">
        <v>8</v>
      </c>
      <c r="L874" s="11" t="s">
        <v>8</v>
      </c>
      <c r="M874" s="7" t="s">
        <v>8</v>
      </c>
      <c r="N874" s="9" t="s">
        <v>8</v>
      </c>
      <c r="O874" s="11" t="s">
        <v>8</v>
      </c>
      <c r="P874" s="7" t="s">
        <v>8</v>
      </c>
      <c r="Q874" s="9" t="s">
        <v>8</v>
      </c>
      <c r="R874" s="11" t="s">
        <v>8</v>
      </c>
      <c r="S874" s="7" t="s">
        <v>8</v>
      </c>
      <c r="T874" s="9" t="s">
        <v>8</v>
      </c>
    </row>
    <row r="875" spans="1:20" ht="29.1" customHeight="1" x14ac:dyDescent="0.3">
      <c r="A875" s="3" t="s">
        <v>3349</v>
      </c>
      <c r="B875" s="2" t="s">
        <v>7688</v>
      </c>
      <c r="C875" s="11">
        <v>22</v>
      </c>
      <c r="D875" s="7">
        <v>83.557867556999994</v>
      </c>
      <c r="E875" s="9">
        <v>16316.1694250744</v>
      </c>
      <c r="F875" s="11" t="s">
        <v>8</v>
      </c>
      <c r="G875" s="7" t="s">
        <v>8</v>
      </c>
      <c r="H875" s="9" t="s">
        <v>8</v>
      </c>
      <c r="I875" s="11">
        <v>13</v>
      </c>
      <c r="J875" s="7">
        <v>83.571687374000007</v>
      </c>
      <c r="K875" s="9">
        <v>17953.276884096202</v>
      </c>
      <c r="L875" s="11" t="s">
        <v>8</v>
      </c>
      <c r="M875" s="7" t="s">
        <v>8</v>
      </c>
      <c r="N875" s="9" t="s">
        <v>8</v>
      </c>
      <c r="O875" s="11" t="s">
        <v>8</v>
      </c>
      <c r="P875" s="7" t="s">
        <v>8</v>
      </c>
      <c r="Q875" s="9" t="s">
        <v>8</v>
      </c>
      <c r="R875" s="11" t="s">
        <v>8</v>
      </c>
      <c r="S875" s="7" t="s">
        <v>8</v>
      </c>
      <c r="T875" s="9" t="s">
        <v>8</v>
      </c>
    </row>
    <row r="876" spans="1:20" ht="14.1" customHeight="1" x14ac:dyDescent="0.3">
      <c r="A876" s="3" t="s">
        <v>3352</v>
      </c>
      <c r="B876" s="3" t="s">
        <v>3353</v>
      </c>
      <c r="C876" s="11">
        <v>17</v>
      </c>
      <c r="D876" s="7">
        <v>118.66883470000001</v>
      </c>
      <c r="E876" s="9">
        <v>8757.6308576088195</v>
      </c>
      <c r="F876" s="11" t="s">
        <v>8</v>
      </c>
      <c r="G876" s="7" t="s">
        <v>8</v>
      </c>
      <c r="H876" s="9" t="s">
        <v>8</v>
      </c>
      <c r="I876" s="11" t="s">
        <v>8</v>
      </c>
      <c r="J876" s="7" t="s">
        <v>8</v>
      </c>
      <c r="K876" s="9" t="s">
        <v>8</v>
      </c>
      <c r="L876" s="11" t="s">
        <v>8</v>
      </c>
      <c r="M876" s="7" t="s">
        <v>8</v>
      </c>
      <c r="N876" s="9" t="s">
        <v>8</v>
      </c>
      <c r="O876" s="11" t="s">
        <v>8</v>
      </c>
      <c r="P876" s="7" t="s">
        <v>8</v>
      </c>
      <c r="Q876" s="9" t="s">
        <v>8</v>
      </c>
      <c r="R876" s="11" t="s">
        <v>8</v>
      </c>
      <c r="S876" s="7" t="s">
        <v>8</v>
      </c>
      <c r="T876" s="9" t="s">
        <v>8</v>
      </c>
    </row>
    <row r="877" spans="1:20" ht="14.1" customHeight="1" x14ac:dyDescent="0.3">
      <c r="A877" s="3" t="s">
        <v>3356</v>
      </c>
      <c r="B877" s="3" t="s">
        <v>6818</v>
      </c>
      <c r="C877" s="11">
        <v>31</v>
      </c>
      <c r="D877" s="7">
        <v>108.80597437</v>
      </c>
      <c r="E877" s="9">
        <v>13648.1838081552</v>
      </c>
      <c r="F877" s="11" t="s">
        <v>8</v>
      </c>
      <c r="G877" s="7" t="s">
        <v>8</v>
      </c>
      <c r="H877" s="9" t="s">
        <v>8</v>
      </c>
      <c r="I877" s="11">
        <v>14</v>
      </c>
      <c r="J877" s="7">
        <v>109.54306453</v>
      </c>
      <c r="K877" s="9">
        <v>10903.9342650784</v>
      </c>
      <c r="L877" s="11" t="s">
        <v>8</v>
      </c>
      <c r="M877" s="7" t="s">
        <v>8</v>
      </c>
      <c r="N877" s="9" t="s">
        <v>8</v>
      </c>
      <c r="O877" s="11" t="s">
        <v>8</v>
      </c>
      <c r="P877" s="7" t="s">
        <v>8</v>
      </c>
      <c r="Q877" s="9" t="s">
        <v>8</v>
      </c>
      <c r="R877" s="11" t="s">
        <v>8</v>
      </c>
      <c r="S877" s="7" t="s">
        <v>8</v>
      </c>
      <c r="T877" s="9" t="s">
        <v>8</v>
      </c>
    </row>
    <row r="878" spans="1:20" ht="14.1" customHeight="1" x14ac:dyDescent="0.3">
      <c r="A878" s="3" t="s">
        <v>3360</v>
      </c>
      <c r="B878" s="3" t="s">
        <v>6819</v>
      </c>
      <c r="C878" s="11" t="s">
        <v>8</v>
      </c>
      <c r="D878" s="7" t="s">
        <v>8</v>
      </c>
      <c r="E878" s="9" t="s">
        <v>8</v>
      </c>
      <c r="F878" s="11" t="s">
        <v>8</v>
      </c>
      <c r="G878" s="7" t="s">
        <v>8</v>
      </c>
      <c r="H878" s="9" t="s">
        <v>8</v>
      </c>
      <c r="I878" s="11" t="s">
        <v>8</v>
      </c>
      <c r="J878" s="7" t="s">
        <v>8</v>
      </c>
      <c r="K878" s="9" t="s">
        <v>8</v>
      </c>
      <c r="L878" s="11" t="s">
        <v>8</v>
      </c>
      <c r="M878" s="7" t="s">
        <v>8</v>
      </c>
      <c r="N878" s="9" t="s">
        <v>8</v>
      </c>
      <c r="O878" s="11" t="s">
        <v>8</v>
      </c>
      <c r="P878" s="7" t="s">
        <v>8</v>
      </c>
      <c r="Q878" s="9" t="s">
        <v>8</v>
      </c>
      <c r="R878" s="11" t="s">
        <v>8</v>
      </c>
      <c r="S878" s="7" t="s">
        <v>8</v>
      </c>
      <c r="T878" s="9" t="s">
        <v>8</v>
      </c>
    </row>
    <row r="879" spans="1:20" ht="14.1" customHeight="1" x14ac:dyDescent="0.3">
      <c r="A879" s="3" t="s">
        <v>3364</v>
      </c>
      <c r="B879" s="3" t="s">
        <v>6820</v>
      </c>
      <c r="C879" s="11" t="s">
        <v>8</v>
      </c>
      <c r="D879" s="7" t="s">
        <v>8</v>
      </c>
      <c r="E879" s="9" t="s">
        <v>8</v>
      </c>
      <c r="F879" s="11" t="s">
        <v>8</v>
      </c>
      <c r="G879" s="7" t="s">
        <v>8</v>
      </c>
      <c r="H879" s="9" t="s">
        <v>8</v>
      </c>
      <c r="I879" s="11" t="s">
        <v>8</v>
      </c>
      <c r="J879" s="7" t="s">
        <v>8</v>
      </c>
      <c r="K879" s="9" t="s">
        <v>8</v>
      </c>
      <c r="L879" s="11" t="s">
        <v>8</v>
      </c>
      <c r="M879" s="7" t="s">
        <v>8</v>
      </c>
      <c r="N879" s="9" t="s">
        <v>8</v>
      </c>
      <c r="O879" s="11" t="s">
        <v>8</v>
      </c>
      <c r="P879" s="7" t="s">
        <v>8</v>
      </c>
      <c r="Q879" s="9" t="s">
        <v>8</v>
      </c>
      <c r="R879" s="11" t="s">
        <v>8</v>
      </c>
      <c r="S879" s="7" t="s">
        <v>8</v>
      </c>
      <c r="T879" s="9" t="s">
        <v>8</v>
      </c>
    </row>
    <row r="880" spans="1:20" ht="14.1" customHeight="1" x14ac:dyDescent="0.3">
      <c r="A880" s="3" t="s">
        <v>3368</v>
      </c>
      <c r="B880" s="3" t="s">
        <v>6821</v>
      </c>
      <c r="C880" s="11" t="s">
        <v>8</v>
      </c>
      <c r="D880" s="7" t="s">
        <v>8</v>
      </c>
      <c r="E880" s="9" t="s">
        <v>8</v>
      </c>
      <c r="F880" s="11" t="s">
        <v>8</v>
      </c>
      <c r="G880" s="7" t="s">
        <v>8</v>
      </c>
      <c r="H880" s="9" t="s">
        <v>8</v>
      </c>
      <c r="I880" s="11" t="s">
        <v>8</v>
      </c>
      <c r="J880" s="7" t="s">
        <v>8</v>
      </c>
      <c r="K880" s="9" t="s">
        <v>8</v>
      </c>
      <c r="L880" s="11" t="s">
        <v>8</v>
      </c>
      <c r="M880" s="7" t="s">
        <v>8</v>
      </c>
      <c r="N880" s="9" t="s">
        <v>8</v>
      </c>
      <c r="O880" s="11" t="s">
        <v>8</v>
      </c>
      <c r="P880" s="7" t="s">
        <v>8</v>
      </c>
      <c r="Q880" s="9" t="s">
        <v>8</v>
      </c>
      <c r="R880" s="11" t="s">
        <v>8</v>
      </c>
      <c r="S880" s="7" t="s">
        <v>8</v>
      </c>
      <c r="T880" s="9" t="s">
        <v>8</v>
      </c>
    </row>
    <row r="881" spans="1:20" ht="14.1" customHeight="1" x14ac:dyDescent="0.3">
      <c r="A881" s="3" t="s">
        <v>3372</v>
      </c>
      <c r="B881" s="3" t="s">
        <v>6822</v>
      </c>
      <c r="C881" s="11" t="s">
        <v>8</v>
      </c>
      <c r="D881" s="7" t="s">
        <v>8</v>
      </c>
      <c r="E881" s="9" t="s">
        <v>8</v>
      </c>
      <c r="F881" s="11" t="s">
        <v>8</v>
      </c>
      <c r="G881" s="7" t="s">
        <v>8</v>
      </c>
      <c r="H881" s="9" t="s">
        <v>8</v>
      </c>
      <c r="I881" s="11" t="s">
        <v>8</v>
      </c>
      <c r="J881" s="7" t="s">
        <v>8</v>
      </c>
      <c r="K881" s="9" t="s">
        <v>8</v>
      </c>
      <c r="L881" s="11" t="s">
        <v>8</v>
      </c>
      <c r="M881" s="7" t="s">
        <v>8</v>
      </c>
      <c r="N881" s="9" t="s">
        <v>8</v>
      </c>
      <c r="O881" s="11" t="s">
        <v>8</v>
      </c>
      <c r="P881" s="7" t="s">
        <v>8</v>
      </c>
      <c r="Q881" s="9" t="s">
        <v>8</v>
      </c>
      <c r="R881" s="11" t="s">
        <v>8</v>
      </c>
      <c r="S881" s="7" t="s">
        <v>8</v>
      </c>
      <c r="T881" s="9" t="s">
        <v>8</v>
      </c>
    </row>
    <row r="882" spans="1:20" ht="29.1" customHeight="1" x14ac:dyDescent="0.3">
      <c r="A882" s="3" t="s">
        <v>3376</v>
      </c>
      <c r="B882" s="2" t="s">
        <v>3377</v>
      </c>
      <c r="C882" s="11">
        <v>47</v>
      </c>
      <c r="D882" s="7">
        <v>172.12388168000001</v>
      </c>
      <c r="E882" s="9">
        <v>14271.393068207</v>
      </c>
      <c r="F882" s="11" t="s">
        <v>8</v>
      </c>
      <c r="G882" s="7" t="s">
        <v>8</v>
      </c>
      <c r="H882" s="9" t="s">
        <v>8</v>
      </c>
      <c r="I882" s="11">
        <v>15</v>
      </c>
      <c r="J882" s="7">
        <v>173.70257989000001</v>
      </c>
      <c r="K882" s="9">
        <v>11885.63500566</v>
      </c>
      <c r="L882" s="11" t="s">
        <v>8</v>
      </c>
      <c r="M882" s="7" t="s">
        <v>8</v>
      </c>
      <c r="N882" s="9" t="s">
        <v>8</v>
      </c>
      <c r="O882" s="11" t="s">
        <v>8</v>
      </c>
      <c r="P882" s="7" t="s">
        <v>8</v>
      </c>
      <c r="Q882" s="9" t="s">
        <v>8</v>
      </c>
      <c r="R882" s="11" t="s">
        <v>8</v>
      </c>
      <c r="S882" s="7" t="s">
        <v>8</v>
      </c>
      <c r="T882" s="9" t="s">
        <v>8</v>
      </c>
    </row>
    <row r="883" spans="1:20" ht="14.1" customHeight="1" x14ac:dyDescent="0.3">
      <c r="A883" s="3" t="s">
        <v>3380</v>
      </c>
      <c r="B883" s="3" t="s">
        <v>3381</v>
      </c>
      <c r="C883" s="11">
        <v>38</v>
      </c>
      <c r="D883" s="7">
        <v>114.22797778</v>
      </c>
      <c r="E883" s="9">
        <v>18128.063646608502</v>
      </c>
      <c r="F883" s="11" t="s">
        <v>8</v>
      </c>
      <c r="G883" s="7" t="s">
        <v>8</v>
      </c>
      <c r="H883" s="9" t="s">
        <v>8</v>
      </c>
      <c r="I883" s="11">
        <v>22</v>
      </c>
      <c r="J883" s="7">
        <v>113.03172103</v>
      </c>
      <c r="K883" s="9">
        <v>15534.524972535201</v>
      </c>
      <c r="L883" s="11" t="s">
        <v>8</v>
      </c>
      <c r="M883" s="7" t="s">
        <v>8</v>
      </c>
      <c r="N883" s="9" t="s">
        <v>8</v>
      </c>
      <c r="O883" s="11" t="s">
        <v>8</v>
      </c>
      <c r="P883" s="7" t="s">
        <v>8</v>
      </c>
      <c r="Q883" s="9" t="s">
        <v>8</v>
      </c>
      <c r="R883" s="11" t="s">
        <v>8</v>
      </c>
      <c r="S883" s="7" t="s">
        <v>8</v>
      </c>
      <c r="T883" s="9" t="s">
        <v>8</v>
      </c>
    </row>
    <row r="884" spans="1:20" ht="29.1" customHeight="1" x14ac:dyDescent="0.3">
      <c r="A884" s="3" t="s">
        <v>3384</v>
      </c>
      <c r="B884" s="2" t="s">
        <v>7689</v>
      </c>
      <c r="C884" s="11" t="s">
        <v>8</v>
      </c>
      <c r="D884" s="7" t="s">
        <v>8</v>
      </c>
      <c r="E884" s="9" t="s">
        <v>8</v>
      </c>
      <c r="F884" s="11" t="s">
        <v>8</v>
      </c>
      <c r="G884" s="7" t="s">
        <v>8</v>
      </c>
      <c r="H884" s="9" t="s">
        <v>8</v>
      </c>
      <c r="I884" s="11" t="s">
        <v>8</v>
      </c>
      <c r="J884" s="7" t="s">
        <v>8</v>
      </c>
      <c r="K884" s="9" t="s">
        <v>8</v>
      </c>
      <c r="L884" s="11" t="s">
        <v>8</v>
      </c>
      <c r="M884" s="7" t="s">
        <v>8</v>
      </c>
      <c r="N884" s="9" t="s">
        <v>8</v>
      </c>
      <c r="O884" s="11" t="s">
        <v>8</v>
      </c>
      <c r="P884" s="7" t="s">
        <v>8</v>
      </c>
      <c r="Q884" s="9" t="s">
        <v>8</v>
      </c>
      <c r="R884" s="11" t="s">
        <v>8</v>
      </c>
      <c r="S884" s="7" t="s">
        <v>8</v>
      </c>
      <c r="T884" s="9" t="s">
        <v>8</v>
      </c>
    </row>
    <row r="885" spans="1:20" ht="29.1" customHeight="1" x14ac:dyDescent="0.3">
      <c r="A885" s="3" t="s">
        <v>3388</v>
      </c>
      <c r="B885" s="2" t="s">
        <v>3389</v>
      </c>
      <c r="C885" s="11">
        <v>13</v>
      </c>
      <c r="D885" s="7">
        <v>240.47068195</v>
      </c>
      <c r="E885" s="9">
        <v>24920.2387454241</v>
      </c>
      <c r="F885" s="11" t="s">
        <v>8</v>
      </c>
      <c r="G885" s="7" t="s">
        <v>8</v>
      </c>
      <c r="H885" s="9" t="s">
        <v>8</v>
      </c>
      <c r="I885" s="11" t="s">
        <v>8</v>
      </c>
      <c r="J885" s="7" t="s">
        <v>8</v>
      </c>
      <c r="K885" s="9" t="s">
        <v>8</v>
      </c>
      <c r="L885" s="11" t="s">
        <v>8</v>
      </c>
      <c r="M885" s="7" t="s">
        <v>8</v>
      </c>
      <c r="N885" s="9" t="s">
        <v>8</v>
      </c>
      <c r="O885" s="11" t="s">
        <v>8</v>
      </c>
      <c r="P885" s="7" t="s">
        <v>8</v>
      </c>
      <c r="Q885" s="9" t="s">
        <v>8</v>
      </c>
      <c r="R885" s="11" t="s">
        <v>8</v>
      </c>
      <c r="S885" s="7" t="s">
        <v>8</v>
      </c>
      <c r="T885" s="9" t="s">
        <v>8</v>
      </c>
    </row>
    <row r="886" spans="1:20" ht="14.1" customHeight="1" x14ac:dyDescent="0.3">
      <c r="A886" s="3" t="s">
        <v>3392</v>
      </c>
      <c r="B886" s="3" t="s">
        <v>3393</v>
      </c>
      <c r="C886" s="11">
        <v>23</v>
      </c>
      <c r="D886" s="7">
        <v>60.571643195999997</v>
      </c>
      <c r="E886" s="9">
        <v>8079.5446405521197</v>
      </c>
      <c r="F886" s="11" t="s">
        <v>8</v>
      </c>
      <c r="G886" s="7" t="s">
        <v>8</v>
      </c>
      <c r="H886" s="9" t="s">
        <v>8</v>
      </c>
      <c r="I886" s="11" t="s">
        <v>8</v>
      </c>
      <c r="J886" s="7" t="s">
        <v>8</v>
      </c>
      <c r="K886" s="9" t="s">
        <v>8</v>
      </c>
      <c r="L886" s="11" t="s">
        <v>8</v>
      </c>
      <c r="M886" s="7" t="s">
        <v>8</v>
      </c>
      <c r="N886" s="9" t="s">
        <v>8</v>
      </c>
      <c r="O886" s="11" t="s">
        <v>8</v>
      </c>
      <c r="P886" s="7" t="s">
        <v>8</v>
      </c>
      <c r="Q886" s="9" t="s">
        <v>8</v>
      </c>
      <c r="R886" s="11" t="s">
        <v>8</v>
      </c>
      <c r="S886" s="7" t="s">
        <v>8</v>
      </c>
      <c r="T886" s="9" t="s">
        <v>8</v>
      </c>
    </row>
    <row r="887" spans="1:20" ht="29.1" customHeight="1" x14ac:dyDescent="0.3">
      <c r="A887" s="3" t="s">
        <v>3396</v>
      </c>
      <c r="B887" s="2" t="s">
        <v>7690</v>
      </c>
      <c r="C887" s="11" t="s">
        <v>8</v>
      </c>
      <c r="D887" s="7" t="s">
        <v>8</v>
      </c>
      <c r="E887" s="9" t="s">
        <v>8</v>
      </c>
      <c r="F887" s="11" t="s">
        <v>8</v>
      </c>
      <c r="G887" s="7" t="s">
        <v>8</v>
      </c>
      <c r="H887" s="9" t="s">
        <v>8</v>
      </c>
      <c r="I887" s="11" t="s">
        <v>8</v>
      </c>
      <c r="J887" s="7" t="s">
        <v>8</v>
      </c>
      <c r="K887" s="9" t="s">
        <v>8</v>
      </c>
      <c r="L887" s="11" t="s">
        <v>8</v>
      </c>
      <c r="M887" s="7" t="s">
        <v>8</v>
      </c>
      <c r="N887" s="9" t="s">
        <v>8</v>
      </c>
      <c r="O887" s="11" t="s">
        <v>8</v>
      </c>
      <c r="P887" s="7" t="s">
        <v>8</v>
      </c>
      <c r="Q887" s="9" t="s">
        <v>8</v>
      </c>
      <c r="R887" s="11" t="s">
        <v>8</v>
      </c>
      <c r="S887" s="7" t="s">
        <v>8</v>
      </c>
      <c r="T887" s="9" t="s">
        <v>8</v>
      </c>
    </row>
    <row r="888" spans="1:20" ht="14.1" customHeight="1" x14ac:dyDescent="0.3">
      <c r="A888" s="3" t="s">
        <v>3400</v>
      </c>
      <c r="B888" s="3" t="s">
        <v>3401</v>
      </c>
      <c r="C888" s="11">
        <v>22</v>
      </c>
      <c r="D888" s="7">
        <v>145.97835673</v>
      </c>
      <c r="E888" s="9">
        <v>18440.083076819199</v>
      </c>
      <c r="F888" s="11" t="s">
        <v>8</v>
      </c>
      <c r="G888" s="7" t="s">
        <v>8</v>
      </c>
      <c r="H888" s="9" t="s">
        <v>8</v>
      </c>
      <c r="I888" s="11" t="s">
        <v>8</v>
      </c>
      <c r="J888" s="7" t="s">
        <v>8</v>
      </c>
      <c r="K888" s="9" t="s">
        <v>8</v>
      </c>
      <c r="L888" s="11" t="s">
        <v>8</v>
      </c>
      <c r="M888" s="7" t="s">
        <v>8</v>
      </c>
      <c r="N888" s="9" t="s">
        <v>8</v>
      </c>
      <c r="O888" s="11" t="s">
        <v>8</v>
      </c>
      <c r="P888" s="7" t="s">
        <v>8</v>
      </c>
      <c r="Q888" s="9" t="s">
        <v>8</v>
      </c>
      <c r="R888" s="11" t="s">
        <v>8</v>
      </c>
      <c r="S888" s="7" t="s">
        <v>8</v>
      </c>
      <c r="T888" s="9" t="s">
        <v>8</v>
      </c>
    </row>
    <row r="889" spans="1:20" ht="14.1" customHeight="1" x14ac:dyDescent="0.3">
      <c r="A889" s="3" t="s">
        <v>3404</v>
      </c>
      <c r="B889" s="3" t="s">
        <v>6827</v>
      </c>
      <c r="C889" s="11">
        <v>32</v>
      </c>
      <c r="D889" s="7">
        <v>184.59109806999999</v>
      </c>
      <c r="E889" s="9">
        <v>20376.121430296698</v>
      </c>
      <c r="F889" s="11" t="s">
        <v>8</v>
      </c>
      <c r="G889" s="7" t="s">
        <v>8</v>
      </c>
      <c r="H889" s="9" t="s">
        <v>8</v>
      </c>
      <c r="I889" s="11">
        <v>14</v>
      </c>
      <c r="J889" s="7">
        <v>178.86200830000001</v>
      </c>
      <c r="K889" s="9">
        <v>16660.816062035599</v>
      </c>
      <c r="L889" s="11" t="s">
        <v>8</v>
      </c>
      <c r="M889" s="7" t="s">
        <v>8</v>
      </c>
      <c r="N889" s="9" t="s">
        <v>8</v>
      </c>
      <c r="O889" s="11" t="s">
        <v>8</v>
      </c>
      <c r="P889" s="7" t="s">
        <v>8</v>
      </c>
      <c r="Q889" s="9" t="s">
        <v>8</v>
      </c>
      <c r="R889" s="11" t="s">
        <v>8</v>
      </c>
      <c r="S889" s="7" t="s">
        <v>8</v>
      </c>
      <c r="T889" s="9" t="s">
        <v>8</v>
      </c>
    </row>
    <row r="890" spans="1:20" ht="14.1" customHeight="1" x14ac:dyDescent="0.3">
      <c r="A890" s="3" t="s">
        <v>3408</v>
      </c>
      <c r="B890" s="3" t="s">
        <v>3409</v>
      </c>
      <c r="C890" s="11">
        <v>5070</v>
      </c>
      <c r="D890" s="7">
        <v>284.06888091000002</v>
      </c>
      <c r="E890" s="9">
        <v>20581.299559648101</v>
      </c>
      <c r="F890" s="11">
        <v>798</v>
      </c>
      <c r="G890" s="7">
        <v>419.36516387</v>
      </c>
      <c r="H890" s="9">
        <v>28758.1788626505</v>
      </c>
      <c r="I890" s="11">
        <v>1014</v>
      </c>
      <c r="J890" s="7">
        <v>260.50515976999998</v>
      </c>
      <c r="K890" s="9">
        <v>17911.196895004599</v>
      </c>
      <c r="L890" s="11">
        <v>197</v>
      </c>
      <c r="M890" s="7">
        <v>140.56354845000001</v>
      </c>
      <c r="N890" s="9">
        <v>10183.0763692167</v>
      </c>
      <c r="O890" s="11">
        <v>434</v>
      </c>
      <c r="P890" s="7">
        <v>306.91321447000001</v>
      </c>
      <c r="Q890" s="9">
        <v>25667.803246371299</v>
      </c>
      <c r="R890" s="11">
        <v>294</v>
      </c>
      <c r="S890" s="7">
        <v>245.53905326</v>
      </c>
      <c r="T890" s="9">
        <v>16797.850369729498</v>
      </c>
    </row>
    <row r="891" spans="1:20" ht="29.1" customHeight="1" x14ac:dyDescent="0.3">
      <c r="A891" s="3" t="s">
        <v>3413</v>
      </c>
      <c r="B891" s="2" t="s">
        <v>7691</v>
      </c>
      <c r="C891" s="11">
        <v>4109</v>
      </c>
      <c r="D891" s="7">
        <v>163.21721045999999</v>
      </c>
      <c r="E891" s="9">
        <v>20975.801569323801</v>
      </c>
      <c r="F891" s="11">
        <v>359</v>
      </c>
      <c r="G891" s="7">
        <v>194.14712359000001</v>
      </c>
      <c r="H891" s="9">
        <v>22682.8004720727</v>
      </c>
      <c r="I891" s="11">
        <v>467</v>
      </c>
      <c r="J891" s="7">
        <v>131.77798121999999</v>
      </c>
      <c r="K891" s="9">
        <v>15224.1242891902</v>
      </c>
      <c r="L891" s="11">
        <v>287</v>
      </c>
      <c r="M891" s="7">
        <v>67.838205798000004</v>
      </c>
      <c r="N891" s="9">
        <v>7950.46539488086</v>
      </c>
      <c r="O891" s="11">
        <v>371</v>
      </c>
      <c r="P891" s="7">
        <v>201.67238696999999</v>
      </c>
      <c r="Q891" s="9">
        <v>25531.9529554603</v>
      </c>
      <c r="R891" s="11">
        <v>273</v>
      </c>
      <c r="S891" s="7">
        <v>166.79309960000001</v>
      </c>
      <c r="T891" s="9">
        <v>22224.549216805201</v>
      </c>
    </row>
    <row r="892" spans="1:20" ht="29.1" customHeight="1" x14ac:dyDescent="0.3">
      <c r="A892" s="3" t="s">
        <v>3415</v>
      </c>
      <c r="B892" s="2" t="s">
        <v>3416</v>
      </c>
      <c r="C892" s="11">
        <v>1440</v>
      </c>
      <c r="D892" s="7">
        <v>316.80256102999999</v>
      </c>
      <c r="E892" s="9">
        <v>23241.3608877156</v>
      </c>
      <c r="F892" s="11">
        <v>211</v>
      </c>
      <c r="G892" s="7">
        <v>453.45264089</v>
      </c>
      <c r="H892" s="9">
        <v>36642.6081338066</v>
      </c>
      <c r="I892" s="11">
        <v>211</v>
      </c>
      <c r="J892" s="7">
        <v>302.36851924000001</v>
      </c>
      <c r="K892" s="9">
        <v>20885.472253282402</v>
      </c>
      <c r="L892" s="11">
        <v>50</v>
      </c>
      <c r="M892" s="7">
        <v>136.05446498000001</v>
      </c>
      <c r="N892" s="9">
        <v>9393.3232016395596</v>
      </c>
      <c r="O892" s="11">
        <v>85</v>
      </c>
      <c r="P892" s="7">
        <v>240.05497735</v>
      </c>
      <c r="Q892" s="9">
        <v>17413.048350447101</v>
      </c>
      <c r="R892" s="11">
        <v>117</v>
      </c>
      <c r="S892" s="7">
        <v>275.74664596999997</v>
      </c>
      <c r="T892" s="9">
        <v>21717.743586356599</v>
      </c>
    </row>
    <row r="893" spans="1:20" ht="14.1" customHeight="1" x14ac:dyDescent="0.3">
      <c r="A893" s="3" t="s">
        <v>3420</v>
      </c>
      <c r="B893" s="3" t="s">
        <v>1312</v>
      </c>
      <c r="C893" s="11">
        <v>1578</v>
      </c>
      <c r="D893" s="7">
        <v>194.31444955000001</v>
      </c>
      <c r="E893" s="9">
        <v>13204.5194676966</v>
      </c>
      <c r="F893" s="11">
        <v>197</v>
      </c>
      <c r="G893" s="7">
        <v>279.69198203000002</v>
      </c>
      <c r="H893" s="9">
        <v>20938.132162981401</v>
      </c>
      <c r="I893" s="11">
        <v>376</v>
      </c>
      <c r="J893" s="7">
        <v>179.08054991</v>
      </c>
      <c r="K893" s="9">
        <v>11782.814606973499</v>
      </c>
      <c r="L893" s="11" t="s">
        <v>8</v>
      </c>
      <c r="M893" s="7" t="s">
        <v>8</v>
      </c>
      <c r="N893" s="9" t="s">
        <v>8</v>
      </c>
      <c r="O893" s="11">
        <v>111</v>
      </c>
      <c r="P893" s="7">
        <v>199.13428905999999</v>
      </c>
      <c r="Q893" s="9">
        <v>13751.8024004575</v>
      </c>
      <c r="R893" s="11">
        <v>100</v>
      </c>
      <c r="S893" s="7">
        <v>179.07845208000001</v>
      </c>
      <c r="T893" s="9">
        <v>12360.8867668856</v>
      </c>
    </row>
    <row r="894" spans="1:20" ht="14.1" customHeight="1" x14ac:dyDescent="0.3">
      <c r="A894" s="3" t="s">
        <v>3423</v>
      </c>
      <c r="B894" s="3" t="s">
        <v>3424</v>
      </c>
      <c r="C894" s="11">
        <v>5856</v>
      </c>
      <c r="D894" s="7">
        <v>171.39315698999999</v>
      </c>
      <c r="E894" s="9">
        <v>11816.848816223801</v>
      </c>
      <c r="F894" s="11">
        <v>459</v>
      </c>
      <c r="G894" s="7">
        <v>241.41903980999999</v>
      </c>
      <c r="H894" s="9">
        <v>18895.371680313099</v>
      </c>
      <c r="I894" s="11">
        <v>1624</v>
      </c>
      <c r="J894" s="7">
        <v>167.78512309000001</v>
      </c>
      <c r="K894" s="9">
        <v>11251.5030364829</v>
      </c>
      <c r="L894" s="11">
        <v>180</v>
      </c>
      <c r="M894" s="7">
        <v>121.45933673</v>
      </c>
      <c r="N894" s="9">
        <v>8026.2391998232097</v>
      </c>
      <c r="O894" s="11">
        <v>288</v>
      </c>
      <c r="P894" s="7">
        <v>198.27641123000001</v>
      </c>
      <c r="Q894" s="9">
        <v>13154.089800055001</v>
      </c>
      <c r="R894" s="11">
        <v>343</v>
      </c>
      <c r="S894" s="7">
        <v>151.42898617</v>
      </c>
      <c r="T894" s="9">
        <v>9952.2864263026204</v>
      </c>
    </row>
    <row r="895" spans="1:20" ht="14.1" customHeight="1" x14ac:dyDescent="0.3">
      <c r="A895" s="3" t="s">
        <v>3427</v>
      </c>
      <c r="B895" s="3" t="s">
        <v>6830</v>
      </c>
      <c r="C895" s="11">
        <v>697</v>
      </c>
      <c r="D895" s="7">
        <v>256.72971933999997</v>
      </c>
      <c r="E895" s="9">
        <v>17256.276035003699</v>
      </c>
      <c r="F895" s="11">
        <v>69</v>
      </c>
      <c r="G895" s="7">
        <v>412.03614727000001</v>
      </c>
      <c r="H895" s="9">
        <v>27793.555986475501</v>
      </c>
      <c r="I895" s="11">
        <v>135</v>
      </c>
      <c r="J895" s="7">
        <v>241.04986926999999</v>
      </c>
      <c r="K895" s="9">
        <v>15734.0494129253</v>
      </c>
      <c r="L895" s="11" t="s">
        <v>8</v>
      </c>
      <c r="M895" s="7" t="s">
        <v>8</v>
      </c>
      <c r="N895" s="9" t="s">
        <v>8</v>
      </c>
      <c r="O895" s="11">
        <v>53</v>
      </c>
      <c r="P895" s="7">
        <v>239.81937653</v>
      </c>
      <c r="Q895" s="9">
        <v>15435.3218468418</v>
      </c>
      <c r="R895" s="11">
        <v>106</v>
      </c>
      <c r="S895" s="7">
        <v>206.28532107999999</v>
      </c>
      <c r="T895" s="9">
        <v>13375.2033426916</v>
      </c>
    </row>
    <row r="896" spans="1:20" ht="14.1" customHeight="1" x14ac:dyDescent="0.3">
      <c r="A896" s="3" t="s">
        <v>3430</v>
      </c>
      <c r="B896" s="3" t="s">
        <v>6831</v>
      </c>
      <c r="C896" s="11">
        <v>527</v>
      </c>
      <c r="D896" s="7">
        <v>251.34233628999999</v>
      </c>
      <c r="E896" s="9">
        <v>17039.0770618565</v>
      </c>
      <c r="F896" s="11">
        <v>40</v>
      </c>
      <c r="G896" s="7">
        <v>369.07644929000003</v>
      </c>
      <c r="H896" s="9">
        <v>27230.551979080999</v>
      </c>
      <c r="I896" s="11">
        <v>61</v>
      </c>
      <c r="J896" s="7">
        <v>208.2039742</v>
      </c>
      <c r="K896" s="9">
        <v>13515.944521937799</v>
      </c>
      <c r="L896" s="11">
        <v>39</v>
      </c>
      <c r="M896" s="7">
        <v>178.83476924000001</v>
      </c>
      <c r="N896" s="9">
        <v>11602.4312960441</v>
      </c>
      <c r="O896" s="11">
        <v>52</v>
      </c>
      <c r="P896" s="7">
        <v>357.57455748000001</v>
      </c>
      <c r="Q896" s="9">
        <v>29101.9570649913</v>
      </c>
      <c r="R896" s="11">
        <v>28</v>
      </c>
      <c r="S896" s="7">
        <v>222.70123581999999</v>
      </c>
      <c r="T896" s="9">
        <v>14441.544763222</v>
      </c>
    </row>
    <row r="897" spans="1:20" ht="14.1" customHeight="1" x14ac:dyDescent="0.3">
      <c r="A897" s="3" t="s">
        <v>3434</v>
      </c>
      <c r="B897" s="3" t="s">
        <v>6832</v>
      </c>
      <c r="C897" s="11">
        <v>2446</v>
      </c>
      <c r="D897" s="7">
        <v>220.2386644</v>
      </c>
      <c r="E897" s="9">
        <v>15082.888837623101</v>
      </c>
      <c r="F897" s="11">
        <v>203</v>
      </c>
      <c r="G897" s="7">
        <v>298.64236682000001</v>
      </c>
      <c r="H897" s="9">
        <v>22339.828090267099</v>
      </c>
      <c r="I897" s="11">
        <v>759</v>
      </c>
      <c r="J897" s="7">
        <v>211.22132991000001</v>
      </c>
      <c r="K897" s="9">
        <v>13481.3166188862</v>
      </c>
      <c r="L897" s="11" t="s">
        <v>8</v>
      </c>
      <c r="M897" s="7" t="s">
        <v>8</v>
      </c>
      <c r="N897" s="9" t="s">
        <v>8</v>
      </c>
      <c r="O897" s="11">
        <v>148</v>
      </c>
      <c r="P897" s="7">
        <v>229.47046015000001</v>
      </c>
      <c r="Q897" s="9">
        <v>17812.7173723302</v>
      </c>
      <c r="R897" s="11">
        <v>138</v>
      </c>
      <c r="S897" s="7">
        <v>201.35867698000001</v>
      </c>
      <c r="T897" s="9">
        <v>14564.826374980301</v>
      </c>
    </row>
    <row r="898" spans="1:20" ht="14.1" customHeight="1" x14ac:dyDescent="0.3">
      <c r="A898" s="3" t="s">
        <v>3438</v>
      </c>
      <c r="B898" s="3" t="s">
        <v>6833</v>
      </c>
      <c r="C898" s="11">
        <v>1024</v>
      </c>
      <c r="D898" s="7">
        <v>131.30291918</v>
      </c>
      <c r="E898" s="9">
        <v>10433.9906221039</v>
      </c>
      <c r="F898" s="11">
        <v>78</v>
      </c>
      <c r="G898" s="7">
        <v>159.72071500000001</v>
      </c>
      <c r="H898" s="9">
        <v>12315.035010176</v>
      </c>
      <c r="I898" s="11">
        <v>255</v>
      </c>
      <c r="J898" s="7">
        <v>140.10662284</v>
      </c>
      <c r="K898" s="9">
        <v>10793.9335994421</v>
      </c>
      <c r="L898" s="11">
        <v>76</v>
      </c>
      <c r="M898" s="7">
        <v>78.130660706</v>
      </c>
      <c r="N898" s="9">
        <v>5970.4805939089501</v>
      </c>
      <c r="O898" s="11">
        <v>56</v>
      </c>
      <c r="P898" s="7">
        <v>127.26011111</v>
      </c>
      <c r="Q898" s="9">
        <v>9828.0930742782293</v>
      </c>
      <c r="R898" s="11">
        <v>60</v>
      </c>
      <c r="S898" s="7">
        <v>115.79755679</v>
      </c>
      <c r="T898" s="9">
        <v>9319.5438661592307</v>
      </c>
    </row>
    <row r="899" spans="1:20" ht="14.1" customHeight="1" x14ac:dyDescent="0.3">
      <c r="A899" s="3" t="s">
        <v>3442</v>
      </c>
      <c r="B899" s="3" t="s">
        <v>6834</v>
      </c>
      <c r="C899" s="11">
        <v>1057</v>
      </c>
      <c r="D899" s="7">
        <v>194.41252979999999</v>
      </c>
      <c r="E899" s="9">
        <v>13691.667261720801</v>
      </c>
      <c r="F899" s="11">
        <v>96</v>
      </c>
      <c r="G899" s="7">
        <v>252.81034195999999</v>
      </c>
      <c r="H899" s="9">
        <v>18835.961339329198</v>
      </c>
      <c r="I899" s="11">
        <v>257</v>
      </c>
      <c r="J899" s="7">
        <v>197.01639218</v>
      </c>
      <c r="K899" s="9">
        <v>13482.240351901401</v>
      </c>
      <c r="L899" s="11">
        <v>52</v>
      </c>
      <c r="M899" s="7">
        <v>144.08871429000001</v>
      </c>
      <c r="N899" s="9">
        <v>9896.8239253806496</v>
      </c>
      <c r="O899" s="11">
        <v>73</v>
      </c>
      <c r="P899" s="7">
        <v>223.88128473</v>
      </c>
      <c r="Q899" s="9">
        <v>15234.7442550212</v>
      </c>
      <c r="R899" s="11">
        <v>76</v>
      </c>
      <c r="S899" s="7">
        <v>161.93870296</v>
      </c>
      <c r="T899" s="9">
        <v>11266.408823892099</v>
      </c>
    </row>
    <row r="900" spans="1:20" ht="14.1" customHeight="1" x14ac:dyDescent="0.3">
      <c r="A900" s="3" t="s">
        <v>3445</v>
      </c>
      <c r="B900" s="3" t="s">
        <v>3446</v>
      </c>
      <c r="C900" s="11">
        <v>1831</v>
      </c>
      <c r="D900" s="7">
        <v>204.34243171</v>
      </c>
      <c r="E900" s="9">
        <v>15394.3198834656</v>
      </c>
      <c r="F900" s="11">
        <v>209</v>
      </c>
      <c r="G900" s="7">
        <v>294.65020863000001</v>
      </c>
      <c r="H900" s="9">
        <v>21109.416019276501</v>
      </c>
      <c r="I900" s="11">
        <v>516</v>
      </c>
      <c r="J900" s="7">
        <v>228.41372842999999</v>
      </c>
      <c r="K900" s="9">
        <v>16549.283180783899</v>
      </c>
      <c r="L900" s="11" t="s">
        <v>8</v>
      </c>
      <c r="M900" s="7" t="s">
        <v>8</v>
      </c>
      <c r="N900" s="9" t="s">
        <v>8</v>
      </c>
      <c r="O900" s="11">
        <v>114</v>
      </c>
      <c r="P900" s="7">
        <v>265.66901627999999</v>
      </c>
      <c r="Q900" s="9">
        <v>22652.3246093364</v>
      </c>
      <c r="R900" s="11">
        <v>101</v>
      </c>
      <c r="S900" s="7">
        <v>213.54890678000001</v>
      </c>
      <c r="T900" s="9">
        <v>16074.0484324223</v>
      </c>
    </row>
    <row r="901" spans="1:20" ht="14.1" customHeight="1" x14ac:dyDescent="0.3">
      <c r="A901" s="3" t="s">
        <v>3449</v>
      </c>
      <c r="B901" s="3" t="s">
        <v>6835</v>
      </c>
      <c r="C901" s="11">
        <v>2413</v>
      </c>
      <c r="D901" s="7">
        <v>262.57302212000002</v>
      </c>
      <c r="E901" s="9">
        <v>18365.7668520568</v>
      </c>
      <c r="F901" s="11">
        <v>205</v>
      </c>
      <c r="G901" s="7">
        <v>366.04396940999999</v>
      </c>
      <c r="H901" s="9">
        <v>24725.438299190799</v>
      </c>
      <c r="I901" s="11">
        <v>329</v>
      </c>
      <c r="J901" s="7">
        <v>256.48709472000002</v>
      </c>
      <c r="K901" s="9">
        <v>16631.057685198401</v>
      </c>
      <c r="L901" s="11">
        <v>466</v>
      </c>
      <c r="M901" s="7">
        <v>143.24379286000001</v>
      </c>
      <c r="N901" s="9">
        <v>9279.3585827923107</v>
      </c>
      <c r="O901" s="11">
        <v>288</v>
      </c>
      <c r="P901" s="7">
        <v>293.88446970000001</v>
      </c>
      <c r="Q901" s="9">
        <v>24933.507793243702</v>
      </c>
      <c r="R901" s="11">
        <v>91</v>
      </c>
      <c r="S901" s="7">
        <v>299.54223873000001</v>
      </c>
      <c r="T901" s="9">
        <v>21196.7855704385</v>
      </c>
    </row>
    <row r="902" spans="1:20" ht="14.1" customHeight="1" x14ac:dyDescent="0.3">
      <c r="A902" s="3" t="s">
        <v>3453</v>
      </c>
      <c r="B902" s="3" t="s">
        <v>6836</v>
      </c>
      <c r="C902" s="11">
        <v>3621</v>
      </c>
      <c r="D902" s="7">
        <v>227.28878272</v>
      </c>
      <c r="E902" s="9">
        <v>16586.782150258601</v>
      </c>
      <c r="F902" s="11">
        <v>392</v>
      </c>
      <c r="G902" s="7">
        <v>266.63853272</v>
      </c>
      <c r="H902" s="9">
        <v>21834.1568191931</v>
      </c>
      <c r="I902" s="11">
        <v>669</v>
      </c>
      <c r="J902" s="7">
        <v>174.4806792</v>
      </c>
      <c r="K902" s="9">
        <v>11343.7462056023</v>
      </c>
      <c r="L902" s="11" t="s">
        <v>8</v>
      </c>
      <c r="M902" s="7" t="s">
        <v>8</v>
      </c>
      <c r="N902" s="9" t="s">
        <v>8</v>
      </c>
      <c r="O902" s="11">
        <v>699</v>
      </c>
      <c r="P902" s="7">
        <v>239.91381751</v>
      </c>
      <c r="Q902" s="9">
        <v>19283.1803738413</v>
      </c>
      <c r="R902" s="11">
        <v>186</v>
      </c>
      <c r="S902" s="7">
        <v>196.80432418000001</v>
      </c>
      <c r="T902" s="9">
        <v>12808.936887363699</v>
      </c>
    </row>
    <row r="903" spans="1:20" ht="29.1" customHeight="1" x14ac:dyDescent="0.3">
      <c r="A903" s="3" t="s">
        <v>3456</v>
      </c>
      <c r="B903" s="2" t="s">
        <v>7692</v>
      </c>
      <c r="C903" s="11">
        <v>55</v>
      </c>
      <c r="D903" s="7">
        <v>81.387832360999994</v>
      </c>
      <c r="E903" s="9">
        <v>10961.9207086435</v>
      </c>
      <c r="F903" s="11" t="s">
        <v>8</v>
      </c>
      <c r="G903" s="7" t="s">
        <v>8</v>
      </c>
      <c r="H903" s="9" t="s">
        <v>8</v>
      </c>
      <c r="I903" s="11" t="s">
        <v>8</v>
      </c>
      <c r="J903" s="7" t="s">
        <v>8</v>
      </c>
      <c r="K903" s="9" t="s">
        <v>8</v>
      </c>
      <c r="L903" s="11" t="s">
        <v>8</v>
      </c>
      <c r="M903" s="7" t="s">
        <v>8</v>
      </c>
      <c r="N903" s="9" t="s">
        <v>8</v>
      </c>
      <c r="O903" s="11" t="s">
        <v>8</v>
      </c>
      <c r="P903" s="7" t="s">
        <v>8</v>
      </c>
      <c r="Q903" s="9" t="s">
        <v>8</v>
      </c>
      <c r="R903" s="11">
        <v>13</v>
      </c>
      <c r="S903" s="7">
        <v>87.826600952999996</v>
      </c>
      <c r="T903" s="9">
        <v>11952.714451925</v>
      </c>
    </row>
    <row r="904" spans="1:20" ht="14.1" customHeight="1" x14ac:dyDescent="0.3">
      <c r="A904" s="3" t="s">
        <v>3460</v>
      </c>
      <c r="B904" s="3" t="s">
        <v>3461</v>
      </c>
      <c r="C904" s="11">
        <v>69</v>
      </c>
      <c r="D904" s="7">
        <v>119.49526858</v>
      </c>
      <c r="E904" s="9">
        <v>19366.393030828302</v>
      </c>
      <c r="F904" s="11" t="s">
        <v>8</v>
      </c>
      <c r="G904" s="7" t="s">
        <v>8</v>
      </c>
      <c r="H904" s="9" t="s">
        <v>8</v>
      </c>
      <c r="I904" s="11" t="s">
        <v>8</v>
      </c>
      <c r="J904" s="7" t="s">
        <v>8</v>
      </c>
      <c r="K904" s="9" t="s">
        <v>8</v>
      </c>
      <c r="L904" s="11" t="s">
        <v>8</v>
      </c>
      <c r="M904" s="7" t="s">
        <v>8</v>
      </c>
      <c r="N904" s="9" t="s">
        <v>8</v>
      </c>
      <c r="O904" s="11" t="s">
        <v>8</v>
      </c>
      <c r="P904" s="7" t="s">
        <v>8</v>
      </c>
      <c r="Q904" s="9" t="s">
        <v>8</v>
      </c>
      <c r="R904" s="11">
        <v>15</v>
      </c>
      <c r="S904" s="7">
        <v>104.71946333</v>
      </c>
      <c r="T904" s="9">
        <v>12501.6015869947</v>
      </c>
    </row>
    <row r="905" spans="1:20" ht="14.1" customHeight="1" x14ac:dyDescent="0.3">
      <c r="A905" s="3" t="s">
        <v>3464</v>
      </c>
      <c r="B905" s="3" t="s">
        <v>6838</v>
      </c>
      <c r="C905" s="11">
        <v>531</v>
      </c>
      <c r="D905" s="7">
        <v>143.59724313999999</v>
      </c>
      <c r="E905" s="9">
        <v>16265.608771158601</v>
      </c>
      <c r="F905" s="11">
        <v>93</v>
      </c>
      <c r="G905" s="7">
        <v>134.15421232</v>
      </c>
      <c r="H905" s="9">
        <v>27707.833574949898</v>
      </c>
      <c r="I905" s="11">
        <v>167</v>
      </c>
      <c r="J905" s="7">
        <v>157.57041347000001</v>
      </c>
      <c r="K905" s="9">
        <v>11451.3729311809</v>
      </c>
      <c r="L905" s="11" t="s">
        <v>8</v>
      </c>
      <c r="M905" s="7" t="s">
        <v>8</v>
      </c>
      <c r="N905" s="9" t="s">
        <v>8</v>
      </c>
      <c r="O905" s="11" t="s">
        <v>8</v>
      </c>
      <c r="P905" s="7" t="s">
        <v>8</v>
      </c>
      <c r="Q905" s="9" t="s">
        <v>8</v>
      </c>
      <c r="R905" s="11">
        <v>17</v>
      </c>
      <c r="S905" s="7">
        <v>147.0236165</v>
      </c>
      <c r="T905" s="9">
        <v>15217.119622476999</v>
      </c>
    </row>
    <row r="906" spans="1:20" ht="14.1" customHeight="1" x14ac:dyDescent="0.3">
      <c r="A906" s="3" t="s">
        <v>3467</v>
      </c>
      <c r="B906" s="3" t="s">
        <v>3468</v>
      </c>
      <c r="C906" s="11">
        <v>95</v>
      </c>
      <c r="D906" s="7">
        <v>119.30656417</v>
      </c>
      <c r="E906" s="9">
        <v>15259.8217933582</v>
      </c>
      <c r="F906" s="11">
        <v>15</v>
      </c>
      <c r="G906" s="7">
        <v>109.27077193</v>
      </c>
      <c r="H906" s="9">
        <v>24440.532497918801</v>
      </c>
      <c r="I906" s="11" t="s">
        <v>8</v>
      </c>
      <c r="J906" s="7" t="s">
        <v>8</v>
      </c>
      <c r="K906" s="9" t="s">
        <v>8</v>
      </c>
      <c r="L906" s="11" t="s">
        <v>8</v>
      </c>
      <c r="M906" s="7" t="s">
        <v>8</v>
      </c>
      <c r="N906" s="9" t="s">
        <v>8</v>
      </c>
      <c r="O906" s="11">
        <v>15</v>
      </c>
      <c r="P906" s="7">
        <v>126.92972030999999</v>
      </c>
      <c r="Q906" s="9">
        <v>12129.579746417799</v>
      </c>
      <c r="R906" s="11" t="s">
        <v>8</v>
      </c>
      <c r="S906" s="7" t="s">
        <v>8</v>
      </c>
      <c r="T906" s="9" t="s">
        <v>8</v>
      </c>
    </row>
    <row r="907" spans="1:20" ht="14.1" customHeight="1" x14ac:dyDescent="0.3">
      <c r="A907" s="3" t="s">
        <v>3471</v>
      </c>
      <c r="B907" s="3" t="s">
        <v>3472</v>
      </c>
      <c r="C907" s="11">
        <v>193</v>
      </c>
      <c r="D907" s="7">
        <v>119.58711679</v>
      </c>
      <c r="E907" s="9">
        <v>13197.128521002</v>
      </c>
      <c r="F907" s="11">
        <v>60</v>
      </c>
      <c r="G907" s="7">
        <v>105.16439004</v>
      </c>
      <c r="H907" s="9">
        <v>17628.305495989302</v>
      </c>
      <c r="I907" s="11" t="s">
        <v>8</v>
      </c>
      <c r="J907" s="7" t="s">
        <v>8</v>
      </c>
      <c r="K907" s="9" t="s">
        <v>8</v>
      </c>
      <c r="L907" s="11" t="s">
        <v>8</v>
      </c>
      <c r="M907" s="7" t="s">
        <v>8</v>
      </c>
      <c r="N907" s="9" t="s">
        <v>8</v>
      </c>
      <c r="O907" s="11">
        <v>16</v>
      </c>
      <c r="P907" s="7">
        <v>128.35523735999999</v>
      </c>
      <c r="Q907" s="9">
        <v>10323.418400353899</v>
      </c>
      <c r="R907" s="11">
        <v>24</v>
      </c>
      <c r="S907" s="7">
        <v>136.27834143999999</v>
      </c>
      <c r="T907" s="9">
        <v>7538.2678371501497</v>
      </c>
    </row>
    <row r="908" spans="1:20" ht="29.1" customHeight="1" x14ac:dyDescent="0.3">
      <c r="A908" s="3" t="s">
        <v>3475</v>
      </c>
      <c r="B908" s="2" t="s">
        <v>7693</v>
      </c>
      <c r="C908" s="11">
        <v>406</v>
      </c>
      <c r="D908" s="7">
        <v>125.92109091</v>
      </c>
      <c r="E908" s="9">
        <v>14902.711516908001</v>
      </c>
      <c r="F908" s="11">
        <v>145</v>
      </c>
      <c r="G908" s="7">
        <v>125.02800284999999</v>
      </c>
      <c r="H908" s="9">
        <v>20999.8344757745</v>
      </c>
      <c r="I908" s="11">
        <v>134</v>
      </c>
      <c r="J908" s="7">
        <v>134.39466357000001</v>
      </c>
      <c r="K908" s="9">
        <v>9483.1138084159502</v>
      </c>
      <c r="L908" s="11" t="s">
        <v>8</v>
      </c>
      <c r="M908" s="7" t="s">
        <v>8</v>
      </c>
      <c r="N908" s="9" t="s">
        <v>8</v>
      </c>
      <c r="O908" s="11" t="s">
        <v>8</v>
      </c>
      <c r="P908" s="7" t="s">
        <v>8</v>
      </c>
      <c r="Q908" s="9" t="s">
        <v>8</v>
      </c>
      <c r="R908" s="11" t="s">
        <v>8</v>
      </c>
      <c r="S908" s="7" t="s">
        <v>8</v>
      </c>
      <c r="T908" s="9" t="s">
        <v>8</v>
      </c>
    </row>
    <row r="909" spans="1:20" ht="14.1" customHeight="1" x14ac:dyDescent="0.3">
      <c r="A909" s="3" t="s">
        <v>3478</v>
      </c>
      <c r="B909" s="3" t="s">
        <v>290</v>
      </c>
      <c r="C909" s="11">
        <v>441</v>
      </c>
      <c r="D909" s="7">
        <v>115.00298290000001</v>
      </c>
      <c r="E909" s="9">
        <v>10544.475372253801</v>
      </c>
      <c r="F909" s="11">
        <v>41</v>
      </c>
      <c r="G909" s="7">
        <v>84.788465822999996</v>
      </c>
      <c r="H909" s="9">
        <v>14843.3278481816</v>
      </c>
      <c r="I909" s="11">
        <v>132</v>
      </c>
      <c r="J909" s="7">
        <v>131.76890716</v>
      </c>
      <c r="K909" s="9">
        <v>11207.741483034501</v>
      </c>
      <c r="L909" s="11" t="s">
        <v>8</v>
      </c>
      <c r="M909" s="7" t="s">
        <v>8</v>
      </c>
      <c r="N909" s="9" t="s">
        <v>8</v>
      </c>
      <c r="O909" s="11">
        <v>21</v>
      </c>
      <c r="P909" s="7">
        <v>121.60748409</v>
      </c>
      <c r="Q909" s="9">
        <v>11206.347437398401</v>
      </c>
      <c r="R909" s="11">
        <v>35</v>
      </c>
      <c r="S909" s="7">
        <v>132.35244725000001</v>
      </c>
      <c r="T909" s="9">
        <v>11721.012417521501</v>
      </c>
    </row>
    <row r="910" spans="1:20" ht="14.1" customHeight="1" x14ac:dyDescent="0.3">
      <c r="A910" s="3" t="s">
        <v>3481</v>
      </c>
      <c r="B910" s="3" t="s">
        <v>6840</v>
      </c>
      <c r="C910" s="11">
        <v>59</v>
      </c>
      <c r="D910" s="7">
        <v>80.968904308000006</v>
      </c>
      <c r="E910" s="9">
        <v>9237.1845572402508</v>
      </c>
      <c r="F910" s="11" t="s">
        <v>8</v>
      </c>
      <c r="G910" s="7" t="s">
        <v>8</v>
      </c>
      <c r="H910" s="9" t="s">
        <v>8</v>
      </c>
      <c r="I910" s="11" t="s">
        <v>8</v>
      </c>
      <c r="J910" s="7" t="s">
        <v>8</v>
      </c>
      <c r="K910" s="9" t="s">
        <v>8</v>
      </c>
      <c r="L910" s="11" t="s">
        <v>8</v>
      </c>
      <c r="M910" s="7" t="s">
        <v>8</v>
      </c>
      <c r="N910" s="9" t="s">
        <v>8</v>
      </c>
      <c r="O910" s="11" t="s">
        <v>8</v>
      </c>
      <c r="P910" s="7" t="s">
        <v>8</v>
      </c>
      <c r="Q910" s="9" t="s">
        <v>8</v>
      </c>
      <c r="R910" s="11">
        <v>22</v>
      </c>
      <c r="S910" s="7">
        <v>88.441131810000002</v>
      </c>
      <c r="T910" s="9">
        <v>8334.7690269897903</v>
      </c>
    </row>
    <row r="911" spans="1:20" ht="29.1" customHeight="1" x14ac:dyDescent="0.3">
      <c r="A911" s="3" t="s">
        <v>3485</v>
      </c>
      <c r="B911" s="2" t="s">
        <v>7694</v>
      </c>
      <c r="C911" s="11">
        <v>534</v>
      </c>
      <c r="D911" s="7">
        <v>117.02677070999999</v>
      </c>
      <c r="E911" s="9">
        <v>11343.114919661901</v>
      </c>
      <c r="F911" s="11">
        <v>41</v>
      </c>
      <c r="G911" s="7">
        <v>103.06283924</v>
      </c>
      <c r="H911" s="9">
        <v>23567.300519382799</v>
      </c>
      <c r="I911" s="11">
        <v>221</v>
      </c>
      <c r="J911" s="7">
        <v>135.93367606000001</v>
      </c>
      <c r="K911" s="9">
        <v>10132.1315469335</v>
      </c>
      <c r="L911" s="11" t="s">
        <v>8</v>
      </c>
      <c r="M911" s="7" t="s">
        <v>8</v>
      </c>
      <c r="N911" s="9" t="s">
        <v>8</v>
      </c>
      <c r="O911" s="11" t="s">
        <v>8</v>
      </c>
      <c r="P911" s="7" t="s">
        <v>8</v>
      </c>
      <c r="Q911" s="9" t="s">
        <v>8</v>
      </c>
      <c r="R911" s="11">
        <v>21</v>
      </c>
      <c r="S911" s="7">
        <v>115.45962865</v>
      </c>
      <c r="T911" s="9">
        <v>7232.3175901139703</v>
      </c>
    </row>
    <row r="912" spans="1:20" ht="14.1" customHeight="1" x14ac:dyDescent="0.3">
      <c r="A912" s="3" t="s">
        <v>3489</v>
      </c>
      <c r="B912" s="3" t="s">
        <v>6842</v>
      </c>
      <c r="C912" s="11">
        <v>295</v>
      </c>
      <c r="D912" s="7">
        <v>99.994846742999997</v>
      </c>
      <c r="E912" s="9">
        <v>16068.4434703061</v>
      </c>
      <c r="F912" s="11">
        <v>34</v>
      </c>
      <c r="G912" s="7">
        <v>93.926836035999997</v>
      </c>
      <c r="H912" s="9">
        <v>21657.644797288001</v>
      </c>
      <c r="I912" s="11">
        <v>46</v>
      </c>
      <c r="J912" s="7">
        <v>111.49577058</v>
      </c>
      <c r="K912" s="9">
        <v>16075.950764347001</v>
      </c>
      <c r="L912" s="11" t="s">
        <v>8</v>
      </c>
      <c r="M912" s="7" t="s">
        <v>8</v>
      </c>
      <c r="N912" s="9" t="s">
        <v>8</v>
      </c>
      <c r="O912" s="11">
        <v>30</v>
      </c>
      <c r="P912" s="7">
        <v>100.23485656</v>
      </c>
      <c r="Q912" s="9">
        <v>14981.444127925701</v>
      </c>
      <c r="R912" s="11">
        <v>26</v>
      </c>
      <c r="S912" s="7">
        <v>107.34649161</v>
      </c>
      <c r="T912" s="9">
        <v>15988.9296778234</v>
      </c>
    </row>
    <row r="913" spans="1:20" ht="14.1" customHeight="1" x14ac:dyDescent="0.3">
      <c r="A913" s="3" t="s">
        <v>3493</v>
      </c>
      <c r="B913" s="3" t="s">
        <v>6843</v>
      </c>
      <c r="C913" s="11">
        <v>436</v>
      </c>
      <c r="D913" s="7">
        <v>111.85884892</v>
      </c>
      <c r="E913" s="9">
        <v>11241.0084023417</v>
      </c>
      <c r="F913" s="11">
        <v>17</v>
      </c>
      <c r="G913" s="7">
        <v>82.185789869999994</v>
      </c>
      <c r="H913" s="9">
        <v>11904.216497297901</v>
      </c>
      <c r="I913" s="11">
        <v>120</v>
      </c>
      <c r="J913" s="7">
        <v>116.0759261</v>
      </c>
      <c r="K913" s="9">
        <v>11176.8128938915</v>
      </c>
      <c r="L913" s="11" t="s">
        <v>8</v>
      </c>
      <c r="M913" s="7" t="s">
        <v>8</v>
      </c>
      <c r="N913" s="9" t="s">
        <v>8</v>
      </c>
      <c r="O913" s="11">
        <v>14</v>
      </c>
      <c r="P913" s="7">
        <v>109.53400333</v>
      </c>
      <c r="Q913" s="9">
        <v>10960.256167076501</v>
      </c>
      <c r="R913" s="11">
        <v>42</v>
      </c>
      <c r="S913" s="7">
        <v>109.32778784</v>
      </c>
      <c r="T913" s="9">
        <v>11518.8379827184</v>
      </c>
    </row>
    <row r="914" spans="1:20" ht="14.1" customHeight="1" x14ac:dyDescent="0.3">
      <c r="A914" s="3" t="s">
        <v>3496</v>
      </c>
      <c r="B914" s="3" t="s">
        <v>3497</v>
      </c>
      <c r="C914" s="11">
        <v>168</v>
      </c>
      <c r="D914" s="7">
        <v>93.696472913999997</v>
      </c>
      <c r="E914" s="9">
        <v>17029.997048312802</v>
      </c>
      <c r="F914" s="11">
        <v>33</v>
      </c>
      <c r="G914" s="7">
        <v>86.971765972</v>
      </c>
      <c r="H914" s="9">
        <v>31332.432884167902</v>
      </c>
      <c r="I914" s="11" t="s">
        <v>8</v>
      </c>
      <c r="J914" s="7" t="s">
        <v>8</v>
      </c>
      <c r="K914" s="9" t="s">
        <v>8</v>
      </c>
      <c r="L914" s="11" t="s">
        <v>8</v>
      </c>
      <c r="M914" s="7" t="s">
        <v>8</v>
      </c>
      <c r="N914" s="9" t="s">
        <v>8</v>
      </c>
      <c r="O914" s="11">
        <v>11</v>
      </c>
      <c r="P914" s="7">
        <v>109.29849779</v>
      </c>
      <c r="Q914" s="9">
        <v>11473.710579568</v>
      </c>
      <c r="R914" s="11">
        <v>25</v>
      </c>
      <c r="S914" s="7">
        <v>102.1400263</v>
      </c>
      <c r="T914" s="9">
        <v>9412.5181602061803</v>
      </c>
    </row>
    <row r="915" spans="1:20" ht="14.1" customHeight="1" x14ac:dyDescent="0.3">
      <c r="A915" s="3" t="s">
        <v>3500</v>
      </c>
      <c r="B915" s="3" t="s">
        <v>3501</v>
      </c>
      <c r="C915" s="11">
        <v>841</v>
      </c>
      <c r="D915" s="7">
        <v>118.1196231</v>
      </c>
      <c r="E915" s="9">
        <v>12381.8447396758</v>
      </c>
      <c r="F915" s="11">
        <v>70</v>
      </c>
      <c r="G915" s="7">
        <v>122.79686521000001</v>
      </c>
      <c r="H915" s="9">
        <v>11555.0020406283</v>
      </c>
      <c r="I915" s="11">
        <v>89</v>
      </c>
      <c r="J915" s="7">
        <v>76.802864033000006</v>
      </c>
      <c r="K915" s="9">
        <v>9052.0952850399099</v>
      </c>
      <c r="L915" s="11">
        <v>93</v>
      </c>
      <c r="M915" s="7">
        <v>108.79971125</v>
      </c>
      <c r="N915" s="9">
        <v>11607.3118312156</v>
      </c>
      <c r="O915" s="11">
        <v>39</v>
      </c>
      <c r="P915" s="7">
        <v>147.35589432</v>
      </c>
      <c r="Q915" s="9">
        <v>14379.8799023587</v>
      </c>
      <c r="R915" s="11">
        <v>67</v>
      </c>
      <c r="S915" s="7">
        <v>86.901439408000002</v>
      </c>
      <c r="T915" s="9">
        <v>8699.67167303926</v>
      </c>
    </row>
    <row r="916" spans="1:20" ht="29.1" customHeight="1" x14ac:dyDescent="0.3">
      <c r="A916" s="3" t="s">
        <v>3506</v>
      </c>
      <c r="B916" s="2" t="s">
        <v>7695</v>
      </c>
      <c r="C916" s="11">
        <v>276</v>
      </c>
      <c r="D916" s="7">
        <v>189.36041510000001</v>
      </c>
      <c r="E916" s="9">
        <v>17308.3571237043</v>
      </c>
      <c r="F916" s="11">
        <v>64</v>
      </c>
      <c r="G916" s="7">
        <v>237.77993989000001</v>
      </c>
      <c r="H916" s="9">
        <v>22003.329456510299</v>
      </c>
      <c r="I916" s="11" t="s">
        <v>8</v>
      </c>
      <c r="J916" s="7" t="s">
        <v>8</v>
      </c>
      <c r="K916" s="9" t="s">
        <v>8</v>
      </c>
      <c r="L916" s="11" t="s">
        <v>8</v>
      </c>
      <c r="M916" s="7" t="s">
        <v>8</v>
      </c>
      <c r="N916" s="9" t="s">
        <v>8</v>
      </c>
      <c r="O916" s="11">
        <v>31</v>
      </c>
      <c r="P916" s="7">
        <v>180.71961895999999</v>
      </c>
      <c r="Q916" s="9">
        <v>15937.813132154701</v>
      </c>
      <c r="R916" s="11">
        <v>26</v>
      </c>
      <c r="S916" s="7">
        <v>183.93984255999999</v>
      </c>
      <c r="T916" s="9">
        <v>18875.9044616641</v>
      </c>
    </row>
    <row r="917" spans="1:20" ht="14.1" customHeight="1" x14ac:dyDescent="0.3">
      <c r="A917" s="3" t="s">
        <v>3510</v>
      </c>
      <c r="B917" s="3" t="s">
        <v>6845</v>
      </c>
      <c r="C917" s="11">
        <v>21</v>
      </c>
      <c r="D917" s="7">
        <v>251.13372136000001</v>
      </c>
      <c r="E917" s="9">
        <v>23993.857848178599</v>
      </c>
      <c r="F917" s="11" t="s">
        <v>8</v>
      </c>
      <c r="G917" s="7" t="s">
        <v>8</v>
      </c>
      <c r="H917" s="9" t="s">
        <v>8</v>
      </c>
      <c r="I917" s="11" t="s">
        <v>8</v>
      </c>
      <c r="J917" s="7" t="s">
        <v>8</v>
      </c>
      <c r="K917" s="9" t="s">
        <v>8</v>
      </c>
      <c r="L917" s="11" t="s">
        <v>8</v>
      </c>
      <c r="M917" s="7" t="s">
        <v>8</v>
      </c>
      <c r="N917" s="9" t="s">
        <v>8</v>
      </c>
      <c r="O917" s="11" t="s">
        <v>8</v>
      </c>
      <c r="P917" s="7" t="s">
        <v>8</v>
      </c>
      <c r="Q917" s="9" t="s">
        <v>8</v>
      </c>
      <c r="R917" s="11" t="s">
        <v>8</v>
      </c>
      <c r="S917" s="7" t="s">
        <v>8</v>
      </c>
      <c r="T917" s="9" t="s">
        <v>8</v>
      </c>
    </row>
    <row r="918" spans="1:20" ht="29.1" customHeight="1" x14ac:dyDescent="0.3">
      <c r="A918" s="3" t="s">
        <v>3514</v>
      </c>
      <c r="B918" s="2" t="s">
        <v>7696</v>
      </c>
      <c r="C918" s="11">
        <v>26</v>
      </c>
      <c r="D918" s="7">
        <v>224.07245119000001</v>
      </c>
      <c r="E918" s="9">
        <v>20493.4042112223</v>
      </c>
      <c r="F918" s="11" t="s">
        <v>8</v>
      </c>
      <c r="G918" s="7" t="s">
        <v>8</v>
      </c>
      <c r="H918" s="9" t="s">
        <v>8</v>
      </c>
      <c r="I918" s="11" t="s">
        <v>8</v>
      </c>
      <c r="J918" s="7" t="s">
        <v>8</v>
      </c>
      <c r="K918" s="9" t="s">
        <v>8</v>
      </c>
      <c r="L918" s="11" t="s">
        <v>8</v>
      </c>
      <c r="M918" s="7" t="s">
        <v>8</v>
      </c>
      <c r="N918" s="9" t="s">
        <v>8</v>
      </c>
      <c r="O918" s="11" t="s">
        <v>8</v>
      </c>
      <c r="P918" s="7" t="s">
        <v>8</v>
      </c>
      <c r="Q918" s="9" t="s">
        <v>8</v>
      </c>
      <c r="R918" s="11" t="s">
        <v>8</v>
      </c>
      <c r="S918" s="7" t="s">
        <v>8</v>
      </c>
      <c r="T918" s="9" t="s">
        <v>8</v>
      </c>
    </row>
    <row r="919" spans="1:20" ht="29.1" customHeight="1" x14ac:dyDescent="0.3">
      <c r="A919" s="3" t="s">
        <v>3518</v>
      </c>
      <c r="B919" s="2" t="s">
        <v>7697</v>
      </c>
      <c r="C919" s="11">
        <v>108</v>
      </c>
      <c r="D919" s="7">
        <v>221.68581796999999</v>
      </c>
      <c r="E919" s="9">
        <v>19462.974842475101</v>
      </c>
      <c r="F919" s="11">
        <v>25</v>
      </c>
      <c r="G919" s="7">
        <v>200.69598062</v>
      </c>
      <c r="H919" s="9">
        <v>15717.1369612577</v>
      </c>
      <c r="I919" s="11" t="s">
        <v>8</v>
      </c>
      <c r="J919" s="7" t="s">
        <v>8</v>
      </c>
      <c r="K919" s="9" t="s">
        <v>8</v>
      </c>
      <c r="L919" s="11" t="s">
        <v>8</v>
      </c>
      <c r="M919" s="7" t="s">
        <v>8</v>
      </c>
      <c r="N919" s="9" t="s">
        <v>8</v>
      </c>
      <c r="O919" s="11">
        <v>11</v>
      </c>
      <c r="P919" s="7">
        <v>355.52424488999998</v>
      </c>
      <c r="Q919" s="9">
        <v>27798.5467018081</v>
      </c>
      <c r="R919" s="11" t="s">
        <v>8</v>
      </c>
      <c r="S919" s="7" t="s">
        <v>8</v>
      </c>
      <c r="T919" s="9" t="s">
        <v>8</v>
      </c>
    </row>
    <row r="920" spans="1:20" ht="29.1" customHeight="1" x14ac:dyDescent="0.3">
      <c r="A920" s="3" t="s">
        <v>3521</v>
      </c>
      <c r="B920" s="2" t="s">
        <v>7698</v>
      </c>
      <c r="C920" s="11">
        <v>55</v>
      </c>
      <c r="D920" s="7">
        <v>189.73003022</v>
      </c>
      <c r="E920" s="9">
        <v>12305.483421622201</v>
      </c>
      <c r="F920" s="11" t="s">
        <v>8</v>
      </c>
      <c r="G920" s="7" t="s">
        <v>8</v>
      </c>
      <c r="H920" s="9" t="s">
        <v>8</v>
      </c>
      <c r="I920" s="11" t="s">
        <v>8</v>
      </c>
      <c r="J920" s="7" t="s">
        <v>8</v>
      </c>
      <c r="K920" s="9" t="s">
        <v>8</v>
      </c>
      <c r="L920" s="11" t="s">
        <v>8</v>
      </c>
      <c r="M920" s="7" t="s">
        <v>8</v>
      </c>
      <c r="N920" s="9" t="s">
        <v>8</v>
      </c>
      <c r="O920" s="11">
        <v>11</v>
      </c>
      <c r="P920" s="7">
        <v>156.42116497999999</v>
      </c>
      <c r="Q920" s="9">
        <v>9963.9175113794408</v>
      </c>
      <c r="R920" s="11" t="s">
        <v>8</v>
      </c>
      <c r="S920" s="7" t="s">
        <v>8</v>
      </c>
      <c r="T920" s="9" t="s">
        <v>8</v>
      </c>
    </row>
    <row r="921" spans="1:20" ht="14.1" customHeight="1" x14ac:dyDescent="0.3">
      <c r="A921" s="3" t="s">
        <v>3524</v>
      </c>
      <c r="B921" s="3" t="s">
        <v>6849</v>
      </c>
      <c r="C921" s="11">
        <v>428</v>
      </c>
      <c r="D921" s="7">
        <v>226.98667055000001</v>
      </c>
      <c r="E921" s="9">
        <v>13489.6599561769</v>
      </c>
      <c r="F921" s="11">
        <v>73</v>
      </c>
      <c r="G921" s="7">
        <v>229.27583942999999</v>
      </c>
      <c r="H921" s="9">
        <v>13235.4209252372</v>
      </c>
      <c r="I921" s="11" t="s">
        <v>8</v>
      </c>
      <c r="J921" s="7" t="s">
        <v>8</v>
      </c>
      <c r="K921" s="9" t="s">
        <v>8</v>
      </c>
      <c r="L921" s="11">
        <v>20</v>
      </c>
      <c r="M921" s="7">
        <v>132.58210621999999</v>
      </c>
      <c r="N921" s="9">
        <v>7679.0979919533002</v>
      </c>
      <c r="O921" s="11">
        <v>96</v>
      </c>
      <c r="P921" s="7">
        <v>242.04127654999999</v>
      </c>
      <c r="Q921" s="9">
        <v>14937.0615649473</v>
      </c>
      <c r="R921" s="11">
        <v>29</v>
      </c>
      <c r="S921" s="7">
        <v>224.07156917</v>
      </c>
      <c r="T921" s="9">
        <v>13045.5796235871</v>
      </c>
    </row>
    <row r="922" spans="1:20" ht="29.1" customHeight="1" x14ac:dyDescent="0.3">
      <c r="A922" s="3" t="s">
        <v>3528</v>
      </c>
      <c r="B922" s="2" t="s">
        <v>3529</v>
      </c>
      <c r="C922" s="11">
        <v>51</v>
      </c>
      <c r="D922" s="7">
        <v>206.75304725999999</v>
      </c>
      <c r="E922" s="9">
        <v>16834.043644707399</v>
      </c>
      <c r="F922" s="11">
        <v>16</v>
      </c>
      <c r="G922" s="7">
        <v>226.20639066000001</v>
      </c>
      <c r="H922" s="9">
        <v>18525.7476298785</v>
      </c>
      <c r="I922" s="11" t="s">
        <v>8</v>
      </c>
      <c r="J922" s="7" t="s">
        <v>8</v>
      </c>
      <c r="K922" s="9" t="s">
        <v>8</v>
      </c>
      <c r="L922" s="11" t="s">
        <v>8</v>
      </c>
      <c r="M922" s="7" t="s">
        <v>8</v>
      </c>
      <c r="N922" s="9" t="s">
        <v>8</v>
      </c>
      <c r="O922" s="11" t="s">
        <v>8</v>
      </c>
      <c r="P922" s="7" t="s">
        <v>8</v>
      </c>
      <c r="Q922" s="9" t="s">
        <v>8</v>
      </c>
      <c r="R922" s="11" t="s">
        <v>8</v>
      </c>
      <c r="S922" s="7" t="s">
        <v>8</v>
      </c>
      <c r="T922" s="9" t="s">
        <v>8</v>
      </c>
    </row>
    <row r="923" spans="1:20" ht="29.1" customHeight="1" x14ac:dyDescent="0.3">
      <c r="A923" s="3" t="s">
        <v>3533</v>
      </c>
      <c r="B923" s="2" t="s">
        <v>7699</v>
      </c>
      <c r="C923" s="11">
        <v>28</v>
      </c>
      <c r="D923" s="7">
        <v>111.32610364</v>
      </c>
      <c r="E923" s="9">
        <v>10211.196523578999</v>
      </c>
      <c r="F923" s="11">
        <v>11</v>
      </c>
      <c r="G923" s="7">
        <v>101.85952974999999</v>
      </c>
      <c r="H923" s="9">
        <v>8689.2169433643394</v>
      </c>
      <c r="I923" s="11" t="s">
        <v>8</v>
      </c>
      <c r="J923" s="7" t="s">
        <v>8</v>
      </c>
      <c r="K923" s="9" t="s">
        <v>8</v>
      </c>
      <c r="L923" s="11" t="s">
        <v>8</v>
      </c>
      <c r="M923" s="7" t="s">
        <v>8</v>
      </c>
      <c r="N923" s="9" t="s">
        <v>8</v>
      </c>
      <c r="O923" s="11" t="s">
        <v>8</v>
      </c>
      <c r="P923" s="7" t="s">
        <v>8</v>
      </c>
      <c r="Q923" s="9" t="s">
        <v>8</v>
      </c>
      <c r="R923" s="11" t="s">
        <v>8</v>
      </c>
      <c r="S923" s="7" t="s">
        <v>8</v>
      </c>
      <c r="T923" s="9" t="s">
        <v>8</v>
      </c>
    </row>
    <row r="924" spans="1:20" ht="14.1" customHeight="1" x14ac:dyDescent="0.3">
      <c r="A924" s="3" t="s">
        <v>3537</v>
      </c>
      <c r="B924" s="3" t="s">
        <v>6852</v>
      </c>
      <c r="C924" s="11">
        <v>22</v>
      </c>
      <c r="D924" s="7">
        <v>89.900635131000001</v>
      </c>
      <c r="E924" s="9">
        <v>5076.4876491142304</v>
      </c>
      <c r="F924" s="11" t="s">
        <v>8</v>
      </c>
      <c r="G924" s="7" t="s">
        <v>8</v>
      </c>
      <c r="H924" s="9" t="s">
        <v>8</v>
      </c>
      <c r="I924" s="11" t="s">
        <v>8</v>
      </c>
      <c r="J924" s="7" t="s">
        <v>8</v>
      </c>
      <c r="K924" s="9" t="s">
        <v>8</v>
      </c>
      <c r="L924" s="11" t="s">
        <v>8</v>
      </c>
      <c r="M924" s="7" t="s">
        <v>8</v>
      </c>
      <c r="N924" s="9" t="s">
        <v>8</v>
      </c>
      <c r="O924" s="11" t="s">
        <v>8</v>
      </c>
      <c r="P924" s="7" t="s">
        <v>8</v>
      </c>
      <c r="Q924" s="9" t="s">
        <v>8</v>
      </c>
      <c r="R924" s="11" t="s">
        <v>8</v>
      </c>
      <c r="S924" s="7" t="s">
        <v>8</v>
      </c>
      <c r="T924" s="9" t="s">
        <v>8</v>
      </c>
    </row>
    <row r="925" spans="1:20" ht="14.1" customHeight="1" x14ac:dyDescent="0.3">
      <c r="A925" s="3" t="s">
        <v>3541</v>
      </c>
      <c r="B925" s="3" t="s">
        <v>6853</v>
      </c>
      <c r="C925" s="11">
        <v>852</v>
      </c>
      <c r="D925" s="7">
        <v>169.82298685000001</v>
      </c>
      <c r="E925" s="9">
        <v>12785.1229043607</v>
      </c>
      <c r="F925" s="11">
        <v>38</v>
      </c>
      <c r="G925" s="7">
        <v>215.55730500000001</v>
      </c>
      <c r="H925" s="9">
        <v>13199.6220863199</v>
      </c>
      <c r="I925" s="11">
        <v>357</v>
      </c>
      <c r="J925" s="7">
        <v>197.32378319</v>
      </c>
      <c r="K925" s="9">
        <v>13122.9868553775</v>
      </c>
      <c r="L925" s="11" t="s">
        <v>8</v>
      </c>
      <c r="M925" s="7" t="s">
        <v>8</v>
      </c>
      <c r="N925" s="9" t="s">
        <v>8</v>
      </c>
      <c r="O925" s="11" t="s">
        <v>8</v>
      </c>
      <c r="P925" s="7" t="s">
        <v>8</v>
      </c>
      <c r="Q925" s="9" t="s">
        <v>8</v>
      </c>
      <c r="R925" s="11" t="s">
        <v>8</v>
      </c>
      <c r="S925" s="7" t="s">
        <v>8</v>
      </c>
      <c r="T925" s="9" t="s">
        <v>8</v>
      </c>
    </row>
    <row r="926" spans="1:20" ht="14.1" customHeight="1" x14ac:dyDescent="0.3">
      <c r="A926" s="3" t="s">
        <v>3544</v>
      </c>
      <c r="B926" s="3" t="s">
        <v>6309</v>
      </c>
      <c r="C926" s="11">
        <v>100</v>
      </c>
      <c r="D926" s="7">
        <v>316.84707073999999</v>
      </c>
      <c r="E926" s="9">
        <v>19077.0635079778</v>
      </c>
      <c r="F926" s="11">
        <v>18</v>
      </c>
      <c r="G926" s="7">
        <v>414.33779238</v>
      </c>
      <c r="H926" s="9">
        <v>24073.078353053301</v>
      </c>
      <c r="I926" s="11" t="s">
        <v>8</v>
      </c>
      <c r="J926" s="7" t="s">
        <v>8</v>
      </c>
      <c r="K926" s="9" t="s">
        <v>8</v>
      </c>
      <c r="L926" s="11" t="s">
        <v>8</v>
      </c>
      <c r="M926" s="7" t="s">
        <v>8</v>
      </c>
      <c r="N926" s="9" t="s">
        <v>8</v>
      </c>
      <c r="O926" s="11">
        <v>20</v>
      </c>
      <c r="P926" s="7">
        <v>337.72712829</v>
      </c>
      <c r="Q926" s="9">
        <v>19559.816392479599</v>
      </c>
      <c r="R926" s="11" t="s">
        <v>8</v>
      </c>
      <c r="S926" s="7" t="s">
        <v>8</v>
      </c>
      <c r="T926" s="9" t="s">
        <v>8</v>
      </c>
    </row>
    <row r="927" spans="1:20" ht="14.1" customHeight="1" x14ac:dyDescent="0.3">
      <c r="A927" s="3" t="s">
        <v>3547</v>
      </c>
      <c r="B927" s="3" t="s">
        <v>3548</v>
      </c>
      <c r="C927" s="11">
        <v>3538</v>
      </c>
      <c r="D927" s="7">
        <v>185.7560158</v>
      </c>
      <c r="E927" s="9">
        <v>12727.339341713499</v>
      </c>
      <c r="F927" s="11">
        <v>330</v>
      </c>
      <c r="G927" s="7">
        <v>182.43156101</v>
      </c>
      <c r="H927" s="9">
        <v>11579.774082861</v>
      </c>
      <c r="I927" s="11">
        <v>847</v>
      </c>
      <c r="J927" s="7">
        <v>148.41008056999999</v>
      </c>
      <c r="K927" s="9">
        <v>10030.179500996401</v>
      </c>
      <c r="L927" s="11">
        <v>30</v>
      </c>
      <c r="M927" s="7">
        <v>206.7221375</v>
      </c>
      <c r="N927" s="9">
        <v>14114.675571772699</v>
      </c>
      <c r="O927" s="11">
        <v>247</v>
      </c>
      <c r="P927" s="7">
        <v>227.31916451999999</v>
      </c>
      <c r="Q927" s="9">
        <v>15167.3322905076</v>
      </c>
      <c r="R927" s="11">
        <v>165</v>
      </c>
      <c r="S927" s="7">
        <v>174.71115381000001</v>
      </c>
      <c r="T927" s="9">
        <v>11730.690540043201</v>
      </c>
    </row>
    <row r="928" spans="1:20" ht="29.1" customHeight="1" x14ac:dyDescent="0.3">
      <c r="A928" s="3" t="s">
        <v>3550</v>
      </c>
      <c r="B928" s="2" t="s">
        <v>7700</v>
      </c>
      <c r="C928" s="11">
        <v>30</v>
      </c>
      <c r="D928" s="7">
        <v>274.68628976999997</v>
      </c>
      <c r="E928" s="9">
        <v>16182.657316265801</v>
      </c>
      <c r="F928" s="11" t="s">
        <v>8</v>
      </c>
      <c r="G928" s="7" t="s">
        <v>8</v>
      </c>
      <c r="H928" s="9" t="s">
        <v>8</v>
      </c>
      <c r="I928" s="11" t="s">
        <v>8</v>
      </c>
      <c r="J928" s="7" t="s">
        <v>8</v>
      </c>
      <c r="K928" s="9" t="s">
        <v>8</v>
      </c>
      <c r="L928" s="11" t="s">
        <v>8</v>
      </c>
      <c r="M928" s="7" t="s">
        <v>8</v>
      </c>
      <c r="N928" s="9" t="s">
        <v>8</v>
      </c>
      <c r="O928" s="11" t="s">
        <v>8</v>
      </c>
      <c r="P928" s="7" t="s">
        <v>8</v>
      </c>
      <c r="Q928" s="9" t="s">
        <v>8</v>
      </c>
      <c r="R928" s="11" t="s">
        <v>8</v>
      </c>
      <c r="S928" s="7" t="s">
        <v>8</v>
      </c>
      <c r="T928" s="9" t="s">
        <v>8</v>
      </c>
    </row>
    <row r="929" spans="1:20" ht="14.1" customHeight="1" x14ac:dyDescent="0.3">
      <c r="A929" s="3" t="s">
        <v>3554</v>
      </c>
      <c r="B929" s="3" t="s">
        <v>6855</v>
      </c>
      <c r="C929" s="11">
        <v>18</v>
      </c>
      <c r="D929" s="7">
        <v>156.97317514</v>
      </c>
      <c r="E929" s="9">
        <v>11190.147670586601</v>
      </c>
      <c r="F929" s="11" t="s">
        <v>8</v>
      </c>
      <c r="G929" s="7" t="s">
        <v>8</v>
      </c>
      <c r="H929" s="9" t="s">
        <v>8</v>
      </c>
      <c r="I929" s="11" t="s">
        <v>8</v>
      </c>
      <c r="J929" s="7" t="s">
        <v>8</v>
      </c>
      <c r="K929" s="9" t="s">
        <v>8</v>
      </c>
      <c r="L929" s="11" t="s">
        <v>8</v>
      </c>
      <c r="M929" s="7" t="s">
        <v>8</v>
      </c>
      <c r="N929" s="9" t="s">
        <v>8</v>
      </c>
      <c r="O929" s="11" t="s">
        <v>8</v>
      </c>
      <c r="P929" s="7" t="s">
        <v>8</v>
      </c>
      <c r="Q929" s="9" t="s">
        <v>8</v>
      </c>
      <c r="R929" s="11" t="s">
        <v>8</v>
      </c>
      <c r="S929" s="7" t="s">
        <v>8</v>
      </c>
      <c r="T929" s="9" t="s">
        <v>8</v>
      </c>
    </row>
    <row r="930" spans="1:20" ht="14.1" customHeight="1" x14ac:dyDescent="0.3">
      <c r="A930" s="3" t="s">
        <v>3558</v>
      </c>
      <c r="B930" s="3" t="s">
        <v>6856</v>
      </c>
      <c r="C930" s="11">
        <v>18</v>
      </c>
      <c r="D930" s="7">
        <v>104.87266723</v>
      </c>
      <c r="E930" s="9">
        <v>10472.408512789299</v>
      </c>
      <c r="F930" s="11" t="s">
        <v>8</v>
      </c>
      <c r="G930" s="7" t="s">
        <v>8</v>
      </c>
      <c r="H930" s="9" t="s">
        <v>8</v>
      </c>
      <c r="I930" s="11" t="s">
        <v>8</v>
      </c>
      <c r="J930" s="7" t="s">
        <v>8</v>
      </c>
      <c r="K930" s="9" t="s">
        <v>8</v>
      </c>
      <c r="L930" s="11" t="s">
        <v>8</v>
      </c>
      <c r="M930" s="7" t="s">
        <v>8</v>
      </c>
      <c r="N930" s="9" t="s">
        <v>8</v>
      </c>
      <c r="O930" s="11" t="s">
        <v>8</v>
      </c>
      <c r="P930" s="7" t="s">
        <v>8</v>
      </c>
      <c r="Q930" s="9" t="s">
        <v>8</v>
      </c>
      <c r="R930" s="11" t="s">
        <v>8</v>
      </c>
      <c r="S930" s="7" t="s">
        <v>8</v>
      </c>
      <c r="T930" s="9" t="s">
        <v>8</v>
      </c>
    </row>
    <row r="931" spans="1:20" ht="29.1" customHeight="1" x14ac:dyDescent="0.3">
      <c r="A931" s="3" t="s">
        <v>3562</v>
      </c>
      <c r="B931" s="2" t="s">
        <v>7701</v>
      </c>
      <c r="C931" s="11">
        <v>16</v>
      </c>
      <c r="D931" s="7">
        <v>146.12594132000001</v>
      </c>
      <c r="E931" s="9">
        <v>9569.1666575782001</v>
      </c>
      <c r="F931" s="11" t="s">
        <v>8</v>
      </c>
      <c r="G931" s="7" t="s">
        <v>8</v>
      </c>
      <c r="H931" s="9" t="s">
        <v>8</v>
      </c>
      <c r="I931" s="11" t="s">
        <v>8</v>
      </c>
      <c r="J931" s="7" t="s">
        <v>8</v>
      </c>
      <c r="K931" s="9" t="s">
        <v>8</v>
      </c>
      <c r="L931" s="11" t="s">
        <v>8</v>
      </c>
      <c r="M931" s="7" t="s">
        <v>8</v>
      </c>
      <c r="N931" s="9" t="s">
        <v>8</v>
      </c>
      <c r="O931" s="11" t="s">
        <v>8</v>
      </c>
      <c r="P931" s="7" t="s">
        <v>8</v>
      </c>
      <c r="Q931" s="9" t="s">
        <v>8</v>
      </c>
      <c r="R931" s="11" t="s">
        <v>8</v>
      </c>
      <c r="S931" s="7" t="s">
        <v>8</v>
      </c>
      <c r="T931" s="9" t="s">
        <v>8</v>
      </c>
    </row>
    <row r="932" spans="1:20" ht="14.1" customHeight="1" x14ac:dyDescent="0.3">
      <c r="A932" s="3" t="s">
        <v>3566</v>
      </c>
      <c r="B932" s="3" t="s">
        <v>6858</v>
      </c>
      <c r="C932" s="11" t="s">
        <v>8</v>
      </c>
      <c r="D932" s="7" t="s">
        <v>8</v>
      </c>
      <c r="E932" s="9" t="s">
        <v>8</v>
      </c>
      <c r="F932" s="11" t="s">
        <v>8</v>
      </c>
      <c r="G932" s="7" t="s">
        <v>8</v>
      </c>
      <c r="H932" s="9" t="s">
        <v>8</v>
      </c>
      <c r="I932" s="11" t="s">
        <v>8</v>
      </c>
      <c r="J932" s="7" t="s">
        <v>8</v>
      </c>
      <c r="K932" s="9" t="s">
        <v>8</v>
      </c>
      <c r="L932" s="11" t="s">
        <v>8</v>
      </c>
      <c r="M932" s="7" t="s">
        <v>8</v>
      </c>
      <c r="N932" s="9" t="s">
        <v>8</v>
      </c>
      <c r="O932" s="11" t="s">
        <v>8</v>
      </c>
      <c r="P932" s="7" t="s">
        <v>8</v>
      </c>
      <c r="Q932" s="9" t="s">
        <v>8</v>
      </c>
      <c r="R932" s="11" t="s">
        <v>8</v>
      </c>
      <c r="S932" s="7" t="s">
        <v>8</v>
      </c>
      <c r="T932" s="9" t="s">
        <v>8</v>
      </c>
    </row>
    <row r="933" spans="1:20" ht="29.1" customHeight="1" x14ac:dyDescent="0.3">
      <c r="A933" s="3" t="s">
        <v>3570</v>
      </c>
      <c r="B933" s="2" t="s">
        <v>7702</v>
      </c>
      <c r="C933" s="11" t="s">
        <v>8</v>
      </c>
      <c r="D933" s="7" t="s">
        <v>8</v>
      </c>
      <c r="E933" s="9" t="s">
        <v>8</v>
      </c>
      <c r="F933" s="11" t="s">
        <v>8</v>
      </c>
      <c r="G933" s="7" t="s">
        <v>8</v>
      </c>
      <c r="H933" s="9" t="s">
        <v>8</v>
      </c>
      <c r="I933" s="11" t="s">
        <v>8</v>
      </c>
      <c r="J933" s="7" t="s">
        <v>8</v>
      </c>
      <c r="K933" s="9" t="s">
        <v>8</v>
      </c>
      <c r="L933" s="11" t="s">
        <v>8</v>
      </c>
      <c r="M933" s="7" t="s">
        <v>8</v>
      </c>
      <c r="N933" s="9" t="s">
        <v>8</v>
      </c>
      <c r="O933" s="11" t="s">
        <v>8</v>
      </c>
      <c r="P933" s="7" t="s">
        <v>8</v>
      </c>
      <c r="Q933" s="9" t="s">
        <v>8</v>
      </c>
      <c r="R933" s="11" t="s">
        <v>8</v>
      </c>
      <c r="S933" s="7" t="s">
        <v>8</v>
      </c>
      <c r="T933" s="9" t="s">
        <v>8</v>
      </c>
    </row>
    <row r="934" spans="1:20" ht="14.1" customHeight="1" x14ac:dyDescent="0.3">
      <c r="A934" s="3" t="s">
        <v>3574</v>
      </c>
      <c r="B934" s="3" t="s">
        <v>6860</v>
      </c>
      <c r="C934" s="11">
        <v>35</v>
      </c>
      <c r="D934" s="7">
        <v>187.80141836999999</v>
      </c>
      <c r="E934" s="9">
        <v>11917.0065167671</v>
      </c>
      <c r="F934" s="11" t="s">
        <v>8</v>
      </c>
      <c r="G934" s="7" t="s">
        <v>8</v>
      </c>
      <c r="H934" s="9" t="s">
        <v>8</v>
      </c>
      <c r="I934" s="11" t="s">
        <v>8</v>
      </c>
      <c r="J934" s="7" t="s">
        <v>8</v>
      </c>
      <c r="K934" s="9" t="s">
        <v>8</v>
      </c>
      <c r="L934" s="11" t="s">
        <v>8</v>
      </c>
      <c r="M934" s="7" t="s">
        <v>8</v>
      </c>
      <c r="N934" s="9" t="s">
        <v>8</v>
      </c>
      <c r="O934" s="11" t="s">
        <v>8</v>
      </c>
      <c r="P934" s="7" t="s">
        <v>8</v>
      </c>
      <c r="Q934" s="9" t="s">
        <v>8</v>
      </c>
      <c r="R934" s="11" t="s">
        <v>8</v>
      </c>
      <c r="S934" s="7" t="s">
        <v>8</v>
      </c>
      <c r="T934" s="9" t="s">
        <v>8</v>
      </c>
    </row>
    <row r="935" spans="1:20" ht="14.1" customHeight="1" x14ac:dyDescent="0.3">
      <c r="A935" s="3" t="s">
        <v>3578</v>
      </c>
      <c r="B935" s="3" t="s">
        <v>6861</v>
      </c>
      <c r="C935" s="11">
        <v>18</v>
      </c>
      <c r="D935" s="7">
        <v>171.09536491</v>
      </c>
      <c r="E935" s="9">
        <v>12099.9070704448</v>
      </c>
      <c r="F935" s="11" t="s">
        <v>8</v>
      </c>
      <c r="G935" s="7" t="s">
        <v>8</v>
      </c>
      <c r="H935" s="9" t="s">
        <v>8</v>
      </c>
      <c r="I935" s="11" t="s">
        <v>8</v>
      </c>
      <c r="J935" s="7" t="s">
        <v>8</v>
      </c>
      <c r="K935" s="9" t="s">
        <v>8</v>
      </c>
      <c r="L935" s="11" t="s">
        <v>8</v>
      </c>
      <c r="M935" s="7" t="s">
        <v>8</v>
      </c>
      <c r="N935" s="9" t="s">
        <v>8</v>
      </c>
      <c r="O935" s="11" t="s">
        <v>8</v>
      </c>
      <c r="P935" s="7" t="s">
        <v>8</v>
      </c>
      <c r="Q935" s="9" t="s">
        <v>8</v>
      </c>
      <c r="R935" s="11" t="s">
        <v>8</v>
      </c>
      <c r="S935" s="7" t="s">
        <v>8</v>
      </c>
      <c r="T935" s="9" t="s">
        <v>8</v>
      </c>
    </row>
    <row r="936" spans="1:20" ht="14.1" customHeight="1" x14ac:dyDescent="0.3">
      <c r="A936" s="3" t="s">
        <v>3582</v>
      </c>
      <c r="B936" s="3" t="s">
        <v>6862</v>
      </c>
      <c r="C936" s="11" t="s">
        <v>8</v>
      </c>
      <c r="D936" s="7" t="s">
        <v>8</v>
      </c>
      <c r="E936" s="9" t="s">
        <v>8</v>
      </c>
      <c r="F936" s="11" t="s">
        <v>8</v>
      </c>
      <c r="G936" s="7" t="s">
        <v>8</v>
      </c>
      <c r="H936" s="9" t="s">
        <v>8</v>
      </c>
      <c r="I936" s="11" t="s">
        <v>8</v>
      </c>
      <c r="J936" s="7" t="s">
        <v>8</v>
      </c>
      <c r="K936" s="9" t="s">
        <v>8</v>
      </c>
      <c r="L936" s="11" t="s">
        <v>8</v>
      </c>
      <c r="M936" s="7" t="s">
        <v>8</v>
      </c>
      <c r="N936" s="9" t="s">
        <v>8</v>
      </c>
      <c r="O936" s="11" t="s">
        <v>8</v>
      </c>
      <c r="P936" s="7" t="s">
        <v>8</v>
      </c>
      <c r="Q936" s="9" t="s">
        <v>8</v>
      </c>
      <c r="R936" s="11" t="s">
        <v>8</v>
      </c>
      <c r="S936" s="7" t="s">
        <v>8</v>
      </c>
      <c r="T936" s="9" t="s">
        <v>8</v>
      </c>
    </row>
    <row r="937" spans="1:20" ht="14.1" customHeight="1" x14ac:dyDescent="0.3">
      <c r="A937" s="3" t="s">
        <v>3586</v>
      </c>
      <c r="B937" s="3" t="s">
        <v>6863</v>
      </c>
      <c r="C937" s="11">
        <v>186</v>
      </c>
      <c r="D937" s="7">
        <v>209.43351365000001</v>
      </c>
      <c r="E937" s="9">
        <v>12160.4145532691</v>
      </c>
      <c r="F937" s="11">
        <v>41</v>
      </c>
      <c r="G937" s="7">
        <v>233.26440907</v>
      </c>
      <c r="H937" s="9">
        <v>13479.8519749636</v>
      </c>
      <c r="I937" s="11">
        <v>34</v>
      </c>
      <c r="J937" s="7">
        <v>206.05812947000001</v>
      </c>
      <c r="K937" s="9">
        <v>12078.942472999999</v>
      </c>
      <c r="L937" s="11" t="s">
        <v>8</v>
      </c>
      <c r="M937" s="7" t="s">
        <v>8</v>
      </c>
      <c r="N937" s="9" t="s">
        <v>8</v>
      </c>
      <c r="O937" s="11" t="s">
        <v>8</v>
      </c>
      <c r="P937" s="7" t="s">
        <v>8</v>
      </c>
      <c r="Q937" s="9" t="s">
        <v>8</v>
      </c>
      <c r="R937" s="11">
        <v>20</v>
      </c>
      <c r="S937" s="7">
        <v>199.8724575</v>
      </c>
      <c r="T937" s="9">
        <v>11693.5454317737</v>
      </c>
    </row>
    <row r="938" spans="1:20" ht="14.1" customHeight="1" x14ac:dyDescent="0.3">
      <c r="A938" s="3" t="s">
        <v>3589</v>
      </c>
      <c r="B938" s="3" t="s">
        <v>6864</v>
      </c>
      <c r="C938" s="11" t="s">
        <v>8</v>
      </c>
      <c r="D938" s="7" t="s">
        <v>8</v>
      </c>
      <c r="E938" s="9" t="s">
        <v>8</v>
      </c>
      <c r="F938" s="11" t="s">
        <v>8</v>
      </c>
      <c r="G938" s="7" t="s">
        <v>8</v>
      </c>
      <c r="H938" s="9" t="s">
        <v>8</v>
      </c>
      <c r="I938" s="11" t="s">
        <v>8</v>
      </c>
      <c r="J938" s="7" t="s">
        <v>8</v>
      </c>
      <c r="K938" s="9" t="s">
        <v>8</v>
      </c>
      <c r="L938" s="11" t="s">
        <v>8</v>
      </c>
      <c r="M938" s="7" t="s">
        <v>8</v>
      </c>
      <c r="N938" s="9" t="s">
        <v>8</v>
      </c>
      <c r="O938" s="11" t="s">
        <v>8</v>
      </c>
      <c r="P938" s="7" t="s">
        <v>8</v>
      </c>
      <c r="Q938" s="9" t="s">
        <v>8</v>
      </c>
      <c r="R938" s="11" t="s">
        <v>8</v>
      </c>
      <c r="S938" s="7" t="s">
        <v>8</v>
      </c>
      <c r="T938" s="9" t="s">
        <v>8</v>
      </c>
    </row>
    <row r="939" spans="1:20" ht="29.1" customHeight="1" x14ac:dyDescent="0.3">
      <c r="A939" s="3" t="s">
        <v>3593</v>
      </c>
      <c r="B939" s="2" t="s">
        <v>7703</v>
      </c>
      <c r="C939" s="11">
        <v>97</v>
      </c>
      <c r="D939" s="7">
        <v>133.95476042000001</v>
      </c>
      <c r="E939" s="9">
        <v>7913.7541767828998</v>
      </c>
      <c r="F939" s="11" t="s">
        <v>8</v>
      </c>
      <c r="G939" s="7" t="s">
        <v>8</v>
      </c>
      <c r="H939" s="9" t="s">
        <v>8</v>
      </c>
      <c r="I939" s="11" t="s">
        <v>8</v>
      </c>
      <c r="J939" s="7" t="s">
        <v>8</v>
      </c>
      <c r="K939" s="9" t="s">
        <v>8</v>
      </c>
      <c r="L939" s="11" t="s">
        <v>8</v>
      </c>
      <c r="M939" s="7" t="s">
        <v>8</v>
      </c>
      <c r="N939" s="9" t="s">
        <v>8</v>
      </c>
      <c r="O939" s="11">
        <v>13</v>
      </c>
      <c r="P939" s="7">
        <v>225.24329734</v>
      </c>
      <c r="Q939" s="9">
        <v>12521.419032796</v>
      </c>
      <c r="R939" s="11" t="s">
        <v>8</v>
      </c>
      <c r="S939" s="7" t="s">
        <v>8</v>
      </c>
      <c r="T939" s="9" t="s">
        <v>8</v>
      </c>
    </row>
    <row r="940" spans="1:20" ht="29.1" customHeight="1" x14ac:dyDescent="0.3">
      <c r="A940" s="3" t="s">
        <v>3596</v>
      </c>
      <c r="B940" s="2" t="s">
        <v>7704</v>
      </c>
      <c r="C940" s="11">
        <v>22</v>
      </c>
      <c r="D940" s="7">
        <v>123.68211751</v>
      </c>
      <c r="E940" s="9">
        <v>6943.8969146702902</v>
      </c>
      <c r="F940" s="11" t="s">
        <v>8</v>
      </c>
      <c r="G940" s="7" t="s">
        <v>8</v>
      </c>
      <c r="H940" s="9" t="s">
        <v>8</v>
      </c>
      <c r="I940" s="11" t="s">
        <v>8</v>
      </c>
      <c r="J940" s="7" t="s">
        <v>8</v>
      </c>
      <c r="K940" s="9" t="s">
        <v>8</v>
      </c>
      <c r="L940" s="11" t="s">
        <v>8</v>
      </c>
      <c r="M940" s="7" t="s">
        <v>8</v>
      </c>
      <c r="N940" s="9" t="s">
        <v>8</v>
      </c>
      <c r="O940" s="11" t="s">
        <v>8</v>
      </c>
      <c r="P940" s="7" t="s">
        <v>8</v>
      </c>
      <c r="Q940" s="9" t="s">
        <v>8</v>
      </c>
      <c r="R940" s="11" t="s">
        <v>8</v>
      </c>
      <c r="S940" s="7" t="s">
        <v>8</v>
      </c>
      <c r="T940" s="9" t="s">
        <v>8</v>
      </c>
    </row>
    <row r="941" spans="1:20" ht="29.1" customHeight="1" x14ac:dyDescent="0.3">
      <c r="A941" s="3" t="s">
        <v>3599</v>
      </c>
      <c r="B941" s="2" t="s">
        <v>7705</v>
      </c>
      <c r="C941" s="11">
        <v>98</v>
      </c>
      <c r="D941" s="7">
        <v>155.30919302000001</v>
      </c>
      <c r="E941" s="9">
        <v>9211.6446913620202</v>
      </c>
      <c r="F941" s="11">
        <v>22</v>
      </c>
      <c r="G941" s="7">
        <v>194.52845026</v>
      </c>
      <c r="H941" s="9">
        <v>11815.0866068948</v>
      </c>
      <c r="I941" s="11" t="s">
        <v>8</v>
      </c>
      <c r="J941" s="7" t="s">
        <v>8</v>
      </c>
      <c r="K941" s="9" t="s">
        <v>8</v>
      </c>
      <c r="L941" s="11" t="s">
        <v>8</v>
      </c>
      <c r="M941" s="7" t="s">
        <v>8</v>
      </c>
      <c r="N941" s="9" t="s">
        <v>8</v>
      </c>
      <c r="O941" s="11" t="s">
        <v>8</v>
      </c>
      <c r="P941" s="7" t="s">
        <v>8</v>
      </c>
      <c r="Q941" s="9" t="s">
        <v>8</v>
      </c>
      <c r="R941" s="11" t="s">
        <v>8</v>
      </c>
      <c r="S941" s="7" t="s">
        <v>8</v>
      </c>
      <c r="T941" s="9" t="s">
        <v>8</v>
      </c>
    </row>
    <row r="942" spans="1:20" ht="14.1" customHeight="1" x14ac:dyDescent="0.3">
      <c r="A942" s="3" t="s">
        <v>3603</v>
      </c>
      <c r="B942" s="3" t="s">
        <v>3604</v>
      </c>
      <c r="C942" s="11" t="s">
        <v>8</v>
      </c>
      <c r="D942" s="7" t="s">
        <v>8</v>
      </c>
      <c r="E942" s="9" t="s">
        <v>8</v>
      </c>
      <c r="F942" s="11" t="s">
        <v>8</v>
      </c>
      <c r="G942" s="7" t="s">
        <v>8</v>
      </c>
      <c r="H942" s="9" t="s">
        <v>8</v>
      </c>
      <c r="I942" s="11" t="s">
        <v>8</v>
      </c>
      <c r="J942" s="7" t="s">
        <v>8</v>
      </c>
      <c r="K942" s="9" t="s">
        <v>8</v>
      </c>
      <c r="L942" s="11" t="s">
        <v>8</v>
      </c>
      <c r="M942" s="7" t="s">
        <v>8</v>
      </c>
      <c r="N942" s="9" t="s">
        <v>8</v>
      </c>
      <c r="O942" s="11" t="s">
        <v>8</v>
      </c>
      <c r="P942" s="7" t="s">
        <v>8</v>
      </c>
      <c r="Q942" s="9" t="s">
        <v>8</v>
      </c>
      <c r="R942" s="11" t="s">
        <v>8</v>
      </c>
      <c r="S942" s="7" t="s">
        <v>8</v>
      </c>
      <c r="T942" s="9" t="s">
        <v>8</v>
      </c>
    </row>
    <row r="943" spans="1:20" ht="14.1" customHeight="1" x14ac:dyDescent="0.3">
      <c r="A943" s="3" t="s">
        <v>3607</v>
      </c>
      <c r="B943" s="3" t="s">
        <v>6868</v>
      </c>
      <c r="C943" s="11">
        <v>12</v>
      </c>
      <c r="D943" s="7">
        <v>228.58398403999999</v>
      </c>
      <c r="E943" s="9">
        <v>17829.382310972</v>
      </c>
      <c r="F943" s="11" t="s">
        <v>8</v>
      </c>
      <c r="G943" s="7" t="s">
        <v>8</v>
      </c>
      <c r="H943" s="9" t="s">
        <v>8</v>
      </c>
      <c r="I943" s="11" t="s">
        <v>8</v>
      </c>
      <c r="J943" s="7" t="s">
        <v>8</v>
      </c>
      <c r="K943" s="9" t="s">
        <v>8</v>
      </c>
      <c r="L943" s="11" t="s">
        <v>8</v>
      </c>
      <c r="M943" s="7" t="s">
        <v>8</v>
      </c>
      <c r="N943" s="9" t="s">
        <v>8</v>
      </c>
      <c r="O943" s="11" t="s">
        <v>8</v>
      </c>
      <c r="P943" s="7" t="s">
        <v>8</v>
      </c>
      <c r="Q943" s="9" t="s">
        <v>8</v>
      </c>
      <c r="R943" s="11" t="s">
        <v>8</v>
      </c>
      <c r="S943" s="7" t="s">
        <v>8</v>
      </c>
      <c r="T943" s="9" t="s">
        <v>8</v>
      </c>
    </row>
    <row r="944" spans="1:20" ht="29.1" customHeight="1" x14ac:dyDescent="0.3">
      <c r="A944" s="3" t="s">
        <v>3611</v>
      </c>
      <c r="B944" s="2" t="s">
        <v>7706</v>
      </c>
      <c r="C944" s="11" t="s">
        <v>8</v>
      </c>
      <c r="D944" s="7" t="s">
        <v>8</v>
      </c>
      <c r="E944" s="9" t="s">
        <v>8</v>
      </c>
      <c r="F944" s="11" t="s">
        <v>8</v>
      </c>
      <c r="G944" s="7" t="s">
        <v>8</v>
      </c>
      <c r="H944" s="9" t="s">
        <v>8</v>
      </c>
      <c r="I944" s="11" t="s">
        <v>8</v>
      </c>
      <c r="J944" s="7" t="s">
        <v>8</v>
      </c>
      <c r="K944" s="9" t="s">
        <v>8</v>
      </c>
      <c r="L944" s="11" t="s">
        <v>8</v>
      </c>
      <c r="M944" s="7" t="s">
        <v>8</v>
      </c>
      <c r="N944" s="9" t="s">
        <v>8</v>
      </c>
      <c r="O944" s="11" t="s">
        <v>8</v>
      </c>
      <c r="P944" s="7" t="s">
        <v>8</v>
      </c>
      <c r="Q944" s="9" t="s">
        <v>8</v>
      </c>
      <c r="R944" s="11" t="s">
        <v>8</v>
      </c>
      <c r="S944" s="7" t="s">
        <v>8</v>
      </c>
      <c r="T944" s="9" t="s">
        <v>8</v>
      </c>
    </row>
    <row r="945" spans="1:20" ht="14.1" customHeight="1" x14ac:dyDescent="0.3">
      <c r="A945" s="3" t="s">
        <v>3615</v>
      </c>
      <c r="B945" s="3" t="s">
        <v>6870</v>
      </c>
      <c r="C945" s="11">
        <v>20</v>
      </c>
      <c r="D945" s="7">
        <v>164.30101772</v>
      </c>
      <c r="E945" s="9">
        <v>13026.588470431599</v>
      </c>
      <c r="F945" s="11" t="s">
        <v>8</v>
      </c>
      <c r="G945" s="7" t="s">
        <v>8</v>
      </c>
      <c r="H945" s="9" t="s">
        <v>8</v>
      </c>
      <c r="I945" s="11" t="s">
        <v>8</v>
      </c>
      <c r="J945" s="7" t="s">
        <v>8</v>
      </c>
      <c r="K945" s="9" t="s">
        <v>8</v>
      </c>
      <c r="L945" s="11" t="s">
        <v>8</v>
      </c>
      <c r="M945" s="7" t="s">
        <v>8</v>
      </c>
      <c r="N945" s="9" t="s">
        <v>8</v>
      </c>
      <c r="O945" s="11" t="s">
        <v>8</v>
      </c>
      <c r="P945" s="7" t="s">
        <v>8</v>
      </c>
      <c r="Q945" s="9" t="s">
        <v>8</v>
      </c>
      <c r="R945" s="11" t="s">
        <v>8</v>
      </c>
      <c r="S945" s="7" t="s">
        <v>8</v>
      </c>
      <c r="T945" s="9" t="s">
        <v>8</v>
      </c>
    </row>
    <row r="946" spans="1:20" ht="14.1" customHeight="1" x14ac:dyDescent="0.3">
      <c r="A946" s="3" t="s">
        <v>3619</v>
      </c>
      <c r="B946" s="3" t="s">
        <v>6871</v>
      </c>
      <c r="C946" s="11">
        <v>13</v>
      </c>
      <c r="D946" s="7">
        <v>66.066576116999997</v>
      </c>
      <c r="E946" s="9">
        <v>8168.4755302957701</v>
      </c>
      <c r="F946" s="11" t="s">
        <v>8</v>
      </c>
      <c r="G946" s="7" t="s">
        <v>8</v>
      </c>
      <c r="H946" s="9" t="s">
        <v>8</v>
      </c>
      <c r="I946" s="11" t="s">
        <v>8</v>
      </c>
      <c r="J946" s="7" t="s">
        <v>8</v>
      </c>
      <c r="K946" s="9" t="s">
        <v>8</v>
      </c>
      <c r="L946" s="11" t="s">
        <v>8</v>
      </c>
      <c r="M946" s="7" t="s">
        <v>8</v>
      </c>
      <c r="N946" s="9" t="s">
        <v>8</v>
      </c>
      <c r="O946" s="11" t="s">
        <v>8</v>
      </c>
      <c r="P946" s="7" t="s">
        <v>8</v>
      </c>
      <c r="Q946" s="9" t="s">
        <v>8</v>
      </c>
      <c r="R946" s="11" t="s">
        <v>8</v>
      </c>
      <c r="S946" s="7" t="s">
        <v>8</v>
      </c>
      <c r="T946" s="9" t="s">
        <v>8</v>
      </c>
    </row>
    <row r="947" spans="1:20" ht="14.1" customHeight="1" x14ac:dyDescent="0.3">
      <c r="A947" s="3" t="s">
        <v>3623</v>
      </c>
      <c r="B947" s="3" t="s">
        <v>6872</v>
      </c>
      <c r="C947" s="11" t="s">
        <v>8</v>
      </c>
      <c r="D947" s="7" t="s">
        <v>8</v>
      </c>
      <c r="E947" s="9" t="s">
        <v>8</v>
      </c>
      <c r="F947" s="11" t="s">
        <v>8</v>
      </c>
      <c r="G947" s="7" t="s">
        <v>8</v>
      </c>
      <c r="H947" s="9" t="s">
        <v>8</v>
      </c>
      <c r="I947" s="11" t="s">
        <v>8</v>
      </c>
      <c r="J947" s="7" t="s">
        <v>8</v>
      </c>
      <c r="K947" s="9" t="s">
        <v>8</v>
      </c>
      <c r="L947" s="11" t="s">
        <v>8</v>
      </c>
      <c r="M947" s="7" t="s">
        <v>8</v>
      </c>
      <c r="N947" s="9" t="s">
        <v>8</v>
      </c>
      <c r="O947" s="11" t="s">
        <v>8</v>
      </c>
      <c r="P947" s="7" t="s">
        <v>8</v>
      </c>
      <c r="Q947" s="9" t="s">
        <v>8</v>
      </c>
      <c r="R947" s="11" t="s">
        <v>8</v>
      </c>
      <c r="S947" s="7" t="s">
        <v>8</v>
      </c>
      <c r="T947" s="9" t="s">
        <v>8</v>
      </c>
    </row>
    <row r="948" spans="1:20" ht="14.1" customHeight="1" x14ac:dyDescent="0.3">
      <c r="A948" s="3" t="s">
        <v>3627</v>
      </c>
      <c r="B948" s="3" t="s">
        <v>3628</v>
      </c>
      <c r="C948" s="11">
        <v>362</v>
      </c>
      <c r="D948" s="7">
        <v>169.29608189000001</v>
      </c>
      <c r="E948" s="9">
        <v>13703.0458476113</v>
      </c>
      <c r="F948" s="11">
        <v>50</v>
      </c>
      <c r="G948" s="7">
        <v>170.90462926999999</v>
      </c>
      <c r="H948" s="9">
        <v>13495.049670295501</v>
      </c>
      <c r="I948" s="11">
        <v>53</v>
      </c>
      <c r="J948" s="7">
        <v>169.70544494000001</v>
      </c>
      <c r="K948" s="9">
        <v>14277.3872081584</v>
      </c>
      <c r="L948" s="11" t="s">
        <v>8</v>
      </c>
      <c r="M948" s="7" t="s">
        <v>8</v>
      </c>
      <c r="N948" s="9" t="s">
        <v>8</v>
      </c>
      <c r="O948" s="11">
        <v>38</v>
      </c>
      <c r="P948" s="7">
        <v>170.67077111</v>
      </c>
      <c r="Q948" s="9">
        <v>13688.5324592488</v>
      </c>
      <c r="R948" s="11">
        <v>13</v>
      </c>
      <c r="S948" s="7">
        <v>140.39408356000001</v>
      </c>
      <c r="T948" s="9">
        <v>11406.2548492115</v>
      </c>
    </row>
    <row r="949" spans="1:20" ht="29.1" customHeight="1" x14ac:dyDescent="0.3">
      <c r="A949" s="3" t="s">
        <v>3632</v>
      </c>
      <c r="B949" s="2" t="s">
        <v>7707</v>
      </c>
      <c r="C949" s="11" t="s">
        <v>8</v>
      </c>
      <c r="D949" s="7" t="s">
        <v>8</v>
      </c>
      <c r="E949" s="9" t="s">
        <v>8</v>
      </c>
      <c r="F949" s="11" t="s">
        <v>8</v>
      </c>
      <c r="G949" s="7" t="s">
        <v>8</v>
      </c>
      <c r="H949" s="9" t="s">
        <v>8</v>
      </c>
      <c r="I949" s="11" t="s">
        <v>8</v>
      </c>
      <c r="J949" s="7" t="s">
        <v>8</v>
      </c>
      <c r="K949" s="9" t="s">
        <v>8</v>
      </c>
      <c r="L949" s="11" t="s">
        <v>8</v>
      </c>
      <c r="M949" s="7" t="s">
        <v>8</v>
      </c>
      <c r="N949" s="9" t="s">
        <v>8</v>
      </c>
      <c r="O949" s="11" t="s">
        <v>8</v>
      </c>
      <c r="P949" s="7" t="s">
        <v>8</v>
      </c>
      <c r="Q949" s="9" t="s">
        <v>8</v>
      </c>
      <c r="R949" s="11" t="s">
        <v>8</v>
      </c>
      <c r="S949" s="7" t="s">
        <v>8</v>
      </c>
      <c r="T949" s="9" t="s">
        <v>8</v>
      </c>
    </row>
    <row r="950" spans="1:20" ht="14.1" customHeight="1" x14ac:dyDescent="0.3">
      <c r="A950" s="3" t="s">
        <v>3635</v>
      </c>
      <c r="B950" s="3" t="s">
        <v>3636</v>
      </c>
      <c r="C950" s="11" t="s">
        <v>8</v>
      </c>
      <c r="D950" s="7" t="s">
        <v>8</v>
      </c>
      <c r="E950" s="9" t="s">
        <v>8</v>
      </c>
      <c r="F950" s="11" t="s">
        <v>8</v>
      </c>
      <c r="G950" s="7" t="s">
        <v>8</v>
      </c>
      <c r="H950" s="9" t="s">
        <v>8</v>
      </c>
      <c r="I950" s="11" t="s">
        <v>8</v>
      </c>
      <c r="J950" s="7" t="s">
        <v>8</v>
      </c>
      <c r="K950" s="9" t="s">
        <v>8</v>
      </c>
      <c r="L950" s="11" t="s">
        <v>8</v>
      </c>
      <c r="M950" s="7" t="s">
        <v>8</v>
      </c>
      <c r="N950" s="9" t="s">
        <v>8</v>
      </c>
      <c r="O950" s="11" t="s">
        <v>8</v>
      </c>
      <c r="P950" s="7" t="s">
        <v>8</v>
      </c>
      <c r="Q950" s="9" t="s">
        <v>8</v>
      </c>
      <c r="R950" s="11" t="s">
        <v>8</v>
      </c>
      <c r="S950" s="7" t="s">
        <v>8</v>
      </c>
      <c r="T950" s="9" t="s">
        <v>8</v>
      </c>
    </row>
    <row r="951" spans="1:20" ht="29.1" customHeight="1" x14ac:dyDescent="0.3">
      <c r="A951" s="3" t="s">
        <v>3640</v>
      </c>
      <c r="B951" s="2" t="s">
        <v>7708</v>
      </c>
      <c r="C951" s="11" t="s">
        <v>8</v>
      </c>
      <c r="D951" s="7" t="s">
        <v>8</v>
      </c>
      <c r="E951" s="9" t="s">
        <v>8</v>
      </c>
      <c r="F951" s="11" t="s">
        <v>8</v>
      </c>
      <c r="G951" s="7" t="s">
        <v>8</v>
      </c>
      <c r="H951" s="9" t="s">
        <v>8</v>
      </c>
      <c r="I951" s="11" t="s">
        <v>8</v>
      </c>
      <c r="J951" s="7" t="s">
        <v>8</v>
      </c>
      <c r="K951" s="9" t="s">
        <v>8</v>
      </c>
      <c r="L951" s="11" t="s">
        <v>8</v>
      </c>
      <c r="M951" s="7" t="s">
        <v>8</v>
      </c>
      <c r="N951" s="9" t="s">
        <v>8</v>
      </c>
      <c r="O951" s="11" t="s">
        <v>8</v>
      </c>
      <c r="P951" s="7" t="s">
        <v>8</v>
      </c>
      <c r="Q951" s="9" t="s">
        <v>8</v>
      </c>
      <c r="R951" s="11" t="s">
        <v>8</v>
      </c>
      <c r="S951" s="7" t="s">
        <v>8</v>
      </c>
      <c r="T951" s="9" t="s">
        <v>8</v>
      </c>
    </row>
    <row r="952" spans="1:20" ht="14.1" customHeight="1" x14ac:dyDescent="0.3">
      <c r="A952" s="3" t="s">
        <v>3645</v>
      </c>
      <c r="B952" s="3" t="s">
        <v>3646</v>
      </c>
      <c r="C952" s="11" t="s">
        <v>8</v>
      </c>
      <c r="D952" s="7" t="s">
        <v>8</v>
      </c>
      <c r="E952" s="9" t="s">
        <v>8</v>
      </c>
      <c r="F952" s="11" t="s">
        <v>8</v>
      </c>
      <c r="G952" s="7" t="s">
        <v>8</v>
      </c>
      <c r="H952" s="9" t="s">
        <v>8</v>
      </c>
      <c r="I952" s="11" t="s">
        <v>8</v>
      </c>
      <c r="J952" s="7" t="s">
        <v>8</v>
      </c>
      <c r="K952" s="9" t="s">
        <v>8</v>
      </c>
      <c r="L952" s="11" t="s">
        <v>8</v>
      </c>
      <c r="M952" s="7" t="s">
        <v>8</v>
      </c>
      <c r="N952" s="9" t="s">
        <v>8</v>
      </c>
      <c r="O952" s="11" t="s">
        <v>8</v>
      </c>
      <c r="P952" s="7" t="s">
        <v>8</v>
      </c>
      <c r="Q952" s="9" t="s">
        <v>8</v>
      </c>
      <c r="R952" s="11" t="s">
        <v>8</v>
      </c>
      <c r="S952" s="7" t="s">
        <v>8</v>
      </c>
      <c r="T952" s="9" t="s">
        <v>8</v>
      </c>
    </row>
    <row r="953" spans="1:20" ht="14.1" customHeight="1" x14ac:dyDescent="0.3">
      <c r="A953" s="3" t="s">
        <v>3648</v>
      </c>
      <c r="B953" s="3" t="s">
        <v>3293</v>
      </c>
      <c r="C953" s="11" t="s">
        <v>8</v>
      </c>
      <c r="D953" s="7" t="s">
        <v>8</v>
      </c>
      <c r="E953" s="9" t="s">
        <v>8</v>
      </c>
      <c r="F953" s="11" t="s">
        <v>8</v>
      </c>
      <c r="G953" s="7" t="s">
        <v>8</v>
      </c>
      <c r="H953" s="9" t="s">
        <v>8</v>
      </c>
      <c r="I953" s="11" t="s">
        <v>8</v>
      </c>
      <c r="J953" s="7" t="s">
        <v>8</v>
      </c>
      <c r="K953" s="9" t="s">
        <v>8</v>
      </c>
      <c r="L953" s="11" t="s">
        <v>8</v>
      </c>
      <c r="M953" s="7" t="s">
        <v>8</v>
      </c>
      <c r="N953" s="9" t="s">
        <v>8</v>
      </c>
      <c r="O953" s="11" t="s">
        <v>8</v>
      </c>
      <c r="P953" s="7" t="s">
        <v>8</v>
      </c>
      <c r="Q953" s="9" t="s">
        <v>8</v>
      </c>
      <c r="R953" s="11" t="s">
        <v>8</v>
      </c>
      <c r="S953" s="7" t="s">
        <v>8</v>
      </c>
      <c r="T953" s="9" t="s">
        <v>8</v>
      </c>
    </row>
    <row r="954" spans="1:20" ht="29.1" customHeight="1" x14ac:dyDescent="0.3">
      <c r="A954" s="3" t="s">
        <v>3650</v>
      </c>
      <c r="B954" s="2" t="s">
        <v>3651</v>
      </c>
      <c r="C954" s="11">
        <v>35</v>
      </c>
      <c r="D954" s="7">
        <v>92.376258332000006</v>
      </c>
      <c r="E954" s="9">
        <v>6575.7634900919202</v>
      </c>
      <c r="F954" s="11" t="s">
        <v>8</v>
      </c>
      <c r="G954" s="7" t="s">
        <v>8</v>
      </c>
      <c r="H954" s="9" t="s">
        <v>8</v>
      </c>
      <c r="I954" s="11" t="s">
        <v>8</v>
      </c>
      <c r="J954" s="7" t="s">
        <v>8</v>
      </c>
      <c r="K954" s="9" t="s">
        <v>8</v>
      </c>
      <c r="L954" s="11" t="s">
        <v>8</v>
      </c>
      <c r="M954" s="7" t="s">
        <v>8</v>
      </c>
      <c r="N954" s="9" t="s">
        <v>8</v>
      </c>
      <c r="O954" s="11" t="s">
        <v>8</v>
      </c>
      <c r="P954" s="7" t="s">
        <v>8</v>
      </c>
      <c r="Q954" s="9" t="s">
        <v>8</v>
      </c>
      <c r="R954" s="11" t="s">
        <v>8</v>
      </c>
      <c r="S954" s="7" t="s">
        <v>8</v>
      </c>
      <c r="T954" s="9" t="s">
        <v>8</v>
      </c>
    </row>
    <row r="955" spans="1:20" ht="29.1" customHeight="1" x14ac:dyDescent="0.3">
      <c r="A955" s="3" t="s">
        <v>3654</v>
      </c>
      <c r="B955" s="2" t="s">
        <v>7709</v>
      </c>
      <c r="C955" s="11">
        <v>15</v>
      </c>
      <c r="D955" s="7">
        <v>135.24469696</v>
      </c>
      <c r="E955" s="9">
        <v>8873.5102528936404</v>
      </c>
      <c r="F955" s="11" t="s">
        <v>8</v>
      </c>
      <c r="G955" s="7" t="s">
        <v>8</v>
      </c>
      <c r="H955" s="9" t="s">
        <v>8</v>
      </c>
      <c r="I955" s="11" t="s">
        <v>8</v>
      </c>
      <c r="J955" s="7" t="s">
        <v>8</v>
      </c>
      <c r="K955" s="9" t="s">
        <v>8</v>
      </c>
      <c r="L955" s="11" t="s">
        <v>8</v>
      </c>
      <c r="M955" s="7" t="s">
        <v>8</v>
      </c>
      <c r="N955" s="9" t="s">
        <v>8</v>
      </c>
      <c r="O955" s="11" t="s">
        <v>8</v>
      </c>
      <c r="P955" s="7" t="s">
        <v>8</v>
      </c>
      <c r="Q955" s="9" t="s">
        <v>8</v>
      </c>
      <c r="R955" s="11" t="s">
        <v>8</v>
      </c>
      <c r="S955" s="7" t="s">
        <v>8</v>
      </c>
      <c r="T955" s="9" t="s">
        <v>8</v>
      </c>
    </row>
    <row r="956" spans="1:20" ht="14.1" customHeight="1" x14ac:dyDescent="0.3">
      <c r="A956" s="3" t="s">
        <v>3658</v>
      </c>
      <c r="B956" s="3" t="s">
        <v>6877</v>
      </c>
      <c r="C956" s="11" t="s">
        <v>8</v>
      </c>
      <c r="D956" s="7" t="s">
        <v>8</v>
      </c>
      <c r="E956" s="9" t="s">
        <v>8</v>
      </c>
      <c r="F956" s="11" t="s">
        <v>8</v>
      </c>
      <c r="G956" s="7" t="s">
        <v>8</v>
      </c>
      <c r="H956" s="9" t="s">
        <v>8</v>
      </c>
      <c r="I956" s="11" t="s">
        <v>8</v>
      </c>
      <c r="J956" s="7" t="s">
        <v>8</v>
      </c>
      <c r="K956" s="9" t="s">
        <v>8</v>
      </c>
      <c r="L956" s="11" t="s">
        <v>8</v>
      </c>
      <c r="M956" s="7" t="s">
        <v>8</v>
      </c>
      <c r="N956" s="9" t="s">
        <v>8</v>
      </c>
      <c r="O956" s="11" t="s">
        <v>8</v>
      </c>
      <c r="P956" s="7" t="s">
        <v>8</v>
      </c>
      <c r="Q956" s="9" t="s">
        <v>8</v>
      </c>
      <c r="R956" s="11" t="s">
        <v>8</v>
      </c>
      <c r="S956" s="7" t="s">
        <v>8</v>
      </c>
      <c r="T956" s="9" t="s">
        <v>8</v>
      </c>
    </row>
    <row r="957" spans="1:20" ht="14.1" customHeight="1" x14ac:dyDescent="0.3">
      <c r="A957" s="3" t="s">
        <v>3663</v>
      </c>
      <c r="B957" s="3" t="s">
        <v>6878</v>
      </c>
      <c r="C957" s="11">
        <v>146</v>
      </c>
      <c r="D957" s="7">
        <v>218.29004613999999</v>
      </c>
      <c r="E957" s="9">
        <v>15486.1490709096</v>
      </c>
      <c r="F957" s="11">
        <v>16</v>
      </c>
      <c r="G957" s="7">
        <v>205.03818297999999</v>
      </c>
      <c r="H957" s="9">
        <v>14167.010689487601</v>
      </c>
      <c r="I957" s="11">
        <v>40</v>
      </c>
      <c r="J957" s="7">
        <v>209.08409906</v>
      </c>
      <c r="K957" s="9">
        <v>15150.7173712811</v>
      </c>
      <c r="L957" s="11" t="s">
        <v>8</v>
      </c>
      <c r="M957" s="7" t="s">
        <v>8</v>
      </c>
      <c r="N957" s="9" t="s">
        <v>8</v>
      </c>
      <c r="O957" s="11" t="s">
        <v>8</v>
      </c>
      <c r="P957" s="7" t="s">
        <v>8</v>
      </c>
      <c r="Q957" s="9" t="s">
        <v>8</v>
      </c>
      <c r="R957" s="11" t="s">
        <v>8</v>
      </c>
      <c r="S957" s="7" t="s">
        <v>8</v>
      </c>
      <c r="T957" s="9" t="s">
        <v>8</v>
      </c>
    </row>
    <row r="958" spans="1:20" ht="14.1" customHeight="1" x14ac:dyDescent="0.3">
      <c r="A958" s="3" t="s">
        <v>3667</v>
      </c>
      <c r="B958" s="3" t="s">
        <v>6879</v>
      </c>
      <c r="C958" s="11" t="s">
        <v>8</v>
      </c>
      <c r="D958" s="7" t="s">
        <v>8</v>
      </c>
      <c r="E958" s="9" t="s">
        <v>8</v>
      </c>
      <c r="F958" s="11" t="s">
        <v>8</v>
      </c>
      <c r="G958" s="7" t="s">
        <v>8</v>
      </c>
      <c r="H958" s="9" t="s">
        <v>8</v>
      </c>
      <c r="I958" s="11" t="s">
        <v>8</v>
      </c>
      <c r="J958" s="7" t="s">
        <v>8</v>
      </c>
      <c r="K958" s="9" t="s">
        <v>8</v>
      </c>
      <c r="L958" s="11" t="s">
        <v>8</v>
      </c>
      <c r="M958" s="7" t="s">
        <v>8</v>
      </c>
      <c r="N958" s="9" t="s">
        <v>8</v>
      </c>
      <c r="O958" s="11" t="s">
        <v>8</v>
      </c>
      <c r="P958" s="7" t="s">
        <v>8</v>
      </c>
      <c r="Q958" s="9" t="s">
        <v>8</v>
      </c>
      <c r="R958" s="11" t="s">
        <v>8</v>
      </c>
      <c r="S958" s="7" t="s">
        <v>8</v>
      </c>
      <c r="T958" s="9" t="s">
        <v>8</v>
      </c>
    </row>
    <row r="959" spans="1:20" ht="29.1" customHeight="1" x14ac:dyDescent="0.3">
      <c r="A959" s="3" t="s">
        <v>3671</v>
      </c>
      <c r="B959" s="2" t="s">
        <v>3672</v>
      </c>
      <c r="C959" s="11">
        <v>26</v>
      </c>
      <c r="D959" s="7">
        <v>185.47954336000001</v>
      </c>
      <c r="E959" s="9">
        <v>20828.142731839602</v>
      </c>
      <c r="F959" s="11" t="s">
        <v>8</v>
      </c>
      <c r="G959" s="7" t="s">
        <v>8</v>
      </c>
      <c r="H959" s="9" t="s">
        <v>8</v>
      </c>
      <c r="I959" s="11" t="s">
        <v>8</v>
      </c>
      <c r="J959" s="7" t="s">
        <v>8</v>
      </c>
      <c r="K959" s="9" t="s">
        <v>8</v>
      </c>
      <c r="L959" s="11" t="s">
        <v>8</v>
      </c>
      <c r="M959" s="7" t="s">
        <v>8</v>
      </c>
      <c r="N959" s="9" t="s">
        <v>8</v>
      </c>
      <c r="O959" s="11" t="s">
        <v>8</v>
      </c>
      <c r="P959" s="7" t="s">
        <v>8</v>
      </c>
      <c r="Q959" s="9" t="s">
        <v>8</v>
      </c>
      <c r="R959" s="11" t="s">
        <v>8</v>
      </c>
      <c r="S959" s="7" t="s">
        <v>8</v>
      </c>
      <c r="T959" s="9" t="s">
        <v>8</v>
      </c>
    </row>
    <row r="960" spans="1:20" ht="14.1" customHeight="1" x14ac:dyDescent="0.3">
      <c r="A960" s="3" t="s">
        <v>3675</v>
      </c>
      <c r="B960" s="3" t="s">
        <v>6881</v>
      </c>
      <c r="C960" s="11">
        <v>56</v>
      </c>
      <c r="D960" s="7">
        <v>232.77588302000001</v>
      </c>
      <c r="E960" s="9">
        <v>14596.3791124822</v>
      </c>
      <c r="F960" s="11">
        <v>27</v>
      </c>
      <c r="G960" s="7">
        <v>233.42437870000001</v>
      </c>
      <c r="H960" s="9">
        <v>14618.2767879411</v>
      </c>
      <c r="I960" s="11" t="s">
        <v>8</v>
      </c>
      <c r="J960" s="7" t="s">
        <v>8</v>
      </c>
      <c r="K960" s="9" t="s">
        <v>8</v>
      </c>
      <c r="L960" s="11" t="s">
        <v>8</v>
      </c>
      <c r="M960" s="7" t="s">
        <v>8</v>
      </c>
      <c r="N960" s="9" t="s">
        <v>8</v>
      </c>
      <c r="O960" s="11" t="s">
        <v>8</v>
      </c>
      <c r="P960" s="7" t="s">
        <v>8</v>
      </c>
      <c r="Q960" s="9" t="s">
        <v>8</v>
      </c>
      <c r="R960" s="11" t="s">
        <v>8</v>
      </c>
      <c r="S960" s="7" t="s">
        <v>8</v>
      </c>
      <c r="T960" s="9" t="s">
        <v>8</v>
      </c>
    </row>
    <row r="961" spans="1:20" ht="14.1" customHeight="1" x14ac:dyDescent="0.3">
      <c r="A961" s="3" t="s">
        <v>3679</v>
      </c>
      <c r="B961" s="3" t="s">
        <v>6882</v>
      </c>
      <c r="C961" s="11" t="s">
        <v>8</v>
      </c>
      <c r="D961" s="7" t="s">
        <v>8</v>
      </c>
      <c r="E961" s="9" t="s">
        <v>8</v>
      </c>
      <c r="F961" s="11" t="s">
        <v>8</v>
      </c>
      <c r="G961" s="7" t="s">
        <v>8</v>
      </c>
      <c r="H961" s="9" t="s">
        <v>8</v>
      </c>
      <c r="I961" s="11" t="s">
        <v>8</v>
      </c>
      <c r="J961" s="7" t="s">
        <v>8</v>
      </c>
      <c r="K961" s="9" t="s">
        <v>8</v>
      </c>
      <c r="L961" s="11" t="s">
        <v>8</v>
      </c>
      <c r="M961" s="7" t="s">
        <v>8</v>
      </c>
      <c r="N961" s="9" t="s">
        <v>8</v>
      </c>
      <c r="O961" s="11" t="s">
        <v>8</v>
      </c>
      <c r="P961" s="7" t="s">
        <v>8</v>
      </c>
      <c r="Q961" s="9" t="s">
        <v>8</v>
      </c>
      <c r="R961" s="11" t="s">
        <v>8</v>
      </c>
      <c r="S961" s="7" t="s">
        <v>8</v>
      </c>
      <c r="T961" s="9" t="s">
        <v>8</v>
      </c>
    </row>
    <row r="962" spans="1:20" ht="14.1" customHeight="1" x14ac:dyDescent="0.3">
      <c r="A962" s="3" t="s">
        <v>3684</v>
      </c>
      <c r="B962" s="3" t="s">
        <v>3685</v>
      </c>
      <c r="C962" s="11" t="s">
        <v>8</v>
      </c>
      <c r="D962" s="7" t="s">
        <v>8</v>
      </c>
      <c r="E962" s="9" t="s">
        <v>8</v>
      </c>
      <c r="F962" s="11" t="s">
        <v>8</v>
      </c>
      <c r="G962" s="7" t="s">
        <v>8</v>
      </c>
      <c r="H962" s="9" t="s">
        <v>8</v>
      </c>
      <c r="I962" s="11" t="s">
        <v>8</v>
      </c>
      <c r="J962" s="7" t="s">
        <v>8</v>
      </c>
      <c r="K962" s="9" t="s">
        <v>8</v>
      </c>
      <c r="L962" s="11" t="s">
        <v>8</v>
      </c>
      <c r="M962" s="7" t="s">
        <v>8</v>
      </c>
      <c r="N962" s="9" t="s">
        <v>8</v>
      </c>
      <c r="O962" s="11" t="s">
        <v>8</v>
      </c>
      <c r="P962" s="7" t="s">
        <v>8</v>
      </c>
      <c r="Q962" s="9" t="s">
        <v>8</v>
      </c>
      <c r="R962" s="11" t="s">
        <v>8</v>
      </c>
      <c r="S962" s="7" t="s">
        <v>8</v>
      </c>
      <c r="T962" s="9" t="s">
        <v>8</v>
      </c>
    </row>
    <row r="963" spans="1:20" ht="29.1" customHeight="1" x14ac:dyDescent="0.3">
      <c r="A963" s="3" t="s">
        <v>3689</v>
      </c>
      <c r="B963" s="2" t="s">
        <v>3690</v>
      </c>
      <c r="C963" s="11" t="s">
        <v>8</v>
      </c>
      <c r="D963" s="7" t="s">
        <v>8</v>
      </c>
      <c r="E963" s="9" t="s">
        <v>8</v>
      </c>
      <c r="F963" s="11" t="s">
        <v>8</v>
      </c>
      <c r="G963" s="7" t="s">
        <v>8</v>
      </c>
      <c r="H963" s="9" t="s">
        <v>8</v>
      </c>
      <c r="I963" s="11" t="s">
        <v>8</v>
      </c>
      <c r="J963" s="7" t="s">
        <v>8</v>
      </c>
      <c r="K963" s="9" t="s">
        <v>8</v>
      </c>
      <c r="L963" s="11" t="s">
        <v>8</v>
      </c>
      <c r="M963" s="7" t="s">
        <v>8</v>
      </c>
      <c r="N963" s="9" t="s">
        <v>8</v>
      </c>
      <c r="O963" s="11" t="s">
        <v>8</v>
      </c>
      <c r="P963" s="7" t="s">
        <v>8</v>
      </c>
      <c r="Q963" s="9" t="s">
        <v>8</v>
      </c>
      <c r="R963" s="11" t="s">
        <v>8</v>
      </c>
      <c r="S963" s="7" t="s">
        <v>8</v>
      </c>
      <c r="T963" s="9" t="s">
        <v>8</v>
      </c>
    </row>
    <row r="964" spans="1:20" ht="14.1" customHeight="1" x14ac:dyDescent="0.3">
      <c r="A964" s="3" t="s">
        <v>3694</v>
      </c>
      <c r="B964" s="3" t="s">
        <v>6884</v>
      </c>
      <c r="C964" s="11" t="s">
        <v>8</v>
      </c>
      <c r="D964" s="7" t="s">
        <v>8</v>
      </c>
      <c r="E964" s="9" t="s">
        <v>8</v>
      </c>
      <c r="F964" s="11" t="s">
        <v>8</v>
      </c>
      <c r="G964" s="7" t="s">
        <v>8</v>
      </c>
      <c r="H964" s="9" t="s">
        <v>8</v>
      </c>
      <c r="I964" s="11" t="s">
        <v>8</v>
      </c>
      <c r="J964" s="7" t="s">
        <v>8</v>
      </c>
      <c r="K964" s="9" t="s">
        <v>8</v>
      </c>
      <c r="L964" s="11" t="s">
        <v>8</v>
      </c>
      <c r="M964" s="7" t="s">
        <v>8</v>
      </c>
      <c r="N964" s="9" t="s">
        <v>8</v>
      </c>
      <c r="O964" s="11" t="s">
        <v>8</v>
      </c>
      <c r="P964" s="7" t="s">
        <v>8</v>
      </c>
      <c r="Q964" s="9" t="s">
        <v>8</v>
      </c>
      <c r="R964" s="11" t="s">
        <v>8</v>
      </c>
      <c r="S964" s="7" t="s">
        <v>8</v>
      </c>
      <c r="T964" s="9" t="s">
        <v>8</v>
      </c>
    </row>
    <row r="965" spans="1:20" ht="14.1" customHeight="1" x14ac:dyDescent="0.3">
      <c r="A965" s="3" t="s">
        <v>3698</v>
      </c>
      <c r="B965" s="3" t="s">
        <v>3699</v>
      </c>
      <c r="C965" s="11" t="s">
        <v>8</v>
      </c>
      <c r="D965" s="7" t="s">
        <v>8</v>
      </c>
      <c r="E965" s="9" t="s">
        <v>8</v>
      </c>
      <c r="F965" s="11" t="s">
        <v>8</v>
      </c>
      <c r="G965" s="7" t="s">
        <v>8</v>
      </c>
      <c r="H965" s="9" t="s">
        <v>8</v>
      </c>
      <c r="I965" s="11" t="s">
        <v>8</v>
      </c>
      <c r="J965" s="7" t="s">
        <v>8</v>
      </c>
      <c r="K965" s="9" t="s">
        <v>8</v>
      </c>
      <c r="L965" s="11" t="s">
        <v>8</v>
      </c>
      <c r="M965" s="7" t="s">
        <v>8</v>
      </c>
      <c r="N965" s="9" t="s">
        <v>8</v>
      </c>
      <c r="O965" s="11" t="s">
        <v>8</v>
      </c>
      <c r="P965" s="7" t="s">
        <v>8</v>
      </c>
      <c r="Q965" s="9" t="s">
        <v>8</v>
      </c>
      <c r="R965" s="11" t="s">
        <v>8</v>
      </c>
      <c r="S965" s="7" t="s">
        <v>8</v>
      </c>
      <c r="T965" s="9" t="s">
        <v>8</v>
      </c>
    </row>
    <row r="966" spans="1:20" ht="14.1" customHeight="1" x14ac:dyDescent="0.3">
      <c r="A966" s="3" t="s">
        <v>3701</v>
      </c>
      <c r="B966" s="3" t="s">
        <v>6885</v>
      </c>
      <c r="C966" s="11">
        <v>88</v>
      </c>
      <c r="D966" s="7">
        <v>172.39665026</v>
      </c>
      <c r="E966" s="9">
        <v>11417.6486994517</v>
      </c>
      <c r="F966" s="11" t="s">
        <v>8</v>
      </c>
      <c r="G966" s="7" t="s">
        <v>8</v>
      </c>
      <c r="H966" s="9" t="s">
        <v>8</v>
      </c>
      <c r="I966" s="11" t="s">
        <v>8</v>
      </c>
      <c r="J966" s="7" t="s">
        <v>8</v>
      </c>
      <c r="K966" s="9" t="s">
        <v>8</v>
      </c>
      <c r="L966" s="11" t="s">
        <v>8</v>
      </c>
      <c r="M966" s="7" t="s">
        <v>8</v>
      </c>
      <c r="N966" s="9" t="s">
        <v>8</v>
      </c>
      <c r="O966" s="11" t="s">
        <v>8</v>
      </c>
      <c r="P966" s="7" t="s">
        <v>8</v>
      </c>
      <c r="Q966" s="9" t="s">
        <v>8</v>
      </c>
      <c r="R966" s="11" t="s">
        <v>8</v>
      </c>
      <c r="S966" s="7" t="s">
        <v>8</v>
      </c>
      <c r="T966" s="9" t="s">
        <v>8</v>
      </c>
    </row>
    <row r="967" spans="1:20" ht="14.1" customHeight="1" x14ac:dyDescent="0.3">
      <c r="A967" s="3" t="s">
        <v>3704</v>
      </c>
      <c r="B967" s="3" t="s">
        <v>3705</v>
      </c>
      <c r="C967" s="11" t="s">
        <v>8</v>
      </c>
      <c r="D967" s="7" t="s">
        <v>8</v>
      </c>
      <c r="E967" s="9" t="s">
        <v>8</v>
      </c>
      <c r="F967" s="11" t="s">
        <v>8</v>
      </c>
      <c r="G967" s="7" t="s">
        <v>8</v>
      </c>
      <c r="H967" s="9" t="s">
        <v>8</v>
      </c>
      <c r="I967" s="11" t="s">
        <v>8</v>
      </c>
      <c r="J967" s="7" t="s">
        <v>8</v>
      </c>
      <c r="K967" s="9" t="s">
        <v>8</v>
      </c>
      <c r="L967" s="11" t="s">
        <v>8</v>
      </c>
      <c r="M967" s="7" t="s">
        <v>8</v>
      </c>
      <c r="N967" s="9" t="s">
        <v>8</v>
      </c>
      <c r="O967" s="11" t="s">
        <v>8</v>
      </c>
      <c r="P967" s="7" t="s">
        <v>8</v>
      </c>
      <c r="Q967" s="9" t="s">
        <v>8</v>
      </c>
      <c r="R967" s="11" t="s">
        <v>8</v>
      </c>
      <c r="S967" s="7" t="s">
        <v>8</v>
      </c>
      <c r="T967" s="9" t="s">
        <v>8</v>
      </c>
    </row>
    <row r="968" spans="1:20" ht="14.1" customHeight="1" x14ac:dyDescent="0.3">
      <c r="A968" s="3" t="s">
        <v>3708</v>
      </c>
      <c r="B968" s="3" t="s">
        <v>6886</v>
      </c>
      <c r="C968" s="11">
        <v>91</v>
      </c>
      <c r="D968" s="7">
        <v>96.445424658999997</v>
      </c>
      <c r="E968" s="9">
        <v>6744.6639934083896</v>
      </c>
      <c r="F968" s="11" t="s">
        <v>8</v>
      </c>
      <c r="G968" s="7" t="s">
        <v>8</v>
      </c>
      <c r="H968" s="9" t="s">
        <v>8</v>
      </c>
      <c r="I968" s="11">
        <v>23</v>
      </c>
      <c r="J968" s="7">
        <v>118.31349736999999</v>
      </c>
      <c r="K968" s="9">
        <v>8371.44025316437</v>
      </c>
      <c r="L968" s="11" t="s">
        <v>8</v>
      </c>
      <c r="M968" s="7" t="s">
        <v>8</v>
      </c>
      <c r="N968" s="9" t="s">
        <v>8</v>
      </c>
      <c r="O968" s="11" t="s">
        <v>8</v>
      </c>
      <c r="P968" s="7" t="s">
        <v>8</v>
      </c>
      <c r="Q968" s="9" t="s">
        <v>8</v>
      </c>
      <c r="R968" s="11" t="s">
        <v>8</v>
      </c>
      <c r="S968" s="7" t="s">
        <v>8</v>
      </c>
      <c r="T968" s="9" t="s">
        <v>8</v>
      </c>
    </row>
    <row r="969" spans="1:20" ht="14.1" customHeight="1" x14ac:dyDescent="0.3">
      <c r="A969" s="3" t="s">
        <v>3712</v>
      </c>
      <c r="B969" s="3" t="s">
        <v>3713</v>
      </c>
      <c r="C969" s="11">
        <v>48</v>
      </c>
      <c r="D969" s="7">
        <v>135.19765752000001</v>
      </c>
      <c r="E969" s="9">
        <v>9487.8726554136192</v>
      </c>
      <c r="F969" s="11" t="s">
        <v>8</v>
      </c>
      <c r="G969" s="7" t="s">
        <v>8</v>
      </c>
      <c r="H969" s="9" t="s">
        <v>8</v>
      </c>
      <c r="I969" s="11">
        <v>14</v>
      </c>
      <c r="J969" s="7">
        <v>135.75898018999999</v>
      </c>
      <c r="K969" s="9">
        <v>9732.7452972833307</v>
      </c>
      <c r="L969" s="11" t="s">
        <v>8</v>
      </c>
      <c r="M969" s="7" t="s">
        <v>8</v>
      </c>
      <c r="N969" s="9" t="s">
        <v>8</v>
      </c>
      <c r="O969" s="11" t="s">
        <v>8</v>
      </c>
      <c r="P969" s="7" t="s">
        <v>8</v>
      </c>
      <c r="Q969" s="9" t="s">
        <v>8</v>
      </c>
      <c r="R969" s="11" t="s">
        <v>8</v>
      </c>
      <c r="S969" s="7" t="s">
        <v>8</v>
      </c>
      <c r="T969" s="9" t="s">
        <v>8</v>
      </c>
    </row>
    <row r="970" spans="1:20" ht="14.1" customHeight="1" x14ac:dyDescent="0.3">
      <c r="A970" s="3" t="s">
        <v>3715</v>
      </c>
      <c r="B970" s="3" t="s">
        <v>3716</v>
      </c>
      <c r="C970" s="11" t="s">
        <v>8</v>
      </c>
      <c r="D970" s="7" t="s">
        <v>8</v>
      </c>
      <c r="E970" s="9" t="s">
        <v>8</v>
      </c>
      <c r="F970" s="11" t="s">
        <v>8</v>
      </c>
      <c r="G970" s="7" t="s">
        <v>8</v>
      </c>
      <c r="H970" s="9" t="s">
        <v>8</v>
      </c>
      <c r="I970" s="11" t="s">
        <v>8</v>
      </c>
      <c r="J970" s="7" t="s">
        <v>8</v>
      </c>
      <c r="K970" s="9" t="s">
        <v>8</v>
      </c>
      <c r="L970" s="11" t="s">
        <v>8</v>
      </c>
      <c r="M970" s="7" t="s">
        <v>8</v>
      </c>
      <c r="N970" s="9" t="s">
        <v>8</v>
      </c>
      <c r="O970" s="11" t="s">
        <v>8</v>
      </c>
      <c r="P970" s="7" t="s">
        <v>8</v>
      </c>
      <c r="Q970" s="9" t="s">
        <v>8</v>
      </c>
      <c r="R970" s="11" t="s">
        <v>8</v>
      </c>
      <c r="S970" s="7" t="s">
        <v>8</v>
      </c>
      <c r="T970" s="9" t="s">
        <v>8</v>
      </c>
    </row>
    <row r="971" spans="1:20" ht="29.1" customHeight="1" x14ac:dyDescent="0.3">
      <c r="A971" s="3" t="s">
        <v>3719</v>
      </c>
      <c r="B971" s="2" t="s">
        <v>7710</v>
      </c>
      <c r="C971" s="11" t="s">
        <v>8</v>
      </c>
      <c r="D971" s="7" t="s">
        <v>8</v>
      </c>
      <c r="E971" s="9" t="s">
        <v>8</v>
      </c>
      <c r="F971" s="11" t="s">
        <v>8</v>
      </c>
      <c r="G971" s="7" t="s">
        <v>8</v>
      </c>
      <c r="H971" s="9" t="s">
        <v>8</v>
      </c>
      <c r="I971" s="11" t="s">
        <v>8</v>
      </c>
      <c r="J971" s="7" t="s">
        <v>8</v>
      </c>
      <c r="K971" s="9" t="s">
        <v>8</v>
      </c>
      <c r="L971" s="11" t="s">
        <v>8</v>
      </c>
      <c r="M971" s="7" t="s">
        <v>8</v>
      </c>
      <c r="N971" s="9" t="s">
        <v>8</v>
      </c>
      <c r="O971" s="11" t="s">
        <v>8</v>
      </c>
      <c r="P971" s="7" t="s">
        <v>8</v>
      </c>
      <c r="Q971" s="9" t="s">
        <v>8</v>
      </c>
      <c r="R971" s="11" t="s">
        <v>8</v>
      </c>
      <c r="S971" s="7" t="s">
        <v>8</v>
      </c>
      <c r="T971" s="9" t="s">
        <v>8</v>
      </c>
    </row>
    <row r="972" spans="1:20" ht="29.1" customHeight="1" x14ac:dyDescent="0.3">
      <c r="A972" s="3" t="s">
        <v>3722</v>
      </c>
      <c r="B972" s="2" t="s">
        <v>7711</v>
      </c>
      <c r="C972" s="11">
        <v>44</v>
      </c>
      <c r="D972" s="7">
        <v>219.77223133999999</v>
      </c>
      <c r="E972" s="9">
        <v>14632.3004092141</v>
      </c>
      <c r="F972" s="11" t="s">
        <v>8</v>
      </c>
      <c r="G972" s="7" t="s">
        <v>8</v>
      </c>
      <c r="H972" s="9" t="s">
        <v>8</v>
      </c>
      <c r="I972" s="11" t="s">
        <v>8</v>
      </c>
      <c r="J972" s="7" t="s">
        <v>8</v>
      </c>
      <c r="K972" s="9" t="s">
        <v>8</v>
      </c>
      <c r="L972" s="11" t="s">
        <v>8</v>
      </c>
      <c r="M972" s="7" t="s">
        <v>8</v>
      </c>
      <c r="N972" s="9" t="s">
        <v>8</v>
      </c>
      <c r="O972" s="11" t="s">
        <v>8</v>
      </c>
      <c r="P972" s="7" t="s">
        <v>8</v>
      </c>
      <c r="Q972" s="9" t="s">
        <v>8</v>
      </c>
      <c r="R972" s="11" t="s">
        <v>8</v>
      </c>
      <c r="S972" s="7" t="s">
        <v>8</v>
      </c>
      <c r="T972" s="9" t="s">
        <v>8</v>
      </c>
    </row>
    <row r="973" spans="1:20" ht="14.1" customHeight="1" x14ac:dyDescent="0.3">
      <c r="A973" s="3" t="s">
        <v>3725</v>
      </c>
      <c r="B973" s="3" t="s">
        <v>6889</v>
      </c>
      <c r="C973" s="11" t="s">
        <v>8</v>
      </c>
      <c r="D973" s="7" t="s">
        <v>8</v>
      </c>
      <c r="E973" s="9" t="s">
        <v>8</v>
      </c>
      <c r="F973" s="11" t="s">
        <v>8</v>
      </c>
      <c r="G973" s="7" t="s">
        <v>8</v>
      </c>
      <c r="H973" s="9" t="s">
        <v>8</v>
      </c>
      <c r="I973" s="11" t="s">
        <v>8</v>
      </c>
      <c r="J973" s="7" t="s">
        <v>8</v>
      </c>
      <c r="K973" s="9" t="s">
        <v>8</v>
      </c>
      <c r="L973" s="11" t="s">
        <v>8</v>
      </c>
      <c r="M973" s="7" t="s">
        <v>8</v>
      </c>
      <c r="N973" s="9" t="s">
        <v>8</v>
      </c>
      <c r="O973" s="11" t="s">
        <v>8</v>
      </c>
      <c r="P973" s="7" t="s">
        <v>8</v>
      </c>
      <c r="Q973" s="9" t="s">
        <v>8</v>
      </c>
      <c r="R973" s="11" t="s">
        <v>8</v>
      </c>
      <c r="S973" s="7" t="s">
        <v>8</v>
      </c>
      <c r="T973" s="9" t="s">
        <v>8</v>
      </c>
    </row>
    <row r="974" spans="1:20" ht="29.1" customHeight="1" x14ac:dyDescent="0.3">
      <c r="A974" s="3" t="s">
        <v>3730</v>
      </c>
      <c r="B974" s="2" t="s">
        <v>3731</v>
      </c>
      <c r="C974" s="11" t="s">
        <v>8</v>
      </c>
      <c r="D974" s="7" t="s">
        <v>8</v>
      </c>
      <c r="E974" s="9" t="s">
        <v>8</v>
      </c>
      <c r="F974" s="11" t="s">
        <v>8</v>
      </c>
      <c r="G974" s="7" t="s">
        <v>8</v>
      </c>
      <c r="H974" s="9" t="s">
        <v>8</v>
      </c>
      <c r="I974" s="11" t="s">
        <v>8</v>
      </c>
      <c r="J974" s="7" t="s">
        <v>8</v>
      </c>
      <c r="K974" s="9" t="s">
        <v>8</v>
      </c>
      <c r="L974" s="11" t="s">
        <v>8</v>
      </c>
      <c r="M974" s="7" t="s">
        <v>8</v>
      </c>
      <c r="N974" s="9" t="s">
        <v>8</v>
      </c>
      <c r="O974" s="11" t="s">
        <v>8</v>
      </c>
      <c r="P974" s="7" t="s">
        <v>8</v>
      </c>
      <c r="Q974" s="9" t="s">
        <v>8</v>
      </c>
      <c r="R974" s="11" t="s">
        <v>8</v>
      </c>
      <c r="S974" s="7" t="s">
        <v>8</v>
      </c>
      <c r="T974" s="9" t="s">
        <v>8</v>
      </c>
    </row>
    <row r="975" spans="1:20" ht="14.1" customHeight="1" x14ac:dyDescent="0.3">
      <c r="A975" s="3" t="s">
        <v>3735</v>
      </c>
      <c r="B975" s="3" t="s">
        <v>6891</v>
      </c>
      <c r="C975" s="11">
        <v>12</v>
      </c>
      <c r="D975" s="7">
        <v>192.65704151</v>
      </c>
      <c r="E975" s="9">
        <v>22772.544055631399</v>
      </c>
      <c r="F975" s="11" t="s">
        <v>8</v>
      </c>
      <c r="G975" s="7" t="s">
        <v>8</v>
      </c>
      <c r="H975" s="9" t="s">
        <v>8</v>
      </c>
      <c r="I975" s="11" t="s">
        <v>8</v>
      </c>
      <c r="J975" s="7" t="s">
        <v>8</v>
      </c>
      <c r="K975" s="9" t="s">
        <v>8</v>
      </c>
      <c r="L975" s="11" t="s">
        <v>8</v>
      </c>
      <c r="M975" s="7" t="s">
        <v>8</v>
      </c>
      <c r="N975" s="9" t="s">
        <v>8</v>
      </c>
      <c r="O975" s="11" t="s">
        <v>8</v>
      </c>
      <c r="P975" s="7" t="s">
        <v>8</v>
      </c>
      <c r="Q975" s="9" t="s">
        <v>8</v>
      </c>
      <c r="R975" s="11" t="s">
        <v>8</v>
      </c>
      <c r="S975" s="7" t="s">
        <v>8</v>
      </c>
      <c r="T975" s="9" t="s">
        <v>8</v>
      </c>
    </row>
    <row r="976" spans="1:20" ht="14.1" customHeight="1" x14ac:dyDescent="0.3">
      <c r="A976" s="3" t="s">
        <v>3738</v>
      </c>
      <c r="B976" s="3" t="s">
        <v>6892</v>
      </c>
      <c r="C976" s="11">
        <v>70</v>
      </c>
      <c r="D976" s="7">
        <v>139.50252707000001</v>
      </c>
      <c r="E976" s="9">
        <v>12435.853263434599</v>
      </c>
      <c r="F976" s="11">
        <v>19</v>
      </c>
      <c r="G976" s="7">
        <v>153.45486294</v>
      </c>
      <c r="H976" s="9">
        <v>13206.3319667039</v>
      </c>
      <c r="I976" s="11" t="s">
        <v>8</v>
      </c>
      <c r="J976" s="7" t="s">
        <v>8</v>
      </c>
      <c r="K976" s="9" t="s">
        <v>8</v>
      </c>
      <c r="L976" s="11">
        <v>11</v>
      </c>
      <c r="M976" s="7">
        <v>89.270188167000001</v>
      </c>
      <c r="N976" s="9">
        <v>10323.668867615999</v>
      </c>
      <c r="O976" s="11" t="s">
        <v>8</v>
      </c>
      <c r="P976" s="7" t="s">
        <v>8</v>
      </c>
      <c r="Q976" s="9" t="s">
        <v>8</v>
      </c>
      <c r="R976" s="11" t="s">
        <v>8</v>
      </c>
      <c r="S976" s="7" t="s">
        <v>8</v>
      </c>
      <c r="T976" s="9" t="s">
        <v>8</v>
      </c>
    </row>
    <row r="977" spans="1:20" ht="14.1" customHeight="1" x14ac:dyDescent="0.3">
      <c r="A977" s="3" t="s">
        <v>3741</v>
      </c>
      <c r="B977" s="3" t="s">
        <v>6893</v>
      </c>
      <c r="C977" s="11" t="s">
        <v>8</v>
      </c>
      <c r="D977" s="7" t="s">
        <v>8</v>
      </c>
      <c r="E977" s="9" t="s">
        <v>8</v>
      </c>
      <c r="F977" s="11" t="s">
        <v>8</v>
      </c>
      <c r="G977" s="7" t="s">
        <v>8</v>
      </c>
      <c r="H977" s="9" t="s">
        <v>8</v>
      </c>
      <c r="I977" s="11" t="s">
        <v>8</v>
      </c>
      <c r="J977" s="7" t="s">
        <v>8</v>
      </c>
      <c r="K977" s="9" t="s">
        <v>8</v>
      </c>
      <c r="L977" s="11" t="s">
        <v>8</v>
      </c>
      <c r="M977" s="7" t="s">
        <v>8</v>
      </c>
      <c r="N977" s="9" t="s">
        <v>8</v>
      </c>
      <c r="O977" s="11" t="s">
        <v>8</v>
      </c>
      <c r="P977" s="7" t="s">
        <v>8</v>
      </c>
      <c r="Q977" s="9" t="s">
        <v>8</v>
      </c>
      <c r="R977" s="11" t="s">
        <v>8</v>
      </c>
      <c r="S977" s="7" t="s">
        <v>8</v>
      </c>
      <c r="T977" s="9" t="s">
        <v>8</v>
      </c>
    </row>
    <row r="978" spans="1:20" ht="14.1" customHeight="1" x14ac:dyDescent="0.3">
      <c r="A978" s="3" t="s">
        <v>3745</v>
      </c>
      <c r="B978" s="3" t="s">
        <v>6894</v>
      </c>
      <c r="C978" s="11">
        <v>88</v>
      </c>
      <c r="D978" s="7">
        <v>148.12576999999999</v>
      </c>
      <c r="E978" s="9">
        <v>9630.8169864756492</v>
      </c>
      <c r="F978" s="11">
        <v>11</v>
      </c>
      <c r="G978" s="7">
        <v>129.40980651000001</v>
      </c>
      <c r="H978" s="9">
        <v>8288.7587252698704</v>
      </c>
      <c r="I978" s="11">
        <v>18</v>
      </c>
      <c r="J978" s="7">
        <v>129.43173325999999</v>
      </c>
      <c r="K978" s="9">
        <v>8741.8832491655703</v>
      </c>
      <c r="L978" s="11" t="s">
        <v>8</v>
      </c>
      <c r="M978" s="7" t="s">
        <v>8</v>
      </c>
      <c r="N978" s="9" t="s">
        <v>8</v>
      </c>
      <c r="O978" s="11" t="s">
        <v>8</v>
      </c>
      <c r="P978" s="7" t="s">
        <v>8</v>
      </c>
      <c r="Q978" s="9" t="s">
        <v>8</v>
      </c>
      <c r="R978" s="11" t="s">
        <v>8</v>
      </c>
      <c r="S978" s="7" t="s">
        <v>8</v>
      </c>
      <c r="T978" s="9" t="s">
        <v>8</v>
      </c>
    </row>
    <row r="979" spans="1:20" ht="14.1" customHeight="1" x14ac:dyDescent="0.3">
      <c r="A979" s="3" t="s">
        <v>3748</v>
      </c>
      <c r="B979" s="3" t="s">
        <v>6895</v>
      </c>
      <c r="C979" s="11" t="s">
        <v>8</v>
      </c>
      <c r="D979" s="7" t="s">
        <v>8</v>
      </c>
      <c r="E979" s="9" t="s">
        <v>8</v>
      </c>
      <c r="F979" s="11" t="s">
        <v>8</v>
      </c>
      <c r="G979" s="7" t="s">
        <v>8</v>
      </c>
      <c r="H979" s="9" t="s">
        <v>8</v>
      </c>
      <c r="I979" s="11" t="s">
        <v>8</v>
      </c>
      <c r="J979" s="7" t="s">
        <v>8</v>
      </c>
      <c r="K979" s="9" t="s">
        <v>8</v>
      </c>
      <c r="L979" s="11" t="s">
        <v>8</v>
      </c>
      <c r="M979" s="7" t="s">
        <v>8</v>
      </c>
      <c r="N979" s="9" t="s">
        <v>8</v>
      </c>
      <c r="O979" s="11" t="s">
        <v>8</v>
      </c>
      <c r="P979" s="7" t="s">
        <v>8</v>
      </c>
      <c r="Q979" s="9" t="s">
        <v>8</v>
      </c>
      <c r="R979" s="11" t="s">
        <v>8</v>
      </c>
      <c r="S979" s="7" t="s">
        <v>8</v>
      </c>
      <c r="T979" s="9" t="s">
        <v>8</v>
      </c>
    </row>
    <row r="980" spans="1:20" ht="29.1" customHeight="1" x14ac:dyDescent="0.3">
      <c r="A980" s="3" t="s">
        <v>3752</v>
      </c>
      <c r="B980" s="2" t="s">
        <v>7712</v>
      </c>
      <c r="C980" s="11" t="s">
        <v>8</v>
      </c>
      <c r="D980" s="7" t="s">
        <v>8</v>
      </c>
      <c r="E980" s="9" t="s">
        <v>8</v>
      </c>
      <c r="F980" s="11" t="s">
        <v>8</v>
      </c>
      <c r="G980" s="7" t="s">
        <v>8</v>
      </c>
      <c r="H980" s="9" t="s">
        <v>8</v>
      </c>
      <c r="I980" s="11" t="s">
        <v>8</v>
      </c>
      <c r="J980" s="7" t="s">
        <v>8</v>
      </c>
      <c r="K980" s="9" t="s">
        <v>8</v>
      </c>
      <c r="L980" s="11" t="s">
        <v>8</v>
      </c>
      <c r="M980" s="7" t="s">
        <v>8</v>
      </c>
      <c r="N980" s="9" t="s">
        <v>8</v>
      </c>
      <c r="O980" s="11" t="s">
        <v>8</v>
      </c>
      <c r="P980" s="7" t="s">
        <v>8</v>
      </c>
      <c r="Q980" s="9" t="s">
        <v>8</v>
      </c>
      <c r="R980" s="11" t="s">
        <v>8</v>
      </c>
      <c r="S980" s="7" t="s">
        <v>8</v>
      </c>
      <c r="T980" s="9" t="s">
        <v>8</v>
      </c>
    </row>
    <row r="981" spans="1:20" ht="14.1" customHeight="1" x14ac:dyDescent="0.3">
      <c r="A981" s="3" t="s">
        <v>3756</v>
      </c>
      <c r="B981" s="3" t="s">
        <v>6897</v>
      </c>
      <c r="C981" s="11" t="s">
        <v>8</v>
      </c>
      <c r="D981" s="7" t="s">
        <v>8</v>
      </c>
      <c r="E981" s="9" t="s">
        <v>8</v>
      </c>
      <c r="F981" s="11" t="s">
        <v>8</v>
      </c>
      <c r="G981" s="7" t="s">
        <v>8</v>
      </c>
      <c r="H981" s="9" t="s">
        <v>8</v>
      </c>
      <c r="I981" s="11" t="s">
        <v>8</v>
      </c>
      <c r="J981" s="7" t="s">
        <v>8</v>
      </c>
      <c r="K981" s="9" t="s">
        <v>8</v>
      </c>
      <c r="L981" s="11" t="s">
        <v>8</v>
      </c>
      <c r="M981" s="7" t="s">
        <v>8</v>
      </c>
      <c r="N981" s="9" t="s">
        <v>8</v>
      </c>
      <c r="O981" s="11" t="s">
        <v>8</v>
      </c>
      <c r="P981" s="7" t="s">
        <v>8</v>
      </c>
      <c r="Q981" s="9" t="s">
        <v>8</v>
      </c>
      <c r="R981" s="11" t="s">
        <v>8</v>
      </c>
      <c r="S981" s="7" t="s">
        <v>8</v>
      </c>
      <c r="T981" s="9" t="s">
        <v>8</v>
      </c>
    </row>
    <row r="982" spans="1:20" ht="29.1" customHeight="1" x14ac:dyDescent="0.3">
      <c r="A982" s="3" t="s">
        <v>3761</v>
      </c>
      <c r="B982" s="2" t="s">
        <v>7713</v>
      </c>
      <c r="C982" s="11" t="s">
        <v>8</v>
      </c>
      <c r="D982" s="7" t="s">
        <v>8</v>
      </c>
      <c r="E982" s="9" t="s">
        <v>8</v>
      </c>
      <c r="F982" s="11" t="s">
        <v>8</v>
      </c>
      <c r="G982" s="7" t="s">
        <v>8</v>
      </c>
      <c r="H982" s="9" t="s">
        <v>8</v>
      </c>
      <c r="I982" s="11" t="s">
        <v>8</v>
      </c>
      <c r="J982" s="7" t="s">
        <v>8</v>
      </c>
      <c r="K982" s="9" t="s">
        <v>8</v>
      </c>
      <c r="L982" s="11" t="s">
        <v>8</v>
      </c>
      <c r="M982" s="7" t="s">
        <v>8</v>
      </c>
      <c r="N982" s="9" t="s">
        <v>8</v>
      </c>
      <c r="O982" s="11" t="s">
        <v>8</v>
      </c>
      <c r="P982" s="7" t="s">
        <v>8</v>
      </c>
      <c r="Q982" s="9" t="s">
        <v>8</v>
      </c>
      <c r="R982" s="11" t="s">
        <v>8</v>
      </c>
      <c r="S982" s="7" t="s">
        <v>8</v>
      </c>
      <c r="T982" s="9" t="s">
        <v>8</v>
      </c>
    </row>
    <row r="983" spans="1:20" ht="29.1" customHeight="1" x14ac:dyDescent="0.3">
      <c r="A983" s="3" t="s">
        <v>3765</v>
      </c>
      <c r="B983" s="2" t="s">
        <v>7714</v>
      </c>
      <c r="C983" s="11" t="s">
        <v>8</v>
      </c>
      <c r="D983" s="7" t="s">
        <v>8</v>
      </c>
      <c r="E983" s="9" t="s">
        <v>8</v>
      </c>
      <c r="F983" s="11" t="s">
        <v>8</v>
      </c>
      <c r="G983" s="7" t="s">
        <v>8</v>
      </c>
      <c r="H983" s="9" t="s">
        <v>8</v>
      </c>
      <c r="I983" s="11" t="s">
        <v>8</v>
      </c>
      <c r="J983" s="7" t="s">
        <v>8</v>
      </c>
      <c r="K983" s="9" t="s">
        <v>8</v>
      </c>
      <c r="L983" s="11" t="s">
        <v>8</v>
      </c>
      <c r="M983" s="7" t="s">
        <v>8</v>
      </c>
      <c r="N983" s="9" t="s">
        <v>8</v>
      </c>
      <c r="O983" s="11" t="s">
        <v>8</v>
      </c>
      <c r="P983" s="7" t="s">
        <v>8</v>
      </c>
      <c r="Q983" s="9" t="s">
        <v>8</v>
      </c>
      <c r="R983" s="11" t="s">
        <v>8</v>
      </c>
      <c r="S983" s="7" t="s">
        <v>8</v>
      </c>
      <c r="T983" s="9" t="s">
        <v>8</v>
      </c>
    </row>
    <row r="984" spans="1:20" ht="14.1" customHeight="1" x14ac:dyDescent="0.3">
      <c r="A984" s="3" t="s">
        <v>3769</v>
      </c>
      <c r="B984" s="3" t="s">
        <v>6900</v>
      </c>
      <c r="C984" s="11" t="s">
        <v>8</v>
      </c>
      <c r="D984" s="7" t="s">
        <v>8</v>
      </c>
      <c r="E984" s="9" t="s">
        <v>8</v>
      </c>
      <c r="F984" s="11" t="s">
        <v>8</v>
      </c>
      <c r="G984" s="7" t="s">
        <v>8</v>
      </c>
      <c r="H984" s="9" t="s">
        <v>8</v>
      </c>
      <c r="I984" s="11" t="s">
        <v>8</v>
      </c>
      <c r="J984" s="7" t="s">
        <v>8</v>
      </c>
      <c r="K984" s="9" t="s">
        <v>8</v>
      </c>
      <c r="L984" s="11" t="s">
        <v>8</v>
      </c>
      <c r="M984" s="7" t="s">
        <v>8</v>
      </c>
      <c r="N984" s="9" t="s">
        <v>8</v>
      </c>
      <c r="O984" s="11" t="s">
        <v>8</v>
      </c>
      <c r="P984" s="7" t="s">
        <v>8</v>
      </c>
      <c r="Q984" s="9" t="s">
        <v>8</v>
      </c>
      <c r="R984" s="11" t="s">
        <v>8</v>
      </c>
      <c r="S984" s="7" t="s">
        <v>8</v>
      </c>
      <c r="T984" s="9" t="s">
        <v>8</v>
      </c>
    </row>
    <row r="985" spans="1:20" ht="14.1" customHeight="1" x14ac:dyDescent="0.3">
      <c r="A985" s="3" t="s">
        <v>3772</v>
      </c>
      <c r="B985" s="3" t="s">
        <v>6901</v>
      </c>
      <c r="C985" s="11">
        <v>67</v>
      </c>
      <c r="D985" s="7">
        <v>244.18531844</v>
      </c>
      <c r="E985" s="9">
        <v>16088.184926096899</v>
      </c>
      <c r="F985" s="11" t="s">
        <v>8</v>
      </c>
      <c r="G985" s="7" t="s">
        <v>8</v>
      </c>
      <c r="H985" s="9" t="s">
        <v>8</v>
      </c>
      <c r="I985" s="11" t="s">
        <v>8</v>
      </c>
      <c r="J985" s="7" t="s">
        <v>8</v>
      </c>
      <c r="K985" s="9" t="s">
        <v>8</v>
      </c>
      <c r="L985" s="11" t="s">
        <v>8</v>
      </c>
      <c r="M985" s="7" t="s">
        <v>8</v>
      </c>
      <c r="N985" s="9" t="s">
        <v>8</v>
      </c>
      <c r="O985" s="11">
        <v>23</v>
      </c>
      <c r="P985" s="7">
        <v>251.28936716000001</v>
      </c>
      <c r="Q985" s="9">
        <v>16455.674581464998</v>
      </c>
      <c r="R985" s="11" t="s">
        <v>8</v>
      </c>
      <c r="S985" s="7" t="s">
        <v>8</v>
      </c>
      <c r="T985" s="9" t="s">
        <v>8</v>
      </c>
    </row>
    <row r="986" spans="1:20" ht="14.1" customHeight="1" x14ac:dyDescent="0.3">
      <c r="A986" s="3" t="s">
        <v>3775</v>
      </c>
      <c r="B986" s="3" t="s">
        <v>6902</v>
      </c>
      <c r="C986" s="11">
        <v>106</v>
      </c>
      <c r="D986" s="7">
        <v>165.45398134999999</v>
      </c>
      <c r="E986" s="9">
        <v>14736.256284033499</v>
      </c>
      <c r="F986" s="11">
        <v>12</v>
      </c>
      <c r="G986" s="7">
        <v>136.20379925</v>
      </c>
      <c r="H986" s="9">
        <v>11539.696367267799</v>
      </c>
      <c r="I986" s="11" t="s">
        <v>8</v>
      </c>
      <c r="J986" s="7" t="s">
        <v>8</v>
      </c>
      <c r="K986" s="9" t="s">
        <v>8</v>
      </c>
      <c r="L986" s="11" t="s">
        <v>8</v>
      </c>
      <c r="M986" s="7" t="s">
        <v>8</v>
      </c>
      <c r="N986" s="9" t="s">
        <v>8</v>
      </c>
      <c r="O986" s="11" t="s">
        <v>8</v>
      </c>
      <c r="P986" s="7" t="s">
        <v>8</v>
      </c>
      <c r="Q986" s="9" t="s">
        <v>8</v>
      </c>
      <c r="R986" s="11" t="s">
        <v>8</v>
      </c>
      <c r="S986" s="7" t="s">
        <v>8</v>
      </c>
      <c r="T986" s="9" t="s">
        <v>8</v>
      </c>
    </row>
    <row r="987" spans="1:20" ht="14.1" customHeight="1" x14ac:dyDescent="0.3">
      <c r="A987" s="3" t="s">
        <v>3778</v>
      </c>
      <c r="B987" s="3" t="s">
        <v>6903</v>
      </c>
      <c r="C987" s="11" t="s">
        <v>8</v>
      </c>
      <c r="D987" s="7" t="s">
        <v>8</v>
      </c>
      <c r="E987" s="9" t="s">
        <v>8</v>
      </c>
      <c r="F987" s="11" t="s">
        <v>8</v>
      </c>
      <c r="G987" s="7" t="s">
        <v>8</v>
      </c>
      <c r="H987" s="9" t="s">
        <v>8</v>
      </c>
      <c r="I987" s="11" t="s">
        <v>8</v>
      </c>
      <c r="J987" s="7" t="s">
        <v>8</v>
      </c>
      <c r="K987" s="9" t="s">
        <v>8</v>
      </c>
      <c r="L987" s="11" t="s">
        <v>8</v>
      </c>
      <c r="M987" s="7" t="s">
        <v>8</v>
      </c>
      <c r="N987" s="9" t="s">
        <v>8</v>
      </c>
      <c r="O987" s="11" t="s">
        <v>8</v>
      </c>
      <c r="P987" s="7" t="s">
        <v>8</v>
      </c>
      <c r="Q987" s="9" t="s">
        <v>8</v>
      </c>
      <c r="R987" s="11" t="s">
        <v>8</v>
      </c>
      <c r="S987" s="7" t="s">
        <v>8</v>
      </c>
      <c r="T987" s="9" t="s">
        <v>8</v>
      </c>
    </row>
    <row r="988" spans="1:20" ht="29.1" customHeight="1" x14ac:dyDescent="0.3">
      <c r="A988" s="3" t="s">
        <v>3782</v>
      </c>
      <c r="B988" s="2" t="s">
        <v>7715</v>
      </c>
      <c r="C988" s="11" t="s">
        <v>8</v>
      </c>
      <c r="D988" s="7" t="s">
        <v>8</v>
      </c>
      <c r="E988" s="9" t="s">
        <v>8</v>
      </c>
      <c r="F988" s="11" t="s">
        <v>8</v>
      </c>
      <c r="G988" s="7" t="s">
        <v>8</v>
      </c>
      <c r="H988" s="9" t="s">
        <v>8</v>
      </c>
      <c r="I988" s="11" t="s">
        <v>8</v>
      </c>
      <c r="J988" s="7" t="s">
        <v>8</v>
      </c>
      <c r="K988" s="9" t="s">
        <v>8</v>
      </c>
      <c r="L988" s="11" t="s">
        <v>8</v>
      </c>
      <c r="M988" s="7" t="s">
        <v>8</v>
      </c>
      <c r="N988" s="9" t="s">
        <v>8</v>
      </c>
      <c r="O988" s="11" t="s">
        <v>8</v>
      </c>
      <c r="P988" s="7" t="s">
        <v>8</v>
      </c>
      <c r="Q988" s="9" t="s">
        <v>8</v>
      </c>
      <c r="R988" s="11" t="s">
        <v>8</v>
      </c>
      <c r="S988" s="7" t="s">
        <v>8</v>
      </c>
      <c r="T988" s="9" t="s">
        <v>8</v>
      </c>
    </row>
    <row r="989" spans="1:20" ht="29.1" customHeight="1" x14ac:dyDescent="0.3">
      <c r="A989" s="3" t="s">
        <v>3787</v>
      </c>
      <c r="B989" s="2" t="s">
        <v>7716</v>
      </c>
      <c r="C989" s="11" t="s">
        <v>8</v>
      </c>
      <c r="D989" s="7" t="s">
        <v>8</v>
      </c>
      <c r="E989" s="9" t="s">
        <v>8</v>
      </c>
      <c r="F989" s="11" t="s">
        <v>8</v>
      </c>
      <c r="G989" s="7" t="s">
        <v>8</v>
      </c>
      <c r="H989" s="9" t="s">
        <v>8</v>
      </c>
      <c r="I989" s="11" t="s">
        <v>8</v>
      </c>
      <c r="J989" s="7" t="s">
        <v>8</v>
      </c>
      <c r="K989" s="9" t="s">
        <v>8</v>
      </c>
      <c r="L989" s="11" t="s">
        <v>8</v>
      </c>
      <c r="M989" s="7" t="s">
        <v>8</v>
      </c>
      <c r="N989" s="9" t="s">
        <v>8</v>
      </c>
      <c r="O989" s="11" t="s">
        <v>8</v>
      </c>
      <c r="P989" s="7" t="s">
        <v>8</v>
      </c>
      <c r="Q989" s="9" t="s">
        <v>8</v>
      </c>
      <c r="R989" s="11" t="s">
        <v>8</v>
      </c>
      <c r="S989" s="7" t="s">
        <v>8</v>
      </c>
      <c r="T989" s="9" t="s">
        <v>8</v>
      </c>
    </row>
    <row r="990" spans="1:20" ht="14.1" customHeight="1" x14ac:dyDescent="0.3">
      <c r="A990" s="3" t="s">
        <v>3791</v>
      </c>
      <c r="B990" s="3" t="s">
        <v>6906</v>
      </c>
      <c r="C990" s="11" t="s">
        <v>8</v>
      </c>
      <c r="D990" s="7" t="s">
        <v>8</v>
      </c>
      <c r="E990" s="9" t="s">
        <v>8</v>
      </c>
      <c r="F990" s="11" t="s">
        <v>8</v>
      </c>
      <c r="G990" s="7" t="s">
        <v>8</v>
      </c>
      <c r="H990" s="9" t="s">
        <v>8</v>
      </c>
      <c r="I990" s="11" t="s">
        <v>8</v>
      </c>
      <c r="J990" s="7" t="s">
        <v>8</v>
      </c>
      <c r="K990" s="9" t="s">
        <v>8</v>
      </c>
      <c r="L990" s="11" t="s">
        <v>8</v>
      </c>
      <c r="M990" s="7" t="s">
        <v>8</v>
      </c>
      <c r="N990" s="9" t="s">
        <v>8</v>
      </c>
      <c r="O990" s="11" t="s">
        <v>8</v>
      </c>
      <c r="P990" s="7" t="s">
        <v>8</v>
      </c>
      <c r="Q990" s="9" t="s">
        <v>8</v>
      </c>
      <c r="R990" s="11" t="s">
        <v>8</v>
      </c>
      <c r="S990" s="7" t="s">
        <v>8</v>
      </c>
      <c r="T990" s="9" t="s">
        <v>8</v>
      </c>
    </row>
    <row r="991" spans="1:20" ht="29.1" customHeight="1" x14ac:dyDescent="0.3">
      <c r="A991" s="3" t="s">
        <v>3795</v>
      </c>
      <c r="B991" s="2" t="s">
        <v>7717</v>
      </c>
      <c r="C991" s="11">
        <v>13</v>
      </c>
      <c r="D991" s="7">
        <v>226.42107186999999</v>
      </c>
      <c r="E991" s="9">
        <v>14934.5210528435</v>
      </c>
      <c r="F991" s="11" t="s">
        <v>8</v>
      </c>
      <c r="G991" s="7" t="s">
        <v>8</v>
      </c>
      <c r="H991" s="9" t="s">
        <v>8</v>
      </c>
      <c r="I991" s="11" t="s">
        <v>8</v>
      </c>
      <c r="J991" s="7" t="s">
        <v>8</v>
      </c>
      <c r="K991" s="9" t="s">
        <v>8</v>
      </c>
      <c r="L991" s="11" t="s">
        <v>8</v>
      </c>
      <c r="M991" s="7" t="s">
        <v>8</v>
      </c>
      <c r="N991" s="9" t="s">
        <v>8</v>
      </c>
      <c r="O991" s="11" t="s">
        <v>8</v>
      </c>
      <c r="P991" s="7" t="s">
        <v>8</v>
      </c>
      <c r="Q991" s="9" t="s">
        <v>8</v>
      </c>
      <c r="R991" s="11" t="s">
        <v>8</v>
      </c>
      <c r="S991" s="7" t="s">
        <v>8</v>
      </c>
      <c r="T991" s="9" t="s">
        <v>8</v>
      </c>
    </row>
    <row r="992" spans="1:20" ht="14.1" customHeight="1" x14ac:dyDescent="0.3">
      <c r="A992" s="3" t="s">
        <v>3801</v>
      </c>
      <c r="B992" s="3" t="s">
        <v>6908</v>
      </c>
      <c r="C992" s="11" t="s">
        <v>8</v>
      </c>
      <c r="D992" s="7" t="s">
        <v>8</v>
      </c>
      <c r="E992" s="9" t="s">
        <v>8</v>
      </c>
      <c r="F992" s="11" t="s">
        <v>8</v>
      </c>
      <c r="G992" s="7" t="s">
        <v>8</v>
      </c>
      <c r="H992" s="9" t="s">
        <v>8</v>
      </c>
      <c r="I992" s="11" t="s">
        <v>8</v>
      </c>
      <c r="J992" s="7" t="s">
        <v>8</v>
      </c>
      <c r="K992" s="9" t="s">
        <v>8</v>
      </c>
      <c r="L992" s="11" t="s">
        <v>8</v>
      </c>
      <c r="M992" s="7" t="s">
        <v>8</v>
      </c>
      <c r="N992" s="9" t="s">
        <v>8</v>
      </c>
      <c r="O992" s="11" t="s">
        <v>8</v>
      </c>
      <c r="P992" s="7" t="s">
        <v>8</v>
      </c>
      <c r="Q992" s="9" t="s">
        <v>8</v>
      </c>
      <c r="R992" s="11" t="s">
        <v>8</v>
      </c>
      <c r="S992" s="7" t="s">
        <v>8</v>
      </c>
      <c r="T992" s="9" t="s">
        <v>8</v>
      </c>
    </row>
    <row r="993" spans="1:20" ht="29.1" customHeight="1" x14ac:dyDescent="0.3">
      <c r="A993" s="3" t="s">
        <v>3806</v>
      </c>
      <c r="B993" s="2" t="s">
        <v>7718</v>
      </c>
      <c r="C993" s="11" t="s">
        <v>8</v>
      </c>
      <c r="D993" s="7" t="s">
        <v>8</v>
      </c>
      <c r="E993" s="9" t="s">
        <v>8</v>
      </c>
      <c r="F993" s="11" t="s">
        <v>8</v>
      </c>
      <c r="G993" s="7" t="s">
        <v>8</v>
      </c>
      <c r="H993" s="9" t="s">
        <v>8</v>
      </c>
      <c r="I993" s="11" t="s">
        <v>8</v>
      </c>
      <c r="J993" s="7" t="s">
        <v>8</v>
      </c>
      <c r="K993" s="9" t="s">
        <v>8</v>
      </c>
      <c r="L993" s="11" t="s">
        <v>8</v>
      </c>
      <c r="M993" s="7" t="s">
        <v>8</v>
      </c>
      <c r="N993" s="9" t="s">
        <v>8</v>
      </c>
      <c r="O993" s="11" t="s">
        <v>8</v>
      </c>
      <c r="P993" s="7" t="s">
        <v>8</v>
      </c>
      <c r="Q993" s="9" t="s">
        <v>8</v>
      </c>
      <c r="R993" s="11" t="s">
        <v>8</v>
      </c>
      <c r="S993" s="7" t="s">
        <v>8</v>
      </c>
      <c r="T993" s="9" t="s">
        <v>8</v>
      </c>
    </row>
    <row r="994" spans="1:20" ht="29.1" customHeight="1" x14ac:dyDescent="0.3">
      <c r="A994" s="3" t="s">
        <v>3810</v>
      </c>
      <c r="B994" s="2" t="s">
        <v>7719</v>
      </c>
      <c r="C994" s="11" t="s">
        <v>8</v>
      </c>
      <c r="D994" s="7" t="s">
        <v>8</v>
      </c>
      <c r="E994" s="9" t="s">
        <v>8</v>
      </c>
      <c r="F994" s="11" t="s">
        <v>8</v>
      </c>
      <c r="G994" s="7" t="s">
        <v>8</v>
      </c>
      <c r="H994" s="9" t="s">
        <v>8</v>
      </c>
      <c r="I994" s="11" t="s">
        <v>8</v>
      </c>
      <c r="J994" s="7" t="s">
        <v>8</v>
      </c>
      <c r="K994" s="9" t="s">
        <v>8</v>
      </c>
      <c r="L994" s="11" t="s">
        <v>8</v>
      </c>
      <c r="M994" s="7" t="s">
        <v>8</v>
      </c>
      <c r="N994" s="9" t="s">
        <v>8</v>
      </c>
      <c r="O994" s="11" t="s">
        <v>8</v>
      </c>
      <c r="P994" s="7" t="s">
        <v>8</v>
      </c>
      <c r="Q994" s="9" t="s">
        <v>8</v>
      </c>
      <c r="R994" s="11" t="s">
        <v>8</v>
      </c>
      <c r="S994" s="7" t="s">
        <v>8</v>
      </c>
      <c r="T994" s="9" t="s">
        <v>8</v>
      </c>
    </row>
    <row r="995" spans="1:20" ht="29.1" customHeight="1" x14ac:dyDescent="0.3">
      <c r="A995" s="3" t="s">
        <v>3815</v>
      </c>
      <c r="B995" s="2" t="s">
        <v>7720</v>
      </c>
      <c r="C995" s="11" t="s">
        <v>8</v>
      </c>
      <c r="D995" s="7" t="s">
        <v>8</v>
      </c>
      <c r="E995" s="9" t="s">
        <v>8</v>
      </c>
      <c r="F995" s="11" t="s">
        <v>8</v>
      </c>
      <c r="G995" s="7" t="s">
        <v>8</v>
      </c>
      <c r="H995" s="9" t="s">
        <v>8</v>
      </c>
      <c r="I995" s="11" t="s">
        <v>8</v>
      </c>
      <c r="J995" s="7" t="s">
        <v>8</v>
      </c>
      <c r="K995" s="9" t="s">
        <v>8</v>
      </c>
      <c r="L995" s="11" t="s">
        <v>8</v>
      </c>
      <c r="M995" s="7" t="s">
        <v>8</v>
      </c>
      <c r="N995" s="9" t="s">
        <v>8</v>
      </c>
      <c r="O995" s="11" t="s">
        <v>8</v>
      </c>
      <c r="P995" s="7" t="s">
        <v>8</v>
      </c>
      <c r="Q995" s="9" t="s">
        <v>8</v>
      </c>
      <c r="R995" s="11" t="s">
        <v>8</v>
      </c>
      <c r="S995" s="7" t="s">
        <v>8</v>
      </c>
      <c r="T995" s="9" t="s">
        <v>8</v>
      </c>
    </row>
    <row r="996" spans="1:20" ht="14.1" customHeight="1" x14ac:dyDescent="0.3">
      <c r="A996" s="3" t="s">
        <v>3819</v>
      </c>
      <c r="B996" s="3" t="s">
        <v>6912</v>
      </c>
      <c r="C996" s="11" t="s">
        <v>8</v>
      </c>
      <c r="D996" s="7" t="s">
        <v>8</v>
      </c>
      <c r="E996" s="9" t="s">
        <v>8</v>
      </c>
      <c r="F996" s="11" t="s">
        <v>8</v>
      </c>
      <c r="G996" s="7" t="s">
        <v>8</v>
      </c>
      <c r="H996" s="9" t="s">
        <v>8</v>
      </c>
      <c r="I996" s="11" t="s">
        <v>8</v>
      </c>
      <c r="J996" s="7" t="s">
        <v>8</v>
      </c>
      <c r="K996" s="9" t="s">
        <v>8</v>
      </c>
      <c r="L996" s="11" t="s">
        <v>8</v>
      </c>
      <c r="M996" s="7" t="s">
        <v>8</v>
      </c>
      <c r="N996" s="9" t="s">
        <v>8</v>
      </c>
      <c r="O996" s="11" t="s">
        <v>8</v>
      </c>
      <c r="P996" s="7" t="s">
        <v>8</v>
      </c>
      <c r="Q996" s="9" t="s">
        <v>8</v>
      </c>
      <c r="R996" s="11" t="s">
        <v>8</v>
      </c>
      <c r="S996" s="7" t="s">
        <v>8</v>
      </c>
      <c r="T996" s="9" t="s">
        <v>8</v>
      </c>
    </row>
    <row r="997" spans="1:20" ht="29.1" customHeight="1" x14ac:dyDescent="0.3">
      <c r="A997" s="3" t="s">
        <v>3823</v>
      </c>
      <c r="B997" s="2" t="s">
        <v>7721</v>
      </c>
      <c r="C997" s="11" t="s">
        <v>8</v>
      </c>
      <c r="D997" s="7" t="s">
        <v>8</v>
      </c>
      <c r="E997" s="9" t="s">
        <v>8</v>
      </c>
      <c r="F997" s="11" t="s">
        <v>8</v>
      </c>
      <c r="G997" s="7" t="s">
        <v>8</v>
      </c>
      <c r="H997" s="9" t="s">
        <v>8</v>
      </c>
      <c r="I997" s="11" t="s">
        <v>8</v>
      </c>
      <c r="J997" s="7" t="s">
        <v>8</v>
      </c>
      <c r="K997" s="9" t="s">
        <v>8</v>
      </c>
      <c r="L997" s="11" t="s">
        <v>8</v>
      </c>
      <c r="M997" s="7" t="s">
        <v>8</v>
      </c>
      <c r="N997" s="9" t="s">
        <v>8</v>
      </c>
      <c r="O997" s="11" t="s">
        <v>8</v>
      </c>
      <c r="P997" s="7" t="s">
        <v>8</v>
      </c>
      <c r="Q997" s="9" t="s">
        <v>8</v>
      </c>
      <c r="R997" s="11" t="s">
        <v>8</v>
      </c>
      <c r="S997" s="7" t="s">
        <v>8</v>
      </c>
      <c r="T997" s="9" t="s">
        <v>8</v>
      </c>
    </row>
    <row r="998" spans="1:20" ht="14.1" customHeight="1" x14ac:dyDescent="0.3">
      <c r="A998" s="3" t="s">
        <v>3827</v>
      </c>
      <c r="B998" s="3" t="s">
        <v>3828</v>
      </c>
      <c r="C998" s="11" t="s">
        <v>8</v>
      </c>
      <c r="D998" s="7" t="s">
        <v>8</v>
      </c>
      <c r="E998" s="9" t="s">
        <v>8</v>
      </c>
      <c r="F998" s="11" t="s">
        <v>8</v>
      </c>
      <c r="G998" s="7" t="s">
        <v>8</v>
      </c>
      <c r="H998" s="9" t="s">
        <v>8</v>
      </c>
      <c r="I998" s="11" t="s">
        <v>8</v>
      </c>
      <c r="J998" s="7" t="s">
        <v>8</v>
      </c>
      <c r="K998" s="9" t="s">
        <v>8</v>
      </c>
      <c r="L998" s="11" t="s">
        <v>8</v>
      </c>
      <c r="M998" s="7" t="s">
        <v>8</v>
      </c>
      <c r="N998" s="9" t="s">
        <v>8</v>
      </c>
      <c r="O998" s="11" t="s">
        <v>8</v>
      </c>
      <c r="P998" s="7" t="s">
        <v>8</v>
      </c>
      <c r="Q998" s="9" t="s">
        <v>8</v>
      </c>
      <c r="R998" s="11" t="s">
        <v>8</v>
      </c>
      <c r="S998" s="7" t="s">
        <v>8</v>
      </c>
      <c r="T998" s="9" t="s">
        <v>8</v>
      </c>
    </row>
    <row r="999" spans="1:20" ht="29.1" customHeight="1" x14ac:dyDescent="0.3">
      <c r="A999" s="3" t="s">
        <v>3830</v>
      </c>
      <c r="B999" s="2" t="s">
        <v>7722</v>
      </c>
      <c r="C999" s="11" t="s">
        <v>8</v>
      </c>
      <c r="D999" s="7" t="s">
        <v>8</v>
      </c>
      <c r="E999" s="9" t="s">
        <v>8</v>
      </c>
      <c r="F999" s="11" t="s">
        <v>8</v>
      </c>
      <c r="G999" s="7" t="s">
        <v>8</v>
      </c>
      <c r="H999" s="9" t="s">
        <v>8</v>
      </c>
      <c r="I999" s="11" t="s">
        <v>8</v>
      </c>
      <c r="J999" s="7" t="s">
        <v>8</v>
      </c>
      <c r="K999" s="9" t="s">
        <v>8</v>
      </c>
      <c r="L999" s="11" t="s">
        <v>8</v>
      </c>
      <c r="M999" s="7" t="s">
        <v>8</v>
      </c>
      <c r="N999" s="9" t="s">
        <v>8</v>
      </c>
      <c r="O999" s="11" t="s">
        <v>8</v>
      </c>
      <c r="P999" s="7" t="s">
        <v>8</v>
      </c>
      <c r="Q999" s="9" t="s">
        <v>8</v>
      </c>
      <c r="R999" s="11" t="s">
        <v>8</v>
      </c>
      <c r="S999" s="7" t="s">
        <v>8</v>
      </c>
      <c r="T999" s="9" t="s">
        <v>8</v>
      </c>
    </row>
    <row r="1000" spans="1:20" ht="14.1" customHeight="1" x14ac:dyDescent="0.3">
      <c r="A1000" s="3" t="s">
        <v>3834</v>
      </c>
      <c r="B1000" s="3" t="s">
        <v>6915</v>
      </c>
      <c r="C1000" s="11">
        <v>28</v>
      </c>
      <c r="D1000" s="7">
        <v>136.73568148999999</v>
      </c>
      <c r="E1000" s="9">
        <v>12107.841890907301</v>
      </c>
      <c r="F1000" s="11" t="s">
        <v>8</v>
      </c>
      <c r="G1000" s="7" t="s">
        <v>8</v>
      </c>
      <c r="H1000" s="9" t="s">
        <v>8</v>
      </c>
      <c r="I1000" s="11" t="s">
        <v>8</v>
      </c>
      <c r="J1000" s="7" t="s">
        <v>8</v>
      </c>
      <c r="K1000" s="9" t="s">
        <v>8</v>
      </c>
      <c r="L1000" s="11" t="s">
        <v>8</v>
      </c>
      <c r="M1000" s="7" t="s">
        <v>8</v>
      </c>
      <c r="N1000" s="9" t="s">
        <v>8</v>
      </c>
      <c r="O1000" s="11" t="s">
        <v>8</v>
      </c>
      <c r="P1000" s="7" t="s">
        <v>8</v>
      </c>
      <c r="Q1000" s="9" t="s">
        <v>8</v>
      </c>
      <c r="R1000" s="11" t="s">
        <v>8</v>
      </c>
      <c r="S1000" s="7" t="s">
        <v>8</v>
      </c>
      <c r="T1000" s="9" t="s">
        <v>8</v>
      </c>
    </row>
    <row r="1001" spans="1:20" ht="29.1" customHeight="1" x14ac:dyDescent="0.3">
      <c r="A1001" s="3" t="s">
        <v>3839</v>
      </c>
      <c r="B1001" s="2" t="s">
        <v>7723</v>
      </c>
      <c r="C1001" s="11" t="s">
        <v>8</v>
      </c>
      <c r="D1001" s="7" t="s">
        <v>8</v>
      </c>
      <c r="E1001" s="9" t="s">
        <v>8</v>
      </c>
      <c r="F1001" s="11" t="s">
        <v>8</v>
      </c>
      <c r="G1001" s="7" t="s">
        <v>8</v>
      </c>
      <c r="H1001" s="9" t="s">
        <v>8</v>
      </c>
      <c r="I1001" s="11" t="s">
        <v>8</v>
      </c>
      <c r="J1001" s="7" t="s">
        <v>8</v>
      </c>
      <c r="K1001" s="9" t="s">
        <v>8</v>
      </c>
      <c r="L1001" s="11" t="s">
        <v>8</v>
      </c>
      <c r="M1001" s="7" t="s">
        <v>8</v>
      </c>
      <c r="N1001" s="9" t="s">
        <v>8</v>
      </c>
      <c r="O1001" s="11" t="s">
        <v>8</v>
      </c>
      <c r="P1001" s="7" t="s">
        <v>8</v>
      </c>
      <c r="Q1001" s="9" t="s">
        <v>8</v>
      </c>
      <c r="R1001" s="11" t="s">
        <v>8</v>
      </c>
      <c r="S1001" s="7" t="s">
        <v>8</v>
      </c>
      <c r="T1001" s="9" t="s">
        <v>8</v>
      </c>
    </row>
    <row r="1002" spans="1:20" ht="14.1" customHeight="1" x14ac:dyDescent="0.3">
      <c r="A1002" s="3" t="s">
        <v>3843</v>
      </c>
      <c r="B1002" s="3" t="s">
        <v>3844</v>
      </c>
      <c r="C1002" s="11" t="s">
        <v>8</v>
      </c>
      <c r="D1002" s="7" t="s">
        <v>8</v>
      </c>
      <c r="E1002" s="9" t="s">
        <v>8</v>
      </c>
      <c r="F1002" s="11" t="s">
        <v>8</v>
      </c>
      <c r="G1002" s="7" t="s">
        <v>8</v>
      </c>
      <c r="H1002" s="9" t="s">
        <v>8</v>
      </c>
      <c r="I1002" s="11" t="s">
        <v>8</v>
      </c>
      <c r="J1002" s="7" t="s">
        <v>8</v>
      </c>
      <c r="K1002" s="9" t="s">
        <v>8</v>
      </c>
      <c r="L1002" s="11" t="s">
        <v>8</v>
      </c>
      <c r="M1002" s="7" t="s">
        <v>8</v>
      </c>
      <c r="N1002" s="9" t="s">
        <v>8</v>
      </c>
      <c r="O1002" s="11" t="s">
        <v>8</v>
      </c>
      <c r="P1002" s="7" t="s">
        <v>8</v>
      </c>
      <c r="Q1002" s="9" t="s">
        <v>8</v>
      </c>
      <c r="R1002" s="11" t="s">
        <v>8</v>
      </c>
      <c r="S1002" s="7" t="s">
        <v>8</v>
      </c>
      <c r="T1002" s="9" t="s">
        <v>8</v>
      </c>
    </row>
    <row r="1003" spans="1:20" ht="14.1" customHeight="1" x14ac:dyDescent="0.3">
      <c r="A1003" s="3" t="s">
        <v>3847</v>
      </c>
      <c r="B1003" s="3" t="s">
        <v>6917</v>
      </c>
      <c r="C1003" s="11" t="s">
        <v>8</v>
      </c>
      <c r="D1003" s="7" t="s">
        <v>8</v>
      </c>
      <c r="E1003" s="9" t="s">
        <v>8</v>
      </c>
      <c r="F1003" s="11" t="s">
        <v>8</v>
      </c>
      <c r="G1003" s="7" t="s">
        <v>8</v>
      </c>
      <c r="H1003" s="9" t="s">
        <v>8</v>
      </c>
      <c r="I1003" s="11" t="s">
        <v>8</v>
      </c>
      <c r="J1003" s="7" t="s">
        <v>8</v>
      </c>
      <c r="K1003" s="9" t="s">
        <v>8</v>
      </c>
      <c r="L1003" s="11" t="s">
        <v>8</v>
      </c>
      <c r="M1003" s="7" t="s">
        <v>8</v>
      </c>
      <c r="N1003" s="9" t="s">
        <v>8</v>
      </c>
      <c r="O1003" s="11" t="s">
        <v>8</v>
      </c>
      <c r="P1003" s="7" t="s">
        <v>8</v>
      </c>
      <c r="Q1003" s="9" t="s">
        <v>8</v>
      </c>
      <c r="R1003" s="11" t="s">
        <v>8</v>
      </c>
      <c r="S1003" s="7" t="s">
        <v>8</v>
      </c>
      <c r="T1003" s="9" t="s">
        <v>8</v>
      </c>
    </row>
    <row r="1004" spans="1:20" ht="14.1" customHeight="1" x14ac:dyDescent="0.3">
      <c r="A1004" s="3" t="s">
        <v>3851</v>
      </c>
      <c r="B1004" s="3" t="s">
        <v>6918</v>
      </c>
      <c r="C1004" s="11" t="s">
        <v>8</v>
      </c>
      <c r="D1004" s="7" t="s">
        <v>8</v>
      </c>
      <c r="E1004" s="9" t="s">
        <v>8</v>
      </c>
      <c r="F1004" s="11" t="s">
        <v>8</v>
      </c>
      <c r="G1004" s="7" t="s">
        <v>8</v>
      </c>
      <c r="H1004" s="9" t="s">
        <v>8</v>
      </c>
      <c r="I1004" s="11" t="s">
        <v>8</v>
      </c>
      <c r="J1004" s="7" t="s">
        <v>8</v>
      </c>
      <c r="K1004" s="9" t="s">
        <v>8</v>
      </c>
      <c r="L1004" s="11" t="s">
        <v>8</v>
      </c>
      <c r="M1004" s="7" t="s">
        <v>8</v>
      </c>
      <c r="N1004" s="9" t="s">
        <v>8</v>
      </c>
      <c r="O1004" s="11" t="s">
        <v>8</v>
      </c>
      <c r="P1004" s="7" t="s">
        <v>8</v>
      </c>
      <c r="Q1004" s="9" t="s">
        <v>8</v>
      </c>
      <c r="R1004" s="11" t="s">
        <v>8</v>
      </c>
      <c r="S1004" s="7" t="s">
        <v>8</v>
      </c>
      <c r="T1004" s="9" t="s">
        <v>8</v>
      </c>
    </row>
    <row r="1005" spans="1:20" ht="29.1" customHeight="1" x14ac:dyDescent="0.3">
      <c r="A1005" s="3" t="s">
        <v>3856</v>
      </c>
      <c r="B1005" s="2" t="s">
        <v>7724</v>
      </c>
      <c r="C1005" s="11">
        <v>12</v>
      </c>
      <c r="D1005" s="7">
        <v>217.93258705</v>
      </c>
      <c r="E1005" s="9">
        <v>24203.589144694201</v>
      </c>
      <c r="F1005" s="11" t="s">
        <v>8</v>
      </c>
      <c r="G1005" s="7" t="s">
        <v>8</v>
      </c>
      <c r="H1005" s="9" t="s">
        <v>8</v>
      </c>
      <c r="I1005" s="11" t="s">
        <v>8</v>
      </c>
      <c r="J1005" s="7" t="s">
        <v>8</v>
      </c>
      <c r="K1005" s="9" t="s">
        <v>8</v>
      </c>
      <c r="L1005" s="11" t="s">
        <v>8</v>
      </c>
      <c r="M1005" s="7" t="s">
        <v>8</v>
      </c>
      <c r="N1005" s="9" t="s">
        <v>8</v>
      </c>
      <c r="O1005" s="11" t="s">
        <v>8</v>
      </c>
      <c r="P1005" s="7" t="s">
        <v>8</v>
      </c>
      <c r="Q1005" s="9" t="s">
        <v>8</v>
      </c>
      <c r="R1005" s="11" t="s">
        <v>8</v>
      </c>
      <c r="S1005" s="7" t="s">
        <v>8</v>
      </c>
      <c r="T1005" s="9" t="s">
        <v>8</v>
      </c>
    </row>
    <row r="1006" spans="1:20" ht="14.1" customHeight="1" x14ac:dyDescent="0.3">
      <c r="A1006" s="3" t="s">
        <v>3860</v>
      </c>
      <c r="B1006" s="3" t="s">
        <v>6920</v>
      </c>
      <c r="C1006" s="11">
        <v>13</v>
      </c>
      <c r="D1006" s="7">
        <v>142.03618180000001</v>
      </c>
      <c r="E1006" s="9">
        <v>9856.46609339518</v>
      </c>
      <c r="F1006" s="11" t="s">
        <v>8</v>
      </c>
      <c r="G1006" s="7" t="s">
        <v>8</v>
      </c>
      <c r="H1006" s="9" t="s">
        <v>8</v>
      </c>
      <c r="I1006" s="11" t="s">
        <v>8</v>
      </c>
      <c r="J1006" s="7" t="s">
        <v>8</v>
      </c>
      <c r="K1006" s="9" t="s">
        <v>8</v>
      </c>
      <c r="L1006" s="11" t="s">
        <v>8</v>
      </c>
      <c r="M1006" s="7" t="s">
        <v>8</v>
      </c>
      <c r="N1006" s="9" t="s">
        <v>8</v>
      </c>
      <c r="O1006" s="11" t="s">
        <v>8</v>
      </c>
      <c r="P1006" s="7" t="s">
        <v>8</v>
      </c>
      <c r="Q1006" s="9" t="s">
        <v>8</v>
      </c>
      <c r="R1006" s="11" t="s">
        <v>8</v>
      </c>
      <c r="S1006" s="7" t="s">
        <v>8</v>
      </c>
      <c r="T1006" s="9" t="s">
        <v>8</v>
      </c>
    </row>
    <row r="1007" spans="1:20" ht="29.1" customHeight="1" x14ac:dyDescent="0.3">
      <c r="A1007" s="3" t="s">
        <v>3865</v>
      </c>
      <c r="B1007" s="2" t="s">
        <v>7725</v>
      </c>
      <c r="C1007" s="11" t="s">
        <v>8</v>
      </c>
      <c r="D1007" s="7" t="s">
        <v>8</v>
      </c>
      <c r="E1007" s="9" t="s">
        <v>8</v>
      </c>
      <c r="F1007" s="11" t="s">
        <v>8</v>
      </c>
      <c r="G1007" s="7" t="s">
        <v>8</v>
      </c>
      <c r="H1007" s="9" t="s">
        <v>8</v>
      </c>
      <c r="I1007" s="11" t="s">
        <v>8</v>
      </c>
      <c r="J1007" s="7" t="s">
        <v>8</v>
      </c>
      <c r="K1007" s="9" t="s">
        <v>8</v>
      </c>
      <c r="L1007" s="11" t="s">
        <v>8</v>
      </c>
      <c r="M1007" s="7" t="s">
        <v>8</v>
      </c>
      <c r="N1007" s="9" t="s">
        <v>8</v>
      </c>
      <c r="O1007" s="11" t="s">
        <v>8</v>
      </c>
      <c r="P1007" s="7" t="s">
        <v>8</v>
      </c>
      <c r="Q1007" s="9" t="s">
        <v>8</v>
      </c>
      <c r="R1007" s="11" t="s">
        <v>8</v>
      </c>
      <c r="S1007" s="7" t="s">
        <v>8</v>
      </c>
      <c r="T1007" s="9" t="s">
        <v>8</v>
      </c>
    </row>
    <row r="1008" spans="1:20" ht="14.1" customHeight="1" x14ac:dyDescent="0.3">
      <c r="A1008" s="3" t="s">
        <v>3869</v>
      </c>
      <c r="B1008" s="3" t="s">
        <v>3870</v>
      </c>
      <c r="C1008" s="11" t="s">
        <v>8</v>
      </c>
      <c r="D1008" s="7" t="s">
        <v>8</v>
      </c>
      <c r="E1008" s="9" t="s">
        <v>8</v>
      </c>
      <c r="F1008" s="11" t="s">
        <v>8</v>
      </c>
      <c r="G1008" s="7" t="s">
        <v>8</v>
      </c>
      <c r="H1008" s="9" t="s">
        <v>8</v>
      </c>
      <c r="I1008" s="11" t="s">
        <v>8</v>
      </c>
      <c r="J1008" s="7" t="s">
        <v>8</v>
      </c>
      <c r="K1008" s="9" t="s">
        <v>8</v>
      </c>
      <c r="L1008" s="11" t="s">
        <v>8</v>
      </c>
      <c r="M1008" s="7" t="s">
        <v>8</v>
      </c>
      <c r="N1008" s="9" t="s">
        <v>8</v>
      </c>
      <c r="O1008" s="11" t="s">
        <v>8</v>
      </c>
      <c r="P1008" s="7" t="s">
        <v>8</v>
      </c>
      <c r="Q1008" s="9" t="s">
        <v>8</v>
      </c>
      <c r="R1008" s="11" t="s">
        <v>8</v>
      </c>
      <c r="S1008" s="7" t="s">
        <v>8</v>
      </c>
      <c r="T1008" s="9" t="s">
        <v>8</v>
      </c>
    </row>
    <row r="1009" spans="1:20" ht="29.1" customHeight="1" x14ac:dyDescent="0.3">
      <c r="A1009" s="3" t="s">
        <v>3873</v>
      </c>
      <c r="B1009" s="2" t="s">
        <v>7726</v>
      </c>
      <c r="C1009" s="11" t="s">
        <v>8</v>
      </c>
      <c r="D1009" s="7" t="s">
        <v>8</v>
      </c>
      <c r="E1009" s="9" t="s">
        <v>8</v>
      </c>
      <c r="F1009" s="11" t="s">
        <v>8</v>
      </c>
      <c r="G1009" s="7" t="s">
        <v>8</v>
      </c>
      <c r="H1009" s="9" t="s">
        <v>8</v>
      </c>
      <c r="I1009" s="11" t="s">
        <v>8</v>
      </c>
      <c r="J1009" s="7" t="s">
        <v>8</v>
      </c>
      <c r="K1009" s="9" t="s">
        <v>8</v>
      </c>
      <c r="L1009" s="11" t="s">
        <v>8</v>
      </c>
      <c r="M1009" s="7" t="s">
        <v>8</v>
      </c>
      <c r="N1009" s="9" t="s">
        <v>8</v>
      </c>
      <c r="O1009" s="11" t="s">
        <v>8</v>
      </c>
      <c r="P1009" s="7" t="s">
        <v>8</v>
      </c>
      <c r="Q1009" s="9" t="s">
        <v>8</v>
      </c>
      <c r="R1009" s="11" t="s">
        <v>8</v>
      </c>
      <c r="S1009" s="7" t="s">
        <v>8</v>
      </c>
      <c r="T1009" s="9" t="s">
        <v>8</v>
      </c>
    </row>
    <row r="1010" spans="1:20" ht="29.1" customHeight="1" x14ac:dyDescent="0.3">
      <c r="A1010" s="3" t="s">
        <v>3877</v>
      </c>
      <c r="B1010" s="2" t="s">
        <v>7727</v>
      </c>
      <c r="C1010" s="11" t="s">
        <v>8</v>
      </c>
      <c r="D1010" s="7" t="s">
        <v>8</v>
      </c>
      <c r="E1010" s="9" t="s">
        <v>8</v>
      </c>
      <c r="F1010" s="11" t="s">
        <v>8</v>
      </c>
      <c r="G1010" s="7" t="s">
        <v>8</v>
      </c>
      <c r="H1010" s="9" t="s">
        <v>8</v>
      </c>
      <c r="I1010" s="11" t="s">
        <v>8</v>
      </c>
      <c r="J1010" s="7" t="s">
        <v>8</v>
      </c>
      <c r="K1010" s="9" t="s">
        <v>8</v>
      </c>
      <c r="L1010" s="11" t="s">
        <v>8</v>
      </c>
      <c r="M1010" s="7" t="s">
        <v>8</v>
      </c>
      <c r="N1010" s="9" t="s">
        <v>8</v>
      </c>
      <c r="O1010" s="11" t="s">
        <v>8</v>
      </c>
      <c r="P1010" s="7" t="s">
        <v>8</v>
      </c>
      <c r="Q1010" s="9" t="s">
        <v>8</v>
      </c>
      <c r="R1010" s="11" t="s">
        <v>8</v>
      </c>
      <c r="S1010" s="7" t="s">
        <v>8</v>
      </c>
      <c r="T1010" s="9" t="s">
        <v>8</v>
      </c>
    </row>
    <row r="1011" spans="1:20" ht="29.1" customHeight="1" x14ac:dyDescent="0.3">
      <c r="A1011" s="3" t="s">
        <v>3880</v>
      </c>
      <c r="B1011" s="2" t="s">
        <v>7728</v>
      </c>
      <c r="C1011" s="11" t="s">
        <v>8</v>
      </c>
      <c r="D1011" s="7" t="s">
        <v>8</v>
      </c>
      <c r="E1011" s="9" t="s">
        <v>8</v>
      </c>
      <c r="F1011" s="11" t="s">
        <v>8</v>
      </c>
      <c r="G1011" s="7" t="s">
        <v>8</v>
      </c>
      <c r="H1011" s="9" t="s">
        <v>8</v>
      </c>
      <c r="I1011" s="11" t="s">
        <v>8</v>
      </c>
      <c r="J1011" s="7" t="s">
        <v>8</v>
      </c>
      <c r="K1011" s="9" t="s">
        <v>8</v>
      </c>
      <c r="L1011" s="11" t="s">
        <v>8</v>
      </c>
      <c r="M1011" s="7" t="s">
        <v>8</v>
      </c>
      <c r="N1011" s="9" t="s">
        <v>8</v>
      </c>
      <c r="O1011" s="11" t="s">
        <v>8</v>
      </c>
      <c r="P1011" s="7" t="s">
        <v>8</v>
      </c>
      <c r="Q1011" s="9" t="s">
        <v>8</v>
      </c>
      <c r="R1011" s="11" t="s">
        <v>8</v>
      </c>
      <c r="S1011" s="7" t="s">
        <v>8</v>
      </c>
      <c r="T1011" s="9" t="s">
        <v>8</v>
      </c>
    </row>
    <row r="1012" spans="1:20" ht="29.1" customHeight="1" x14ac:dyDescent="0.3">
      <c r="A1012" s="3" t="s">
        <v>3884</v>
      </c>
      <c r="B1012" s="2" t="s">
        <v>7729</v>
      </c>
      <c r="C1012" s="11" t="s">
        <v>8</v>
      </c>
      <c r="D1012" s="7" t="s">
        <v>8</v>
      </c>
      <c r="E1012" s="9" t="s">
        <v>8</v>
      </c>
      <c r="F1012" s="11" t="s">
        <v>8</v>
      </c>
      <c r="G1012" s="7" t="s">
        <v>8</v>
      </c>
      <c r="H1012" s="9" t="s">
        <v>8</v>
      </c>
      <c r="I1012" s="11" t="s">
        <v>8</v>
      </c>
      <c r="J1012" s="7" t="s">
        <v>8</v>
      </c>
      <c r="K1012" s="9" t="s">
        <v>8</v>
      </c>
      <c r="L1012" s="11" t="s">
        <v>8</v>
      </c>
      <c r="M1012" s="7" t="s">
        <v>8</v>
      </c>
      <c r="N1012" s="9" t="s">
        <v>8</v>
      </c>
      <c r="O1012" s="11" t="s">
        <v>8</v>
      </c>
      <c r="P1012" s="7" t="s">
        <v>8</v>
      </c>
      <c r="Q1012" s="9" t="s">
        <v>8</v>
      </c>
      <c r="R1012" s="11" t="s">
        <v>8</v>
      </c>
      <c r="S1012" s="7" t="s">
        <v>8</v>
      </c>
      <c r="T1012" s="9" t="s">
        <v>8</v>
      </c>
    </row>
    <row r="1013" spans="1:20" ht="29.1" customHeight="1" x14ac:dyDescent="0.3">
      <c r="A1013" s="3" t="s">
        <v>3889</v>
      </c>
      <c r="B1013" s="2" t="s">
        <v>3890</v>
      </c>
      <c r="C1013" s="11">
        <v>20</v>
      </c>
      <c r="D1013" s="7">
        <v>171.36894326000001</v>
      </c>
      <c r="E1013" s="9">
        <v>13429.9974314754</v>
      </c>
      <c r="F1013" s="11" t="s">
        <v>8</v>
      </c>
      <c r="G1013" s="7" t="s">
        <v>8</v>
      </c>
      <c r="H1013" s="9" t="s">
        <v>8</v>
      </c>
      <c r="I1013" s="11" t="s">
        <v>8</v>
      </c>
      <c r="J1013" s="7" t="s">
        <v>8</v>
      </c>
      <c r="K1013" s="9" t="s">
        <v>8</v>
      </c>
      <c r="L1013" s="11" t="s">
        <v>8</v>
      </c>
      <c r="M1013" s="7" t="s">
        <v>8</v>
      </c>
      <c r="N1013" s="9" t="s">
        <v>8</v>
      </c>
      <c r="O1013" s="11" t="s">
        <v>8</v>
      </c>
      <c r="P1013" s="7" t="s">
        <v>8</v>
      </c>
      <c r="Q1013" s="9" t="s">
        <v>8</v>
      </c>
      <c r="R1013" s="11" t="s">
        <v>8</v>
      </c>
      <c r="S1013" s="7" t="s">
        <v>8</v>
      </c>
      <c r="T1013" s="9" t="s">
        <v>8</v>
      </c>
    </row>
    <row r="1014" spans="1:20" ht="14.1" customHeight="1" x14ac:dyDescent="0.3">
      <c r="A1014" s="3" t="s">
        <v>3892</v>
      </c>
      <c r="B1014" s="3" t="s">
        <v>3893</v>
      </c>
      <c r="C1014" s="11">
        <v>20</v>
      </c>
      <c r="D1014" s="7">
        <v>185.48264426</v>
      </c>
      <c r="E1014" s="9">
        <v>11347.181622419501</v>
      </c>
      <c r="F1014" s="11" t="s">
        <v>8</v>
      </c>
      <c r="G1014" s="7" t="s">
        <v>8</v>
      </c>
      <c r="H1014" s="9" t="s">
        <v>8</v>
      </c>
      <c r="I1014" s="11" t="s">
        <v>8</v>
      </c>
      <c r="J1014" s="7" t="s">
        <v>8</v>
      </c>
      <c r="K1014" s="9" t="s">
        <v>8</v>
      </c>
      <c r="L1014" s="11" t="s">
        <v>8</v>
      </c>
      <c r="M1014" s="7" t="s">
        <v>8</v>
      </c>
      <c r="N1014" s="9" t="s">
        <v>8</v>
      </c>
      <c r="O1014" s="11" t="s">
        <v>8</v>
      </c>
      <c r="P1014" s="7" t="s">
        <v>8</v>
      </c>
      <c r="Q1014" s="9" t="s">
        <v>8</v>
      </c>
      <c r="R1014" s="11" t="s">
        <v>8</v>
      </c>
      <c r="S1014" s="7" t="s">
        <v>8</v>
      </c>
      <c r="T1014" s="9" t="s">
        <v>8</v>
      </c>
    </row>
    <row r="1015" spans="1:20" ht="29.1" customHeight="1" x14ac:dyDescent="0.3">
      <c r="A1015" s="3" t="s">
        <v>3895</v>
      </c>
      <c r="B1015" s="2" t="s">
        <v>7730</v>
      </c>
      <c r="C1015" s="11" t="s">
        <v>8</v>
      </c>
      <c r="D1015" s="7" t="s">
        <v>8</v>
      </c>
      <c r="E1015" s="9" t="s">
        <v>8</v>
      </c>
      <c r="F1015" s="11" t="s">
        <v>8</v>
      </c>
      <c r="G1015" s="7" t="s">
        <v>8</v>
      </c>
      <c r="H1015" s="9" t="s">
        <v>8</v>
      </c>
      <c r="I1015" s="11" t="s">
        <v>8</v>
      </c>
      <c r="J1015" s="7" t="s">
        <v>8</v>
      </c>
      <c r="K1015" s="9" t="s">
        <v>8</v>
      </c>
      <c r="L1015" s="11" t="s">
        <v>8</v>
      </c>
      <c r="M1015" s="7" t="s">
        <v>8</v>
      </c>
      <c r="N1015" s="9" t="s">
        <v>8</v>
      </c>
      <c r="O1015" s="11" t="s">
        <v>8</v>
      </c>
      <c r="P1015" s="7" t="s">
        <v>8</v>
      </c>
      <c r="Q1015" s="9" t="s">
        <v>8</v>
      </c>
      <c r="R1015" s="11" t="s">
        <v>8</v>
      </c>
      <c r="S1015" s="7" t="s">
        <v>8</v>
      </c>
      <c r="T1015" s="9" t="s">
        <v>8</v>
      </c>
    </row>
    <row r="1016" spans="1:20" ht="14.1" customHeight="1" x14ac:dyDescent="0.3">
      <c r="A1016" s="3" t="s">
        <v>3900</v>
      </c>
      <c r="B1016" s="3" t="s">
        <v>3901</v>
      </c>
      <c r="C1016" s="11" t="s">
        <v>8</v>
      </c>
      <c r="D1016" s="7" t="s">
        <v>8</v>
      </c>
      <c r="E1016" s="9" t="s">
        <v>8</v>
      </c>
      <c r="F1016" s="11" t="s">
        <v>8</v>
      </c>
      <c r="G1016" s="7" t="s">
        <v>8</v>
      </c>
      <c r="H1016" s="9" t="s">
        <v>8</v>
      </c>
      <c r="I1016" s="11" t="s">
        <v>8</v>
      </c>
      <c r="J1016" s="7" t="s">
        <v>8</v>
      </c>
      <c r="K1016" s="9" t="s">
        <v>8</v>
      </c>
      <c r="L1016" s="11" t="s">
        <v>8</v>
      </c>
      <c r="M1016" s="7" t="s">
        <v>8</v>
      </c>
      <c r="N1016" s="9" t="s">
        <v>8</v>
      </c>
      <c r="O1016" s="11" t="s">
        <v>8</v>
      </c>
      <c r="P1016" s="7" t="s">
        <v>8</v>
      </c>
      <c r="Q1016" s="9" t="s">
        <v>8</v>
      </c>
      <c r="R1016" s="11" t="s">
        <v>8</v>
      </c>
      <c r="S1016" s="7" t="s">
        <v>8</v>
      </c>
      <c r="T1016" s="9" t="s">
        <v>8</v>
      </c>
    </row>
    <row r="1017" spans="1:20" ht="14.1" customHeight="1" x14ac:dyDescent="0.3">
      <c r="A1017" s="3" t="s">
        <v>3904</v>
      </c>
      <c r="B1017" s="3" t="s">
        <v>3905</v>
      </c>
      <c r="C1017" s="11" t="s">
        <v>8</v>
      </c>
      <c r="D1017" s="7" t="s">
        <v>8</v>
      </c>
      <c r="E1017" s="9" t="s">
        <v>8</v>
      </c>
      <c r="F1017" s="11" t="s">
        <v>8</v>
      </c>
      <c r="G1017" s="7" t="s">
        <v>8</v>
      </c>
      <c r="H1017" s="9" t="s">
        <v>8</v>
      </c>
      <c r="I1017" s="11" t="s">
        <v>8</v>
      </c>
      <c r="J1017" s="7" t="s">
        <v>8</v>
      </c>
      <c r="K1017" s="9" t="s">
        <v>8</v>
      </c>
      <c r="L1017" s="11" t="s">
        <v>8</v>
      </c>
      <c r="M1017" s="7" t="s">
        <v>8</v>
      </c>
      <c r="N1017" s="9" t="s">
        <v>8</v>
      </c>
      <c r="O1017" s="11" t="s">
        <v>8</v>
      </c>
      <c r="P1017" s="7" t="s">
        <v>8</v>
      </c>
      <c r="Q1017" s="9" t="s">
        <v>8</v>
      </c>
      <c r="R1017" s="11" t="s">
        <v>8</v>
      </c>
      <c r="S1017" s="7" t="s">
        <v>8</v>
      </c>
      <c r="T1017" s="9" t="s">
        <v>8</v>
      </c>
    </row>
    <row r="1018" spans="1:20" ht="29.1" customHeight="1" x14ac:dyDescent="0.3">
      <c r="A1018" s="3" t="s">
        <v>3908</v>
      </c>
      <c r="B1018" s="2" t="s">
        <v>3909</v>
      </c>
      <c r="C1018" s="11" t="s">
        <v>8</v>
      </c>
      <c r="D1018" s="7" t="s">
        <v>8</v>
      </c>
      <c r="E1018" s="9" t="s">
        <v>8</v>
      </c>
      <c r="F1018" s="11" t="s">
        <v>8</v>
      </c>
      <c r="G1018" s="7" t="s">
        <v>8</v>
      </c>
      <c r="H1018" s="9" t="s">
        <v>8</v>
      </c>
      <c r="I1018" s="11" t="s">
        <v>8</v>
      </c>
      <c r="J1018" s="7" t="s">
        <v>8</v>
      </c>
      <c r="K1018" s="9" t="s">
        <v>8</v>
      </c>
      <c r="L1018" s="11" t="s">
        <v>8</v>
      </c>
      <c r="M1018" s="7" t="s">
        <v>8</v>
      </c>
      <c r="N1018" s="9" t="s">
        <v>8</v>
      </c>
      <c r="O1018" s="11" t="s">
        <v>8</v>
      </c>
      <c r="P1018" s="7" t="s">
        <v>8</v>
      </c>
      <c r="Q1018" s="9" t="s">
        <v>8</v>
      </c>
      <c r="R1018" s="11" t="s">
        <v>8</v>
      </c>
      <c r="S1018" s="7" t="s">
        <v>8</v>
      </c>
      <c r="T1018" s="9" t="s">
        <v>8</v>
      </c>
    </row>
    <row r="1019" spans="1:20" ht="14.1" customHeight="1" x14ac:dyDescent="0.3">
      <c r="A1019" s="3" t="s">
        <v>3911</v>
      </c>
      <c r="B1019" s="3" t="s">
        <v>6929</v>
      </c>
      <c r="C1019" s="11" t="s">
        <v>8</v>
      </c>
      <c r="D1019" s="7" t="s">
        <v>8</v>
      </c>
      <c r="E1019" s="9" t="s">
        <v>8</v>
      </c>
      <c r="F1019" s="11" t="s">
        <v>8</v>
      </c>
      <c r="G1019" s="7" t="s">
        <v>8</v>
      </c>
      <c r="H1019" s="9" t="s">
        <v>8</v>
      </c>
      <c r="I1019" s="11" t="s">
        <v>8</v>
      </c>
      <c r="J1019" s="7" t="s">
        <v>8</v>
      </c>
      <c r="K1019" s="9" t="s">
        <v>8</v>
      </c>
      <c r="L1019" s="11" t="s">
        <v>8</v>
      </c>
      <c r="M1019" s="7" t="s">
        <v>8</v>
      </c>
      <c r="N1019" s="9" t="s">
        <v>8</v>
      </c>
      <c r="O1019" s="11" t="s">
        <v>8</v>
      </c>
      <c r="P1019" s="7" t="s">
        <v>8</v>
      </c>
      <c r="Q1019" s="9" t="s">
        <v>8</v>
      </c>
      <c r="R1019" s="11" t="s">
        <v>8</v>
      </c>
      <c r="S1019" s="7" t="s">
        <v>8</v>
      </c>
      <c r="T1019" s="9" t="s">
        <v>8</v>
      </c>
    </row>
    <row r="1020" spans="1:20" ht="29.1" customHeight="1" x14ac:dyDescent="0.3">
      <c r="A1020" s="3" t="s">
        <v>3914</v>
      </c>
      <c r="B1020" s="2" t="s">
        <v>3915</v>
      </c>
      <c r="C1020" s="11" t="s">
        <v>8</v>
      </c>
      <c r="D1020" s="7" t="s">
        <v>8</v>
      </c>
      <c r="E1020" s="9" t="s">
        <v>8</v>
      </c>
      <c r="F1020" s="11" t="s">
        <v>8</v>
      </c>
      <c r="G1020" s="7" t="s">
        <v>8</v>
      </c>
      <c r="H1020" s="9" t="s">
        <v>8</v>
      </c>
      <c r="I1020" s="11" t="s">
        <v>8</v>
      </c>
      <c r="J1020" s="7" t="s">
        <v>8</v>
      </c>
      <c r="K1020" s="9" t="s">
        <v>8</v>
      </c>
      <c r="L1020" s="11" t="s">
        <v>8</v>
      </c>
      <c r="M1020" s="7" t="s">
        <v>8</v>
      </c>
      <c r="N1020" s="9" t="s">
        <v>8</v>
      </c>
      <c r="O1020" s="11" t="s">
        <v>8</v>
      </c>
      <c r="P1020" s="7" t="s">
        <v>8</v>
      </c>
      <c r="Q1020" s="9" t="s">
        <v>8</v>
      </c>
      <c r="R1020" s="11" t="s">
        <v>8</v>
      </c>
      <c r="S1020" s="7" t="s">
        <v>8</v>
      </c>
      <c r="T1020" s="9" t="s">
        <v>8</v>
      </c>
    </row>
    <row r="1021" spans="1:20" ht="14.1" customHeight="1" x14ac:dyDescent="0.3">
      <c r="A1021" s="3" t="s">
        <v>3918</v>
      </c>
      <c r="B1021" s="3" t="s">
        <v>6931</v>
      </c>
      <c r="C1021" s="11" t="s">
        <v>8</v>
      </c>
      <c r="D1021" s="7" t="s">
        <v>8</v>
      </c>
      <c r="E1021" s="9" t="s">
        <v>8</v>
      </c>
      <c r="F1021" s="11" t="s">
        <v>8</v>
      </c>
      <c r="G1021" s="7" t="s">
        <v>8</v>
      </c>
      <c r="H1021" s="9" t="s">
        <v>8</v>
      </c>
      <c r="I1021" s="11" t="s">
        <v>8</v>
      </c>
      <c r="J1021" s="7" t="s">
        <v>8</v>
      </c>
      <c r="K1021" s="9" t="s">
        <v>8</v>
      </c>
      <c r="L1021" s="11" t="s">
        <v>8</v>
      </c>
      <c r="M1021" s="7" t="s">
        <v>8</v>
      </c>
      <c r="N1021" s="9" t="s">
        <v>8</v>
      </c>
      <c r="O1021" s="11" t="s">
        <v>8</v>
      </c>
      <c r="P1021" s="7" t="s">
        <v>8</v>
      </c>
      <c r="Q1021" s="9" t="s">
        <v>8</v>
      </c>
      <c r="R1021" s="11" t="s">
        <v>8</v>
      </c>
      <c r="S1021" s="7" t="s">
        <v>8</v>
      </c>
      <c r="T1021" s="9" t="s">
        <v>8</v>
      </c>
    </row>
    <row r="1022" spans="1:20" ht="29.1" customHeight="1" x14ac:dyDescent="0.3">
      <c r="A1022" s="3" t="s">
        <v>3922</v>
      </c>
      <c r="B1022" s="2" t="s">
        <v>7731</v>
      </c>
      <c r="C1022" s="11" t="s">
        <v>8</v>
      </c>
      <c r="D1022" s="7" t="s">
        <v>8</v>
      </c>
      <c r="E1022" s="9" t="s">
        <v>8</v>
      </c>
      <c r="F1022" s="11" t="s">
        <v>8</v>
      </c>
      <c r="G1022" s="7" t="s">
        <v>8</v>
      </c>
      <c r="H1022" s="9" t="s">
        <v>8</v>
      </c>
      <c r="I1022" s="11" t="s">
        <v>8</v>
      </c>
      <c r="J1022" s="7" t="s">
        <v>8</v>
      </c>
      <c r="K1022" s="9" t="s">
        <v>8</v>
      </c>
      <c r="L1022" s="11" t="s">
        <v>8</v>
      </c>
      <c r="M1022" s="7" t="s">
        <v>8</v>
      </c>
      <c r="N1022" s="9" t="s">
        <v>8</v>
      </c>
      <c r="O1022" s="11" t="s">
        <v>8</v>
      </c>
      <c r="P1022" s="7" t="s">
        <v>8</v>
      </c>
      <c r="Q1022" s="9" t="s">
        <v>8</v>
      </c>
      <c r="R1022" s="11" t="s">
        <v>8</v>
      </c>
      <c r="S1022" s="7" t="s">
        <v>8</v>
      </c>
      <c r="T1022" s="9" t="s">
        <v>8</v>
      </c>
    </row>
    <row r="1023" spans="1:20" ht="14.1" customHeight="1" x14ac:dyDescent="0.3">
      <c r="A1023" s="3" t="s">
        <v>3926</v>
      </c>
      <c r="B1023" s="3" t="s">
        <v>3927</v>
      </c>
      <c r="C1023" s="11" t="s">
        <v>8</v>
      </c>
      <c r="D1023" s="7" t="s">
        <v>8</v>
      </c>
      <c r="E1023" s="9" t="s">
        <v>8</v>
      </c>
      <c r="F1023" s="11" t="s">
        <v>8</v>
      </c>
      <c r="G1023" s="7" t="s">
        <v>8</v>
      </c>
      <c r="H1023" s="9" t="s">
        <v>8</v>
      </c>
      <c r="I1023" s="11" t="s">
        <v>8</v>
      </c>
      <c r="J1023" s="7" t="s">
        <v>8</v>
      </c>
      <c r="K1023" s="9" t="s">
        <v>8</v>
      </c>
      <c r="L1023" s="11" t="s">
        <v>8</v>
      </c>
      <c r="M1023" s="7" t="s">
        <v>8</v>
      </c>
      <c r="N1023" s="9" t="s">
        <v>8</v>
      </c>
      <c r="O1023" s="11" t="s">
        <v>8</v>
      </c>
      <c r="P1023" s="7" t="s">
        <v>8</v>
      </c>
      <c r="Q1023" s="9" t="s">
        <v>8</v>
      </c>
      <c r="R1023" s="11" t="s">
        <v>8</v>
      </c>
      <c r="S1023" s="7" t="s">
        <v>8</v>
      </c>
      <c r="T1023" s="9" t="s">
        <v>8</v>
      </c>
    </row>
    <row r="1024" spans="1:20" ht="29.1" customHeight="1" x14ac:dyDescent="0.3">
      <c r="A1024" s="3" t="s">
        <v>3930</v>
      </c>
      <c r="B1024" s="2" t="s">
        <v>7732</v>
      </c>
      <c r="C1024" s="11" t="s">
        <v>8</v>
      </c>
      <c r="D1024" s="7" t="s">
        <v>8</v>
      </c>
      <c r="E1024" s="9" t="s">
        <v>8</v>
      </c>
      <c r="F1024" s="11" t="s">
        <v>8</v>
      </c>
      <c r="G1024" s="7" t="s">
        <v>8</v>
      </c>
      <c r="H1024" s="9" t="s">
        <v>8</v>
      </c>
      <c r="I1024" s="11" t="s">
        <v>8</v>
      </c>
      <c r="J1024" s="7" t="s">
        <v>8</v>
      </c>
      <c r="K1024" s="9" t="s">
        <v>8</v>
      </c>
      <c r="L1024" s="11" t="s">
        <v>8</v>
      </c>
      <c r="M1024" s="7" t="s">
        <v>8</v>
      </c>
      <c r="N1024" s="9" t="s">
        <v>8</v>
      </c>
      <c r="O1024" s="11" t="s">
        <v>8</v>
      </c>
      <c r="P1024" s="7" t="s">
        <v>8</v>
      </c>
      <c r="Q1024" s="9" t="s">
        <v>8</v>
      </c>
      <c r="R1024" s="11" t="s">
        <v>8</v>
      </c>
      <c r="S1024" s="7" t="s">
        <v>8</v>
      </c>
      <c r="T1024" s="9" t="s">
        <v>8</v>
      </c>
    </row>
    <row r="1025" spans="1:20" ht="29.1" customHeight="1" x14ac:dyDescent="0.3">
      <c r="A1025" s="3" t="s">
        <v>3934</v>
      </c>
      <c r="B1025" s="2" t="s">
        <v>7733</v>
      </c>
      <c r="C1025" s="11" t="s">
        <v>8</v>
      </c>
      <c r="D1025" s="7" t="s">
        <v>8</v>
      </c>
      <c r="E1025" s="9" t="s">
        <v>8</v>
      </c>
      <c r="F1025" s="11" t="s">
        <v>8</v>
      </c>
      <c r="G1025" s="7" t="s">
        <v>8</v>
      </c>
      <c r="H1025" s="9" t="s">
        <v>8</v>
      </c>
      <c r="I1025" s="11" t="s">
        <v>8</v>
      </c>
      <c r="J1025" s="7" t="s">
        <v>8</v>
      </c>
      <c r="K1025" s="9" t="s">
        <v>8</v>
      </c>
      <c r="L1025" s="11" t="s">
        <v>8</v>
      </c>
      <c r="M1025" s="7" t="s">
        <v>8</v>
      </c>
      <c r="N1025" s="9" t="s">
        <v>8</v>
      </c>
      <c r="O1025" s="11" t="s">
        <v>8</v>
      </c>
      <c r="P1025" s="7" t="s">
        <v>8</v>
      </c>
      <c r="Q1025" s="9" t="s">
        <v>8</v>
      </c>
      <c r="R1025" s="11" t="s">
        <v>8</v>
      </c>
      <c r="S1025" s="7" t="s">
        <v>8</v>
      </c>
      <c r="T1025" s="9" t="s">
        <v>8</v>
      </c>
    </row>
    <row r="1026" spans="1:20" ht="14.1" customHeight="1" x14ac:dyDescent="0.3">
      <c r="A1026" s="3" t="s">
        <v>3938</v>
      </c>
      <c r="B1026" s="3" t="s">
        <v>6935</v>
      </c>
      <c r="C1026" s="11" t="s">
        <v>8</v>
      </c>
      <c r="D1026" s="7" t="s">
        <v>8</v>
      </c>
      <c r="E1026" s="9" t="s">
        <v>8</v>
      </c>
      <c r="F1026" s="11" t="s">
        <v>8</v>
      </c>
      <c r="G1026" s="7" t="s">
        <v>8</v>
      </c>
      <c r="H1026" s="9" t="s">
        <v>8</v>
      </c>
      <c r="I1026" s="11" t="s">
        <v>8</v>
      </c>
      <c r="J1026" s="7" t="s">
        <v>8</v>
      </c>
      <c r="K1026" s="9" t="s">
        <v>8</v>
      </c>
      <c r="L1026" s="11" t="s">
        <v>8</v>
      </c>
      <c r="M1026" s="7" t="s">
        <v>8</v>
      </c>
      <c r="N1026" s="9" t="s">
        <v>8</v>
      </c>
      <c r="O1026" s="11" t="s">
        <v>8</v>
      </c>
      <c r="P1026" s="7" t="s">
        <v>8</v>
      </c>
      <c r="Q1026" s="9" t="s">
        <v>8</v>
      </c>
      <c r="R1026" s="11" t="s">
        <v>8</v>
      </c>
      <c r="S1026" s="7" t="s">
        <v>8</v>
      </c>
      <c r="T1026" s="9" t="s">
        <v>8</v>
      </c>
    </row>
    <row r="1027" spans="1:20" ht="29.1" customHeight="1" x14ac:dyDescent="0.3">
      <c r="A1027" s="3" t="s">
        <v>3942</v>
      </c>
      <c r="B1027" s="2" t="s">
        <v>7734</v>
      </c>
      <c r="C1027" s="11">
        <v>15</v>
      </c>
      <c r="D1027" s="7">
        <v>188.92028328999999</v>
      </c>
      <c r="E1027" s="9">
        <v>11530.360530948999</v>
      </c>
      <c r="F1027" s="11" t="s">
        <v>8</v>
      </c>
      <c r="G1027" s="7" t="s">
        <v>8</v>
      </c>
      <c r="H1027" s="9" t="s">
        <v>8</v>
      </c>
      <c r="I1027" s="11" t="s">
        <v>8</v>
      </c>
      <c r="J1027" s="7" t="s">
        <v>8</v>
      </c>
      <c r="K1027" s="9" t="s">
        <v>8</v>
      </c>
      <c r="L1027" s="11" t="s">
        <v>8</v>
      </c>
      <c r="M1027" s="7" t="s">
        <v>8</v>
      </c>
      <c r="N1027" s="9" t="s">
        <v>8</v>
      </c>
      <c r="O1027" s="11" t="s">
        <v>8</v>
      </c>
      <c r="P1027" s="7" t="s">
        <v>8</v>
      </c>
      <c r="Q1027" s="9" t="s">
        <v>8</v>
      </c>
      <c r="R1027" s="11" t="s">
        <v>8</v>
      </c>
      <c r="S1027" s="7" t="s">
        <v>8</v>
      </c>
      <c r="T1027" s="9" t="s">
        <v>8</v>
      </c>
    </row>
    <row r="1028" spans="1:20" ht="29.1" customHeight="1" x14ac:dyDescent="0.3">
      <c r="A1028" s="3" t="s">
        <v>3946</v>
      </c>
      <c r="B1028" s="2" t="s">
        <v>7735</v>
      </c>
      <c r="C1028" s="11" t="s">
        <v>8</v>
      </c>
      <c r="D1028" s="7" t="s">
        <v>8</v>
      </c>
      <c r="E1028" s="9" t="s">
        <v>8</v>
      </c>
      <c r="F1028" s="11" t="s">
        <v>8</v>
      </c>
      <c r="G1028" s="7" t="s">
        <v>8</v>
      </c>
      <c r="H1028" s="9" t="s">
        <v>8</v>
      </c>
      <c r="I1028" s="11" t="s">
        <v>8</v>
      </c>
      <c r="J1028" s="7" t="s">
        <v>8</v>
      </c>
      <c r="K1028" s="9" t="s">
        <v>8</v>
      </c>
      <c r="L1028" s="11" t="s">
        <v>8</v>
      </c>
      <c r="M1028" s="7" t="s">
        <v>8</v>
      </c>
      <c r="N1028" s="9" t="s">
        <v>8</v>
      </c>
      <c r="O1028" s="11" t="s">
        <v>8</v>
      </c>
      <c r="P1028" s="7" t="s">
        <v>8</v>
      </c>
      <c r="Q1028" s="9" t="s">
        <v>8</v>
      </c>
      <c r="R1028" s="11" t="s">
        <v>8</v>
      </c>
      <c r="S1028" s="7" t="s">
        <v>8</v>
      </c>
      <c r="T1028" s="9" t="s">
        <v>8</v>
      </c>
    </row>
    <row r="1029" spans="1:20" ht="14.1" customHeight="1" x14ac:dyDescent="0.3">
      <c r="A1029" s="3" t="s">
        <v>3950</v>
      </c>
      <c r="B1029" s="3" t="s">
        <v>6938</v>
      </c>
      <c r="C1029" s="11" t="s">
        <v>8</v>
      </c>
      <c r="D1029" s="7" t="s">
        <v>8</v>
      </c>
      <c r="E1029" s="9" t="s">
        <v>8</v>
      </c>
      <c r="F1029" s="11" t="s">
        <v>8</v>
      </c>
      <c r="G1029" s="7" t="s">
        <v>8</v>
      </c>
      <c r="H1029" s="9" t="s">
        <v>8</v>
      </c>
      <c r="I1029" s="11" t="s">
        <v>8</v>
      </c>
      <c r="J1029" s="7" t="s">
        <v>8</v>
      </c>
      <c r="K1029" s="9" t="s">
        <v>8</v>
      </c>
      <c r="L1029" s="11" t="s">
        <v>8</v>
      </c>
      <c r="M1029" s="7" t="s">
        <v>8</v>
      </c>
      <c r="N1029" s="9" t="s">
        <v>8</v>
      </c>
      <c r="O1029" s="11" t="s">
        <v>8</v>
      </c>
      <c r="P1029" s="7" t="s">
        <v>8</v>
      </c>
      <c r="Q1029" s="9" t="s">
        <v>8</v>
      </c>
      <c r="R1029" s="11" t="s">
        <v>8</v>
      </c>
      <c r="S1029" s="7" t="s">
        <v>8</v>
      </c>
      <c r="T1029" s="9" t="s">
        <v>8</v>
      </c>
    </row>
    <row r="1030" spans="1:20" ht="14.1" customHeight="1" x14ac:dyDescent="0.3">
      <c r="A1030" s="3" t="s">
        <v>3953</v>
      </c>
      <c r="B1030" s="3" t="s">
        <v>3954</v>
      </c>
      <c r="C1030" s="11" t="s">
        <v>8</v>
      </c>
      <c r="D1030" s="7" t="s">
        <v>8</v>
      </c>
      <c r="E1030" s="9" t="s">
        <v>8</v>
      </c>
      <c r="F1030" s="11" t="s">
        <v>8</v>
      </c>
      <c r="G1030" s="7" t="s">
        <v>8</v>
      </c>
      <c r="H1030" s="9" t="s">
        <v>8</v>
      </c>
      <c r="I1030" s="11" t="s">
        <v>8</v>
      </c>
      <c r="J1030" s="7" t="s">
        <v>8</v>
      </c>
      <c r="K1030" s="9" t="s">
        <v>8</v>
      </c>
      <c r="L1030" s="11" t="s">
        <v>8</v>
      </c>
      <c r="M1030" s="7" t="s">
        <v>8</v>
      </c>
      <c r="N1030" s="9" t="s">
        <v>8</v>
      </c>
      <c r="O1030" s="11" t="s">
        <v>8</v>
      </c>
      <c r="P1030" s="7" t="s">
        <v>8</v>
      </c>
      <c r="Q1030" s="9" t="s">
        <v>8</v>
      </c>
      <c r="R1030" s="11" t="s">
        <v>8</v>
      </c>
      <c r="S1030" s="7" t="s">
        <v>8</v>
      </c>
      <c r="T1030" s="9" t="s">
        <v>8</v>
      </c>
    </row>
    <row r="1031" spans="1:20" ht="14.1" customHeight="1" x14ac:dyDescent="0.3">
      <c r="A1031" s="3" t="s">
        <v>3957</v>
      </c>
      <c r="B1031" s="3" t="s">
        <v>3958</v>
      </c>
      <c r="C1031" s="11" t="s">
        <v>8</v>
      </c>
      <c r="D1031" s="7" t="s">
        <v>8</v>
      </c>
      <c r="E1031" s="9" t="s">
        <v>8</v>
      </c>
      <c r="F1031" s="11" t="s">
        <v>8</v>
      </c>
      <c r="G1031" s="7" t="s">
        <v>8</v>
      </c>
      <c r="H1031" s="9" t="s">
        <v>8</v>
      </c>
      <c r="I1031" s="11" t="s">
        <v>8</v>
      </c>
      <c r="J1031" s="7" t="s">
        <v>8</v>
      </c>
      <c r="K1031" s="9" t="s">
        <v>8</v>
      </c>
      <c r="L1031" s="11" t="s">
        <v>8</v>
      </c>
      <c r="M1031" s="7" t="s">
        <v>8</v>
      </c>
      <c r="N1031" s="9" t="s">
        <v>8</v>
      </c>
      <c r="O1031" s="11" t="s">
        <v>8</v>
      </c>
      <c r="P1031" s="7" t="s">
        <v>8</v>
      </c>
      <c r="Q1031" s="9" t="s">
        <v>8</v>
      </c>
      <c r="R1031" s="11" t="s">
        <v>8</v>
      </c>
      <c r="S1031" s="7" t="s">
        <v>8</v>
      </c>
      <c r="T1031" s="9" t="s">
        <v>8</v>
      </c>
    </row>
    <row r="1032" spans="1:20" ht="14.1" customHeight="1" x14ac:dyDescent="0.3">
      <c r="A1032" s="3" t="s">
        <v>3961</v>
      </c>
      <c r="B1032" s="3" t="s">
        <v>6939</v>
      </c>
      <c r="C1032" s="11" t="s">
        <v>8</v>
      </c>
      <c r="D1032" s="7" t="s">
        <v>8</v>
      </c>
      <c r="E1032" s="9" t="s">
        <v>8</v>
      </c>
      <c r="F1032" s="11" t="s">
        <v>8</v>
      </c>
      <c r="G1032" s="7" t="s">
        <v>8</v>
      </c>
      <c r="H1032" s="9" t="s">
        <v>8</v>
      </c>
      <c r="I1032" s="11" t="s">
        <v>8</v>
      </c>
      <c r="J1032" s="7" t="s">
        <v>8</v>
      </c>
      <c r="K1032" s="9" t="s">
        <v>8</v>
      </c>
      <c r="L1032" s="11" t="s">
        <v>8</v>
      </c>
      <c r="M1032" s="7" t="s">
        <v>8</v>
      </c>
      <c r="N1032" s="9" t="s">
        <v>8</v>
      </c>
      <c r="O1032" s="11" t="s">
        <v>8</v>
      </c>
      <c r="P1032" s="7" t="s">
        <v>8</v>
      </c>
      <c r="Q1032" s="9" t="s">
        <v>8</v>
      </c>
      <c r="R1032" s="11" t="s">
        <v>8</v>
      </c>
      <c r="S1032" s="7" t="s">
        <v>8</v>
      </c>
      <c r="T1032" s="9" t="s">
        <v>8</v>
      </c>
    </row>
    <row r="1033" spans="1:20" ht="29.1" customHeight="1" x14ac:dyDescent="0.3">
      <c r="A1033" s="3" t="s">
        <v>3965</v>
      </c>
      <c r="B1033" s="2" t="s">
        <v>7736</v>
      </c>
      <c r="C1033" s="11" t="s">
        <v>8</v>
      </c>
      <c r="D1033" s="7" t="s">
        <v>8</v>
      </c>
      <c r="E1033" s="9" t="s">
        <v>8</v>
      </c>
      <c r="F1033" s="11" t="s">
        <v>8</v>
      </c>
      <c r="G1033" s="7" t="s">
        <v>8</v>
      </c>
      <c r="H1033" s="9" t="s">
        <v>8</v>
      </c>
      <c r="I1033" s="11" t="s">
        <v>8</v>
      </c>
      <c r="J1033" s="7" t="s">
        <v>8</v>
      </c>
      <c r="K1033" s="9" t="s">
        <v>8</v>
      </c>
      <c r="L1033" s="11" t="s">
        <v>8</v>
      </c>
      <c r="M1033" s="7" t="s">
        <v>8</v>
      </c>
      <c r="N1033" s="9" t="s">
        <v>8</v>
      </c>
      <c r="O1033" s="11" t="s">
        <v>8</v>
      </c>
      <c r="P1033" s="7" t="s">
        <v>8</v>
      </c>
      <c r="Q1033" s="9" t="s">
        <v>8</v>
      </c>
      <c r="R1033" s="11" t="s">
        <v>8</v>
      </c>
      <c r="S1033" s="7" t="s">
        <v>8</v>
      </c>
      <c r="T1033" s="9" t="s">
        <v>8</v>
      </c>
    </row>
    <row r="1034" spans="1:20" ht="14.1" customHeight="1" x14ac:dyDescent="0.3">
      <c r="A1034" s="3" t="s">
        <v>3969</v>
      </c>
      <c r="B1034" s="3" t="s">
        <v>6941</v>
      </c>
      <c r="C1034" s="11" t="s">
        <v>8</v>
      </c>
      <c r="D1034" s="7" t="s">
        <v>8</v>
      </c>
      <c r="E1034" s="9" t="s">
        <v>8</v>
      </c>
      <c r="F1034" s="11" t="s">
        <v>8</v>
      </c>
      <c r="G1034" s="7" t="s">
        <v>8</v>
      </c>
      <c r="H1034" s="9" t="s">
        <v>8</v>
      </c>
      <c r="I1034" s="11" t="s">
        <v>8</v>
      </c>
      <c r="J1034" s="7" t="s">
        <v>8</v>
      </c>
      <c r="K1034" s="9" t="s">
        <v>8</v>
      </c>
      <c r="L1034" s="11" t="s">
        <v>8</v>
      </c>
      <c r="M1034" s="7" t="s">
        <v>8</v>
      </c>
      <c r="N1034" s="9" t="s">
        <v>8</v>
      </c>
      <c r="O1034" s="11" t="s">
        <v>8</v>
      </c>
      <c r="P1034" s="7" t="s">
        <v>8</v>
      </c>
      <c r="Q1034" s="9" t="s">
        <v>8</v>
      </c>
      <c r="R1034" s="11" t="s">
        <v>8</v>
      </c>
      <c r="S1034" s="7" t="s">
        <v>8</v>
      </c>
      <c r="T1034" s="9" t="s">
        <v>8</v>
      </c>
    </row>
    <row r="1035" spans="1:20" ht="29.1" customHeight="1" x14ac:dyDescent="0.3">
      <c r="A1035" s="3" t="s">
        <v>3974</v>
      </c>
      <c r="B1035" s="2" t="s">
        <v>7737</v>
      </c>
      <c r="C1035" s="11">
        <v>82</v>
      </c>
      <c r="D1035" s="7">
        <v>194.76844781</v>
      </c>
      <c r="E1035" s="9">
        <v>18252.862560529498</v>
      </c>
      <c r="F1035" s="11">
        <v>17</v>
      </c>
      <c r="G1035" s="7">
        <v>208.41579571</v>
      </c>
      <c r="H1035" s="9">
        <v>18502.847962275599</v>
      </c>
      <c r="I1035" s="11" t="s">
        <v>8</v>
      </c>
      <c r="J1035" s="7" t="s">
        <v>8</v>
      </c>
      <c r="K1035" s="9" t="s">
        <v>8</v>
      </c>
      <c r="L1035" s="11" t="s">
        <v>8</v>
      </c>
      <c r="M1035" s="7" t="s">
        <v>8</v>
      </c>
      <c r="N1035" s="9" t="s">
        <v>8</v>
      </c>
      <c r="O1035" s="11" t="s">
        <v>8</v>
      </c>
      <c r="P1035" s="7" t="s">
        <v>8</v>
      </c>
      <c r="Q1035" s="9" t="s">
        <v>8</v>
      </c>
      <c r="R1035" s="11" t="s">
        <v>8</v>
      </c>
      <c r="S1035" s="7" t="s">
        <v>8</v>
      </c>
      <c r="T1035" s="9" t="s">
        <v>8</v>
      </c>
    </row>
    <row r="1036" spans="1:20" ht="14.1" customHeight="1" x14ac:dyDescent="0.3">
      <c r="A1036" s="3" t="s">
        <v>3978</v>
      </c>
      <c r="B1036" s="3" t="s">
        <v>6943</v>
      </c>
      <c r="C1036" s="11">
        <v>25</v>
      </c>
      <c r="D1036" s="7">
        <v>268.22163728999999</v>
      </c>
      <c r="E1036" s="9">
        <v>18477.244256124701</v>
      </c>
      <c r="F1036" s="11" t="s">
        <v>8</v>
      </c>
      <c r="G1036" s="7" t="s">
        <v>8</v>
      </c>
      <c r="H1036" s="9" t="s">
        <v>8</v>
      </c>
      <c r="I1036" s="11" t="s">
        <v>8</v>
      </c>
      <c r="J1036" s="7" t="s">
        <v>8</v>
      </c>
      <c r="K1036" s="9" t="s">
        <v>8</v>
      </c>
      <c r="L1036" s="11" t="s">
        <v>8</v>
      </c>
      <c r="M1036" s="7" t="s">
        <v>8</v>
      </c>
      <c r="N1036" s="9" t="s">
        <v>8</v>
      </c>
      <c r="O1036" s="11" t="s">
        <v>8</v>
      </c>
      <c r="P1036" s="7" t="s">
        <v>8</v>
      </c>
      <c r="Q1036" s="9" t="s">
        <v>8</v>
      </c>
      <c r="R1036" s="11" t="s">
        <v>8</v>
      </c>
      <c r="S1036" s="7" t="s">
        <v>8</v>
      </c>
      <c r="T1036" s="9" t="s">
        <v>8</v>
      </c>
    </row>
    <row r="1037" spans="1:20" ht="14.1" customHeight="1" x14ac:dyDescent="0.3">
      <c r="A1037" s="3" t="s">
        <v>3982</v>
      </c>
      <c r="B1037" s="3" t="s">
        <v>6944</v>
      </c>
      <c r="C1037" s="11" t="s">
        <v>8</v>
      </c>
      <c r="D1037" s="7" t="s">
        <v>8</v>
      </c>
      <c r="E1037" s="9" t="s">
        <v>8</v>
      </c>
      <c r="F1037" s="11" t="s">
        <v>8</v>
      </c>
      <c r="G1037" s="7" t="s">
        <v>8</v>
      </c>
      <c r="H1037" s="9" t="s">
        <v>8</v>
      </c>
      <c r="I1037" s="11" t="s">
        <v>8</v>
      </c>
      <c r="J1037" s="7" t="s">
        <v>8</v>
      </c>
      <c r="K1037" s="9" t="s">
        <v>8</v>
      </c>
      <c r="L1037" s="11" t="s">
        <v>8</v>
      </c>
      <c r="M1037" s="7" t="s">
        <v>8</v>
      </c>
      <c r="N1037" s="9" t="s">
        <v>8</v>
      </c>
      <c r="O1037" s="11" t="s">
        <v>8</v>
      </c>
      <c r="P1037" s="7" t="s">
        <v>8</v>
      </c>
      <c r="Q1037" s="9" t="s">
        <v>8</v>
      </c>
      <c r="R1037" s="11" t="s">
        <v>8</v>
      </c>
      <c r="S1037" s="7" t="s">
        <v>8</v>
      </c>
      <c r="T1037" s="9" t="s">
        <v>8</v>
      </c>
    </row>
    <row r="1038" spans="1:20" ht="14.1" customHeight="1" x14ac:dyDescent="0.3">
      <c r="A1038" s="3" t="s">
        <v>3985</v>
      </c>
      <c r="B1038" s="3" t="s">
        <v>6945</v>
      </c>
      <c r="C1038" s="11">
        <v>114</v>
      </c>
      <c r="D1038" s="7">
        <v>185.14284229</v>
      </c>
      <c r="E1038" s="9">
        <v>11174.4910319347</v>
      </c>
      <c r="F1038" s="11" t="s">
        <v>8</v>
      </c>
      <c r="G1038" s="7" t="s">
        <v>8</v>
      </c>
      <c r="H1038" s="9" t="s">
        <v>8</v>
      </c>
      <c r="I1038" s="11">
        <v>24</v>
      </c>
      <c r="J1038" s="7">
        <v>188.86664994</v>
      </c>
      <c r="K1038" s="9">
        <v>11642.594925671299</v>
      </c>
      <c r="L1038" s="11" t="s">
        <v>8</v>
      </c>
      <c r="M1038" s="7" t="s">
        <v>8</v>
      </c>
      <c r="N1038" s="9" t="s">
        <v>8</v>
      </c>
      <c r="O1038" s="11">
        <v>12</v>
      </c>
      <c r="P1038" s="7">
        <v>185.38319558000001</v>
      </c>
      <c r="Q1038" s="9">
        <v>11104.7186061959</v>
      </c>
      <c r="R1038" s="11" t="s">
        <v>8</v>
      </c>
      <c r="S1038" s="7" t="s">
        <v>8</v>
      </c>
      <c r="T1038" s="9" t="s">
        <v>8</v>
      </c>
    </row>
    <row r="1039" spans="1:20" ht="14.1" customHeight="1" x14ac:dyDescent="0.3">
      <c r="A1039" s="3" t="s">
        <v>3989</v>
      </c>
      <c r="B1039" s="3" t="s">
        <v>6368</v>
      </c>
      <c r="C1039" s="11" t="s">
        <v>8</v>
      </c>
      <c r="D1039" s="7" t="s">
        <v>8</v>
      </c>
      <c r="E1039" s="9" t="s">
        <v>8</v>
      </c>
      <c r="F1039" s="11" t="s">
        <v>8</v>
      </c>
      <c r="G1039" s="7" t="s">
        <v>8</v>
      </c>
      <c r="H1039" s="9" t="s">
        <v>8</v>
      </c>
      <c r="I1039" s="11" t="s">
        <v>8</v>
      </c>
      <c r="J1039" s="7" t="s">
        <v>8</v>
      </c>
      <c r="K1039" s="9" t="s">
        <v>8</v>
      </c>
      <c r="L1039" s="11" t="s">
        <v>8</v>
      </c>
      <c r="M1039" s="7" t="s">
        <v>8</v>
      </c>
      <c r="N1039" s="9" t="s">
        <v>8</v>
      </c>
      <c r="O1039" s="11" t="s">
        <v>8</v>
      </c>
      <c r="P1039" s="7" t="s">
        <v>8</v>
      </c>
      <c r="Q1039" s="9" t="s">
        <v>8</v>
      </c>
      <c r="R1039" s="11" t="s">
        <v>8</v>
      </c>
      <c r="S1039" s="7" t="s">
        <v>8</v>
      </c>
      <c r="T1039" s="9" t="s">
        <v>8</v>
      </c>
    </row>
    <row r="1040" spans="1:20" ht="14.1" customHeight="1" x14ac:dyDescent="0.3">
      <c r="A1040" s="3" t="s">
        <v>3991</v>
      </c>
      <c r="B1040" s="3" t="s">
        <v>3992</v>
      </c>
      <c r="C1040" s="11" t="s">
        <v>8</v>
      </c>
      <c r="D1040" s="7" t="s">
        <v>8</v>
      </c>
      <c r="E1040" s="9" t="s">
        <v>8</v>
      </c>
      <c r="F1040" s="11" t="s">
        <v>8</v>
      </c>
      <c r="G1040" s="7" t="s">
        <v>8</v>
      </c>
      <c r="H1040" s="9" t="s">
        <v>8</v>
      </c>
      <c r="I1040" s="11" t="s">
        <v>8</v>
      </c>
      <c r="J1040" s="7" t="s">
        <v>8</v>
      </c>
      <c r="K1040" s="9" t="s">
        <v>8</v>
      </c>
      <c r="L1040" s="11" t="s">
        <v>8</v>
      </c>
      <c r="M1040" s="7" t="s">
        <v>8</v>
      </c>
      <c r="N1040" s="9" t="s">
        <v>8</v>
      </c>
      <c r="O1040" s="11" t="s">
        <v>8</v>
      </c>
      <c r="P1040" s="7" t="s">
        <v>8</v>
      </c>
      <c r="Q1040" s="9" t="s">
        <v>8</v>
      </c>
      <c r="R1040" s="11" t="s">
        <v>8</v>
      </c>
      <c r="S1040" s="7" t="s">
        <v>8</v>
      </c>
      <c r="T1040" s="9" t="s">
        <v>8</v>
      </c>
    </row>
    <row r="1041" spans="1:20" ht="14.1" customHeight="1" x14ac:dyDescent="0.3">
      <c r="A1041" s="3" t="s">
        <v>3995</v>
      </c>
      <c r="B1041" s="3" t="s">
        <v>6946</v>
      </c>
      <c r="C1041" s="11" t="s">
        <v>8</v>
      </c>
      <c r="D1041" s="7" t="s">
        <v>8</v>
      </c>
      <c r="E1041" s="9" t="s">
        <v>8</v>
      </c>
      <c r="F1041" s="11" t="s">
        <v>8</v>
      </c>
      <c r="G1041" s="7" t="s">
        <v>8</v>
      </c>
      <c r="H1041" s="9" t="s">
        <v>8</v>
      </c>
      <c r="I1041" s="11" t="s">
        <v>8</v>
      </c>
      <c r="J1041" s="7" t="s">
        <v>8</v>
      </c>
      <c r="K1041" s="9" t="s">
        <v>8</v>
      </c>
      <c r="L1041" s="11" t="s">
        <v>8</v>
      </c>
      <c r="M1041" s="7" t="s">
        <v>8</v>
      </c>
      <c r="N1041" s="9" t="s">
        <v>8</v>
      </c>
      <c r="O1041" s="11" t="s">
        <v>8</v>
      </c>
      <c r="P1041" s="7" t="s">
        <v>8</v>
      </c>
      <c r="Q1041" s="9" t="s">
        <v>8</v>
      </c>
      <c r="R1041" s="11" t="s">
        <v>8</v>
      </c>
      <c r="S1041" s="7" t="s">
        <v>8</v>
      </c>
      <c r="T1041" s="9" t="s">
        <v>8</v>
      </c>
    </row>
    <row r="1042" spans="1:20" ht="14.1" customHeight="1" x14ac:dyDescent="0.3">
      <c r="A1042" s="3" t="s">
        <v>3998</v>
      </c>
      <c r="B1042" s="3" t="s">
        <v>6947</v>
      </c>
      <c r="C1042" s="11" t="s">
        <v>8</v>
      </c>
      <c r="D1042" s="7" t="s">
        <v>8</v>
      </c>
      <c r="E1042" s="9" t="s">
        <v>8</v>
      </c>
      <c r="F1042" s="11" t="s">
        <v>8</v>
      </c>
      <c r="G1042" s="7" t="s">
        <v>8</v>
      </c>
      <c r="H1042" s="9" t="s">
        <v>8</v>
      </c>
      <c r="I1042" s="11" t="s">
        <v>8</v>
      </c>
      <c r="J1042" s="7" t="s">
        <v>8</v>
      </c>
      <c r="K1042" s="9" t="s">
        <v>8</v>
      </c>
      <c r="L1042" s="11" t="s">
        <v>8</v>
      </c>
      <c r="M1042" s="7" t="s">
        <v>8</v>
      </c>
      <c r="N1042" s="9" t="s">
        <v>8</v>
      </c>
      <c r="O1042" s="11" t="s">
        <v>8</v>
      </c>
      <c r="P1042" s="7" t="s">
        <v>8</v>
      </c>
      <c r="Q1042" s="9" t="s">
        <v>8</v>
      </c>
      <c r="R1042" s="11" t="s">
        <v>8</v>
      </c>
      <c r="S1042" s="7" t="s">
        <v>8</v>
      </c>
      <c r="T1042" s="9" t="s">
        <v>8</v>
      </c>
    </row>
    <row r="1043" spans="1:20" ht="14.1" customHeight="1" x14ac:dyDescent="0.3">
      <c r="A1043" s="3" t="s">
        <v>4001</v>
      </c>
      <c r="B1043" s="3" t="s">
        <v>4002</v>
      </c>
      <c r="C1043" s="11" t="s">
        <v>8</v>
      </c>
      <c r="D1043" s="7" t="s">
        <v>8</v>
      </c>
      <c r="E1043" s="9" t="s">
        <v>8</v>
      </c>
      <c r="F1043" s="11" t="s">
        <v>8</v>
      </c>
      <c r="G1043" s="7" t="s">
        <v>8</v>
      </c>
      <c r="H1043" s="9" t="s">
        <v>8</v>
      </c>
      <c r="I1043" s="11" t="s">
        <v>8</v>
      </c>
      <c r="J1043" s="7" t="s">
        <v>8</v>
      </c>
      <c r="K1043" s="9" t="s">
        <v>8</v>
      </c>
      <c r="L1043" s="11" t="s">
        <v>8</v>
      </c>
      <c r="M1043" s="7" t="s">
        <v>8</v>
      </c>
      <c r="N1043" s="9" t="s">
        <v>8</v>
      </c>
      <c r="O1043" s="11" t="s">
        <v>8</v>
      </c>
      <c r="P1043" s="7" t="s">
        <v>8</v>
      </c>
      <c r="Q1043" s="9" t="s">
        <v>8</v>
      </c>
      <c r="R1043" s="11" t="s">
        <v>8</v>
      </c>
      <c r="S1043" s="7" t="s">
        <v>8</v>
      </c>
      <c r="T1043" s="9" t="s">
        <v>8</v>
      </c>
    </row>
    <row r="1044" spans="1:20" ht="14.1" customHeight="1" x14ac:dyDescent="0.3">
      <c r="A1044" s="3" t="s">
        <v>4004</v>
      </c>
      <c r="B1044" s="3" t="s">
        <v>4005</v>
      </c>
      <c r="C1044" s="11" t="s">
        <v>8</v>
      </c>
      <c r="D1044" s="7" t="s">
        <v>8</v>
      </c>
      <c r="E1044" s="9" t="s">
        <v>8</v>
      </c>
      <c r="F1044" s="11" t="s">
        <v>8</v>
      </c>
      <c r="G1044" s="7" t="s">
        <v>8</v>
      </c>
      <c r="H1044" s="9" t="s">
        <v>8</v>
      </c>
      <c r="I1044" s="11" t="s">
        <v>8</v>
      </c>
      <c r="J1044" s="7" t="s">
        <v>8</v>
      </c>
      <c r="K1044" s="9" t="s">
        <v>8</v>
      </c>
      <c r="L1044" s="11" t="s">
        <v>8</v>
      </c>
      <c r="M1044" s="7" t="s">
        <v>8</v>
      </c>
      <c r="N1044" s="9" t="s">
        <v>8</v>
      </c>
      <c r="O1044" s="11" t="s">
        <v>8</v>
      </c>
      <c r="P1044" s="7" t="s">
        <v>8</v>
      </c>
      <c r="Q1044" s="9" t="s">
        <v>8</v>
      </c>
      <c r="R1044" s="11" t="s">
        <v>8</v>
      </c>
      <c r="S1044" s="7" t="s">
        <v>8</v>
      </c>
      <c r="T1044" s="9" t="s">
        <v>8</v>
      </c>
    </row>
    <row r="1045" spans="1:20" ht="14.1" customHeight="1" x14ac:dyDescent="0.3">
      <c r="A1045" s="3" t="s">
        <v>4007</v>
      </c>
      <c r="B1045" s="3" t="s">
        <v>6948</v>
      </c>
      <c r="C1045" s="11" t="s">
        <v>8</v>
      </c>
      <c r="D1045" s="7" t="s">
        <v>8</v>
      </c>
      <c r="E1045" s="9" t="s">
        <v>8</v>
      </c>
      <c r="F1045" s="11" t="s">
        <v>8</v>
      </c>
      <c r="G1045" s="7" t="s">
        <v>8</v>
      </c>
      <c r="H1045" s="9" t="s">
        <v>8</v>
      </c>
      <c r="I1045" s="11" t="s">
        <v>8</v>
      </c>
      <c r="J1045" s="7" t="s">
        <v>8</v>
      </c>
      <c r="K1045" s="9" t="s">
        <v>8</v>
      </c>
      <c r="L1045" s="11" t="s">
        <v>8</v>
      </c>
      <c r="M1045" s="7" t="s">
        <v>8</v>
      </c>
      <c r="N1045" s="9" t="s">
        <v>8</v>
      </c>
      <c r="O1045" s="11" t="s">
        <v>8</v>
      </c>
      <c r="P1045" s="7" t="s">
        <v>8</v>
      </c>
      <c r="Q1045" s="9" t="s">
        <v>8</v>
      </c>
      <c r="R1045" s="11" t="s">
        <v>8</v>
      </c>
      <c r="S1045" s="7" t="s">
        <v>8</v>
      </c>
      <c r="T1045" s="9" t="s">
        <v>8</v>
      </c>
    </row>
    <row r="1046" spans="1:20" ht="14.1" customHeight="1" x14ac:dyDescent="0.3">
      <c r="A1046" s="3" t="s">
        <v>4011</v>
      </c>
      <c r="B1046" s="3" t="s">
        <v>4012</v>
      </c>
      <c r="C1046" s="11">
        <v>38</v>
      </c>
      <c r="D1046" s="7">
        <v>170.82668799000001</v>
      </c>
      <c r="E1046" s="9">
        <v>12596.3983630722</v>
      </c>
      <c r="F1046" s="11" t="s">
        <v>8</v>
      </c>
      <c r="G1046" s="7" t="s">
        <v>8</v>
      </c>
      <c r="H1046" s="9" t="s">
        <v>8</v>
      </c>
      <c r="I1046" s="11" t="s">
        <v>8</v>
      </c>
      <c r="J1046" s="7" t="s">
        <v>8</v>
      </c>
      <c r="K1046" s="9" t="s">
        <v>8</v>
      </c>
      <c r="L1046" s="11" t="s">
        <v>8</v>
      </c>
      <c r="M1046" s="7" t="s">
        <v>8</v>
      </c>
      <c r="N1046" s="9" t="s">
        <v>8</v>
      </c>
      <c r="O1046" s="11" t="s">
        <v>8</v>
      </c>
      <c r="P1046" s="7" t="s">
        <v>8</v>
      </c>
      <c r="Q1046" s="9" t="s">
        <v>8</v>
      </c>
      <c r="R1046" s="11" t="s">
        <v>8</v>
      </c>
      <c r="S1046" s="7" t="s">
        <v>8</v>
      </c>
      <c r="T1046" s="9" t="s">
        <v>8</v>
      </c>
    </row>
    <row r="1047" spans="1:20" ht="29.1" customHeight="1" x14ac:dyDescent="0.3">
      <c r="A1047" s="3" t="s">
        <v>4016</v>
      </c>
      <c r="B1047" s="2" t="s">
        <v>7738</v>
      </c>
      <c r="C1047" s="11">
        <v>22</v>
      </c>
      <c r="D1047" s="7">
        <v>144.75746638000001</v>
      </c>
      <c r="E1047" s="9">
        <v>9204.4855958186799</v>
      </c>
      <c r="F1047" s="11" t="s">
        <v>8</v>
      </c>
      <c r="G1047" s="7" t="s">
        <v>8</v>
      </c>
      <c r="H1047" s="9" t="s">
        <v>8</v>
      </c>
      <c r="I1047" s="11" t="s">
        <v>8</v>
      </c>
      <c r="J1047" s="7" t="s">
        <v>8</v>
      </c>
      <c r="K1047" s="9" t="s">
        <v>8</v>
      </c>
      <c r="L1047" s="11" t="s">
        <v>8</v>
      </c>
      <c r="M1047" s="7" t="s">
        <v>8</v>
      </c>
      <c r="N1047" s="9" t="s">
        <v>8</v>
      </c>
      <c r="O1047" s="11" t="s">
        <v>8</v>
      </c>
      <c r="P1047" s="7" t="s">
        <v>8</v>
      </c>
      <c r="Q1047" s="9" t="s">
        <v>8</v>
      </c>
      <c r="R1047" s="11" t="s">
        <v>8</v>
      </c>
      <c r="S1047" s="7" t="s">
        <v>8</v>
      </c>
      <c r="T1047" s="9" t="s">
        <v>8</v>
      </c>
    </row>
    <row r="1048" spans="1:20" ht="14.1" customHeight="1" x14ac:dyDescent="0.3">
      <c r="A1048" s="3" t="s">
        <v>4019</v>
      </c>
      <c r="B1048" s="3" t="s">
        <v>6950</v>
      </c>
      <c r="C1048" s="11" t="s">
        <v>8</v>
      </c>
      <c r="D1048" s="7" t="s">
        <v>8</v>
      </c>
      <c r="E1048" s="9" t="s">
        <v>8</v>
      </c>
      <c r="F1048" s="11" t="s">
        <v>8</v>
      </c>
      <c r="G1048" s="7" t="s">
        <v>8</v>
      </c>
      <c r="H1048" s="9" t="s">
        <v>8</v>
      </c>
      <c r="I1048" s="11" t="s">
        <v>8</v>
      </c>
      <c r="J1048" s="7" t="s">
        <v>8</v>
      </c>
      <c r="K1048" s="9" t="s">
        <v>8</v>
      </c>
      <c r="L1048" s="11" t="s">
        <v>8</v>
      </c>
      <c r="M1048" s="7" t="s">
        <v>8</v>
      </c>
      <c r="N1048" s="9" t="s">
        <v>8</v>
      </c>
      <c r="O1048" s="11" t="s">
        <v>8</v>
      </c>
      <c r="P1048" s="7" t="s">
        <v>8</v>
      </c>
      <c r="Q1048" s="9" t="s">
        <v>8</v>
      </c>
      <c r="R1048" s="11" t="s">
        <v>8</v>
      </c>
      <c r="S1048" s="7" t="s">
        <v>8</v>
      </c>
      <c r="T1048" s="9" t="s">
        <v>8</v>
      </c>
    </row>
    <row r="1049" spans="1:20" ht="14.1" customHeight="1" x14ac:dyDescent="0.3">
      <c r="A1049" s="3" t="s">
        <v>4024</v>
      </c>
      <c r="B1049" s="3" t="s">
        <v>6951</v>
      </c>
      <c r="C1049" s="11">
        <v>53</v>
      </c>
      <c r="D1049" s="7">
        <v>137.66925327000001</v>
      </c>
      <c r="E1049" s="9">
        <v>9743.9497620811508</v>
      </c>
      <c r="F1049" s="11" t="s">
        <v>8</v>
      </c>
      <c r="G1049" s="7" t="s">
        <v>8</v>
      </c>
      <c r="H1049" s="9" t="s">
        <v>8</v>
      </c>
      <c r="I1049" s="11">
        <v>13</v>
      </c>
      <c r="J1049" s="7">
        <v>130.31883393999999</v>
      </c>
      <c r="K1049" s="9">
        <v>9470.7572719503096</v>
      </c>
      <c r="L1049" s="11" t="s">
        <v>8</v>
      </c>
      <c r="M1049" s="7" t="s">
        <v>8</v>
      </c>
      <c r="N1049" s="9" t="s">
        <v>8</v>
      </c>
      <c r="O1049" s="11" t="s">
        <v>8</v>
      </c>
      <c r="P1049" s="7" t="s">
        <v>8</v>
      </c>
      <c r="Q1049" s="9" t="s">
        <v>8</v>
      </c>
      <c r="R1049" s="11" t="s">
        <v>8</v>
      </c>
      <c r="S1049" s="7" t="s">
        <v>8</v>
      </c>
      <c r="T1049" s="9" t="s">
        <v>8</v>
      </c>
    </row>
    <row r="1050" spans="1:20" ht="14.1" customHeight="1" x14ac:dyDescent="0.3">
      <c r="A1050" s="3" t="s">
        <v>4027</v>
      </c>
      <c r="B1050" s="3" t="s">
        <v>4028</v>
      </c>
      <c r="C1050" s="11">
        <v>59</v>
      </c>
      <c r="D1050" s="7">
        <v>195.72355346000001</v>
      </c>
      <c r="E1050" s="9">
        <v>11455.650835116699</v>
      </c>
      <c r="F1050" s="11" t="s">
        <v>8</v>
      </c>
      <c r="G1050" s="7" t="s">
        <v>8</v>
      </c>
      <c r="H1050" s="9" t="s">
        <v>8</v>
      </c>
      <c r="I1050" s="11" t="s">
        <v>8</v>
      </c>
      <c r="J1050" s="7" t="s">
        <v>8</v>
      </c>
      <c r="K1050" s="9" t="s">
        <v>8</v>
      </c>
      <c r="L1050" s="11" t="s">
        <v>8</v>
      </c>
      <c r="M1050" s="7" t="s">
        <v>8</v>
      </c>
      <c r="N1050" s="9" t="s">
        <v>8</v>
      </c>
      <c r="O1050" s="11" t="s">
        <v>8</v>
      </c>
      <c r="P1050" s="7" t="s">
        <v>8</v>
      </c>
      <c r="Q1050" s="9" t="s">
        <v>8</v>
      </c>
      <c r="R1050" s="11" t="s">
        <v>8</v>
      </c>
      <c r="S1050" s="7" t="s">
        <v>8</v>
      </c>
      <c r="T1050" s="9" t="s">
        <v>8</v>
      </c>
    </row>
    <row r="1051" spans="1:20" ht="14.1" customHeight="1" x14ac:dyDescent="0.3">
      <c r="A1051" s="3" t="s">
        <v>4030</v>
      </c>
      <c r="B1051" s="3" t="s">
        <v>6952</v>
      </c>
      <c r="C1051" s="11" t="s">
        <v>8</v>
      </c>
      <c r="D1051" s="7" t="s">
        <v>8</v>
      </c>
      <c r="E1051" s="9" t="s">
        <v>8</v>
      </c>
      <c r="F1051" s="11" t="s">
        <v>8</v>
      </c>
      <c r="G1051" s="7" t="s">
        <v>8</v>
      </c>
      <c r="H1051" s="9" t="s">
        <v>8</v>
      </c>
      <c r="I1051" s="11" t="s">
        <v>8</v>
      </c>
      <c r="J1051" s="7" t="s">
        <v>8</v>
      </c>
      <c r="K1051" s="9" t="s">
        <v>8</v>
      </c>
      <c r="L1051" s="11" t="s">
        <v>8</v>
      </c>
      <c r="M1051" s="7" t="s">
        <v>8</v>
      </c>
      <c r="N1051" s="9" t="s">
        <v>8</v>
      </c>
      <c r="O1051" s="11" t="s">
        <v>8</v>
      </c>
      <c r="P1051" s="7" t="s">
        <v>8</v>
      </c>
      <c r="Q1051" s="9" t="s">
        <v>8</v>
      </c>
      <c r="R1051" s="11" t="s">
        <v>8</v>
      </c>
      <c r="S1051" s="7" t="s">
        <v>8</v>
      </c>
      <c r="T1051" s="9" t="s">
        <v>8</v>
      </c>
    </row>
    <row r="1052" spans="1:20" ht="14.1" customHeight="1" x14ac:dyDescent="0.3">
      <c r="A1052" s="3" t="s">
        <v>4034</v>
      </c>
      <c r="B1052" s="3" t="s">
        <v>4035</v>
      </c>
      <c r="C1052" s="11">
        <v>11</v>
      </c>
      <c r="D1052" s="7">
        <v>213.24207407</v>
      </c>
      <c r="E1052" s="9">
        <v>14132.9623934007</v>
      </c>
      <c r="F1052" s="11" t="s">
        <v>8</v>
      </c>
      <c r="G1052" s="7" t="s">
        <v>8</v>
      </c>
      <c r="H1052" s="9" t="s">
        <v>8</v>
      </c>
      <c r="I1052" s="11" t="s">
        <v>8</v>
      </c>
      <c r="J1052" s="7" t="s">
        <v>8</v>
      </c>
      <c r="K1052" s="9" t="s">
        <v>8</v>
      </c>
      <c r="L1052" s="11" t="s">
        <v>8</v>
      </c>
      <c r="M1052" s="7" t="s">
        <v>8</v>
      </c>
      <c r="N1052" s="9" t="s">
        <v>8</v>
      </c>
      <c r="O1052" s="11" t="s">
        <v>8</v>
      </c>
      <c r="P1052" s="7" t="s">
        <v>8</v>
      </c>
      <c r="Q1052" s="9" t="s">
        <v>8</v>
      </c>
      <c r="R1052" s="11" t="s">
        <v>8</v>
      </c>
      <c r="S1052" s="7" t="s">
        <v>8</v>
      </c>
      <c r="T1052" s="9" t="s">
        <v>8</v>
      </c>
    </row>
    <row r="1053" spans="1:20" ht="14.1" customHeight="1" x14ac:dyDescent="0.3">
      <c r="A1053" s="3" t="s">
        <v>4037</v>
      </c>
      <c r="B1053" s="3" t="s">
        <v>6953</v>
      </c>
      <c r="C1053" s="11" t="s">
        <v>8</v>
      </c>
      <c r="D1053" s="7" t="s">
        <v>8</v>
      </c>
      <c r="E1053" s="9" t="s">
        <v>8</v>
      </c>
      <c r="F1053" s="11" t="s">
        <v>8</v>
      </c>
      <c r="G1053" s="7" t="s">
        <v>8</v>
      </c>
      <c r="H1053" s="9" t="s">
        <v>8</v>
      </c>
      <c r="I1053" s="11" t="s">
        <v>8</v>
      </c>
      <c r="J1053" s="7" t="s">
        <v>8</v>
      </c>
      <c r="K1053" s="9" t="s">
        <v>8</v>
      </c>
      <c r="L1053" s="11" t="s">
        <v>8</v>
      </c>
      <c r="M1053" s="7" t="s">
        <v>8</v>
      </c>
      <c r="N1053" s="9" t="s">
        <v>8</v>
      </c>
      <c r="O1053" s="11" t="s">
        <v>8</v>
      </c>
      <c r="P1053" s="7" t="s">
        <v>8</v>
      </c>
      <c r="Q1053" s="9" t="s">
        <v>8</v>
      </c>
      <c r="R1053" s="11" t="s">
        <v>8</v>
      </c>
      <c r="S1053" s="7" t="s">
        <v>8</v>
      </c>
      <c r="T1053" s="9" t="s">
        <v>8</v>
      </c>
    </row>
    <row r="1054" spans="1:20" ht="29.1" customHeight="1" x14ac:dyDescent="0.3">
      <c r="A1054" s="3" t="s">
        <v>4041</v>
      </c>
      <c r="B1054" s="2" t="s">
        <v>7739</v>
      </c>
      <c r="C1054" s="11">
        <v>26</v>
      </c>
      <c r="D1054" s="7">
        <v>127.32736684</v>
      </c>
      <c r="E1054" s="9">
        <v>9651.9126811280403</v>
      </c>
      <c r="F1054" s="11">
        <v>17</v>
      </c>
      <c r="G1054" s="7">
        <v>130.15351795000001</v>
      </c>
      <c r="H1054" s="9">
        <v>9736.4854657119395</v>
      </c>
      <c r="I1054" s="11" t="s">
        <v>8</v>
      </c>
      <c r="J1054" s="7" t="s">
        <v>8</v>
      </c>
      <c r="K1054" s="9" t="s">
        <v>8</v>
      </c>
      <c r="L1054" s="11" t="s">
        <v>8</v>
      </c>
      <c r="M1054" s="7" t="s">
        <v>8</v>
      </c>
      <c r="N1054" s="9" t="s">
        <v>8</v>
      </c>
      <c r="O1054" s="11" t="s">
        <v>8</v>
      </c>
      <c r="P1054" s="7" t="s">
        <v>8</v>
      </c>
      <c r="Q1054" s="9" t="s">
        <v>8</v>
      </c>
      <c r="R1054" s="11" t="s">
        <v>8</v>
      </c>
      <c r="S1054" s="7" t="s">
        <v>8</v>
      </c>
      <c r="T1054" s="9" t="s">
        <v>8</v>
      </c>
    </row>
    <row r="1055" spans="1:20" ht="14.1" customHeight="1" x14ac:dyDescent="0.3">
      <c r="A1055" s="3" t="s">
        <v>4046</v>
      </c>
      <c r="B1055" s="3" t="s">
        <v>4047</v>
      </c>
      <c r="C1055" s="11" t="s">
        <v>8</v>
      </c>
      <c r="D1055" s="7" t="s">
        <v>8</v>
      </c>
      <c r="E1055" s="9" t="s">
        <v>8</v>
      </c>
      <c r="F1055" s="11" t="s">
        <v>8</v>
      </c>
      <c r="G1055" s="7" t="s">
        <v>8</v>
      </c>
      <c r="H1055" s="9" t="s">
        <v>8</v>
      </c>
      <c r="I1055" s="11" t="s">
        <v>8</v>
      </c>
      <c r="J1055" s="7" t="s">
        <v>8</v>
      </c>
      <c r="K1055" s="9" t="s">
        <v>8</v>
      </c>
      <c r="L1055" s="11" t="s">
        <v>8</v>
      </c>
      <c r="M1055" s="7" t="s">
        <v>8</v>
      </c>
      <c r="N1055" s="9" t="s">
        <v>8</v>
      </c>
      <c r="O1055" s="11" t="s">
        <v>8</v>
      </c>
      <c r="P1055" s="7" t="s">
        <v>8</v>
      </c>
      <c r="Q1055" s="9" t="s">
        <v>8</v>
      </c>
      <c r="R1055" s="11" t="s">
        <v>8</v>
      </c>
      <c r="S1055" s="7" t="s">
        <v>8</v>
      </c>
      <c r="T1055" s="9" t="s">
        <v>8</v>
      </c>
    </row>
    <row r="1056" spans="1:20" ht="14.1" customHeight="1" x14ac:dyDescent="0.3">
      <c r="A1056" s="3" t="s">
        <v>4051</v>
      </c>
      <c r="B1056" s="3" t="s">
        <v>6955</v>
      </c>
      <c r="C1056" s="11" t="s">
        <v>8</v>
      </c>
      <c r="D1056" s="7" t="s">
        <v>8</v>
      </c>
      <c r="E1056" s="9" t="s">
        <v>8</v>
      </c>
      <c r="F1056" s="11" t="s">
        <v>8</v>
      </c>
      <c r="G1056" s="7" t="s">
        <v>8</v>
      </c>
      <c r="H1056" s="9" t="s">
        <v>8</v>
      </c>
      <c r="I1056" s="11" t="s">
        <v>8</v>
      </c>
      <c r="J1056" s="7" t="s">
        <v>8</v>
      </c>
      <c r="K1056" s="9" t="s">
        <v>8</v>
      </c>
      <c r="L1056" s="11" t="s">
        <v>8</v>
      </c>
      <c r="M1056" s="7" t="s">
        <v>8</v>
      </c>
      <c r="N1056" s="9" t="s">
        <v>8</v>
      </c>
      <c r="O1056" s="11" t="s">
        <v>8</v>
      </c>
      <c r="P1056" s="7" t="s">
        <v>8</v>
      </c>
      <c r="Q1056" s="9" t="s">
        <v>8</v>
      </c>
      <c r="R1056" s="11" t="s">
        <v>8</v>
      </c>
      <c r="S1056" s="7" t="s">
        <v>8</v>
      </c>
      <c r="T1056" s="9" t="s">
        <v>8</v>
      </c>
    </row>
    <row r="1057" spans="1:20" ht="29.1" customHeight="1" x14ac:dyDescent="0.3">
      <c r="A1057" s="3" t="s">
        <v>4054</v>
      </c>
      <c r="B1057" s="2" t="s">
        <v>7740</v>
      </c>
      <c r="C1057" s="11">
        <v>52</v>
      </c>
      <c r="D1057" s="7">
        <v>139.25052719999999</v>
      </c>
      <c r="E1057" s="9">
        <v>8171.8474619578701</v>
      </c>
      <c r="F1057" s="11" t="s">
        <v>8</v>
      </c>
      <c r="G1057" s="7" t="s">
        <v>8</v>
      </c>
      <c r="H1057" s="9" t="s">
        <v>8</v>
      </c>
      <c r="I1057" s="11" t="s">
        <v>8</v>
      </c>
      <c r="J1057" s="7" t="s">
        <v>8</v>
      </c>
      <c r="K1057" s="9" t="s">
        <v>8</v>
      </c>
      <c r="L1057" s="11" t="s">
        <v>8</v>
      </c>
      <c r="M1057" s="7" t="s">
        <v>8</v>
      </c>
      <c r="N1057" s="9" t="s">
        <v>8</v>
      </c>
      <c r="O1057" s="11" t="s">
        <v>8</v>
      </c>
      <c r="P1057" s="7" t="s">
        <v>8</v>
      </c>
      <c r="Q1057" s="9" t="s">
        <v>8</v>
      </c>
      <c r="R1057" s="11">
        <v>17</v>
      </c>
      <c r="S1057" s="7">
        <v>145.95127708999999</v>
      </c>
      <c r="T1057" s="9">
        <v>8549.7092523415995</v>
      </c>
    </row>
    <row r="1058" spans="1:20" ht="14.1" customHeight="1" x14ac:dyDescent="0.3">
      <c r="A1058" s="3" t="s">
        <v>4059</v>
      </c>
      <c r="B1058" s="3" t="s">
        <v>4060</v>
      </c>
      <c r="C1058" s="11" t="s">
        <v>8</v>
      </c>
      <c r="D1058" s="7" t="s">
        <v>8</v>
      </c>
      <c r="E1058" s="9" t="s">
        <v>8</v>
      </c>
      <c r="F1058" s="11" t="s">
        <v>8</v>
      </c>
      <c r="G1058" s="7" t="s">
        <v>8</v>
      </c>
      <c r="H1058" s="9" t="s">
        <v>8</v>
      </c>
      <c r="I1058" s="11" t="s">
        <v>8</v>
      </c>
      <c r="J1058" s="7" t="s">
        <v>8</v>
      </c>
      <c r="K1058" s="9" t="s">
        <v>8</v>
      </c>
      <c r="L1058" s="11" t="s">
        <v>8</v>
      </c>
      <c r="M1058" s="7" t="s">
        <v>8</v>
      </c>
      <c r="N1058" s="9" t="s">
        <v>8</v>
      </c>
      <c r="O1058" s="11" t="s">
        <v>8</v>
      </c>
      <c r="P1058" s="7" t="s">
        <v>8</v>
      </c>
      <c r="Q1058" s="9" t="s">
        <v>8</v>
      </c>
      <c r="R1058" s="11" t="s">
        <v>8</v>
      </c>
      <c r="S1058" s="7" t="s">
        <v>8</v>
      </c>
      <c r="T1058" s="9" t="s">
        <v>8</v>
      </c>
    </row>
    <row r="1059" spans="1:20" ht="29.1" customHeight="1" x14ac:dyDescent="0.3">
      <c r="A1059" s="3" t="s">
        <v>4062</v>
      </c>
      <c r="B1059" s="2" t="s">
        <v>7741</v>
      </c>
      <c r="C1059" s="11" t="s">
        <v>8</v>
      </c>
      <c r="D1059" s="7" t="s">
        <v>8</v>
      </c>
      <c r="E1059" s="9" t="s">
        <v>8</v>
      </c>
      <c r="F1059" s="11" t="s">
        <v>8</v>
      </c>
      <c r="G1059" s="7" t="s">
        <v>8</v>
      </c>
      <c r="H1059" s="9" t="s">
        <v>8</v>
      </c>
      <c r="I1059" s="11" t="s">
        <v>8</v>
      </c>
      <c r="J1059" s="7" t="s">
        <v>8</v>
      </c>
      <c r="K1059" s="9" t="s">
        <v>8</v>
      </c>
      <c r="L1059" s="11" t="s">
        <v>8</v>
      </c>
      <c r="M1059" s="7" t="s">
        <v>8</v>
      </c>
      <c r="N1059" s="9" t="s">
        <v>8</v>
      </c>
      <c r="O1059" s="11" t="s">
        <v>8</v>
      </c>
      <c r="P1059" s="7" t="s">
        <v>8</v>
      </c>
      <c r="Q1059" s="9" t="s">
        <v>8</v>
      </c>
      <c r="R1059" s="11" t="s">
        <v>8</v>
      </c>
      <c r="S1059" s="7" t="s">
        <v>8</v>
      </c>
      <c r="T1059" s="9" t="s">
        <v>8</v>
      </c>
    </row>
    <row r="1060" spans="1:20" ht="29.1" customHeight="1" x14ac:dyDescent="0.3">
      <c r="A1060" s="3" t="s">
        <v>4066</v>
      </c>
      <c r="B1060" s="2" t="s">
        <v>7742</v>
      </c>
      <c r="C1060" s="11">
        <v>104</v>
      </c>
      <c r="D1060" s="7">
        <v>176.19346024999999</v>
      </c>
      <c r="E1060" s="9">
        <v>16048.2257951761</v>
      </c>
      <c r="F1060" s="11">
        <v>22</v>
      </c>
      <c r="G1060" s="7">
        <v>146.43081408</v>
      </c>
      <c r="H1060" s="9">
        <v>12698.790726366</v>
      </c>
      <c r="I1060" s="11" t="s">
        <v>8</v>
      </c>
      <c r="J1060" s="7" t="s">
        <v>8</v>
      </c>
      <c r="K1060" s="9" t="s">
        <v>8</v>
      </c>
      <c r="L1060" s="11" t="s">
        <v>8</v>
      </c>
      <c r="M1060" s="7" t="s">
        <v>8</v>
      </c>
      <c r="N1060" s="9" t="s">
        <v>8</v>
      </c>
      <c r="O1060" s="11">
        <v>15</v>
      </c>
      <c r="P1060" s="7">
        <v>232.83749327000001</v>
      </c>
      <c r="Q1060" s="9">
        <v>20826.7856479207</v>
      </c>
      <c r="R1060" s="11" t="s">
        <v>8</v>
      </c>
      <c r="S1060" s="7" t="s">
        <v>8</v>
      </c>
      <c r="T1060" s="9" t="s">
        <v>8</v>
      </c>
    </row>
    <row r="1061" spans="1:20" ht="14.1" customHeight="1" x14ac:dyDescent="0.3">
      <c r="A1061" s="3" t="s">
        <v>4070</v>
      </c>
      <c r="B1061" s="3" t="s">
        <v>4071</v>
      </c>
      <c r="C1061" s="11">
        <v>154</v>
      </c>
      <c r="D1061" s="7">
        <v>216.53891329999999</v>
      </c>
      <c r="E1061" s="9">
        <v>14544.4301679042</v>
      </c>
      <c r="F1061" s="11">
        <v>23</v>
      </c>
      <c r="G1061" s="7">
        <v>219.01985664</v>
      </c>
      <c r="H1061" s="9">
        <v>14311.2033095064</v>
      </c>
      <c r="I1061" s="11">
        <v>12</v>
      </c>
      <c r="J1061" s="7">
        <v>110.62253115</v>
      </c>
      <c r="K1061" s="9">
        <v>8066.0205277285404</v>
      </c>
      <c r="L1061" s="11" t="s">
        <v>8</v>
      </c>
      <c r="M1061" s="7" t="s">
        <v>8</v>
      </c>
      <c r="N1061" s="9" t="s">
        <v>8</v>
      </c>
      <c r="O1061" s="11" t="s">
        <v>8</v>
      </c>
      <c r="P1061" s="7" t="s">
        <v>8</v>
      </c>
      <c r="Q1061" s="9" t="s">
        <v>8</v>
      </c>
      <c r="R1061" s="11">
        <v>11</v>
      </c>
      <c r="S1061" s="7">
        <v>247.33274815999999</v>
      </c>
      <c r="T1061" s="9">
        <v>16881.041169704298</v>
      </c>
    </row>
    <row r="1062" spans="1:20" ht="14.1" customHeight="1" x14ac:dyDescent="0.3">
      <c r="A1062" s="3" t="s">
        <v>4075</v>
      </c>
      <c r="B1062" s="3" t="s">
        <v>6381</v>
      </c>
      <c r="C1062" s="11">
        <v>119</v>
      </c>
      <c r="D1062" s="7">
        <v>252.03870699000001</v>
      </c>
      <c r="E1062" s="9">
        <v>17028.097329786899</v>
      </c>
      <c r="F1062" s="11">
        <v>19</v>
      </c>
      <c r="G1062" s="7">
        <v>236.86364273000001</v>
      </c>
      <c r="H1062" s="9">
        <v>15568.3595745741</v>
      </c>
      <c r="I1062" s="11" t="s">
        <v>8</v>
      </c>
      <c r="J1062" s="7" t="s">
        <v>8</v>
      </c>
      <c r="K1062" s="9" t="s">
        <v>8</v>
      </c>
      <c r="L1062" s="11" t="s">
        <v>8</v>
      </c>
      <c r="M1062" s="7" t="s">
        <v>8</v>
      </c>
      <c r="N1062" s="9" t="s">
        <v>8</v>
      </c>
      <c r="O1062" s="11">
        <v>23</v>
      </c>
      <c r="P1062" s="7">
        <v>274.74031346999999</v>
      </c>
      <c r="Q1062" s="9">
        <v>18161.193126186899</v>
      </c>
      <c r="R1062" s="11">
        <v>18</v>
      </c>
      <c r="S1062" s="7">
        <v>300.54509802000001</v>
      </c>
      <c r="T1062" s="9">
        <v>20980.925389651198</v>
      </c>
    </row>
    <row r="1063" spans="1:20" ht="14.1" customHeight="1" x14ac:dyDescent="0.3">
      <c r="A1063" s="3" t="s">
        <v>4077</v>
      </c>
      <c r="B1063" s="3" t="s">
        <v>4078</v>
      </c>
      <c r="C1063" s="11" t="s">
        <v>8</v>
      </c>
      <c r="D1063" s="7" t="s">
        <v>8</v>
      </c>
      <c r="E1063" s="9" t="s">
        <v>8</v>
      </c>
      <c r="F1063" s="11" t="s">
        <v>8</v>
      </c>
      <c r="G1063" s="7" t="s">
        <v>8</v>
      </c>
      <c r="H1063" s="9" t="s">
        <v>8</v>
      </c>
      <c r="I1063" s="11" t="s">
        <v>8</v>
      </c>
      <c r="J1063" s="7" t="s">
        <v>8</v>
      </c>
      <c r="K1063" s="9" t="s">
        <v>8</v>
      </c>
      <c r="L1063" s="11" t="s">
        <v>8</v>
      </c>
      <c r="M1063" s="7" t="s">
        <v>8</v>
      </c>
      <c r="N1063" s="9" t="s">
        <v>8</v>
      </c>
      <c r="O1063" s="11" t="s">
        <v>8</v>
      </c>
      <c r="P1063" s="7" t="s">
        <v>8</v>
      </c>
      <c r="Q1063" s="9" t="s">
        <v>8</v>
      </c>
      <c r="R1063" s="11" t="s">
        <v>8</v>
      </c>
      <c r="S1063" s="7" t="s">
        <v>8</v>
      </c>
      <c r="T1063" s="9" t="s">
        <v>8</v>
      </c>
    </row>
    <row r="1064" spans="1:20" ht="29.1" customHeight="1" x14ac:dyDescent="0.3">
      <c r="A1064" s="3" t="s">
        <v>4082</v>
      </c>
      <c r="B1064" s="2" t="s">
        <v>7743</v>
      </c>
      <c r="C1064" s="11">
        <v>207</v>
      </c>
      <c r="D1064" s="7">
        <v>142.65407101</v>
      </c>
      <c r="E1064" s="9">
        <v>8503.2942287454807</v>
      </c>
      <c r="F1064" s="11">
        <v>12</v>
      </c>
      <c r="G1064" s="7">
        <v>150.09917508000001</v>
      </c>
      <c r="H1064" s="9">
        <v>8895.7194987871608</v>
      </c>
      <c r="I1064" s="11">
        <v>17</v>
      </c>
      <c r="J1064" s="7">
        <v>121.88422654</v>
      </c>
      <c r="K1064" s="9">
        <v>7384.4610525090702</v>
      </c>
      <c r="L1064" s="11">
        <v>13</v>
      </c>
      <c r="M1064" s="7">
        <v>48.468058583000001</v>
      </c>
      <c r="N1064" s="9">
        <v>2897.0218984602102</v>
      </c>
      <c r="O1064" s="11">
        <v>31</v>
      </c>
      <c r="P1064" s="7">
        <v>182.49713259000001</v>
      </c>
      <c r="Q1064" s="9">
        <v>10890.901891474699</v>
      </c>
      <c r="R1064" s="11">
        <v>26</v>
      </c>
      <c r="S1064" s="7">
        <v>142.04892532</v>
      </c>
      <c r="T1064" s="9">
        <v>8401.1615039076696</v>
      </c>
    </row>
    <row r="1065" spans="1:20" ht="14.1" customHeight="1" x14ac:dyDescent="0.3">
      <c r="A1065" s="3" t="s">
        <v>4085</v>
      </c>
      <c r="B1065" s="3" t="s">
        <v>6960</v>
      </c>
      <c r="C1065" s="11">
        <v>77</v>
      </c>
      <c r="D1065" s="7">
        <v>186.28547080999999</v>
      </c>
      <c r="E1065" s="9">
        <v>11228.175710518301</v>
      </c>
      <c r="F1065" s="11" t="s">
        <v>8</v>
      </c>
      <c r="G1065" s="7" t="s">
        <v>8</v>
      </c>
      <c r="H1065" s="9" t="s">
        <v>8</v>
      </c>
      <c r="I1065" s="11" t="s">
        <v>8</v>
      </c>
      <c r="J1065" s="7" t="s">
        <v>8</v>
      </c>
      <c r="K1065" s="9" t="s">
        <v>8</v>
      </c>
      <c r="L1065" s="11" t="s">
        <v>8</v>
      </c>
      <c r="M1065" s="7" t="s">
        <v>8</v>
      </c>
      <c r="N1065" s="9" t="s">
        <v>8</v>
      </c>
      <c r="O1065" s="11">
        <v>15</v>
      </c>
      <c r="P1065" s="7">
        <v>214.08080659000001</v>
      </c>
      <c r="Q1065" s="9">
        <v>12827.902890228601</v>
      </c>
      <c r="R1065" s="11" t="s">
        <v>8</v>
      </c>
      <c r="S1065" s="7" t="s">
        <v>8</v>
      </c>
      <c r="T1065" s="9" t="s">
        <v>8</v>
      </c>
    </row>
    <row r="1066" spans="1:20" ht="29.1" customHeight="1" x14ac:dyDescent="0.3">
      <c r="A1066" s="3" t="s">
        <v>4089</v>
      </c>
      <c r="B1066" s="2" t="s">
        <v>7744</v>
      </c>
      <c r="C1066" s="11" t="s">
        <v>8</v>
      </c>
      <c r="D1066" s="7" t="s">
        <v>8</v>
      </c>
      <c r="E1066" s="9" t="s">
        <v>8</v>
      </c>
      <c r="F1066" s="11" t="s">
        <v>8</v>
      </c>
      <c r="G1066" s="7" t="s">
        <v>8</v>
      </c>
      <c r="H1066" s="9" t="s">
        <v>8</v>
      </c>
      <c r="I1066" s="11" t="s">
        <v>8</v>
      </c>
      <c r="J1066" s="7" t="s">
        <v>8</v>
      </c>
      <c r="K1066" s="9" t="s">
        <v>8</v>
      </c>
      <c r="L1066" s="11" t="s">
        <v>8</v>
      </c>
      <c r="M1066" s="7" t="s">
        <v>8</v>
      </c>
      <c r="N1066" s="9" t="s">
        <v>8</v>
      </c>
      <c r="O1066" s="11" t="s">
        <v>8</v>
      </c>
      <c r="P1066" s="7" t="s">
        <v>8</v>
      </c>
      <c r="Q1066" s="9" t="s">
        <v>8</v>
      </c>
      <c r="R1066" s="11" t="s">
        <v>8</v>
      </c>
      <c r="S1066" s="7" t="s">
        <v>8</v>
      </c>
      <c r="T1066" s="9" t="s">
        <v>8</v>
      </c>
    </row>
    <row r="1067" spans="1:20" ht="14.1" customHeight="1" x14ac:dyDescent="0.3">
      <c r="A1067" s="3" t="s">
        <v>4092</v>
      </c>
      <c r="B1067" s="3" t="s">
        <v>4093</v>
      </c>
      <c r="C1067" s="11">
        <v>23</v>
      </c>
      <c r="D1067" s="7">
        <v>197.65920577</v>
      </c>
      <c r="E1067" s="9">
        <v>18352.708164195999</v>
      </c>
      <c r="F1067" s="11" t="s">
        <v>8</v>
      </c>
      <c r="G1067" s="7" t="s">
        <v>8</v>
      </c>
      <c r="H1067" s="9" t="s">
        <v>8</v>
      </c>
      <c r="I1067" s="11" t="s">
        <v>8</v>
      </c>
      <c r="J1067" s="7" t="s">
        <v>8</v>
      </c>
      <c r="K1067" s="9" t="s">
        <v>8</v>
      </c>
      <c r="L1067" s="11" t="s">
        <v>8</v>
      </c>
      <c r="M1067" s="7" t="s">
        <v>8</v>
      </c>
      <c r="N1067" s="9" t="s">
        <v>8</v>
      </c>
      <c r="O1067" s="11" t="s">
        <v>8</v>
      </c>
      <c r="P1067" s="7" t="s">
        <v>8</v>
      </c>
      <c r="Q1067" s="9" t="s">
        <v>8</v>
      </c>
      <c r="R1067" s="11" t="s">
        <v>8</v>
      </c>
      <c r="S1067" s="7" t="s">
        <v>8</v>
      </c>
      <c r="T1067" s="9" t="s">
        <v>8</v>
      </c>
    </row>
    <row r="1068" spans="1:20" ht="29.1" customHeight="1" x14ac:dyDescent="0.3">
      <c r="A1068" s="3" t="s">
        <v>4095</v>
      </c>
      <c r="B1068" s="2" t="s">
        <v>7745</v>
      </c>
      <c r="C1068" s="11">
        <v>308</v>
      </c>
      <c r="D1068" s="7">
        <v>149.52150409999999</v>
      </c>
      <c r="E1068" s="9">
        <v>9571.5301852390094</v>
      </c>
      <c r="F1068" s="11">
        <v>45</v>
      </c>
      <c r="G1068" s="7">
        <v>150.83357715</v>
      </c>
      <c r="H1068" s="9">
        <v>9604.9834287666108</v>
      </c>
      <c r="I1068" s="11">
        <v>13</v>
      </c>
      <c r="J1068" s="7">
        <v>139.68069062999999</v>
      </c>
      <c r="K1068" s="9">
        <v>9606.4559890646597</v>
      </c>
      <c r="L1068" s="11" t="s">
        <v>8</v>
      </c>
      <c r="M1068" s="7" t="s">
        <v>8</v>
      </c>
      <c r="N1068" s="9" t="s">
        <v>8</v>
      </c>
      <c r="O1068" s="11">
        <v>47</v>
      </c>
      <c r="P1068" s="7">
        <v>153.20286863999999</v>
      </c>
      <c r="Q1068" s="9">
        <v>9703.6094516298508</v>
      </c>
      <c r="R1068" s="11">
        <v>26</v>
      </c>
      <c r="S1068" s="7">
        <v>133.06404433</v>
      </c>
      <c r="T1068" s="9">
        <v>8598.0399049996595</v>
      </c>
    </row>
    <row r="1069" spans="1:20" ht="14.1" customHeight="1" x14ac:dyDescent="0.3">
      <c r="A1069" s="3" t="s">
        <v>4099</v>
      </c>
      <c r="B1069" s="3" t="s">
        <v>4100</v>
      </c>
      <c r="C1069" s="11" t="s">
        <v>8</v>
      </c>
      <c r="D1069" s="7" t="s">
        <v>8</v>
      </c>
      <c r="E1069" s="9" t="s">
        <v>8</v>
      </c>
      <c r="F1069" s="11" t="s">
        <v>8</v>
      </c>
      <c r="G1069" s="7" t="s">
        <v>8</v>
      </c>
      <c r="H1069" s="9" t="s">
        <v>8</v>
      </c>
      <c r="I1069" s="11" t="s">
        <v>8</v>
      </c>
      <c r="J1069" s="7" t="s">
        <v>8</v>
      </c>
      <c r="K1069" s="9" t="s">
        <v>8</v>
      </c>
      <c r="L1069" s="11" t="s">
        <v>8</v>
      </c>
      <c r="M1069" s="7" t="s">
        <v>8</v>
      </c>
      <c r="N1069" s="9" t="s">
        <v>8</v>
      </c>
      <c r="O1069" s="11" t="s">
        <v>8</v>
      </c>
      <c r="P1069" s="7" t="s">
        <v>8</v>
      </c>
      <c r="Q1069" s="9" t="s">
        <v>8</v>
      </c>
      <c r="R1069" s="11" t="s">
        <v>8</v>
      </c>
      <c r="S1069" s="7" t="s">
        <v>8</v>
      </c>
      <c r="T1069" s="9" t="s">
        <v>8</v>
      </c>
    </row>
    <row r="1070" spans="1:20" ht="14.1" customHeight="1" x14ac:dyDescent="0.3">
      <c r="A1070" s="3" t="s">
        <v>4103</v>
      </c>
      <c r="B1070" s="3" t="s">
        <v>6963</v>
      </c>
      <c r="C1070" s="11">
        <v>403</v>
      </c>
      <c r="D1070" s="7">
        <v>232.57060365999999</v>
      </c>
      <c r="E1070" s="9">
        <v>14262.1783169472</v>
      </c>
      <c r="F1070" s="11">
        <v>36</v>
      </c>
      <c r="G1070" s="7">
        <v>314.11582350999998</v>
      </c>
      <c r="H1070" s="9">
        <v>19024.5536430637</v>
      </c>
      <c r="I1070" s="11">
        <v>57</v>
      </c>
      <c r="J1070" s="7">
        <v>139.47090295000001</v>
      </c>
      <c r="K1070" s="9">
        <v>8738.1463824551302</v>
      </c>
      <c r="L1070" s="11" t="s">
        <v>8</v>
      </c>
      <c r="M1070" s="7" t="s">
        <v>8</v>
      </c>
      <c r="N1070" s="9" t="s">
        <v>8</v>
      </c>
      <c r="O1070" s="11">
        <v>46</v>
      </c>
      <c r="P1070" s="7">
        <v>244.25263615</v>
      </c>
      <c r="Q1070" s="9">
        <v>14855.6736321971</v>
      </c>
      <c r="R1070" s="11">
        <v>35</v>
      </c>
      <c r="S1070" s="7">
        <v>225.35158680999999</v>
      </c>
      <c r="T1070" s="9">
        <v>13969.870563374599</v>
      </c>
    </row>
    <row r="1071" spans="1:20" ht="14.1" customHeight="1" x14ac:dyDescent="0.3">
      <c r="A1071" s="3" t="s">
        <v>4106</v>
      </c>
      <c r="B1071" s="3" t="s">
        <v>4107</v>
      </c>
      <c r="C1071" s="11">
        <v>1592</v>
      </c>
      <c r="D1071" s="7">
        <v>212.41207223000001</v>
      </c>
      <c r="E1071" s="9">
        <v>14068.162056236601</v>
      </c>
      <c r="F1071" s="11">
        <v>243</v>
      </c>
      <c r="G1071" s="7">
        <v>170.36101567</v>
      </c>
      <c r="H1071" s="9">
        <v>10940.849605875201</v>
      </c>
      <c r="I1071" s="11">
        <v>312</v>
      </c>
      <c r="J1071" s="7">
        <v>158.23793316000001</v>
      </c>
      <c r="K1071" s="9">
        <v>11010.295453149</v>
      </c>
      <c r="L1071" s="11">
        <v>116</v>
      </c>
      <c r="M1071" s="7">
        <v>93.597198179000003</v>
      </c>
      <c r="N1071" s="9">
        <v>6422.2634804311801</v>
      </c>
      <c r="O1071" s="11">
        <v>118</v>
      </c>
      <c r="P1071" s="7">
        <v>241.38751908</v>
      </c>
      <c r="Q1071" s="9">
        <v>15603.8594866278</v>
      </c>
      <c r="R1071" s="11">
        <v>92</v>
      </c>
      <c r="S1071" s="7">
        <v>197.34485703999999</v>
      </c>
      <c r="T1071" s="9">
        <v>13032.020328996099</v>
      </c>
    </row>
    <row r="1072" spans="1:20" ht="14.1" customHeight="1" x14ac:dyDescent="0.3">
      <c r="A1072" s="3" t="s">
        <v>4109</v>
      </c>
      <c r="B1072" s="3" t="s">
        <v>4110</v>
      </c>
      <c r="C1072" s="11">
        <v>19</v>
      </c>
      <c r="D1072" s="7">
        <v>139.59123629999999</v>
      </c>
      <c r="E1072" s="9">
        <v>8545.7643077975208</v>
      </c>
      <c r="F1072" s="11" t="s">
        <v>8</v>
      </c>
      <c r="G1072" s="7" t="s">
        <v>8</v>
      </c>
      <c r="H1072" s="9" t="s">
        <v>8</v>
      </c>
      <c r="I1072" s="11" t="s">
        <v>8</v>
      </c>
      <c r="J1072" s="7" t="s">
        <v>8</v>
      </c>
      <c r="K1072" s="9" t="s">
        <v>8</v>
      </c>
      <c r="L1072" s="11" t="s">
        <v>8</v>
      </c>
      <c r="M1072" s="7" t="s">
        <v>8</v>
      </c>
      <c r="N1072" s="9" t="s">
        <v>8</v>
      </c>
      <c r="O1072" s="11" t="s">
        <v>8</v>
      </c>
      <c r="P1072" s="7" t="s">
        <v>8</v>
      </c>
      <c r="Q1072" s="9" t="s">
        <v>8</v>
      </c>
      <c r="R1072" s="11" t="s">
        <v>8</v>
      </c>
      <c r="S1072" s="7" t="s">
        <v>8</v>
      </c>
      <c r="T1072" s="9" t="s">
        <v>8</v>
      </c>
    </row>
    <row r="1073" spans="1:20" ht="14.1" customHeight="1" x14ac:dyDescent="0.3">
      <c r="A1073" s="3" t="s">
        <v>4112</v>
      </c>
      <c r="B1073" s="3" t="s">
        <v>6964</v>
      </c>
      <c r="C1073" s="11" t="s">
        <v>8</v>
      </c>
      <c r="D1073" s="7" t="s">
        <v>8</v>
      </c>
      <c r="E1073" s="9" t="s">
        <v>8</v>
      </c>
      <c r="F1073" s="11" t="s">
        <v>8</v>
      </c>
      <c r="G1073" s="7" t="s">
        <v>8</v>
      </c>
      <c r="H1073" s="9" t="s">
        <v>8</v>
      </c>
      <c r="I1073" s="11" t="s">
        <v>8</v>
      </c>
      <c r="J1073" s="7" t="s">
        <v>8</v>
      </c>
      <c r="K1073" s="9" t="s">
        <v>8</v>
      </c>
      <c r="L1073" s="11" t="s">
        <v>8</v>
      </c>
      <c r="M1073" s="7" t="s">
        <v>8</v>
      </c>
      <c r="N1073" s="9" t="s">
        <v>8</v>
      </c>
      <c r="O1073" s="11" t="s">
        <v>8</v>
      </c>
      <c r="P1073" s="7" t="s">
        <v>8</v>
      </c>
      <c r="Q1073" s="9" t="s">
        <v>8</v>
      </c>
      <c r="R1073" s="11" t="s">
        <v>8</v>
      </c>
      <c r="S1073" s="7" t="s">
        <v>8</v>
      </c>
      <c r="T1073" s="9" t="s">
        <v>8</v>
      </c>
    </row>
    <row r="1074" spans="1:20" ht="14.1" customHeight="1" x14ac:dyDescent="0.3">
      <c r="A1074" s="3" t="s">
        <v>4116</v>
      </c>
      <c r="B1074" s="3" t="s">
        <v>6965</v>
      </c>
      <c r="C1074" s="11" t="s">
        <v>8</v>
      </c>
      <c r="D1074" s="7" t="s">
        <v>8</v>
      </c>
      <c r="E1074" s="9" t="s">
        <v>8</v>
      </c>
      <c r="F1074" s="11" t="s">
        <v>8</v>
      </c>
      <c r="G1074" s="7" t="s">
        <v>8</v>
      </c>
      <c r="H1074" s="9" t="s">
        <v>8</v>
      </c>
      <c r="I1074" s="11" t="s">
        <v>8</v>
      </c>
      <c r="J1074" s="7" t="s">
        <v>8</v>
      </c>
      <c r="K1074" s="9" t="s">
        <v>8</v>
      </c>
      <c r="L1074" s="11" t="s">
        <v>8</v>
      </c>
      <c r="M1074" s="7" t="s">
        <v>8</v>
      </c>
      <c r="N1074" s="9" t="s">
        <v>8</v>
      </c>
      <c r="O1074" s="11" t="s">
        <v>8</v>
      </c>
      <c r="P1074" s="7" t="s">
        <v>8</v>
      </c>
      <c r="Q1074" s="9" t="s">
        <v>8</v>
      </c>
      <c r="R1074" s="11" t="s">
        <v>8</v>
      </c>
      <c r="S1074" s="7" t="s">
        <v>8</v>
      </c>
      <c r="T1074" s="9" t="s">
        <v>8</v>
      </c>
    </row>
    <row r="1075" spans="1:20" ht="14.1" customHeight="1" x14ac:dyDescent="0.3">
      <c r="A1075" s="3" t="s">
        <v>4119</v>
      </c>
      <c r="B1075" s="3" t="s">
        <v>4120</v>
      </c>
      <c r="C1075" s="11">
        <v>523</v>
      </c>
      <c r="D1075" s="7">
        <v>219.1954709</v>
      </c>
      <c r="E1075" s="9">
        <v>13701.330300686401</v>
      </c>
      <c r="F1075" s="11">
        <v>44</v>
      </c>
      <c r="G1075" s="7">
        <v>253.34340442000001</v>
      </c>
      <c r="H1075" s="9">
        <v>15503.129800381001</v>
      </c>
      <c r="I1075" s="11">
        <v>86</v>
      </c>
      <c r="J1075" s="7">
        <v>191.53567007000001</v>
      </c>
      <c r="K1075" s="9">
        <v>12097.1717235879</v>
      </c>
      <c r="L1075" s="11">
        <v>117</v>
      </c>
      <c r="M1075" s="7">
        <v>135.64112003</v>
      </c>
      <c r="N1075" s="9">
        <v>8648.0116707572906</v>
      </c>
      <c r="O1075" s="11">
        <v>16</v>
      </c>
      <c r="P1075" s="7">
        <v>197.91311630999999</v>
      </c>
      <c r="Q1075" s="9">
        <v>12302.281558671901</v>
      </c>
      <c r="R1075" s="11">
        <v>20</v>
      </c>
      <c r="S1075" s="7">
        <v>356.25743883000001</v>
      </c>
      <c r="T1075" s="9">
        <v>22228.099410605999</v>
      </c>
    </row>
    <row r="1076" spans="1:20" ht="29.1" customHeight="1" x14ac:dyDescent="0.3">
      <c r="A1076" s="3" t="s">
        <v>4123</v>
      </c>
      <c r="B1076" s="2" t="s">
        <v>7746</v>
      </c>
      <c r="C1076" s="11" t="s">
        <v>8</v>
      </c>
      <c r="D1076" s="7" t="s">
        <v>8</v>
      </c>
      <c r="E1076" s="9" t="s">
        <v>8</v>
      </c>
      <c r="F1076" s="11" t="s">
        <v>8</v>
      </c>
      <c r="G1076" s="7" t="s">
        <v>8</v>
      </c>
      <c r="H1076" s="9" t="s">
        <v>8</v>
      </c>
      <c r="I1076" s="11" t="s">
        <v>8</v>
      </c>
      <c r="J1076" s="7" t="s">
        <v>8</v>
      </c>
      <c r="K1076" s="9" t="s">
        <v>8</v>
      </c>
      <c r="L1076" s="11" t="s">
        <v>8</v>
      </c>
      <c r="M1076" s="7" t="s">
        <v>8</v>
      </c>
      <c r="N1076" s="9" t="s">
        <v>8</v>
      </c>
      <c r="O1076" s="11" t="s">
        <v>8</v>
      </c>
      <c r="P1076" s="7" t="s">
        <v>8</v>
      </c>
      <c r="Q1076" s="9" t="s">
        <v>8</v>
      </c>
      <c r="R1076" s="11" t="s">
        <v>8</v>
      </c>
      <c r="S1076" s="7" t="s">
        <v>8</v>
      </c>
      <c r="T1076" s="9" t="s">
        <v>8</v>
      </c>
    </row>
    <row r="1077" spans="1:20" ht="14.1" customHeight="1" x14ac:dyDescent="0.3">
      <c r="A1077" s="3" t="s">
        <v>4126</v>
      </c>
      <c r="B1077" s="3" t="s">
        <v>4127</v>
      </c>
      <c r="C1077" s="11">
        <v>25</v>
      </c>
      <c r="D1077" s="7">
        <v>269.56419984000001</v>
      </c>
      <c r="E1077" s="9">
        <v>16322.705369391801</v>
      </c>
      <c r="F1077" s="11" t="s">
        <v>8</v>
      </c>
      <c r="G1077" s="7" t="s">
        <v>8</v>
      </c>
      <c r="H1077" s="9" t="s">
        <v>8</v>
      </c>
      <c r="I1077" s="11" t="s">
        <v>8</v>
      </c>
      <c r="J1077" s="7" t="s">
        <v>8</v>
      </c>
      <c r="K1077" s="9" t="s">
        <v>8</v>
      </c>
      <c r="L1077" s="11" t="s">
        <v>8</v>
      </c>
      <c r="M1077" s="7" t="s">
        <v>8</v>
      </c>
      <c r="N1077" s="9" t="s">
        <v>8</v>
      </c>
      <c r="O1077" s="11" t="s">
        <v>8</v>
      </c>
      <c r="P1077" s="7" t="s">
        <v>8</v>
      </c>
      <c r="Q1077" s="9" t="s">
        <v>8</v>
      </c>
      <c r="R1077" s="11" t="s">
        <v>8</v>
      </c>
      <c r="S1077" s="7" t="s">
        <v>8</v>
      </c>
      <c r="T1077" s="9" t="s">
        <v>8</v>
      </c>
    </row>
    <row r="1078" spans="1:20" ht="14.1" customHeight="1" x14ac:dyDescent="0.3">
      <c r="A1078" s="3" t="s">
        <v>4129</v>
      </c>
      <c r="B1078" s="3" t="s">
        <v>4130</v>
      </c>
      <c r="C1078" s="11">
        <v>61</v>
      </c>
      <c r="D1078" s="7">
        <v>154.26603181999999</v>
      </c>
      <c r="E1078" s="9">
        <v>10539.008524966501</v>
      </c>
      <c r="F1078" s="11" t="s">
        <v>8</v>
      </c>
      <c r="G1078" s="7" t="s">
        <v>8</v>
      </c>
      <c r="H1078" s="9" t="s">
        <v>8</v>
      </c>
      <c r="I1078" s="11">
        <v>17</v>
      </c>
      <c r="J1078" s="7">
        <v>121.19113772</v>
      </c>
      <c r="K1078" s="9">
        <v>8483.6738801316096</v>
      </c>
      <c r="L1078" s="11" t="s">
        <v>8</v>
      </c>
      <c r="M1078" s="7" t="s">
        <v>8</v>
      </c>
      <c r="N1078" s="9" t="s">
        <v>8</v>
      </c>
      <c r="O1078" s="11" t="s">
        <v>8</v>
      </c>
      <c r="P1078" s="7" t="s">
        <v>8</v>
      </c>
      <c r="Q1078" s="9" t="s">
        <v>8</v>
      </c>
      <c r="R1078" s="11" t="s">
        <v>8</v>
      </c>
      <c r="S1078" s="7" t="s">
        <v>8</v>
      </c>
      <c r="T1078" s="9" t="s">
        <v>8</v>
      </c>
    </row>
    <row r="1079" spans="1:20" ht="29.1" customHeight="1" x14ac:dyDescent="0.3">
      <c r="A1079" s="3" t="s">
        <v>4132</v>
      </c>
      <c r="B1079" s="2" t="s">
        <v>7747</v>
      </c>
      <c r="C1079" s="11" t="s">
        <v>8</v>
      </c>
      <c r="D1079" s="7" t="s">
        <v>8</v>
      </c>
      <c r="E1079" s="9" t="s">
        <v>8</v>
      </c>
      <c r="F1079" s="11" t="s">
        <v>8</v>
      </c>
      <c r="G1079" s="7" t="s">
        <v>8</v>
      </c>
      <c r="H1079" s="9" t="s">
        <v>8</v>
      </c>
      <c r="I1079" s="11" t="s">
        <v>8</v>
      </c>
      <c r="J1079" s="7" t="s">
        <v>8</v>
      </c>
      <c r="K1079" s="9" t="s">
        <v>8</v>
      </c>
      <c r="L1079" s="11" t="s">
        <v>8</v>
      </c>
      <c r="M1079" s="7" t="s">
        <v>8</v>
      </c>
      <c r="N1079" s="9" t="s">
        <v>8</v>
      </c>
      <c r="O1079" s="11" t="s">
        <v>8</v>
      </c>
      <c r="P1079" s="7" t="s">
        <v>8</v>
      </c>
      <c r="Q1079" s="9" t="s">
        <v>8</v>
      </c>
      <c r="R1079" s="11" t="s">
        <v>8</v>
      </c>
      <c r="S1079" s="7" t="s">
        <v>8</v>
      </c>
      <c r="T1079" s="9" t="s">
        <v>8</v>
      </c>
    </row>
    <row r="1080" spans="1:20" ht="14.1" customHeight="1" x14ac:dyDescent="0.3">
      <c r="A1080" s="3" t="s">
        <v>4136</v>
      </c>
      <c r="B1080" s="3" t="s">
        <v>6968</v>
      </c>
      <c r="C1080" s="11">
        <v>269</v>
      </c>
      <c r="D1080" s="7">
        <v>197.35818123000001</v>
      </c>
      <c r="E1080" s="9">
        <v>14110.411654600701</v>
      </c>
      <c r="F1080" s="11">
        <v>66</v>
      </c>
      <c r="G1080" s="7">
        <v>217.4275811</v>
      </c>
      <c r="H1080" s="9">
        <v>15170.2943215219</v>
      </c>
      <c r="I1080" s="11">
        <v>11</v>
      </c>
      <c r="J1080" s="7">
        <v>189.74515817</v>
      </c>
      <c r="K1080" s="9">
        <v>14643.0821430551</v>
      </c>
      <c r="L1080" s="11" t="s">
        <v>8</v>
      </c>
      <c r="M1080" s="7" t="s">
        <v>8</v>
      </c>
      <c r="N1080" s="9" t="s">
        <v>8</v>
      </c>
      <c r="O1080" s="11">
        <v>41</v>
      </c>
      <c r="P1080" s="7">
        <v>229.842007</v>
      </c>
      <c r="Q1080" s="9">
        <v>16192.3027050987</v>
      </c>
      <c r="R1080" s="11">
        <v>18</v>
      </c>
      <c r="S1080" s="7">
        <v>157.47506437999999</v>
      </c>
      <c r="T1080" s="9">
        <v>11130.567792899599</v>
      </c>
    </row>
    <row r="1081" spans="1:20" ht="14.1" customHeight="1" x14ac:dyDescent="0.3">
      <c r="A1081" s="3" t="s">
        <v>4140</v>
      </c>
      <c r="B1081" s="3" t="s">
        <v>6969</v>
      </c>
      <c r="C1081" s="11">
        <v>251</v>
      </c>
      <c r="D1081" s="7">
        <v>184.55613154</v>
      </c>
      <c r="E1081" s="9">
        <v>11875.5380021278</v>
      </c>
      <c r="F1081" s="11">
        <v>27</v>
      </c>
      <c r="G1081" s="7">
        <v>199.80710608000001</v>
      </c>
      <c r="H1081" s="9">
        <v>12513.138120768899</v>
      </c>
      <c r="I1081" s="11">
        <v>31</v>
      </c>
      <c r="J1081" s="7">
        <v>154.05596937999999</v>
      </c>
      <c r="K1081" s="9">
        <v>10099.155649088299</v>
      </c>
      <c r="L1081" s="11">
        <v>15</v>
      </c>
      <c r="M1081" s="7">
        <v>118.61452656</v>
      </c>
      <c r="N1081" s="9">
        <v>7886.2018220003001</v>
      </c>
      <c r="O1081" s="11">
        <v>15</v>
      </c>
      <c r="P1081" s="7">
        <v>228.97741113999999</v>
      </c>
      <c r="Q1081" s="9">
        <v>14835.5386598326</v>
      </c>
      <c r="R1081" s="11">
        <v>22</v>
      </c>
      <c r="S1081" s="7">
        <v>154.81651755999999</v>
      </c>
      <c r="T1081" s="9">
        <v>10077.607583946699</v>
      </c>
    </row>
    <row r="1082" spans="1:20" ht="14.1" customHeight="1" x14ac:dyDescent="0.3">
      <c r="A1082" s="3" t="s">
        <v>4144</v>
      </c>
      <c r="B1082" s="3" t="s">
        <v>4145</v>
      </c>
      <c r="C1082" s="11" t="s">
        <v>8</v>
      </c>
      <c r="D1082" s="7" t="s">
        <v>8</v>
      </c>
      <c r="E1082" s="9" t="s">
        <v>8</v>
      </c>
      <c r="F1082" s="11" t="s">
        <v>8</v>
      </c>
      <c r="G1082" s="7" t="s">
        <v>8</v>
      </c>
      <c r="H1082" s="9" t="s">
        <v>8</v>
      </c>
      <c r="I1082" s="11" t="s">
        <v>8</v>
      </c>
      <c r="J1082" s="7" t="s">
        <v>8</v>
      </c>
      <c r="K1082" s="9" t="s">
        <v>8</v>
      </c>
      <c r="L1082" s="11" t="s">
        <v>8</v>
      </c>
      <c r="M1082" s="7" t="s">
        <v>8</v>
      </c>
      <c r="N1082" s="9" t="s">
        <v>8</v>
      </c>
      <c r="O1082" s="11" t="s">
        <v>8</v>
      </c>
      <c r="P1082" s="7" t="s">
        <v>8</v>
      </c>
      <c r="Q1082" s="9" t="s">
        <v>8</v>
      </c>
      <c r="R1082" s="11" t="s">
        <v>8</v>
      </c>
      <c r="S1082" s="7" t="s">
        <v>8</v>
      </c>
      <c r="T1082" s="9" t="s">
        <v>8</v>
      </c>
    </row>
    <row r="1083" spans="1:20" ht="14.1" customHeight="1" x14ac:dyDescent="0.3">
      <c r="A1083" s="3" t="s">
        <v>4148</v>
      </c>
      <c r="B1083" s="3" t="s">
        <v>4149</v>
      </c>
      <c r="C1083" s="11" t="s">
        <v>8</v>
      </c>
      <c r="D1083" s="7" t="s">
        <v>8</v>
      </c>
      <c r="E1083" s="9" t="s">
        <v>8</v>
      </c>
      <c r="F1083" s="11" t="s">
        <v>8</v>
      </c>
      <c r="G1083" s="7" t="s">
        <v>8</v>
      </c>
      <c r="H1083" s="9" t="s">
        <v>8</v>
      </c>
      <c r="I1083" s="11" t="s">
        <v>8</v>
      </c>
      <c r="J1083" s="7" t="s">
        <v>8</v>
      </c>
      <c r="K1083" s="9" t="s">
        <v>8</v>
      </c>
      <c r="L1083" s="11" t="s">
        <v>8</v>
      </c>
      <c r="M1083" s="7" t="s">
        <v>8</v>
      </c>
      <c r="N1083" s="9" t="s">
        <v>8</v>
      </c>
      <c r="O1083" s="11" t="s">
        <v>8</v>
      </c>
      <c r="P1083" s="7" t="s">
        <v>8</v>
      </c>
      <c r="Q1083" s="9" t="s">
        <v>8</v>
      </c>
      <c r="R1083" s="11" t="s">
        <v>8</v>
      </c>
      <c r="S1083" s="7" t="s">
        <v>8</v>
      </c>
      <c r="T1083" s="9" t="s">
        <v>8</v>
      </c>
    </row>
    <row r="1084" spans="1:20" ht="14.1" customHeight="1" x14ac:dyDescent="0.3">
      <c r="A1084" s="3" t="s">
        <v>4152</v>
      </c>
      <c r="B1084" s="3" t="s">
        <v>6970</v>
      </c>
      <c r="C1084" s="11">
        <v>33</v>
      </c>
      <c r="D1084" s="7">
        <v>213.61690776</v>
      </c>
      <c r="E1084" s="9">
        <v>16982.602082545101</v>
      </c>
      <c r="F1084" s="11" t="s">
        <v>8</v>
      </c>
      <c r="G1084" s="7" t="s">
        <v>8</v>
      </c>
      <c r="H1084" s="9" t="s">
        <v>8</v>
      </c>
      <c r="I1084" s="11" t="s">
        <v>8</v>
      </c>
      <c r="J1084" s="7" t="s">
        <v>8</v>
      </c>
      <c r="K1084" s="9" t="s">
        <v>8</v>
      </c>
      <c r="L1084" s="11" t="s">
        <v>8</v>
      </c>
      <c r="M1084" s="7" t="s">
        <v>8</v>
      </c>
      <c r="N1084" s="9" t="s">
        <v>8</v>
      </c>
      <c r="O1084" s="11" t="s">
        <v>8</v>
      </c>
      <c r="P1084" s="7" t="s">
        <v>8</v>
      </c>
      <c r="Q1084" s="9" t="s">
        <v>8</v>
      </c>
      <c r="R1084" s="11" t="s">
        <v>8</v>
      </c>
      <c r="S1084" s="7" t="s">
        <v>8</v>
      </c>
      <c r="T1084" s="9" t="s">
        <v>8</v>
      </c>
    </row>
    <row r="1085" spans="1:20" ht="29.1" customHeight="1" x14ac:dyDescent="0.3">
      <c r="A1085" s="3" t="s">
        <v>4156</v>
      </c>
      <c r="B1085" s="2" t="s">
        <v>7748</v>
      </c>
      <c r="C1085" s="11" t="s">
        <v>8</v>
      </c>
      <c r="D1085" s="7" t="s">
        <v>8</v>
      </c>
      <c r="E1085" s="9" t="s">
        <v>8</v>
      </c>
      <c r="F1085" s="11" t="s">
        <v>8</v>
      </c>
      <c r="G1085" s="7" t="s">
        <v>8</v>
      </c>
      <c r="H1085" s="9" t="s">
        <v>8</v>
      </c>
      <c r="I1085" s="11" t="s">
        <v>8</v>
      </c>
      <c r="J1085" s="7" t="s">
        <v>8</v>
      </c>
      <c r="K1085" s="9" t="s">
        <v>8</v>
      </c>
      <c r="L1085" s="11" t="s">
        <v>8</v>
      </c>
      <c r="M1085" s="7" t="s">
        <v>8</v>
      </c>
      <c r="N1085" s="9" t="s">
        <v>8</v>
      </c>
      <c r="O1085" s="11" t="s">
        <v>8</v>
      </c>
      <c r="P1085" s="7" t="s">
        <v>8</v>
      </c>
      <c r="Q1085" s="9" t="s">
        <v>8</v>
      </c>
      <c r="R1085" s="11" t="s">
        <v>8</v>
      </c>
      <c r="S1085" s="7" t="s">
        <v>8</v>
      </c>
      <c r="T1085" s="9" t="s">
        <v>8</v>
      </c>
    </row>
    <row r="1086" spans="1:20" ht="14.1" customHeight="1" x14ac:dyDescent="0.3">
      <c r="A1086" s="3" t="s">
        <v>4158</v>
      </c>
      <c r="B1086" s="3" t="s">
        <v>4159</v>
      </c>
      <c r="C1086" s="11">
        <v>18</v>
      </c>
      <c r="D1086" s="7">
        <v>174.81689098000001</v>
      </c>
      <c r="E1086" s="9">
        <v>10845.2691634732</v>
      </c>
      <c r="F1086" s="11">
        <v>17</v>
      </c>
      <c r="G1086" s="7">
        <v>179.9325197</v>
      </c>
      <c r="H1086" s="9">
        <v>11139.7062097455</v>
      </c>
      <c r="I1086" s="11" t="s">
        <v>8</v>
      </c>
      <c r="J1086" s="7" t="s">
        <v>8</v>
      </c>
      <c r="K1086" s="9" t="s">
        <v>8</v>
      </c>
      <c r="L1086" s="11" t="s">
        <v>8</v>
      </c>
      <c r="M1086" s="7" t="s">
        <v>8</v>
      </c>
      <c r="N1086" s="9" t="s">
        <v>8</v>
      </c>
      <c r="O1086" s="11" t="s">
        <v>8</v>
      </c>
      <c r="P1086" s="7" t="s">
        <v>8</v>
      </c>
      <c r="Q1086" s="9" t="s">
        <v>8</v>
      </c>
      <c r="R1086" s="11" t="s">
        <v>8</v>
      </c>
      <c r="S1086" s="7" t="s">
        <v>8</v>
      </c>
      <c r="T1086" s="9" t="s">
        <v>8</v>
      </c>
    </row>
    <row r="1087" spans="1:20" ht="14.1" customHeight="1" x14ac:dyDescent="0.3">
      <c r="A1087" s="3" t="s">
        <v>4161</v>
      </c>
      <c r="B1087" s="3" t="s">
        <v>4162</v>
      </c>
      <c r="C1087" s="11" t="s">
        <v>8</v>
      </c>
      <c r="D1087" s="7" t="s">
        <v>8</v>
      </c>
      <c r="E1087" s="9" t="s">
        <v>8</v>
      </c>
      <c r="F1087" s="11" t="s">
        <v>8</v>
      </c>
      <c r="G1087" s="7" t="s">
        <v>8</v>
      </c>
      <c r="H1087" s="9" t="s">
        <v>8</v>
      </c>
      <c r="I1087" s="11" t="s">
        <v>8</v>
      </c>
      <c r="J1087" s="7" t="s">
        <v>8</v>
      </c>
      <c r="K1087" s="9" t="s">
        <v>8</v>
      </c>
      <c r="L1087" s="11" t="s">
        <v>8</v>
      </c>
      <c r="M1087" s="7" t="s">
        <v>8</v>
      </c>
      <c r="N1087" s="9" t="s">
        <v>8</v>
      </c>
      <c r="O1087" s="11" t="s">
        <v>8</v>
      </c>
      <c r="P1087" s="7" t="s">
        <v>8</v>
      </c>
      <c r="Q1087" s="9" t="s">
        <v>8</v>
      </c>
      <c r="R1087" s="11" t="s">
        <v>8</v>
      </c>
      <c r="S1087" s="7" t="s">
        <v>8</v>
      </c>
      <c r="T1087" s="9" t="s">
        <v>8</v>
      </c>
    </row>
    <row r="1088" spans="1:20" ht="14.1" customHeight="1" x14ac:dyDescent="0.3">
      <c r="A1088" s="3" t="s">
        <v>4165</v>
      </c>
      <c r="B1088" s="3" t="s">
        <v>4166</v>
      </c>
      <c r="C1088" s="11">
        <v>395</v>
      </c>
      <c r="D1088" s="7">
        <v>226.64674362</v>
      </c>
      <c r="E1088" s="9">
        <v>13672.4669400769</v>
      </c>
      <c r="F1088" s="11">
        <v>69</v>
      </c>
      <c r="G1088" s="7">
        <v>140.43410645</v>
      </c>
      <c r="H1088" s="9">
        <v>8346.4166532228301</v>
      </c>
      <c r="I1088" s="11">
        <v>91</v>
      </c>
      <c r="J1088" s="7">
        <v>136.92027121000001</v>
      </c>
      <c r="K1088" s="9">
        <v>8435.2287591407603</v>
      </c>
      <c r="L1088" s="11" t="s">
        <v>8</v>
      </c>
      <c r="M1088" s="7" t="s">
        <v>8</v>
      </c>
      <c r="N1088" s="9" t="s">
        <v>8</v>
      </c>
      <c r="O1088" s="11">
        <v>30</v>
      </c>
      <c r="P1088" s="7">
        <v>184.77215326999999</v>
      </c>
      <c r="Q1088" s="9">
        <v>11052.2404499433</v>
      </c>
      <c r="R1088" s="11">
        <v>27</v>
      </c>
      <c r="S1088" s="7">
        <v>145.67820207</v>
      </c>
      <c r="T1088" s="9">
        <v>8807.7834366393108</v>
      </c>
    </row>
    <row r="1089" spans="1:20" ht="14.1" customHeight="1" x14ac:dyDescent="0.3">
      <c r="A1089" s="3" t="s">
        <v>4169</v>
      </c>
      <c r="B1089" s="3" t="s">
        <v>4170</v>
      </c>
      <c r="C1089" s="11">
        <v>26</v>
      </c>
      <c r="D1089" s="7">
        <v>124.91689533</v>
      </c>
      <c r="E1089" s="9">
        <v>7242.1496825045997</v>
      </c>
      <c r="F1089" s="11" t="s">
        <v>8</v>
      </c>
      <c r="G1089" s="7" t="s">
        <v>8</v>
      </c>
      <c r="H1089" s="9" t="s">
        <v>8</v>
      </c>
      <c r="I1089" s="11" t="s">
        <v>8</v>
      </c>
      <c r="J1089" s="7" t="s">
        <v>8</v>
      </c>
      <c r="K1089" s="9" t="s">
        <v>8</v>
      </c>
      <c r="L1089" s="11" t="s">
        <v>8</v>
      </c>
      <c r="M1089" s="7" t="s">
        <v>8</v>
      </c>
      <c r="N1089" s="9" t="s">
        <v>8</v>
      </c>
      <c r="O1089" s="11" t="s">
        <v>8</v>
      </c>
      <c r="P1089" s="7" t="s">
        <v>8</v>
      </c>
      <c r="Q1089" s="9" t="s">
        <v>8</v>
      </c>
      <c r="R1089" s="11" t="s">
        <v>8</v>
      </c>
      <c r="S1089" s="7" t="s">
        <v>8</v>
      </c>
      <c r="T1089" s="9" t="s">
        <v>8</v>
      </c>
    </row>
    <row r="1090" spans="1:20" ht="14.1" customHeight="1" x14ac:dyDescent="0.3">
      <c r="A1090" s="3" t="s">
        <v>4172</v>
      </c>
      <c r="B1090" s="3" t="s">
        <v>6972</v>
      </c>
      <c r="C1090" s="11">
        <v>48</v>
      </c>
      <c r="D1090" s="7">
        <v>239.70173131999999</v>
      </c>
      <c r="E1090" s="9">
        <v>14515.5415634855</v>
      </c>
      <c r="F1090" s="11" t="s">
        <v>8</v>
      </c>
      <c r="G1090" s="7" t="s">
        <v>8</v>
      </c>
      <c r="H1090" s="9" t="s">
        <v>8</v>
      </c>
      <c r="I1090" s="11">
        <v>15</v>
      </c>
      <c r="J1090" s="7">
        <v>214.86534237000001</v>
      </c>
      <c r="K1090" s="9">
        <v>13147.982354346599</v>
      </c>
      <c r="L1090" s="11" t="s">
        <v>8</v>
      </c>
      <c r="M1090" s="7" t="s">
        <v>8</v>
      </c>
      <c r="N1090" s="9" t="s">
        <v>8</v>
      </c>
      <c r="O1090" s="11" t="s">
        <v>8</v>
      </c>
      <c r="P1090" s="7" t="s">
        <v>8</v>
      </c>
      <c r="Q1090" s="9" t="s">
        <v>8</v>
      </c>
      <c r="R1090" s="11" t="s">
        <v>8</v>
      </c>
      <c r="S1090" s="7" t="s">
        <v>8</v>
      </c>
      <c r="T1090" s="9" t="s">
        <v>8</v>
      </c>
    </row>
    <row r="1091" spans="1:20" ht="14.1" customHeight="1" x14ac:dyDescent="0.3">
      <c r="A1091" s="3" t="s">
        <v>4177</v>
      </c>
      <c r="B1091" s="3" t="s">
        <v>6973</v>
      </c>
      <c r="C1091" s="11" t="s">
        <v>8</v>
      </c>
      <c r="D1091" s="7" t="s">
        <v>8</v>
      </c>
      <c r="E1091" s="9" t="s">
        <v>8</v>
      </c>
      <c r="F1091" s="11" t="s">
        <v>8</v>
      </c>
      <c r="G1091" s="7" t="s">
        <v>8</v>
      </c>
      <c r="H1091" s="9" t="s">
        <v>8</v>
      </c>
      <c r="I1091" s="11" t="s">
        <v>8</v>
      </c>
      <c r="J1091" s="7" t="s">
        <v>8</v>
      </c>
      <c r="K1091" s="9" t="s">
        <v>8</v>
      </c>
      <c r="L1091" s="11" t="s">
        <v>8</v>
      </c>
      <c r="M1091" s="7" t="s">
        <v>8</v>
      </c>
      <c r="N1091" s="9" t="s">
        <v>8</v>
      </c>
      <c r="O1091" s="11" t="s">
        <v>8</v>
      </c>
      <c r="P1091" s="7" t="s">
        <v>8</v>
      </c>
      <c r="Q1091" s="9" t="s">
        <v>8</v>
      </c>
      <c r="R1091" s="11" t="s">
        <v>8</v>
      </c>
      <c r="S1091" s="7" t="s">
        <v>8</v>
      </c>
      <c r="T1091" s="9" t="s">
        <v>8</v>
      </c>
    </row>
    <row r="1092" spans="1:20" ht="14.1" customHeight="1" x14ac:dyDescent="0.3">
      <c r="A1092" s="3" t="s">
        <v>4181</v>
      </c>
      <c r="B1092" s="3" t="s">
        <v>4182</v>
      </c>
      <c r="C1092" s="11" t="s">
        <v>8</v>
      </c>
      <c r="D1092" s="7" t="s">
        <v>8</v>
      </c>
      <c r="E1092" s="9" t="s">
        <v>8</v>
      </c>
      <c r="F1092" s="11" t="s">
        <v>8</v>
      </c>
      <c r="G1092" s="7" t="s">
        <v>8</v>
      </c>
      <c r="H1092" s="9" t="s">
        <v>8</v>
      </c>
      <c r="I1092" s="11" t="s">
        <v>8</v>
      </c>
      <c r="J1092" s="7" t="s">
        <v>8</v>
      </c>
      <c r="K1092" s="9" t="s">
        <v>8</v>
      </c>
      <c r="L1092" s="11" t="s">
        <v>8</v>
      </c>
      <c r="M1092" s="7" t="s">
        <v>8</v>
      </c>
      <c r="N1092" s="9" t="s">
        <v>8</v>
      </c>
      <c r="O1092" s="11" t="s">
        <v>8</v>
      </c>
      <c r="P1092" s="7" t="s">
        <v>8</v>
      </c>
      <c r="Q1092" s="9" t="s">
        <v>8</v>
      </c>
      <c r="R1092" s="11" t="s">
        <v>8</v>
      </c>
      <c r="S1092" s="7" t="s">
        <v>8</v>
      </c>
      <c r="T1092" s="9" t="s">
        <v>8</v>
      </c>
    </row>
    <row r="1093" spans="1:20" ht="14.1" customHeight="1" x14ac:dyDescent="0.3">
      <c r="A1093" s="3" t="s">
        <v>4184</v>
      </c>
      <c r="B1093" s="3" t="s">
        <v>4185</v>
      </c>
      <c r="C1093" s="11" t="s">
        <v>8</v>
      </c>
      <c r="D1093" s="7" t="s">
        <v>8</v>
      </c>
      <c r="E1093" s="9" t="s">
        <v>8</v>
      </c>
      <c r="F1093" s="11" t="s">
        <v>8</v>
      </c>
      <c r="G1093" s="7" t="s">
        <v>8</v>
      </c>
      <c r="H1093" s="9" t="s">
        <v>8</v>
      </c>
      <c r="I1093" s="11" t="s">
        <v>8</v>
      </c>
      <c r="J1093" s="7" t="s">
        <v>8</v>
      </c>
      <c r="K1093" s="9" t="s">
        <v>8</v>
      </c>
      <c r="L1093" s="11" t="s">
        <v>8</v>
      </c>
      <c r="M1093" s="7" t="s">
        <v>8</v>
      </c>
      <c r="N1093" s="9" t="s">
        <v>8</v>
      </c>
      <c r="O1093" s="11" t="s">
        <v>8</v>
      </c>
      <c r="P1093" s="7" t="s">
        <v>8</v>
      </c>
      <c r="Q1093" s="9" t="s">
        <v>8</v>
      </c>
      <c r="R1093" s="11" t="s">
        <v>8</v>
      </c>
      <c r="S1093" s="7" t="s">
        <v>8</v>
      </c>
      <c r="T1093" s="9" t="s">
        <v>8</v>
      </c>
    </row>
    <row r="1094" spans="1:20" ht="29.1" customHeight="1" x14ac:dyDescent="0.3">
      <c r="A1094" s="3" t="s">
        <v>4188</v>
      </c>
      <c r="B1094" s="2" t="s">
        <v>7749</v>
      </c>
      <c r="C1094" s="11">
        <v>172</v>
      </c>
      <c r="D1094" s="7">
        <v>181.98197046999999</v>
      </c>
      <c r="E1094" s="9">
        <v>14756.165176584</v>
      </c>
      <c r="F1094" s="11">
        <v>13</v>
      </c>
      <c r="G1094" s="7">
        <v>125.71211171</v>
      </c>
      <c r="H1094" s="9">
        <v>9628.3632133815008</v>
      </c>
      <c r="I1094" s="11">
        <v>18</v>
      </c>
      <c r="J1094" s="7">
        <v>92.469694395999994</v>
      </c>
      <c r="K1094" s="9">
        <v>8939.2150922584005</v>
      </c>
      <c r="L1094" s="11" t="s">
        <v>8</v>
      </c>
      <c r="M1094" s="7" t="s">
        <v>8</v>
      </c>
      <c r="N1094" s="9" t="s">
        <v>8</v>
      </c>
      <c r="O1094" s="11">
        <v>29</v>
      </c>
      <c r="P1094" s="7">
        <v>246.06867713</v>
      </c>
      <c r="Q1094" s="9">
        <v>19033.141263085199</v>
      </c>
      <c r="R1094" s="11" t="s">
        <v>8</v>
      </c>
      <c r="S1094" s="7" t="s">
        <v>8</v>
      </c>
      <c r="T1094" s="9" t="s">
        <v>8</v>
      </c>
    </row>
    <row r="1095" spans="1:20" ht="14.1" customHeight="1" x14ac:dyDescent="0.3">
      <c r="A1095" s="3" t="s">
        <v>4191</v>
      </c>
      <c r="B1095" s="3" t="s">
        <v>6975</v>
      </c>
      <c r="C1095" s="11">
        <v>44</v>
      </c>
      <c r="D1095" s="7">
        <v>211.64790837999999</v>
      </c>
      <c r="E1095" s="9">
        <v>13123.631919703999</v>
      </c>
      <c r="F1095" s="11" t="s">
        <v>8</v>
      </c>
      <c r="G1095" s="7" t="s">
        <v>8</v>
      </c>
      <c r="H1095" s="9" t="s">
        <v>8</v>
      </c>
      <c r="I1095" s="11">
        <v>12</v>
      </c>
      <c r="J1095" s="7">
        <v>138.68380832</v>
      </c>
      <c r="K1095" s="9">
        <v>8851.2805519933299</v>
      </c>
      <c r="L1095" s="11" t="s">
        <v>8</v>
      </c>
      <c r="M1095" s="7" t="s">
        <v>8</v>
      </c>
      <c r="N1095" s="9" t="s">
        <v>8</v>
      </c>
      <c r="O1095" s="11" t="s">
        <v>8</v>
      </c>
      <c r="P1095" s="7" t="s">
        <v>8</v>
      </c>
      <c r="Q1095" s="9" t="s">
        <v>8</v>
      </c>
      <c r="R1095" s="11" t="s">
        <v>8</v>
      </c>
      <c r="S1095" s="7" t="s">
        <v>8</v>
      </c>
      <c r="T1095" s="9" t="s">
        <v>8</v>
      </c>
    </row>
    <row r="1096" spans="1:20" ht="29.1" customHeight="1" x14ac:dyDescent="0.3">
      <c r="A1096" s="3" t="s">
        <v>4194</v>
      </c>
      <c r="B1096" s="2" t="s">
        <v>7750</v>
      </c>
      <c r="C1096" s="11">
        <v>21</v>
      </c>
      <c r="D1096" s="7">
        <v>213.05260207000001</v>
      </c>
      <c r="E1096" s="9">
        <v>14912.8549687544</v>
      </c>
      <c r="F1096" s="11" t="s">
        <v>8</v>
      </c>
      <c r="G1096" s="7" t="s">
        <v>8</v>
      </c>
      <c r="H1096" s="9" t="s">
        <v>8</v>
      </c>
      <c r="I1096" s="11" t="s">
        <v>8</v>
      </c>
      <c r="J1096" s="7" t="s">
        <v>8</v>
      </c>
      <c r="K1096" s="9" t="s">
        <v>8</v>
      </c>
      <c r="L1096" s="11" t="s">
        <v>8</v>
      </c>
      <c r="M1096" s="7" t="s">
        <v>8</v>
      </c>
      <c r="N1096" s="9" t="s">
        <v>8</v>
      </c>
      <c r="O1096" s="11" t="s">
        <v>8</v>
      </c>
      <c r="P1096" s="7" t="s">
        <v>8</v>
      </c>
      <c r="Q1096" s="9" t="s">
        <v>8</v>
      </c>
      <c r="R1096" s="11" t="s">
        <v>8</v>
      </c>
      <c r="S1096" s="7" t="s">
        <v>8</v>
      </c>
      <c r="T1096" s="9" t="s">
        <v>8</v>
      </c>
    </row>
    <row r="1097" spans="1:20" ht="14.1" customHeight="1" x14ac:dyDescent="0.3">
      <c r="A1097" s="3" t="s">
        <v>4198</v>
      </c>
      <c r="B1097" s="3" t="s">
        <v>6977</v>
      </c>
      <c r="C1097" s="11">
        <v>41</v>
      </c>
      <c r="D1097" s="7">
        <v>90.551790963000002</v>
      </c>
      <c r="E1097" s="9">
        <v>6108.2361189396797</v>
      </c>
      <c r="F1097" s="11" t="s">
        <v>8</v>
      </c>
      <c r="G1097" s="7" t="s">
        <v>8</v>
      </c>
      <c r="H1097" s="9" t="s">
        <v>8</v>
      </c>
      <c r="I1097" s="11" t="s">
        <v>8</v>
      </c>
      <c r="J1097" s="7" t="s">
        <v>8</v>
      </c>
      <c r="K1097" s="9" t="s">
        <v>8</v>
      </c>
      <c r="L1097" s="11" t="s">
        <v>8</v>
      </c>
      <c r="M1097" s="7" t="s">
        <v>8</v>
      </c>
      <c r="N1097" s="9" t="s">
        <v>8</v>
      </c>
      <c r="O1097" s="11" t="s">
        <v>8</v>
      </c>
      <c r="P1097" s="7" t="s">
        <v>8</v>
      </c>
      <c r="Q1097" s="9" t="s">
        <v>8</v>
      </c>
      <c r="R1097" s="11" t="s">
        <v>8</v>
      </c>
      <c r="S1097" s="7" t="s">
        <v>8</v>
      </c>
      <c r="T1097" s="9" t="s">
        <v>8</v>
      </c>
    </row>
    <row r="1098" spans="1:20" ht="29.1" customHeight="1" x14ac:dyDescent="0.3">
      <c r="A1098" s="3" t="s">
        <v>4202</v>
      </c>
      <c r="B1098" s="2" t="s">
        <v>7751</v>
      </c>
      <c r="C1098" s="11" t="s">
        <v>8</v>
      </c>
      <c r="D1098" s="7" t="s">
        <v>8</v>
      </c>
      <c r="E1098" s="9" t="s">
        <v>8</v>
      </c>
      <c r="F1098" s="11" t="s">
        <v>8</v>
      </c>
      <c r="G1098" s="7" t="s">
        <v>8</v>
      </c>
      <c r="H1098" s="9" t="s">
        <v>8</v>
      </c>
      <c r="I1098" s="11" t="s">
        <v>8</v>
      </c>
      <c r="J1098" s="7" t="s">
        <v>8</v>
      </c>
      <c r="K1098" s="9" t="s">
        <v>8</v>
      </c>
      <c r="L1098" s="11" t="s">
        <v>8</v>
      </c>
      <c r="M1098" s="7" t="s">
        <v>8</v>
      </c>
      <c r="N1098" s="9" t="s">
        <v>8</v>
      </c>
      <c r="O1098" s="11" t="s">
        <v>8</v>
      </c>
      <c r="P1098" s="7" t="s">
        <v>8</v>
      </c>
      <c r="Q1098" s="9" t="s">
        <v>8</v>
      </c>
      <c r="R1098" s="11" t="s">
        <v>8</v>
      </c>
      <c r="S1098" s="7" t="s">
        <v>8</v>
      </c>
      <c r="T1098" s="9" t="s">
        <v>8</v>
      </c>
    </row>
    <row r="1099" spans="1:20" ht="14.1" customHeight="1" x14ac:dyDescent="0.3">
      <c r="A1099" s="3" t="s">
        <v>4206</v>
      </c>
      <c r="B1099" s="3" t="s">
        <v>6979</v>
      </c>
      <c r="C1099" s="11" t="s">
        <v>8</v>
      </c>
      <c r="D1099" s="7" t="s">
        <v>8</v>
      </c>
      <c r="E1099" s="9" t="s">
        <v>8</v>
      </c>
      <c r="F1099" s="11" t="s">
        <v>8</v>
      </c>
      <c r="G1099" s="7" t="s">
        <v>8</v>
      </c>
      <c r="H1099" s="9" t="s">
        <v>8</v>
      </c>
      <c r="I1099" s="11" t="s">
        <v>8</v>
      </c>
      <c r="J1099" s="7" t="s">
        <v>8</v>
      </c>
      <c r="K1099" s="9" t="s">
        <v>8</v>
      </c>
      <c r="L1099" s="11" t="s">
        <v>8</v>
      </c>
      <c r="M1099" s="7" t="s">
        <v>8</v>
      </c>
      <c r="N1099" s="9" t="s">
        <v>8</v>
      </c>
      <c r="O1099" s="11" t="s">
        <v>8</v>
      </c>
      <c r="P1099" s="7" t="s">
        <v>8</v>
      </c>
      <c r="Q1099" s="9" t="s">
        <v>8</v>
      </c>
      <c r="R1099" s="11" t="s">
        <v>8</v>
      </c>
      <c r="S1099" s="7" t="s">
        <v>8</v>
      </c>
      <c r="T1099" s="9" t="s">
        <v>8</v>
      </c>
    </row>
    <row r="1100" spans="1:20" ht="29.1" customHeight="1" x14ac:dyDescent="0.3">
      <c r="A1100" s="3" t="s">
        <v>4210</v>
      </c>
      <c r="B1100" s="2" t="s">
        <v>4211</v>
      </c>
      <c r="C1100" s="11">
        <v>27</v>
      </c>
      <c r="D1100" s="7">
        <v>182.68920127000001</v>
      </c>
      <c r="E1100" s="9">
        <v>11296.8726711607</v>
      </c>
      <c r="F1100" s="11" t="s">
        <v>8</v>
      </c>
      <c r="G1100" s="7" t="s">
        <v>8</v>
      </c>
      <c r="H1100" s="9" t="s">
        <v>8</v>
      </c>
      <c r="I1100" s="11" t="s">
        <v>8</v>
      </c>
      <c r="J1100" s="7" t="s">
        <v>8</v>
      </c>
      <c r="K1100" s="9" t="s">
        <v>8</v>
      </c>
      <c r="L1100" s="11" t="s">
        <v>8</v>
      </c>
      <c r="M1100" s="7" t="s">
        <v>8</v>
      </c>
      <c r="N1100" s="9" t="s">
        <v>8</v>
      </c>
      <c r="O1100" s="11">
        <v>11</v>
      </c>
      <c r="P1100" s="7">
        <v>179.38245612</v>
      </c>
      <c r="Q1100" s="9">
        <v>11103.1085692622</v>
      </c>
      <c r="R1100" s="11" t="s">
        <v>8</v>
      </c>
      <c r="S1100" s="7" t="s">
        <v>8</v>
      </c>
      <c r="T1100" s="9" t="s">
        <v>8</v>
      </c>
    </row>
    <row r="1101" spans="1:20" ht="29.1" customHeight="1" x14ac:dyDescent="0.3">
      <c r="A1101" s="3" t="s">
        <v>4213</v>
      </c>
      <c r="B1101" s="2" t="s">
        <v>7752</v>
      </c>
      <c r="C1101" s="11">
        <v>84</v>
      </c>
      <c r="D1101" s="7">
        <v>192.58338477000001</v>
      </c>
      <c r="E1101" s="9">
        <v>13816.8486324568</v>
      </c>
      <c r="F1101" s="11">
        <v>27</v>
      </c>
      <c r="G1101" s="7">
        <v>199.95045737000001</v>
      </c>
      <c r="H1101" s="9">
        <v>14025.9430430514</v>
      </c>
      <c r="I1101" s="11" t="s">
        <v>8</v>
      </c>
      <c r="J1101" s="7" t="s">
        <v>8</v>
      </c>
      <c r="K1101" s="9" t="s">
        <v>8</v>
      </c>
      <c r="L1101" s="11" t="s">
        <v>8</v>
      </c>
      <c r="M1101" s="7" t="s">
        <v>8</v>
      </c>
      <c r="N1101" s="9" t="s">
        <v>8</v>
      </c>
      <c r="O1101" s="11">
        <v>11</v>
      </c>
      <c r="P1101" s="7">
        <v>242.58434955999999</v>
      </c>
      <c r="Q1101" s="9">
        <v>17406.985657803601</v>
      </c>
      <c r="R1101" s="11" t="s">
        <v>8</v>
      </c>
      <c r="S1101" s="7" t="s">
        <v>8</v>
      </c>
      <c r="T1101" s="9" t="s">
        <v>8</v>
      </c>
    </row>
    <row r="1102" spans="1:20" ht="14.1" customHeight="1" x14ac:dyDescent="0.3">
      <c r="A1102" s="3" t="s">
        <v>4216</v>
      </c>
      <c r="B1102" s="3" t="s">
        <v>6982</v>
      </c>
      <c r="C1102" s="11">
        <v>74</v>
      </c>
      <c r="D1102" s="7">
        <v>181.38271885</v>
      </c>
      <c r="E1102" s="9">
        <v>16246.074833283399</v>
      </c>
      <c r="F1102" s="11">
        <v>12</v>
      </c>
      <c r="G1102" s="7">
        <v>146.74079427000001</v>
      </c>
      <c r="H1102" s="9">
        <v>12473.7058355998</v>
      </c>
      <c r="I1102" s="11" t="s">
        <v>8</v>
      </c>
      <c r="J1102" s="7" t="s">
        <v>8</v>
      </c>
      <c r="K1102" s="9" t="s">
        <v>8</v>
      </c>
      <c r="L1102" s="11" t="s">
        <v>8</v>
      </c>
      <c r="M1102" s="7" t="s">
        <v>8</v>
      </c>
      <c r="N1102" s="9" t="s">
        <v>8</v>
      </c>
      <c r="O1102" s="11" t="s">
        <v>8</v>
      </c>
      <c r="P1102" s="7" t="s">
        <v>8</v>
      </c>
      <c r="Q1102" s="9" t="s">
        <v>8</v>
      </c>
      <c r="R1102" s="11" t="s">
        <v>8</v>
      </c>
      <c r="S1102" s="7" t="s">
        <v>8</v>
      </c>
      <c r="T1102" s="9" t="s">
        <v>8</v>
      </c>
    </row>
    <row r="1103" spans="1:20" ht="29.1" customHeight="1" x14ac:dyDescent="0.3">
      <c r="A1103" s="3" t="s">
        <v>4219</v>
      </c>
      <c r="B1103" s="2" t="s">
        <v>7753</v>
      </c>
      <c r="C1103" s="11">
        <v>72</v>
      </c>
      <c r="D1103" s="7">
        <v>105.94082681</v>
      </c>
      <c r="E1103" s="9">
        <v>7850.6559380886301</v>
      </c>
      <c r="F1103" s="11" t="s">
        <v>8</v>
      </c>
      <c r="G1103" s="7" t="s">
        <v>8</v>
      </c>
      <c r="H1103" s="9" t="s">
        <v>8</v>
      </c>
      <c r="I1103" s="11" t="s">
        <v>8</v>
      </c>
      <c r="J1103" s="7" t="s">
        <v>8</v>
      </c>
      <c r="K1103" s="9" t="s">
        <v>8</v>
      </c>
      <c r="L1103" s="11" t="s">
        <v>8</v>
      </c>
      <c r="M1103" s="7" t="s">
        <v>8</v>
      </c>
      <c r="N1103" s="9" t="s">
        <v>8</v>
      </c>
      <c r="O1103" s="11">
        <v>12</v>
      </c>
      <c r="P1103" s="7">
        <v>107.08966848999999</v>
      </c>
      <c r="Q1103" s="9">
        <v>7804.0027641346796</v>
      </c>
      <c r="R1103" s="11" t="s">
        <v>8</v>
      </c>
      <c r="S1103" s="7" t="s">
        <v>8</v>
      </c>
      <c r="T1103" s="9" t="s">
        <v>8</v>
      </c>
    </row>
    <row r="1104" spans="1:20" ht="14.1" customHeight="1" x14ac:dyDescent="0.3">
      <c r="A1104" s="3" t="s">
        <v>4222</v>
      </c>
      <c r="B1104" s="3" t="s">
        <v>4223</v>
      </c>
      <c r="C1104" s="11">
        <v>24</v>
      </c>
      <c r="D1104" s="7">
        <v>170.89190396999999</v>
      </c>
      <c r="E1104" s="9">
        <v>10022.666210138301</v>
      </c>
      <c r="F1104" s="11" t="s">
        <v>8</v>
      </c>
      <c r="G1104" s="7" t="s">
        <v>8</v>
      </c>
      <c r="H1104" s="9" t="s">
        <v>8</v>
      </c>
      <c r="I1104" s="11" t="s">
        <v>8</v>
      </c>
      <c r="J1104" s="7" t="s">
        <v>8</v>
      </c>
      <c r="K1104" s="9" t="s">
        <v>8</v>
      </c>
      <c r="L1104" s="11" t="s">
        <v>8</v>
      </c>
      <c r="M1104" s="7" t="s">
        <v>8</v>
      </c>
      <c r="N1104" s="9" t="s">
        <v>8</v>
      </c>
      <c r="O1104" s="11" t="s">
        <v>8</v>
      </c>
      <c r="P1104" s="7" t="s">
        <v>8</v>
      </c>
      <c r="Q1104" s="9" t="s">
        <v>8</v>
      </c>
      <c r="R1104" s="11" t="s">
        <v>8</v>
      </c>
      <c r="S1104" s="7" t="s">
        <v>8</v>
      </c>
      <c r="T1104" s="9" t="s">
        <v>8</v>
      </c>
    </row>
    <row r="1105" spans="1:20" ht="14.1" customHeight="1" x14ac:dyDescent="0.3">
      <c r="A1105" s="3" t="s">
        <v>4226</v>
      </c>
      <c r="B1105" s="3" t="s">
        <v>4227</v>
      </c>
      <c r="C1105" s="11" t="s">
        <v>8</v>
      </c>
      <c r="D1105" s="7" t="s">
        <v>8</v>
      </c>
      <c r="E1105" s="9" t="s">
        <v>8</v>
      </c>
      <c r="F1105" s="11" t="s">
        <v>8</v>
      </c>
      <c r="G1105" s="7" t="s">
        <v>8</v>
      </c>
      <c r="H1105" s="9" t="s">
        <v>8</v>
      </c>
      <c r="I1105" s="11" t="s">
        <v>8</v>
      </c>
      <c r="J1105" s="7" t="s">
        <v>8</v>
      </c>
      <c r="K1105" s="9" t="s">
        <v>8</v>
      </c>
      <c r="L1105" s="11" t="s">
        <v>8</v>
      </c>
      <c r="M1105" s="7" t="s">
        <v>8</v>
      </c>
      <c r="N1105" s="9" t="s">
        <v>8</v>
      </c>
      <c r="O1105" s="11" t="s">
        <v>8</v>
      </c>
      <c r="P1105" s="7" t="s">
        <v>8</v>
      </c>
      <c r="Q1105" s="9" t="s">
        <v>8</v>
      </c>
      <c r="R1105" s="11" t="s">
        <v>8</v>
      </c>
      <c r="S1105" s="7" t="s">
        <v>8</v>
      </c>
      <c r="T1105" s="9" t="s">
        <v>8</v>
      </c>
    </row>
    <row r="1106" spans="1:20" ht="29.1" customHeight="1" x14ac:dyDescent="0.3">
      <c r="A1106" s="3" t="s">
        <v>4230</v>
      </c>
      <c r="B1106" s="2" t="s">
        <v>7754</v>
      </c>
      <c r="C1106" s="11">
        <v>27</v>
      </c>
      <c r="D1106" s="7">
        <v>143.73930028000001</v>
      </c>
      <c r="E1106" s="9">
        <v>8587.8021295828094</v>
      </c>
      <c r="F1106" s="11" t="s">
        <v>8</v>
      </c>
      <c r="G1106" s="7" t="s">
        <v>8</v>
      </c>
      <c r="H1106" s="9" t="s">
        <v>8</v>
      </c>
      <c r="I1106" s="11" t="s">
        <v>8</v>
      </c>
      <c r="J1106" s="7" t="s">
        <v>8</v>
      </c>
      <c r="K1106" s="9" t="s">
        <v>8</v>
      </c>
      <c r="L1106" s="11" t="s">
        <v>8</v>
      </c>
      <c r="M1106" s="7" t="s">
        <v>8</v>
      </c>
      <c r="N1106" s="9" t="s">
        <v>8</v>
      </c>
      <c r="O1106" s="11" t="s">
        <v>8</v>
      </c>
      <c r="P1106" s="7" t="s">
        <v>8</v>
      </c>
      <c r="Q1106" s="9" t="s">
        <v>8</v>
      </c>
      <c r="R1106" s="11" t="s">
        <v>8</v>
      </c>
      <c r="S1106" s="7" t="s">
        <v>8</v>
      </c>
      <c r="T1106" s="9" t="s">
        <v>8</v>
      </c>
    </row>
    <row r="1107" spans="1:20" ht="14.1" customHeight="1" x14ac:dyDescent="0.3">
      <c r="A1107" s="3" t="s">
        <v>4234</v>
      </c>
      <c r="B1107" s="3" t="s">
        <v>6985</v>
      </c>
      <c r="C1107" s="11" t="s">
        <v>8</v>
      </c>
      <c r="D1107" s="7" t="s">
        <v>8</v>
      </c>
      <c r="E1107" s="9" t="s">
        <v>8</v>
      </c>
      <c r="F1107" s="11" t="s">
        <v>8</v>
      </c>
      <c r="G1107" s="7" t="s">
        <v>8</v>
      </c>
      <c r="H1107" s="9" t="s">
        <v>8</v>
      </c>
      <c r="I1107" s="11" t="s">
        <v>8</v>
      </c>
      <c r="J1107" s="7" t="s">
        <v>8</v>
      </c>
      <c r="K1107" s="9" t="s">
        <v>8</v>
      </c>
      <c r="L1107" s="11" t="s">
        <v>8</v>
      </c>
      <c r="M1107" s="7" t="s">
        <v>8</v>
      </c>
      <c r="N1107" s="9" t="s">
        <v>8</v>
      </c>
      <c r="O1107" s="11" t="s">
        <v>8</v>
      </c>
      <c r="P1107" s="7" t="s">
        <v>8</v>
      </c>
      <c r="Q1107" s="9" t="s">
        <v>8</v>
      </c>
      <c r="R1107" s="11" t="s">
        <v>8</v>
      </c>
      <c r="S1107" s="7" t="s">
        <v>8</v>
      </c>
      <c r="T1107" s="9" t="s">
        <v>8</v>
      </c>
    </row>
    <row r="1108" spans="1:20" ht="29.1" customHeight="1" x14ac:dyDescent="0.3">
      <c r="A1108" s="3" t="s">
        <v>4237</v>
      </c>
      <c r="B1108" s="2" t="s">
        <v>7755</v>
      </c>
      <c r="C1108" s="11" t="s">
        <v>8</v>
      </c>
      <c r="D1108" s="7" t="s">
        <v>8</v>
      </c>
      <c r="E1108" s="9" t="s">
        <v>8</v>
      </c>
      <c r="F1108" s="11" t="s">
        <v>8</v>
      </c>
      <c r="G1108" s="7" t="s">
        <v>8</v>
      </c>
      <c r="H1108" s="9" t="s">
        <v>8</v>
      </c>
      <c r="I1108" s="11" t="s">
        <v>8</v>
      </c>
      <c r="J1108" s="7" t="s">
        <v>8</v>
      </c>
      <c r="K1108" s="9" t="s">
        <v>8</v>
      </c>
      <c r="L1108" s="11" t="s">
        <v>8</v>
      </c>
      <c r="M1108" s="7" t="s">
        <v>8</v>
      </c>
      <c r="N1108" s="9" t="s">
        <v>8</v>
      </c>
      <c r="O1108" s="11" t="s">
        <v>8</v>
      </c>
      <c r="P1108" s="7" t="s">
        <v>8</v>
      </c>
      <c r="Q1108" s="9" t="s">
        <v>8</v>
      </c>
      <c r="R1108" s="11" t="s">
        <v>8</v>
      </c>
      <c r="S1108" s="7" t="s">
        <v>8</v>
      </c>
      <c r="T1108" s="9" t="s">
        <v>8</v>
      </c>
    </row>
    <row r="1109" spans="1:20" ht="14.1" customHeight="1" x14ac:dyDescent="0.3">
      <c r="A1109" s="3" t="s">
        <v>4241</v>
      </c>
      <c r="B1109" s="3" t="s">
        <v>4242</v>
      </c>
      <c r="C1109" s="11" t="s">
        <v>8</v>
      </c>
      <c r="D1109" s="7" t="s">
        <v>8</v>
      </c>
      <c r="E1109" s="9" t="s">
        <v>8</v>
      </c>
      <c r="F1109" s="11" t="s">
        <v>8</v>
      </c>
      <c r="G1109" s="7" t="s">
        <v>8</v>
      </c>
      <c r="H1109" s="9" t="s">
        <v>8</v>
      </c>
      <c r="I1109" s="11" t="s">
        <v>8</v>
      </c>
      <c r="J1109" s="7" t="s">
        <v>8</v>
      </c>
      <c r="K1109" s="9" t="s">
        <v>8</v>
      </c>
      <c r="L1109" s="11" t="s">
        <v>8</v>
      </c>
      <c r="M1109" s="7" t="s">
        <v>8</v>
      </c>
      <c r="N1109" s="9" t="s">
        <v>8</v>
      </c>
      <c r="O1109" s="11" t="s">
        <v>8</v>
      </c>
      <c r="P1109" s="7" t="s">
        <v>8</v>
      </c>
      <c r="Q1109" s="9" t="s">
        <v>8</v>
      </c>
      <c r="R1109" s="11" t="s">
        <v>8</v>
      </c>
      <c r="S1109" s="7" t="s">
        <v>8</v>
      </c>
      <c r="T1109" s="9" t="s">
        <v>8</v>
      </c>
    </row>
    <row r="1110" spans="1:20" ht="14.1" customHeight="1" x14ac:dyDescent="0.3">
      <c r="A1110" s="3" t="s">
        <v>4245</v>
      </c>
      <c r="B1110" s="3" t="s">
        <v>572</v>
      </c>
      <c r="C1110" s="11" t="s">
        <v>8</v>
      </c>
      <c r="D1110" s="7" t="s">
        <v>8</v>
      </c>
      <c r="E1110" s="9" t="s">
        <v>8</v>
      </c>
      <c r="F1110" s="11" t="s">
        <v>8</v>
      </c>
      <c r="G1110" s="7" t="s">
        <v>8</v>
      </c>
      <c r="H1110" s="9" t="s">
        <v>8</v>
      </c>
      <c r="I1110" s="11" t="s">
        <v>8</v>
      </c>
      <c r="J1110" s="7" t="s">
        <v>8</v>
      </c>
      <c r="K1110" s="9" t="s">
        <v>8</v>
      </c>
      <c r="L1110" s="11" t="s">
        <v>8</v>
      </c>
      <c r="M1110" s="7" t="s">
        <v>8</v>
      </c>
      <c r="N1110" s="9" t="s">
        <v>8</v>
      </c>
      <c r="O1110" s="11" t="s">
        <v>8</v>
      </c>
      <c r="P1110" s="7" t="s">
        <v>8</v>
      </c>
      <c r="Q1110" s="9" t="s">
        <v>8</v>
      </c>
      <c r="R1110" s="11" t="s">
        <v>8</v>
      </c>
      <c r="S1110" s="7" t="s">
        <v>8</v>
      </c>
      <c r="T1110" s="9" t="s">
        <v>8</v>
      </c>
    </row>
    <row r="1111" spans="1:20" ht="29.1" customHeight="1" x14ac:dyDescent="0.3">
      <c r="A1111" s="3" t="s">
        <v>4247</v>
      </c>
      <c r="B1111" s="2" t="s">
        <v>7756</v>
      </c>
      <c r="C1111" s="11">
        <v>85</v>
      </c>
      <c r="D1111" s="7">
        <v>159.11830684</v>
      </c>
      <c r="E1111" s="9">
        <v>9224.4584007469693</v>
      </c>
      <c r="F1111" s="11">
        <v>13</v>
      </c>
      <c r="G1111" s="7">
        <v>147.31448798</v>
      </c>
      <c r="H1111" s="9">
        <v>8557.2136954385296</v>
      </c>
      <c r="I1111" s="11" t="s">
        <v>8</v>
      </c>
      <c r="J1111" s="7" t="s">
        <v>8</v>
      </c>
      <c r="K1111" s="9" t="s">
        <v>8</v>
      </c>
      <c r="L1111" s="11" t="s">
        <v>8</v>
      </c>
      <c r="M1111" s="7" t="s">
        <v>8</v>
      </c>
      <c r="N1111" s="9" t="s">
        <v>8</v>
      </c>
      <c r="O1111" s="11">
        <v>11</v>
      </c>
      <c r="P1111" s="7">
        <v>227.09226064000001</v>
      </c>
      <c r="Q1111" s="9">
        <v>13277.855215833901</v>
      </c>
      <c r="R1111" s="11">
        <v>14</v>
      </c>
      <c r="S1111" s="7">
        <v>165.99378307999999</v>
      </c>
      <c r="T1111" s="9">
        <v>9627.4154668796109</v>
      </c>
    </row>
    <row r="1112" spans="1:20" ht="14.1" customHeight="1" x14ac:dyDescent="0.3">
      <c r="A1112" s="3" t="s">
        <v>4251</v>
      </c>
      <c r="B1112" s="3" t="s">
        <v>1027</v>
      </c>
      <c r="C1112" s="11" t="s">
        <v>8</v>
      </c>
      <c r="D1112" s="7" t="s">
        <v>8</v>
      </c>
      <c r="E1112" s="9" t="s">
        <v>8</v>
      </c>
      <c r="F1112" s="11" t="s">
        <v>8</v>
      </c>
      <c r="G1112" s="7" t="s">
        <v>8</v>
      </c>
      <c r="H1112" s="9" t="s">
        <v>8</v>
      </c>
      <c r="I1112" s="11" t="s">
        <v>8</v>
      </c>
      <c r="J1112" s="7" t="s">
        <v>8</v>
      </c>
      <c r="K1112" s="9" t="s">
        <v>8</v>
      </c>
      <c r="L1112" s="11" t="s">
        <v>8</v>
      </c>
      <c r="M1112" s="7" t="s">
        <v>8</v>
      </c>
      <c r="N1112" s="9" t="s">
        <v>8</v>
      </c>
      <c r="O1112" s="11" t="s">
        <v>8</v>
      </c>
      <c r="P1112" s="7" t="s">
        <v>8</v>
      </c>
      <c r="Q1112" s="9" t="s">
        <v>8</v>
      </c>
      <c r="R1112" s="11" t="s">
        <v>8</v>
      </c>
      <c r="S1112" s="7" t="s">
        <v>8</v>
      </c>
      <c r="T1112" s="9" t="s">
        <v>8</v>
      </c>
    </row>
    <row r="1113" spans="1:20" ht="29.1" customHeight="1" x14ac:dyDescent="0.3">
      <c r="A1113" s="3" t="s">
        <v>4253</v>
      </c>
      <c r="B1113" s="2" t="s">
        <v>7757</v>
      </c>
      <c r="C1113" s="11" t="s">
        <v>8</v>
      </c>
      <c r="D1113" s="7" t="s">
        <v>8</v>
      </c>
      <c r="E1113" s="9" t="s">
        <v>8</v>
      </c>
      <c r="F1113" s="11" t="s">
        <v>8</v>
      </c>
      <c r="G1113" s="7" t="s">
        <v>8</v>
      </c>
      <c r="H1113" s="9" t="s">
        <v>8</v>
      </c>
      <c r="I1113" s="11" t="s">
        <v>8</v>
      </c>
      <c r="J1113" s="7" t="s">
        <v>8</v>
      </c>
      <c r="K1113" s="9" t="s">
        <v>8</v>
      </c>
      <c r="L1113" s="11" t="s">
        <v>8</v>
      </c>
      <c r="M1113" s="7" t="s">
        <v>8</v>
      </c>
      <c r="N1113" s="9" t="s">
        <v>8</v>
      </c>
      <c r="O1113" s="11" t="s">
        <v>8</v>
      </c>
      <c r="P1113" s="7" t="s">
        <v>8</v>
      </c>
      <c r="Q1113" s="9" t="s">
        <v>8</v>
      </c>
      <c r="R1113" s="11" t="s">
        <v>8</v>
      </c>
      <c r="S1113" s="7" t="s">
        <v>8</v>
      </c>
      <c r="T1113" s="9" t="s">
        <v>8</v>
      </c>
    </row>
    <row r="1114" spans="1:20" ht="14.1" customHeight="1" x14ac:dyDescent="0.3">
      <c r="A1114" s="3" t="s">
        <v>4257</v>
      </c>
      <c r="B1114" s="3" t="s">
        <v>6989</v>
      </c>
      <c r="C1114" s="11">
        <v>270</v>
      </c>
      <c r="D1114" s="7">
        <v>136.38437675</v>
      </c>
      <c r="E1114" s="9">
        <v>8390.8521934363198</v>
      </c>
      <c r="F1114" s="11">
        <v>25</v>
      </c>
      <c r="G1114" s="7">
        <v>166.31212456</v>
      </c>
      <c r="H1114" s="9">
        <v>10094.4018356093</v>
      </c>
      <c r="I1114" s="11">
        <v>35</v>
      </c>
      <c r="J1114" s="7">
        <v>123.02470443999999</v>
      </c>
      <c r="K1114" s="9">
        <v>7780.9643027485099</v>
      </c>
      <c r="L1114" s="11" t="s">
        <v>8</v>
      </c>
      <c r="M1114" s="7" t="s">
        <v>8</v>
      </c>
      <c r="N1114" s="9" t="s">
        <v>8</v>
      </c>
      <c r="O1114" s="11">
        <v>34</v>
      </c>
      <c r="P1114" s="7">
        <v>144.29485389000001</v>
      </c>
      <c r="Q1114" s="9">
        <v>8845.0219524051699</v>
      </c>
      <c r="R1114" s="11">
        <v>19</v>
      </c>
      <c r="S1114" s="7">
        <v>125.54684949999999</v>
      </c>
      <c r="T1114" s="9">
        <v>7780.1177211022796</v>
      </c>
    </row>
    <row r="1115" spans="1:20" ht="14.1" customHeight="1" x14ac:dyDescent="0.3">
      <c r="A1115" s="3" t="s">
        <v>4260</v>
      </c>
      <c r="B1115" s="3" t="s">
        <v>4261</v>
      </c>
      <c r="C1115" s="11">
        <v>22</v>
      </c>
      <c r="D1115" s="7">
        <v>159.90007342999999</v>
      </c>
      <c r="E1115" s="9">
        <v>11801.233209293699</v>
      </c>
      <c r="F1115" s="11" t="s">
        <v>8</v>
      </c>
      <c r="G1115" s="7" t="s">
        <v>8</v>
      </c>
      <c r="H1115" s="9" t="s">
        <v>8</v>
      </c>
      <c r="I1115" s="11" t="s">
        <v>8</v>
      </c>
      <c r="J1115" s="7" t="s">
        <v>8</v>
      </c>
      <c r="K1115" s="9" t="s">
        <v>8</v>
      </c>
      <c r="L1115" s="11" t="s">
        <v>8</v>
      </c>
      <c r="M1115" s="7" t="s">
        <v>8</v>
      </c>
      <c r="N1115" s="9" t="s">
        <v>8</v>
      </c>
      <c r="O1115" s="11" t="s">
        <v>8</v>
      </c>
      <c r="P1115" s="7" t="s">
        <v>8</v>
      </c>
      <c r="Q1115" s="9" t="s">
        <v>8</v>
      </c>
      <c r="R1115" s="11" t="s">
        <v>8</v>
      </c>
      <c r="S1115" s="7" t="s">
        <v>8</v>
      </c>
      <c r="T1115" s="9" t="s">
        <v>8</v>
      </c>
    </row>
    <row r="1116" spans="1:20" ht="14.1" customHeight="1" x14ac:dyDescent="0.3">
      <c r="A1116" s="3" t="s">
        <v>4263</v>
      </c>
      <c r="B1116" s="3" t="s">
        <v>4264</v>
      </c>
      <c r="C1116" s="11" t="s">
        <v>8</v>
      </c>
      <c r="D1116" s="7" t="s">
        <v>8</v>
      </c>
      <c r="E1116" s="9" t="s">
        <v>8</v>
      </c>
      <c r="F1116" s="11" t="s">
        <v>8</v>
      </c>
      <c r="G1116" s="7" t="s">
        <v>8</v>
      </c>
      <c r="H1116" s="9" t="s">
        <v>8</v>
      </c>
      <c r="I1116" s="11" t="s">
        <v>8</v>
      </c>
      <c r="J1116" s="7" t="s">
        <v>8</v>
      </c>
      <c r="K1116" s="9" t="s">
        <v>8</v>
      </c>
      <c r="L1116" s="11" t="s">
        <v>8</v>
      </c>
      <c r="M1116" s="7" t="s">
        <v>8</v>
      </c>
      <c r="N1116" s="9" t="s">
        <v>8</v>
      </c>
      <c r="O1116" s="11" t="s">
        <v>8</v>
      </c>
      <c r="P1116" s="7" t="s">
        <v>8</v>
      </c>
      <c r="Q1116" s="9" t="s">
        <v>8</v>
      </c>
      <c r="R1116" s="11" t="s">
        <v>8</v>
      </c>
      <c r="S1116" s="7" t="s">
        <v>8</v>
      </c>
      <c r="T1116" s="9" t="s">
        <v>8</v>
      </c>
    </row>
    <row r="1117" spans="1:20" ht="29.1" customHeight="1" x14ac:dyDescent="0.3">
      <c r="A1117" s="3" t="s">
        <v>4267</v>
      </c>
      <c r="B1117" s="2" t="s">
        <v>7413</v>
      </c>
      <c r="C1117" s="11">
        <v>24</v>
      </c>
      <c r="D1117" s="7">
        <v>142.02259330999999</v>
      </c>
      <c r="E1117" s="9">
        <v>8915.6453236189009</v>
      </c>
      <c r="F1117" s="11" t="s">
        <v>8</v>
      </c>
      <c r="G1117" s="7" t="s">
        <v>8</v>
      </c>
      <c r="H1117" s="9" t="s">
        <v>8</v>
      </c>
      <c r="I1117" s="11" t="s">
        <v>8</v>
      </c>
      <c r="J1117" s="7" t="s">
        <v>8</v>
      </c>
      <c r="K1117" s="9" t="s">
        <v>8</v>
      </c>
      <c r="L1117" s="11" t="s">
        <v>8</v>
      </c>
      <c r="M1117" s="7" t="s">
        <v>8</v>
      </c>
      <c r="N1117" s="9" t="s">
        <v>8</v>
      </c>
      <c r="O1117" s="11" t="s">
        <v>8</v>
      </c>
      <c r="P1117" s="7" t="s">
        <v>8</v>
      </c>
      <c r="Q1117" s="9" t="s">
        <v>8</v>
      </c>
      <c r="R1117" s="11" t="s">
        <v>8</v>
      </c>
      <c r="S1117" s="7" t="s">
        <v>8</v>
      </c>
      <c r="T1117" s="9" t="s">
        <v>8</v>
      </c>
    </row>
    <row r="1118" spans="1:20" ht="14.1" customHeight="1" x14ac:dyDescent="0.3">
      <c r="A1118" s="3" t="s">
        <v>4270</v>
      </c>
      <c r="B1118" s="3" t="s">
        <v>6990</v>
      </c>
      <c r="C1118" s="11">
        <v>14</v>
      </c>
      <c r="D1118" s="7">
        <v>163.57422828</v>
      </c>
      <c r="E1118" s="9">
        <v>9783.6217204551904</v>
      </c>
      <c r="F1118" s="11" t="s">
        <v>8</v>
      </c>
      <c r="G1118" s="7" t="s">
        <v>8</v>
      </c>
      <c r="H1118" s="9" t="s">
        <v>8</v>
      </c>
      <c r="I1118" s="11" t="s">
        <v>8</v>
      </c>
      <c r="J1118" s="7" t="s">
        <v>8</v>
      </c>
      <c r="K1118" s="9" t="s">
        <v>8</v>
      </c>
      <c r="L1118" s="11" t="s">
        <v>8</v>
      </c>
      <c r="M1118" s="7" t="s">
        <v>8</v>
      </c>
      <c r="N1118" s="9" t="s">
        <v>8</v>
      </c>
      <c r="O1118" s="11" t="s">
        <v>8</v>
      </c>
      <c r="P1118" s="7" t="s">
        <v>8</v>
      </c>
      <c r="Q1118" s="9" t="s">
        <v>8</v>
      </c>
      <c r="R1118" s="11" t="s">
        <v>8</v>
      </c>
      <c r="S1118" s="7" t="s">
        <v>8</v>
      </c>
      <c r="T1118" s="9" t="s">
        <v>8</v>
      </c>
    </row>
    <row r="1119" spans="1:20" ht="14.1" customHeight="1" x14ac:dyDescent="0.3">
      <c r="A1119" s="3" t="s">
        <v>4273</v>
      </c>
      <c r="B1119" s="3" t="s">
        <v>6991</v>
      </c>
      <c r="C1119" s="11" t="s">
        <v>8</v>
      </c>
      <c r="D1119" s="7" t="s">
        <v>8</v>
      </c>
      <c r="E1119" s="9" t="s">
        <v>8</v>
      </c>
      <c r="F1119" s="11" t="s">
        <v>8</v>
      </c>
      <c r="G1119" s="7" t="s">
        <v>8</v>
      </c>
      <c r="H1119" s="9" t="s">
        <v>8</v>
      </c>
      <c r="I1119" s="11" t="s">
        <v>8</v>
      </c>
      <c r="J1119" s="7" t="s">
        <v>8</v>
      </c>
      <c r="K1119" s="9" t="s">
        <v>8</v>
      </c>
      <c r="L1119" s="11" t="s">
        <v>8</v>
      </c>
      <c r="M1119" s="7" t="s">
        <v>8</v>
      </c>
      <c r="N1119" s="9" t="s">
        <v>8</v>
      </c>
      <c r="O1119" s="11" t="s">
        <v>8</v>
      </c>
      <c r="P1119" s="7" t="s">
        <v>8</v>
      </c>
      <c r="Q1119" s="9" t="s">
        <v>8</v>
      </c>
      <c r="R1119" s="11" t="s">
        <v>8</v>
      </c>
      <c r="S1119" s="7" t="s">
        <v>8</v>
      </c>
      <c r="T1119" s="9" t="s">
        <v>8</v>
      </c>
    </row>
    <row r="1120" spans="1:20" ht="14.1" customHeight="1" x14ac:dyDescent="0.3">
      <c r="A1120" s="3" t="s">
        <v>4276</v>
      </c>
      <c r="B1120" s="3" t="s">
        <v>4277</v>
      </c>
      <c r="C1120" s="11">
        <v>25</v>
      </c>
      <c r="D1120" s="7">
        <v>180.25470064999999</v>
      </c>
      <c r="E1120" s="9">
        <v>11385.095561648801</v>
      </c>
      <c r="F1120" s="11" t="s">
        <v>8</v>
      </c>
      <c r="G1120" s="7" t="s">
        <v>8</v>
      </c>
      <c r="H1120" s="9" t="s">
        <v>8</v>
      </c>
      <c r="I1120" s="11" t="s">
        <v>8</v>
      </c>
      <c r="J1120" s="7" t="s">
        <v>8</v>
      </c>
      <c r="K1120" s="9" t="s">
        <v>8</v>
      </c>
      <c r="L1120" s="11" t="s">
        <v>8</v>
      </c>
      <c r="M1120" s="7" t="s">
        <v>8</v>
      </c>
      <c r="N1120" s="9" t="s">
        <v>8</v>
      </c>
      <c r="O1120" s="11" t="s">
        <v>8</v>
      </c>
      <c r="P1120" s="7" t="s">
        <v>8</v>
      </c>
      <c r="Q1120" s="9" t="s">
        <v>8</v>
      </c>
      <c r="R1120" s="11" t="s">
        <v>8</v>
      </c>
      <c r="S1120" s="7" t="s">
        <v>8</v>
      </c>
      <c r="T1120" s="9" t="s">
        <v>8</v>
      </c>
    </row>
    <row r="1121" spans="1:20" ht="14.1" customHeight="1" x14ac:dyDescent="0.3">
      <c r="A1121" s="3" t="s">
        <v>4279</v>
      </c>
      <c r="B1121" s="3" t="s">
        <v>4280</v>
      </c>
      <c r="C1121" s="11">
        <v>330</v>
      </c>
      <c r="D1121" s="7">
        <v>180.08804745</v>
      </c>
      <c r="E1121" s="9">
        <v>13893.504808969101</v>
      </c>
      <c r="F1121" s="11">
        <v>33</v>
      </c>
      <c r="G1121" s="7">
        <v>190.5144975</v>
      </c>
      <c r="H1121" s="9">
        <v>14378.8160217655</v>
      </c>
      <c r="I1121" s="11" t="s">
        <v>8</v>
      </c>
      <c r="J1121" s="7" t="s">
        <v>8</v>
      </c>
      <c r="K1121" s="9" t="s">
        <v>8</v>
      </c>
      <c r="L1121" s="11" t="s">
        <v>8</v>
      </c>
      <c r="M1121" s="7" t="s">
        <v>8</v>
      </c>
      <c r="N1121" s="9" t="s">
        <v>8</v>
      </c>
      <c r="O1121" s="11">
        <v>82</v>
      </c>
      <c r="P1121" s="7">
        <v>157.12940940999999</v>
      </c>
      <c r="Q1121" s="9">
        <v>11855.2873178564</v>
      </c>
      <c r="R1121" s="11">
        <v>15</v>
      </c>
      <c r="S1121" s="7">
        <v>217.74144769</v>
      </c>
      <c r="T1121" s="9">
        <v>17926.1426457216</v>
      </c>
    </row>
    <row r="1122" spans="1:20" ht="29.1" customHeight="1" x14ac:dyDescent="0.3">
      <c r="A1122" s="3" t="s">
        <v>4282</v>
      </c>
      <c r="B1122" s="2" t="s">
        <v>7758</v>
      </c>
      <c r="C1122" s="11">
        <v>23</v>
      </c>
      <c r="D1122" s="7">
        <v>127.24475828999999</v>
      </c>
      <c r="E1122" s="9">
        <v>7228.1267116875297</v>
      </c>
      <c r="F1122" s="11" t="s">
        <v>8</v>
      </c>
      <c r="G1122" s="7" t="s">
        <v>8</v>
      </c>
      <c r="H1122" s="9" t="s">
        <v>8</v>
      </c>
      <c r="I1122" s="11" t="s">
        <v>8</v>
      </c>
      <c r="J1122" s="7" t="s">
        <v>8</v>
      </c>
      <c r="K1122" s="9" t="s">
        <v>8</v>
      </c>
      <c r="L1122" s="11" t="s">
        <v>8</v>
      </c>
      <c r="M1122" s="7" t="s">
        <v>8</v>
      </c>
      <c r="N1122" s="9" t="s">
        <v>8</v>
      </c>
      <c r="O1122" s="11" t="s">
        <v>8</v>
      </c>
      <c r="P1122" s="7" t="s">
        <v>8</v>
      </c>
      <c r="Q1122" s="9" t="s">
        <v>8</v>
      </c>
      <c r="R1122" s="11" t="s">
        <v>8</v>
      </c>
      <c r="S1122" s="7" t="s">
        <v>8</v>
      </c>
      <c r="T1122" s="9" t="s">
        <v>8</v>
      </c>
    </row>
    <row r="1123" spans="1:20" ht="14.1" customHeight="1" x14ac:dyDescent="0.3">
      <c r="A1123" s="3" t="s">
        <v>4285</v>
      </c>
      <c r="B1123" s="3" t="s">
        <v>6993</v>
      </c>
      <c r="C1123" s="11">
        <v>11</v>
      </c>
      <c r="D1123" s="7">
        <v>105.75528679999999</v>
      </c>
      <c r="E1123" s="9">
        <v>6319.89257313086</v>
      </c>
      <c r="F1123" s="11" t="s">
        <v>8</v>
      </c>
      <c r="G1123" s="7" t="s">
        <v>8</v>
      </c>
      <c r="H1123" s="9" t="s">
        <v>8</v>
      </c>
      <c r="I1123" s="11" t="s">
        <v>8</v>
      </c>
      <c r="J1123" s="7" t="s">
        <v>8</v>
      </c>
      <c r="K1123" s="9" t="s">
        <v>8</v>
      </c>
      <c r="L1123" s="11" t="s">
        <v>8</v>
      </c>
      <c r="M1123" s="7" t="s">
        <v>8</v>
      </c>
      <c r="N1123" s="9" t="s">
        <v>8</v>
      </c>
      <c r="O1123" s="11" t="s">
        <v>8</v>
      </c>
      <c r="P1123" s="7" t="s">
        <v>8</v>
      </c>
      <c r="Q1123" s="9" t="s">
        <v>8</v>
      </c>
      <c r="R1123" s="11" t="s">
        <v>8</v>
      </c>
      <c r="S1123" s="7" t="s">
        <v>8</v>
      </c>
      <c r="T1123" s="9" t="s">
        <v>8</v>
      </c>
    </row>
    <row r="1124" spans="1:20" ht="29.1" customHeight="1" x14ac:dyDescent="0.3">
      <c r="A1124" s="3" t="s">
        <v>4289</v>
      </c>
      <c r="B1124" s="2" t="s">
        <v>7759</v>
      </c>
      <c r="C1124" s="11" t="s">
        <v>8</v>
      </c>
      <c r="D1124" s="7" t="s">
        <v>8</v>
      </c>
      <c r="E1124" s="9" t="s">
        <v>8</v>
      </c>
      <c r="F1124" s="11" t="s">
        <v>8</v>
      </c>
      <c r="G1124" s="7" t="s">
        <v>8</v>
      </c>
      <c r="H1124" s="9" t="s">
        <v>8</v>
      </c>
      <c r="I1124" s="11" t="s">
        <v>8</v>
      </c>
      <c r="J1124" s="7" t="s">
        <v>8</v>
      </c>
      <c r="K1124" s="9" t="s">
        <v>8</v>
      </c>
      <c r="L1124" s="11" t="s">
        <v>8</v>
      </c>
      <c r="M1124" s="7" t="s">
        <v>8</v>
      </c>
      <c r="N1124" s="9" t="s">
        <v>8</v>
      </c>
      <c r="O1124" s="11" t="s">
        <v>8</v>
      </c>
      <c r="P1124" s="7" t="s">
        <v>8</v>
      </c>
      <c r="Q1124" s="9" t="s">
        <v>8</v>
      </c>
      <c r="R1124" s="11" t="s">
        <v>8</v>
      </c>
      <c r="S1124" s="7" t="s">
        <v>8</v>
      </c>
      <c r="T1124" s="9" t="s">
        <v>8</v>
      </c>
    </row>
    <row r="1125" spans="1:20" ht="14.1" customHeight="1" x14ac:dyDescent="0.3">
      <c r="A1125" s="3" t="s">
        <v>4293</v>
      </c>
      <c r="B1125" s="3" t="s">
        <v>4294</v>
      </c>
      <c r="C1125" s="11" t="s">
        <v>8</v>
      </c>
      <c r="D1125" s="7" t="s">
        <v>8</v>
      </c>
      <c r="E1125" s="9" t="s">
        <v>8</v>
      </c>
      <c r="F1125" s="11" t="s">
        <v>8</v>
      </c>
      <c r="G1125" s="7" t="s">
        <v>8</v>
      </c>
      <c r="H1125" s="9" t="s">
        <v>8</v>
      </c>
      <c r="I1125" s="11" t="s">
        <v>8</v>
      </c>
      <c r="J1125" s="7" t="s">
        <v>8</v>
      </c>
      <c r="K1125" s="9" t="s">
        <v>8</v>
      </c>
      <c r="L1125" s="11" t="s">
        <v>8</v>
      </c>
      <c r="M1125" s="7" t="s">
        <v>8</v>
      </c>
      <c r="N1125" s="9" t="s">
        <v>8</v>
      </c>
      <c r="O1125" s="11" t="s">
        <v>8</v>
      </c>
      <c r="P1125" s="7" t="s">
        <v>8</v>
      </c>
      <c r="Q1125" s="9" t="s">
        <v>8</v>
      </c>
      <c r="R1125" s="11" t="s">
        <v>8</v>
      </c>
      <c r="S1125" s="7" t="s">
        <v>8</v>
      </c>
      <c r="T1125" s="9" t="s">
        <v>8</v>
      </c>
    </row>
    <row r="1126" spans="1:20" ht="14.1" customHeight="1" x14ac:dyDescent="0.3">
      <c r="A1126" s="3" t="s">
        <v>4297</v>
      </c>
      <c r="B1126" s="3" t="s">
        <v>6248</v>
      </c>
      <c r="C1126" s="11" t="s">
        <v>8</v>
      </c>
      <c r="D1126" s="7" t="s">
        <v>8</v>
      </c>
      <c r="E1126" s="9" t="s">
        <v>8</v>
      </c>
      <c r="F1126" s="11" t="s">
        <v>8</v>
      </c>
      <c r="G1126" s="7" t="s">
        <v>8</v>
      </c>
      <c r="H1126" s="9" t="s">
        <v>8</v>
      </c>
      <c r="I1126" s="11" t="s">
        <v>8</v>
      </c>
      <c r="J1126" s="7" t="s">
        <v>8</v>
      </c>
      <c r="K1126" s="9" t="s">
        <v>8</v>
      </c>
      <c r="L1126" s="11" t="s">
        <v>8</v>
      </c>
      <c r="M1126" s="7" t="s">
        <v>8</v>
      </c>
      <c r="N1126" s="9" t="s">
        <v>8</v>
      </c>
      <c r="O1126" s="11" t="s">
        <v>8</v>
      </c>
      <c r="P1126" s="7" t="s">
        <v>8</v>
      </c>
      <c r="Q1126" s="9" t="s">
        <v>8</v>
      </c>
      <c r="R1126" s="11" t="s">
        <v>8</v>
      </c>
      <c r="S1126" s="7" t="s">
        <v>8</v>
      </c>
      <c r="T1126" s="9" t="s">
        <v>8</v>
      </c>
    </row>
    <row r="1127" spans="1:20" ht="29.1" customHeight="1" x14ac:dyDescent="0.3">
      <c r="A1127" s="3" t="s">
        <v>4300</v>
      </c>
      <c r="B1127" s="2" t="s">
        <v>7760</v>
      </c>
      <c r="C1127" s="11" t="s">
        <v>8</v>
      </c>
      <c r="D1127" s="7" t="s">
        <v>8</v>
      </c>
      <c r="E1127" s="9" t="s">
        <v>8</v>
      </c>
      <c r="F1127" s="11" t="s">
        <v>8</v>
      </c>
      <c r="G1127" s="7" t="s">
        <v>8</v>
      </c>
      <c r="H1127" s="9" t="s">
        <v>8</v>
      </c>
      <c r="I1127" s="11" t="s">
        <v>8</v>
      </c>
      <c r="J1127" s="7" t="s">
        <v>8</v>
      </c>
      <c r="K1127" s="9" t="s">
        <v>8</v>
      </c>
      <c r="L1127" s="11" t="s">
        <v>8</v>
      </c>
      <c r="M1127" s="7" t="s">
        <v>8</v>
      </c>
      <c r="N1127" s="9" t="s">
        <v>8</v>
      </c>
      <c r="O1127" s="11" t="s">
        <v>8</v>
      </c>
      <c r="P1127" s="7" t="s">
        <v>8</v>
      </c>
      <c r="Q1127" s="9" t="s">
        <v>8</v>
      </c>
      <c r="R1127" s="11" t="s">
        <v>8</v>
      </c>
      <c r="S1127" s="7" t="s">
        <v>8</v>
      </c>
      <c r="T1127" s="9" t="s">
        <v>8</v>
      </c>
    </row>
    <row r="1128" spans="1:20" ht="14.1" customHeight="1" x14ac:dyDescent="0.3">
      <c r="A1128" s="3" t="s">
        <v>4304</v>
      </c>
      <c r="B1128" s="3" t="s">
        <v>4305</v>
      </c>
      <c r="C1128" s="11" t="s">
        <v>8</v>
      </c>
      <c r="D1128" s="7" t="s">
        <v>8</v>
      </c>
      <c r="E1128" s="9" t="s">
        <v>8</v>
      </c>
      <c r="F1128" s="11" t="s">
        <v>8</v>
      </c>
      <c r="G1128" s="7" t="s">
        <v>8</v>
      </c>
      <c r="H1128" s="9" t="s">
        <v>8</v>
      </c>
      <c r="I1128" s="11" t="s">
        <v>8</v>
      </c>
      <c r="J1128" s="7" t="s">
        <v>8</v>
      </c>
      <c r="K1128" s="9" t="s">
        <v>8</v>
      </c>
      <c r="L1128" s="11" t="s">
        <v>8</v>
      </c>
      <c r="M1128" s="7" t="s">
        <v>8</v>
      </c>
      <c r="N1128" s="9" t="s">
        <v>8</v>
      </c>
      <c r="O1128" s="11" t="s">
        <v>8</v>
      </c>
      <c r="P1128" s="7" t="s">
        <v>8</v>
      </c>
      <c r="Q1128" s="9" t="s">
        <v>8</v>
      </c>
      <c r="R1128" s="11" t="s">
        <v>8</v>
      </c>
      <c r="S1128" s="7" t="s">
        <v>8</v>
      </c>
      <c r="T1128" s="9" t="s">
        <v>8</v>
      </c>
    </row>
    <row r="1129" spans="1:20" ht="14.1" customHeight="1" x14ac:dyDescent="0.3">
      <c r="A1129" s="3" t="s">
        <v>4307</v>
      </c>
      <c r="B1129" s="3" t="s">
        <v>6996</v>
      </c>
      <c r="C1129" s="11" t="s">
        <v>8</v>
      </c>
      <c r="D1129" s="7" t="s">
        <v>8</v>
      </c>
      <c r="E1129" s="9" t="s">
        <v>8</v>
      </c>
      <c r="F1129" s="11" t="s">
        <v>8</v>
      </c>
      <c r="G1129" s="7" t="s">
        <v>8</v>
      </c>
      <c r="H1129" s="9" t="s">
        <v>8</v>
      </c>
      <c r="I1129" s="11" t="s">
        <v>8</v>
      </c>
      <c r="J1129" s="7" t="s">
        <v>8</v>
      </c>
      <c r="K1129" s="9" t="s">
        <v>8</v>
      </c>
      <c r="L1129" s="11" t="s">
        <v>8</v>
      </c>
      <c r="M1129" s="7" t="s">
        <v>8</v>
      </c>
      <c r="N1129" s="9" t="s">
        <v>8</v>
      </c>
      <c r="O1129" s="11" t="s">
        <v>8</v>
      </c>
      <c r="P1129" s="7" t="s">
        <v>8</v>
      </c>
      <c r="Q1129" s="9" t="s">
        <v>8</v>
      </c>
      <c r="R1129" s="11" t="s">
        <v>8</v>
      </c>
      <c r="S1129" s="7" t="s">
        <v>8</v>
      </c>
      <c r="T1129" s="9" t="s">
        <v>8</v>
      </c>
    </row>
    <row r="1130" spans="1:20" ht="14.1" customHeight="1" x14ac:dyDescent="0.3">
      <c r="A1130" s="3" t="s">
        <v>4310</v>
      </c>
      <c r="B1130" s="3" t="s">
        <v>4311</v>
      </c>
      <c r="C1130" s="11">
        <v>44</v>
      </c>
      <c r="D1130" s="7">
        <v>155.27477662999999</v>
      </c>
      <c r="E1130" s="9">
        <v>9494.1802978268697</v>
      </c>
      <c r="F1130" s="11" t="s">
        <v>8</v>
      </c>
      <c r="G1130" s="7" t="s">
        <v>8</v>
      </c>
      <c r="H1130" s="9" t="s">
        <v>8</v>
      </c>
      <c r="I1130" s="11">
        <v>11</v>
      </c>
      <c r="J1130" s="7">
        <v>136.62031633999999</v>
      </c>
      <c r="K1130" s="9">
        <v>8473.9736335252892</v>
      </c>
      <c r="L1130" s="11" t="s">
        <v>8</v>
      </c>
      <c r="M1130" s="7" t="s">
        <v>8</v>
      </c>
      <c r="N1130" s="9" t="s">
        <v>8</v>
      </c>
      <c r="O1130" s="11" t="s">
        <v>8</v>
      </c>
      <c r="P1130" s="7" t="s">
        <v>8</v>
      </c>
      <c r="Q1130" s="9" t="s">
        <v>8</v>
      </c>
      <c r="R1130" s="11" t="s">
        <v>8</v>
      </c>
      <c r="S1130" s="7" t="s">
        <v>8</v>
      </c>
      <c r="T1130" s="9" t="s">
        <v>8</v>
      </c>
    </row>
    <row r="1131" spans="1:20" ht="14.1" customHeight="1" x14ac:dyDescent="0.3">
      <c r="A1131" s="3" t="s">
        <v>4314</v>
      </c>
      <c r="B1131" s="3" t="s">
        <v>6997</v>
      </c>
      <c r="C1131" s="11" t="s">
        <v>8</v>
      </c>
      <c r="D1131" s="7" t="s">
        <v>8</v>
      </c>
      <c r="E1131" s="9" t="s">
        <v>8</v>
      </c>
      <c r="F1131" s="11" t="s">
        <v>8</v>
      </c>
      <c r="G1131" s="7" t="s">
        <v>8</v>
      </c>
      <c r="H1131" s="9" t="s">
        <v>8</v>
      </c>
      <c r="I1131" s="11" t="s">
        <v>8</v>
      </c>
      <c r="J1131" s="7" t="s">
        <v>8</v>
      </c>
      <c r="K1131" s="9" t="s">
        <v>8</v>
      </c>
      <c r="L1131" s="11" t="s">
        <v>8</v>
      </c>
      <c r="M1131" s="7" t="s">
        <v>8</v>
      </c>
      <c r="N1131" s="9" t="s">
        <v>8</v>
      </c>
      <c r="O1131" s="11" t="s">
        <v>8</v>
      </c>
      <c r="P1131" s="7" t="s">
        <v>8</v>
      </c>
      <c r="Q1131" s="9" t="s">
        <v>8</v>
      </c>
      <c r="R1131" s="11" t="s">
        <v>8</v>
      </c>
      <c r="S1131" s="7" t="s">
        <v>8</v>
      </c>
      <c r="T1131" s="9" t="s">
        <v>8</v>
      </c>
    </row>
    <row r="1132" spans="1:20" ht="14.1" customHeight="1" x14ac:dyDescent="0.3">
      <c r="A1132" s="3" t="s">
        <v>4317</v>
      </c>
      <c r="B1132" s="3" t="s">
        <v>6998</v>
      </c>
      <c r="C1132" s="11" t="s">
        <v>8</v>
      </c>
      <c r="D1132" s="7" t="s">
        <v>8</v>
      </c>
      <c r="E1132" s="9" t="s">
        <v>8</v>
      </c>
      <c r="F1132" s="11" t="s">
        <v>8</v>
      </c>
      <c r="G1132" s="7" t="s">
        <v>8</v>
      </c>
      <c r="H1132" s="9" t="s">
        <v>8</v>
      </c>
      <c r="I1132" s="11" t="s">
        <v>8</v>
      </c>
      <c r="J1132" s="7" t="s">
        <v>8</v>
      </c>
      <c r="K1132" s="9" t="s">
        <v>8</v>
      </c>
      <c r="L1132" s="11" t="s">
        <v>8</v>
      </c>
      <c r="M1132" s="7" t="s">
        <v>8</v>
      </c>
      <c r="N1132" s="9" t="s">
        <v>8</v>
      </c>
      <c r="O1132" s="11" t="s">
        <v>8</v>
      </c>
      <c r="P1132" s="7" t="s">
        <v>8</v>
      </c>
      <c r="Q1132" s="9" t="s">
        <v>8</v>
      </c>
      <c r="R1132" s="11" t="s">
        <v>8</v>
      </c>
      <c r="S1132" s="7" t="s">
        <v>8</v>
      </c>
      <c r="T1132" s="9" t="s">
        <v>8</v>
      </c>
    </row>
    <row r="1133" spans="1:20" ht="14.1" customHeight="1" x14ac:dyDescent="0.3">
      <c r="A1133" s="3" t="s">
        <v>4320</v>
      </c>
      <c r="B1133" s="3" t="s">
        <v>6999</v>
      </c>
      <c r="C1133" s="11">
        <v>191</v>
      </c>
      <c r="D1133" s="7">
        <v>144.64473823</v>
      </c>
      <c r="E1133" s="9">
        <v>9007.1510213808706</v>
      </c>
      <c r="F1133" s="11" t="s">
        <v>8</v>
      </c>
      <c r="G1133" s="7" t="s">
        <v>8</v>
      </c>
      <c r="H1133" s="9" t="s">
        <v>8</v>
      </c>
      <c r="I1133" s="11" t="s">
        <v>8</v>
      </c>
      <c r="J1133" s="7" t="s">
        <v>8</v>
      </c>
      <c r="K1133" s="9" t="s">
        <v>8</v>
      </c>
      <c r="L1133" s="11">
        <v>191</v>
      </c>
      <c r="M1133" s="7">
        <v>144.64473823</v>
      </c>
      <c r="N1133" s="9">
        <v>9007.1510213808706</v>
      </c>
      <c r="O1133" s="11" t="s">
        <v>8</v>
      </c>
      <c r="P1133" s="7" t="s">
        <v>8</v>
      </c>
      <c r="Q1133" s="9" t="s">
        <v>8</v>
      </c>
      <c r="R1133" s="11" t="s">
        <v>8</v>
      </c>
      <c r="S1133" s="7" t="s">
        <v>8</v>
      </c>
      <c r="T1133" s="9" t="s">
        <v>8</v>
      </c>
    </row>
    <row r="1134" spans="1:20" ht="14.1" customHeight="1" x14ac:dyDescent="0.3">
      <c r="A1134" s="3" t="s">
        <v>4324</v>
      </c>
      <c r="B1134" s="3" t="s">
        <v>7000</v>
      </c>
      <c r="C1134" s="11">
        <v>117</v>
      </c>
      <c r="D1134" s="7">
        <v>185.49242282</v>
      </c>
      <c r="E1134" s="9">
        <v>11215.9862281239</v>
      </c>
      <c r="F1134" s="11">
        <v>28</v>
      </c>
      <c r="G1134" s="7">
        <v>189.35709707999999</v>
      </c>
      <c r="H1134" s="9">
        <v>11256.831320491699</v>
      </c>
      <c r="I1134" s="11">
        <v>33</v>
      </c>
      <c r="J1134" s="7">
        <v>192.88946694000001</v>
      </c>
      <c r="K1134" s="9">
        <v>11893.638136617999</v>
      </c>
      <c r="L1134" s="11" t="s">
        <v>8</v>
      </c>
      <c r="M1134" s="7" t="s">
        <v>8</v>
      </c>
      <c r="N1134" s="9" t="s">
        <v>8</v>
      </c>
      <c r="O1134" s="11" t="s">
        <v>8</v>
      </c>
      <c r="P1134" s="7" t="s">
        <v>8</v>
      </c>
      <c r="Q1134" s="9" t="s">
        <v>8</v>
      </c>
      <c r="R1134" s="11">
        <v>11</v>
      </c>
      <c r="S1134" s="7">
        <v>192.04756442999999</v>
      </c>
      <c r="T1134" s="9">
        <v>11723.8933995764</v>
      </c>
    </row>
    <row r="1135" spans="1:20" ht="14.1" customHeight="1" x14ac:dyDescent="0.3">
      <c r="A1135" s="3" t="s">
        <v>4327</v>
      </c>
      <c r="B1135" s="3" t="s">
        <v>7001</v>
      </c>
      <c r="C1135" s="11">
        <v>262</v>
      </c>
      <c r="D1135" s="7">
        <v>257.26482233000002</v>
      </c>
      <c r="E1135" s="9">
        <v>15134.2814237078</v>
      </c>
      <c r="F1135" s="11">
        <v>41</v>
      </c>
      <c r="G1135" s="7">
        <v>286.10409109</v>
      </c>
      <c r="H1135" s="9">
        <v>16720.198386172498</v>
      </c>
      <c r="I1135" s="11" t="s">
        <v>8</v>
      </c>
      <c r="J1135" s="7" t="s">
        <v>8</v>
      </c>
      <c r="K1135" s="9" t="s">
        <v>8</v>
      </c>
      <c r="L1135" s="11" t="s">
        <v>8</v>
      </c>
      <c r="M1135" s="7" t="s">
        <v>8</v>
      </c>
      <c r="N1135" s="9" t="s">
        <v>8</v>
      </c>
      <c r="O1135" s="11">
        <v>41</v>
      </c>
      <c r="P1135" s="7">
        <v>260.78276339000001</v>
      </c>
      <c r="Q1135" s="9">
        <v>15281.6337551366</v>
      </c>
      <c r="R1135" s="11">
        <v>38</v>
      </c>
      <c r="S1135" s="7">
        <v>253.17098207999999</v>
      </c>
      <c r="T1135" s="9">
        <v>15010.3494973671</v>
      </c>
    </row>
    <row r="1136" spans="1:20" ht="29.1" customHeight="1" x14ac:dyDescent="0.3">
      <c r="A1136" s="3" t="s">
        <v>4330</v>
      </c>
      <c r="B1136" s="2" t="s">
        <v>7761</v>
      </c>
      <c r="C1136" s="11">
        <v>33</v>
      </c>
      <c r="D1136" s="7">
        <v>229.42978309</v>
      </c>
      <c r="E1136" s="9">
        <v>13340.766682622299</v>
      </c>
      <c r="F1136" s="11">
        <v>33</v>
      </c>
      <c r="G1136" s="7">
        <v>229.42978309</v>
      </c>
      <c r="H1136" s="9">
        <v>13340.766682622299</v>
      </c>
      <c r="I1136" s="11" t="s">
        <v>8</v>
      </c>
      <c r="J1136" s="7" t="s">
        <v>8</v>
      </c>
      <c r="K1136" s="9" t="s">
        <v>8</v>
      </c>
      <c r="L1136" s="11" t="s">
        <v>8</v>
      </c>
      <c r="M1136" s="7" t="s">
        <v>8</v>
      </c>
      <c r="N1136" s="9" t="s">
        <v>8</v>
      </c>
      <c r="O1136" s="11" t="s">
        <v>8</v>
      </c>
      <c r="P1136" s="7" t="s">
        <v>8</v>
      </c>
      <c r="Q1136" s="9" t="s">
        <v>8</v>
      </c>
      <c r="R1136" s="11" t="s">
        <v>8</v>
      </c>
      <c r="S1136" s="7" t="s">
        <v>8</v>
      </c>
      <c r="T1136" s="9" t="s">
        <v>8</v>
      </c>
    </row>
    <row r="1137" spans="1:20" ht="14.1" customHeight="1" x14ac:dyDescent="0.3">
      <c r="A1137" s="3" t="s">
        <v>4333</v>
      </c>
      <c r="B1137" s="3" t="s">
        <v>7003</v>
      </c>
      <c r="C1137" s="11">
        <v>25</v>
      </c>
      <c r="D1137" s="7">
        <v>243.07013762</v>
      </c>
      <c r="E1137" s="9">
        <v>13361.3808164354</v>
      </c>
      <c r="F1137" s="11" t="s">
        <v>8</v>
      </c>
      <c r="G1137" s="7" t="s">
        <v>8</v>
      </c>
      <c r="H1137" s="9" t="s">
        <v>8</v>
      </c>
      <c r="I1137" s="11" t="s">
        <v>8</v>
      </c>
      <c r="J1137" s="7" t="s">
        <v>8</v>
      </c>
      <c r="K1137" s="9" t="s">
        <v>8</v>
      </c>
      <c r="L1137" s="11" t="s">
        <v>8</v>
      </c>
      <c r="M1137" s="7" t="s">
        <v>8</v>
      </c>
      <c r="N1137" s="9" t="s">
        <v>8</v>
      </c>
      <c r="O1137" s="11" t="s">
        <v>8</v>
      </c>
      <c r="P1137" s="7" t="s">
        <v>8</v>
      </c>
      <c r="Q1137" s="9" t="s">
        <v>8</v>
      </c>
      <c r="R1137" s="11" t="s">
        <v>8</v>
      </c>
      <c r="S1137" s="7" t="s">
        <v>8</v>
      </c>
      <c r="T1137" s="9" t="s">
        <v>8</v>
      </c>
    </row>
    <row r="1138" spans="1:20" ht="29.1" customHeight="1" x14ac:dyDescent="0.3">
      <c r="A1138" s="3" t="s">
        <v>4337</v>
      </c>
      <c r="B1138" s="2" t="s">
        <v>7762</v>
      </c>
      <c r="C1138" s="11" t="s">
        <v>8</v>
      </c>
      <c r="D1138" s="7" t="s">
        <v>8</v>
      </c>
      <c r="E1138" s="9" t="s">
        <v>8</v>
      </c>
      <c r="F1138" s="11" t="s">
        <v>8</v>
      </c>
      <c r="G1138" s="7" t="s">
        <v>8</v>
      </c>
      <c r="H1138" s="9" t="s">
        <v>8</v>
      </c>
      <c r="I1138" s="11" t="s">
        <v>8</v>
      </c>
      <c r="J1138" s="7" t="s">
        <v>8</v>
      </c>
      <c r="K1138" s="9" t="s">
        <v>8</v>
      </c>
      <c r="L1138" s="11" t="s">
        <v>8</v>
      </c>
      <c r="M1138" s="7" t="s">
        <v>8</v>
      </c>
      <c r="N1138" s="9" t="s">
        <v>8</v>
      </c>
      <c r="O1138" s="11" t="s">
        <v>8</v>
      </c>
      <c r="P1138" s="7" t="s">
        <v>8</v>
      </c>
      <c r="Q1138" s="9" t="s">
        <v>8</v>
      </c>
      <c r="R1138" s="11" t="s">
        <v>8</v>
      </c>
      <c r="S1138" s="7" t="s">
        <v>8</v>
      </c>
      <c r="T1138" s="9" t="s">
        <v>8</v>
      </c>
    </row>
    <row r="1139" spans="1:20" ht="29.1" customHeight="1" x14ac:dyDescent="0.3">
      <c r="A1139" s="3" t="s">
        <v>4340</v>
      </c>
      <c r="B1139" s="2" t="s">
        <v>7763</v>
      </c>
      <c r="C1139" s="11">
        <v>370</v>
      </c>
      <c r="D1139" s="7">
        <v>144.66958636999999</v>
      </c>
      <c r="E1139" s="9">
        <v>7983.1746946159101</v>
      </c>
      <c r="F1139" s="11">
        <v>43</v>
      </c>
      <c r="G1139" s="7">
        <v>182.25555777</v>
      </c>
      <c r="H1139" s="9">
        <v>9998.9935782039902</v>
      </c>
      <c r="I1139" s="11">
        <v>103</v>
      </c>
      <c r="J1139" s="7">
        <v>133.37245017000001</v>
      </c>
      <c r="K1139" s="9">
        <v>7376.9056239256097</v>
      </c>
      <c r="L1139" s="11" t="s">
        <v>8</v>
      </c>
      <c r="M1139" s="7" t="s">
        <v>8</v>
      </c>
      <c r="N1139" s="9" t="s">
        <v>8</v>
      </c>
      <c r="O1139" s="11">
        <v>14</v>
      </c>
      <c r="P1139" s="7">
        <v>140.92497064</v>
      </c>
      <c r="Q1139" s="9">
        <v>7818.0050210565896</v>
      </c>
      <c r="R1139" s="11">
        <v>16</v>
      </c>
      <c r="S1139" s="7">
        <v>152.17631555</v>
      </c>
      <c r="T1139" s="9">
        <v>8408.0307037468701</v>
      </c>
    </row>
    <row r="1140" spans="1:20" ht="14.1" customHeight="1" x14ac:dyDescent="0.3">
      <c r="A1140" s="3" t="s">
        <v>4344</v>
      </c>
      <c r="B1140" s="3" t="s">
        <v>7006</v>
      </c>
      <c r="C1140" s="11" t="s">
        <v>8</v>
      </c>
      <c r="D1140" s="7" t="s">
        <v>8</v>
      </c>
      <c r="E1140" s="9" t="s">
        <v>8</v>
      </c>
      <c r="F1140" s="11" t="s">
        <v>8</v>
      </c>
      <c r="G1140" s="7" t="s">
        <v>8</v>
      </c>
      <c r="H1140" s="9" t="s">
        <v>8</v>
      </c>
      <c r="I1140" s="11" t="s">
        <v>8</v>
      </c>
      <c r="J1140" s="7" t="s">
        <v>8</v>
      </c>
      <c r="K1140" s="9" t="s">
        <v>8</v>
      </c>
      <c r="L1140" s="11" t="s">
        <v>8</v>
      </c>
      <c r="M1140" s="7" t="s">
        <v>8</v>
      </c>
      <c r="N1140" s="9" t="s">
        <v>8</v>
      </c>
      <c r="O1140" s="11" t="s">
        <v>8</v>
      </c>
      <c r="P1140" s="7" t="s">
        <v>8</v>
      </c>
      <c r="Q1140" s="9" t="s">
        <v>8</v>
      </c>
      <c r="R1140" s="11" t="s">
        <v>8</v>
      </c>
      <c r="S1140" s="7" t="s">
        <v>8</v>
      </c>
      <c r="T1140" s="9" t="s">
        <v>8</v>
      </c>
    </row>
    <row r="1141" spans="1:20" ht="29.1" customHeight="1" x14ac:dyDescent="0.3">
      <c r="A1141" s="3" t="s">
        <v>4348</v>
      </c>
      <c r="B1141" s="2" t="s">
        <v>7764</v>
      </c>
      <c r="C1141" s="11">
        <v>22</v>
      </c>
      <c r="D1141" s="7">
        <v>136.52841900000001</v>
      </c>
      <c r="E1141" s="9">
        <v>7726.3969281455402</v>
      </c>
      <c r="F1141" s="11">
        <v>22</v>
      </c>
      <c r="G1141" s="7">
        <v>136.52841900000001</v>
      </c>
      <c r="H1141" s="9">
        <v>7726.3969281455402</v>
      </c>
      <c r="I1141" s="11" t="s">
        <v>8</v>
      </c>
      <c r="J1141" s="7" t="s">
        <v>8</v>
      </c>
      <c r="K1141" s="9" t="s">
        <v>8</v>
      </c>
      <c r="L1141" s="11" t="s">
        <v>8</v>
      </c>
      <c r="M1141" s="7" t="s">
        <v>8</v>
      </c>
      <c r="N1141" s="9" t="s">
        <v>8</v>
      </c>
      <c r="O1141" s="11" t="s">
        <v>8</v>
      </c>
      <c r="P1141" s="7" t="s">
        <v>8</v>
      </c>
      <c r="Q1141" s="9" t="s">
        <v>8</v>
      </c>
      <c r="R1141" s="11" t="s">
        <v>8</v>
      </c>
      <c r="S1141" s="7" t="s">
        <v>8</v>
      </c>
      <c r="T1141" s="9" t="s">
        <v>8</v>
      </c>
    </row>
    <row r="1142" spans="1:20" ht="29.1" customHeight="1" x14ac:dyDescent="0.3">
      <c r="A1142" s="3" t="s">
        <v>4351</v>
      </c>
      <c r="B1142" s="2" t="s">
        <v>4352</v>
      </c>
      <c r="C1142" s="11">
        <v>66</v>
      </c>
      <c r="D1142" s="7">
        <v>141.83374609000001</v>
      </c>
      <c r="E1142" s="9">
        <v>7580.7572316995602</v>
      </c>
      <c r="F1142" s="11">
        <v>47</v>
      </c>
      <c r="G1142" s="7">
        <v>142.10508485</v>
      </c>
      <c r="H1142" s="9">
        <v>7596.7985418990702</v>
      </c>
      <c r="I1142" s="11" t="s">
        <v>8</v>
      </c>
      <c r="J1142" s="7" t="s">
        <v>8</v>
      </c>
      <c r="K1142" s="9" t="s">
        <v>8</v>
      </c>
      <c r="L1142" s="11" t="s">
        <v>8</v>
      </c>
      <c r="M1142" s="7" t="s">
        <v>8</v>
      </c>
      <c r="N1142" s="9" t="s">
        <v>8</v>
      </c>
      <c r="O1142" s="11" t="s">
        <v>8</v>
      </c>
      <c r="P1142" s="7" t="s">
        <v>8</v>
      </c>
      <c r="Q1142" s="9" t="s">
        <v>8</v>
      </c>
      <c r="R1142" s="11" t="s">
        <v>8</v>
      </c>
      <c r="S1142" s="7" t="s">
        <v>8</v>
      </c>
      <c r="T1142" s="9" t="s">
        <v>8</v>
      </c>
    </row>
    <row r="1143" spans="1:20" ht="14.1" customHeight="1" x14ac:dyDescent="0.3">
      <c r="A1143" s="3" t="s">
        <v>4354</v>
      </c>
      <c r="B1143" s="3" t="s">
        <v>7009</v>
      </c>
      <c r="C1143" s="11">
        <v>12</v>
      </c>
      <c r="D1143" s="7">
        <v>201.63526143000001</v>
      </c>
      <c r="E1143" s="9">
        <v>11791.123629940101</v>
      </c>
      <c r="F1143" s="11" t="s">
        <v>8</v>
      </c>
      <c r="G1143" s="7" t="s">
        <v>8</v>
      </c>
      <c r="H1143" s="9" t="s">
        <v>8</v>
      </c>
      <c r="I1143" s="11" t="s">
        <v>8</v>
      </c>
      <c r="J1143" s="7" t="s">
        <v>8</v>
      </c>
      <c r="K1143" s="9" t="s">
        <v>8</v>
      </c>
      <c r="L1143" s="11" t="s">
        <v>8</v>
      </c>
      <c r="M1143" s="7" t="s">
        <v>8</v>
      </c>
      <c r="N1143" s="9" t="s">
        <v>8</v>
      </c>
      <c r="O1143" s="11" t="s">
        <v>8</v>
      </c>
      <c r="P1143" s="7" t="s">
        <v>8</v>
      </c>
      <c r="Q1143" s="9" t="s">
        <v>8</v>
      </c>
      <c r="R1143" s="11" t="s">
        <v>8</v>
      </c>
      <c r="S1143" s="7" t="s">
        <v>8</v>
      </c>
      <c r="T1143" s="9" t="s">
        <v>8</v>
      </c>
    </row>
    <row r="1144" spans="1:20" ht="29.1" customHeight="1" x14ac:dyDescent="0.3">
      <c r="A1144" s="3" t="s">
        <v>4358</v>
      </c>
      <c r="B1144" s="2" t="s">
        <v>7765</v>
      </c>
      <c r="C1144" s="11" t="s">
        <v>8</v>
      </c>
      <c r="D1144" s="7" t="s">
        <v>8</v>
      </c>
      <c r="E1144" s="9" t="s">
        <v>8</v>
      </c>
      <c r="F1144" s="11" t="s">
        <v>8</v>
      </c>
      <c r="G1144" s="7" t="s">
        <v>8</v>
      </c>
      <c r="H1144" s="9" t="s">
        <v>8</v>
      </c>
      <c r="I1144" s="11" t="s">
        <v>8</v>
      </c>
      <c r="J1144" s="7" t="s">
        <v>8</v>
      </c>
      <c r="K1144" s="9" t="s">
        <v>8</v>
      </c>
      <c r="L1144" s="11" t="s">
        <v>8</v>
      </c>
      <c r="M1144" s="7" t="s">
        <v>8</v>
      </c>
      <c r="N1144" s="9" t="s">
        <v>8</v>
      </c>
      <c r="O1144" s="11" t="s">
        <v>8</v>
      </c>
      <c r="P1144" s="7" t="s">
        <v>8</v>
      </c>
      <c r="Q1144" s="9" t="s">
        <v>8</v>
      </c>
      <c r="R1144" s="11" t="s">
        <v>8</v>
      </c>
      <c r="S1144" s="7" t="s">
        <v>8</v>
      </c>
      <c r="T1144" s="9" t="s">
        <v>8</v>
      </c>
    </row>
    <row r="1145" spans="1:20" ht="14.1" customHeight="1" x14ac:dyDescent="0.3">
      <c r="A1145" s="3" t="s">
        <v>4361</v>
      </c>
      <c r="B1145" s="3" t="s">
        <v>7011</v>
      </c>
      <c r="C1145" s="11" t="s">
        <v>8</v>
      </c>
      <c r="D1145" s="7" t="s">
        <v>8</v>
      </c>
      <c r="E1145" s="9" t="s">
        <v>8</v>
      </c>
      <c r="F1145" s="11" t="s">
        <v>8</v>
      </c>
      <c r="G1145" s="7" t="s">
        <v>8</v>
      </c>
      <c r="H1145" s="9" t="s">
        <v>8</v>
      </c>
      <c r="I1145" s="11" t="s">
        <v>8</v>
      </c>
      <c r="J1145" s="7" t="s">
        <v>8</v>
      </c>
      <c r="K1145" s="9" t="s">
        <v>8</v>
      </c>
      <c r="L1145" s="11" t="s">
        <v>8</v>
      </c>
      <c r="M1145" s="7" t="s">
        <v>8</v>
      </c>
      <c r="N1145" s="9" t="s">
        <v>8</v>
      </c>
      <c r="O1145" s="11" t="s">
        <v>8</v>
      </c>
      <c r="P1145" s="7" t="s">
        <v>8</v>
      </c>
      <c r="Q1145" s="9" t="s">
        <v>8</v>
      </c>
      <c r="R1145" s="11" t="s">
        <v>8</v>
      </c>
      <c r="S1145" s="7" t="s">
        <v>8</v>
      </c>
      <c r="T1145" s="9" t="s">
        <v>8</v>
      </c>
    </row>
    <row r="1146" spans="1:20" ht="29.1" customHeight="1" x14ac:dyDescent="0.3">
      <c r="A1146" s="3" t="s">
        <v>4365</v>
      </c>
      <c r="B1146" s="2" t="s">
        <v>7766</v>
      </c>
      <c r="C1146" s="11">
        <v>24</v>
      </c>
      <c r="D1146" s="7">
        <v>200.37692138</v>
      </c>
      <c r="E1146" s="9">
        <v>11479.3398755865</v>
      </c>
      <c r="F1146" s="11" t="s">
        <v>8</v>
      </c>
      <c r="G1146" s="7" t="s">
        <v>8</v>
      </c>
      <c r="H1146" s="9" t="s">
        <v>8</v>
      </c>
      <c r="I1146" s="11" t="s">
        <v>8</v>
      </c>
      <c r="J1146" s="7" t="s">
        <v>8</v>
      </c>
      <c r="K1146" s="9" t="s">
        <v>8</v>
      </c>
      <c r="L1146" s="11" t="s">
        <v>8</v>
      </c>
      <c r="M1146" s="7" t="s">
        <v>8</v>
      </c>
      <c r="N1146" s="9" t="s">
        <v>8</v>
      </c>
      <c r="O1146" s="11" t="s">
        <v>8</v>
      </c>
      <c r="P1146" s="7" t="s">
        <v>8</v>
      </c>
      <c r="Q1146" s="9" t="s">
        <v>8</v>
      </c>
      <c r="R1146" s="11" t="s">
        <v>8</v>
      </c>
      <c r="S1146" s="7" t="s">
        <v>8</v>
      </c>
      <c r="T1146" s="9" t="s">
        <v>8</v>
      </c>
    </row>
    <row r="1147" spans="1:20" ht="14.1" customHeight="1" x14ac:dyDescent="0.3">
      <c r="A1147" s="3" t="s">
        <v>4369</v>
      </c>
      <c r="B1147" s="3" t="s">
        <v>4370</v>
      </c>
      <c r="C1147" s="11">
        <v>26</v>
      </c>
      <c r="D1147" s="7">
        <v>211.43638374</v>
      </c>
      <c r="E1147" s="9">
        <v>12709.4293767125</v>
      </c>
      <c r="F1147" s="11" t="s">
        <v>8</v>
      </c>
      <c r="G1147" s="7" t="s">
        <v>8</v>
      </c>
      <c r="H1147" s="9" t="s">
        <v>8</v>
      </c>
      <c r="I1147" s="11" t="s">
        <v>8</v>
      </c>
      <c r="J1147" s="7" t="s">
        <v>8</v>
      </c>
      <c r="K1147" s="9" t="s">
        <v>8</v>
      </c>
      <c r="L1147" s="11" t="s">
        <v>8</v>
      </c>
      <c r="M1147" s="7" t="s">
        <v>8</v>
      </c>
      <c r="N1147" s="9" t="s">
        <v>8</v>
      </c>
      <c r="O1147" s="11" t="s">
        <v>8</v>
      </c>
      <c r="P1147" s="7" t="s">
        <v>8</v>
      </c>
      <c r="Q1147" s="9" t="s">
        <v>8</v>
      </c>
      <c r="R1147" s="11" t="s">
        <v>8</v>
      </c>
      <c r="S1147" s="7" t="s">
        <v>8</v>
      </c>
      <c r="T1147" s="9" t="s">
        <v>8</v>
      </c>
    </row>
    <row r="1148" spans="1:20" ht="14.1" customHeight="1" x14ac:dyDescent="0.3">
      <c r="A1148" s="3" t="s">
        <v>4373</v>
      </c>
      <c r="B1148" s="3" t="s">
        <v>7013</v>
      </c>
      <c r="C1148" s="11" t="s">
        <v>8</v>
      </c>
      <c r="D1148" s="7" t="s">
        <v>8</v>
      </c>
      <c r="E1148" s="9" t="s">
        <v>8</v>
      </c>
      <c r="F1148" s="11" t="s">
        <v>8</v>
      </c>
      <c r="G1148" s="7" t="s">
        <v>8</v>
      </c>
      <c r="H1148" s="9" t="s">
        <v>8</v>
      </c>
      <c r="I1148" s="11" t="s">
        <v>8</v>
      </c>
      <c r="J1148" s="7" t="s">
        <v>8</v>
      </c>
      <c r="K1148" s="9" t="s">
        <v>8</v>
      </c>
      <c r="L1148" s="11" t="s">
        <v>8</v>
      </c>
      <c r="M1148" s="7" t="s">
        <v>8</v>
      </c>
      <c r="N1148" s="9" t="s">
        <v>8</v>
      </c>
      <c r="O1148" s="11" t="s">
        <v>8</v>
      </c>
      <c r="P1148" s="7" t="s">
        <v>8</v>
      </c>
      <c r="Q1148" s="9" t="s">
        <v>8</v>
      </c>
      <c r="R1148" s="11" t="s">
        <v>8</v>
      </c>
      <c r="S1148" s="7" t="s">
        <v>8</v>
      </c>
      <c r="T1148" s="9" t="s">
        <v>8</v>
      </c>
    </row>
    <row r="1149" spans="1:20" ht="14.1" customHeight="1" x14ac:dyDescent="0.3">
      <c r="A1149" s="3" t="s">
        <v>4376</v>
      </c>
      <c r="B1149" s="3" t="s">
        <v>7014</v>
      </c>
      <c r="C1149" s="11" t="s">
        <v>8</v>
      </c>
      <c r="D1149" s="7" t="s">
        <v>8</v>
      </c>
      <c r="E1149" s="9" t="s">
        <v>8</v>
      </c>
      <c r="F1149" s="11" t="s">
        <v>8</v>
      </c>
      <c r="G1149" s="7" t="s">
        <v>8</v>
      </c>
      <c r="H1149" s="9" t="s">
        <v>8</v>
      </c>
      <c r="I1149" s="11" t="s">
        <v>8</v>
      </c>
      <c r="J1149" s="7" t="s">
        <v>8</v>
      </c>
      <c r="K1149" s="9" t="s">
        <v>8</v>
      </c>
      <c r="L1149" s="11" t="s">
        <v>8</v>
      </c>
      <c r="M1149" s="7" t="s">
        <v>8</v>
      </c>
      <c r="N1149" s="9" t="s">
        <v>8</v>
      </c>
      <c r="O1149" s="11" t="s">
        <v>8</v>
      </c>
      <c r="P1149" s="7" t="s">
        <v>8</v>
      </c>
      <c r="Q1149" s="9" t="s">
        <v>8</v>
      </c>
      <c r="R1149" s="11" t="s">
        <v>8</v>
      </c>
      <c r="S1149" s="7" t="s">
        <v>8</v>
      </c>
      <c r="T1149" s="9" t="s">
        <v>8</v>
      </c>
    </row>
    <row r="1150" spans="1:20" ht="14.1" customHeight="1" x14ac:dyDescent="0.3">
      <c r="A1150" s="3" t="s">
        <v>4380</v>
      </c>
      <c r="B1150" s="3" t="s">
        <v>7015</v>
      </c>
      <c r="C1150" s="11" t="s">
        <v>8</v>
      </c>
      <c r="D1150" s="7" t="s">
        <v>8</v>
      </c>
      <c r="E1150" s="9" t="s">
        <v>8</v>
      </c>
      <c r="F1150" s="11" t="s">
        <v>8</v>
      </c>
      <c r="G1150" s="7" t="s">
        <v>8</v>
      </c>
      <c r="H1150" s="9" t="s">
        <v>8</v>
      </c>
      <c r="I1150" s="11" t="s">
        <v>8</v>
      </c>
      <c r="J1150" s="7" t="s">
        <v>8</v>
      </c>
      <c r="K1150" s="9" t="s">
        <v>8</v>
      </c>
      <c r="L1150" s="11" t="s">
        <v>8</v>
      </c>
      <c r="M1150" s="7" t="s">
        <v>8</v>
      </c>
      <c r="N1150" s="9" t="s">
        <v>8</v>
      </c>
      <c r="O1150" s="11" t="s">
        <v>8</v>
      </c>
      <c r="P1150" s="7" t="s">
        <v>8</v>
      </c>
      <c r="Q1150" s="9" t="s">
        <v>8</v>
      </c>
      <c r="R1150" s="11" t="s">
        <v>8</v>
      </c>
      <c r="S1150" s="7" t="s">
        <v>8</v>
      </c>
      <c r="T1150" s="9" t="s">
        <v>8</v>
      </c>
    </row>
    <row r="1151" spans="1:20" ht="14.1" customHeight="1" x14ac:dyDescent="0.3">
      <c r="A1151" s="3" t="s">
        <v>4384</v>
      </c>
      <c r="B1151" s="3" t="s">
        <v>7016</v>
      </c>
      <c r="C1151" s="11" t="s">
        <v>8</v>
      </c>
      <c r="D1151" s="7" t="s">
        <v>8</v>
      </c>
      <c r="E1151" s="9" t="s">
        <v>8</v>
      </c>
      <c r="F1151" s="11" t="s">
        <v>8</v>
      </c>
      <c r="G1151" s="7" t="s">
        <v>8</v>
      </c>
      <c r="H1151" s="9" t="s">
        <v>8</v>
      </c>
      <c r="I1151" s="11" t="s">
        <v>8</v>
      </c>
      <c r="J1151" s="7" t="s">
        <v>8</v>
      </c>
      <c r="K1151" s="9" t="s">
        <v>8</v>
      </c>
      <c r="L1151" s="11" t="s">
        <v>8</v>
      </c>
      <c r="M1151" s="7" t="s">
        <v>8</v>
      </c>
      <c r="N1151" s="9" t="s">
        <v>8</v>
      </c>
      <c r="O1151" s="11" t="s">
        <v>8</v>
      </c>
      <c r="P1151" s="7" t="s">
        <v>8</v>
      </c>
      <c r="Q1151" s="9" t="s">
        <v>8</v>
      </c>
      <c r="R1151" s="11" t="s">
        <v>8</v>
      </c>
      <c r="S1151" s="7" t="s">
        <v>8</v>
      </c>
      <c r="T1151" s="9" t="s">
        <v>8</v>
      </c>
    </row>
    <row r="1152" spans="1:20" ht="14.1" customHeight="1" x14ac:dyDescent="0.3">
      <c r="A1152" s="3" t="s">
        <v>4388</v>
      </c>
      <c r="B1152" s="3" t="s">
        <v>4389</v>
      </c>
      <c r="C1152" s="11" t="s">
        <v>8</v>
      </c>
      <c r="D1152" s="7" t="s">
        <v>8</v>
      </c>
      <c r="E1152" s="9" t="s">
        <v>8</v>
      </c>
      <c r="F1152" s="11" t="s">
        <v>8</v>
      </c>
      <c r="G1152" s="7" t="s">
        <v>8</v>
      </c>
      <c r="H1152" s="9" t="s">
        <v>8</v>
      </c>
      <c r="I1152" s="11" t="s">
        <v>8</v>
      </c>
      <c r="J1152" s="7" t="s">
        <v>8</v>
      </c>
      <c r="K1152" s="9" t="s">
        <v>8</v>
      </c>
      <c r="L1152" s="11" t="s">
        <v>8</v>
      </c>
      <c r="M1152" s="7" t="s">
        <v>8</v>
      </c>
      <c r="N1152" s="9" t="s">
        <v>8</v>
      </c>
      <c r="O1152" s="11" t="s">
        <v>8</v>
      </c>
      <c r="P1152" s="7" t="s">
        <v>8</v>
      </c>
      <c r="Q1152" s="9" t="s">
        <v>8</v>
      </c>
      <c r="R1152" s="11" t="s">
        <v>8</v>
      </c>
      <c r="S1152" s="7" t="s">
        <v>8</v>
      </c>
      <c r="T1152" s="9" t="s">
        <v>8</v>
      </c>
    </row>
    <row r="1153" spans="1:20" ht="29.1" customHeight="1" x14ac:dyDescent="0.3">
      <c r="A1153" s="3" t="s">
        <v>4392</v>
      </c>
      <c r="B1153" s="2" t="s">
        <v>7767</v>
      </c>
      <c r="C1153" s="11" t="s">
        <v>8</v>
      </c>
      <c r="D1153" s="7" t="s">
        <v>8</v>
      </c>
      <c r="E1153" s="9" t="s">
        <v>8</v>
      </c>
      <c r="F1153" s="11" t="s">
        <v>8</v>
      </c>
      <c r="G1153" s="7" t="s">
        <v>8</v>
      </c>
      <c r="H1153" s="9" t="s">
        <v>8</v>
      </c>
      <c r="I1153" s="11" t="s">
        <v>8</v>
      </c>
      <c r="J1153" s="7" t="s">
        <v>8</v>
      </c>
      <c r="K1153" s="9" t="s">
        <v>8</v>
      </c>
      <c r="L1153" s="11" t="s">
        <v>8</v>
      </c>
      <c r="M1153" s="7" t="s">
        <v>8</v>
      </c>
      <c r="N1153" s="9" t="s">
        <v>8</v>
      </c>
      <c r="O1153" s="11" t="s">
        <v>8</v>
      </c>
      <c r="P1153" s="7" t="s">
        <v>8</v>
      </c>
      <c r="Q1153" s="9" t="s">
        <v>8</v>
      </c>
      <c r="R1153" s="11" t="s">
        <v>8</v>
      </c>
      <c r="S1153" s="7" t="s">
        <v>8</v>
      </c>
      <c r="T1153" s="9" t="s">
        <v>8</v>
      </c>
    </row>
    <row r="1154" spans="1:20" ht="14.1" customHeight="1" x14ac:dyDescent="0.3">
      <c r="A1154" s="3" t="s">
        <v>4395</v>
      </c>
      <c r="B1154" s="3" t="s">
        <v>7018</v>
      </c>
      <c r="C1154" s="11">
        <v>11</v>
      </c>
      <c r="D1154" s="7">
        <v>82.871138607999995</v>
      </c>
      <c r="E1154" s="9">
        <v>16646.389944410399</v>
      </c>
      <c r="F1154" s="11" t="s">
        <v>8</v>
      </c>
      <c r="G1154" s="7" t="s">
        <v>8</v>
      </c>
      <c r="H1154" s="9" t="s">
        <v>8</v>
      </c>
      <c r="I1154" s="11" t="s">
        <v>8</v>
      </c>
      <c r="J1154" s="7" t="s">
        <v>8</v>
      </c>
      <c r="K1154" s="9" t="s">
        <v>8</v>
      </c>
      <c r="L1154" s="11" t="s">
        <v>8</v>
      </c>
      <c r="M1154" s="7" t="s">
        <v>8</v>
      </c>
      <c r="N1154" s="9" t="s">
        <v>8</v>
      </c>
      <c r="O1154" s="11" t="s">
        <v>8</v>
      </c>
      <c r="P1154" s="7" t="s">
        <v>8</v>
      </c>
      <c r="Q1154" s="9" t="s">
        <v>8</v>
      </c>
      <c r="R1154" s="11" t="s">
        <v>8</v>
      </c>
      <c r="S1154" s="7" t="s">
        <v>8</v>
      </c>
      <c r="T1154" s="9" t="s">
        <v>8</v>
      </c>
    </row>
    <row r="1155" spans="1:20" ht="14.1" customHeight="1" x14ac:dyDescent="0.3">
      <c r="A1155" s="3" t="s">
        <v>4399</v>
      </c>
      <c r="B1155" s="3" t="s">
        <v>4400</v>
      </c>
      <c r="C1155" s="11" t="s">
        <v>8</v>
      </c>
      <c r="D1155" s="7" t="s">
        <v>8</v>
      </c>
      <c r="E1155" s="9" t="s">
        <v>8</v>
      </c>
      <c r="F1155" s="11" t="s">
        <v>8</v>
      </c>
      <c r="G1155" s="7" t="s">
        <v>8</v>
      </c>
      <c r="H1155" s="9" t="s">
        <v>8</v>
      </c>
      <c r="I1155" s="11" t="s">
        <v>8</v>
      </c>
      <c r="J1155" s="7" t="s">
        <v>8</v>
      </c>
      <c r="K1155" s="9" t="s">
        <v>8</v>
      </c>
      <c r="L1155" s="11" t="s">
        <v>8</v>
      </c>
      <c r="M1155" s="7" t="s">
        <v>8</v>
      </c>
      <c r="N1155" s="9" t="s">
        <v>8</v>
      </c>
      <c r="O1155" s="11" t="s">
        <v>8</v>
      </c>
      <c r="P1155" s="7" t="s">
        <v>8</v>
      </c>
      <c r="Q1155" s="9" t="s">
        <v>8</v>
      </c>
      <c r="R1155" s="11" t="s">
        <v>8</v>
      </c>
      <c r="S1155" s="7" t="s">
        <v>8</v>
      </c>
      <c r="T1155" s="9" t="s">
        <v>8</v>
      </c>
    </row>
    <row r="1156" spans="1:20" ht="14.1" customHeight="1" x14ac:dyDescent="0.3">
      <c r="A1156" s="3" t="s">
        <v>4403</v>
      </c>
      <c r="B1156" s="3" t="s">
        <v>7019</v>
      </c>
      <c r="C1156" s="11" t="s">
        <v>8</v>
      </c>
      <c r="D1156" s="7" t="s">
        <v>8</v>
      </c>
      <c r="E1156" s="9" t="s">
        <v>8</v>
      </c>
      <c r="F1156" s="11" t="s">
        <v>8</v>
      </c>
      <c r="G1156" s="7" t="s">
        <v>8</v>
      </c>
      <c r="H1156" s="9" t="s">
        <v>8</v>
      </c>
      <c r="I1156" s="11" t="s">
        <v>8</v>
      </c>
      <c r="J1156" s="7" t="s">
        <v>8</v>
      </c>
      <c r="K1156" s="9" t="s">
        <v>8</v>
      </c>
      <c r="L1156" s="11" t="s">
        <v>8</v>
      </c>
      <c r="M1156" s="7" t="s">
        <v>8</v>
      </c>
      <c r="N1156" s="9" t="s">
        <v>8</v>
      </c>
      <c r="O1156" s="11" t="s">
        <v>8</v>
      </c>
      <c r="P1156" s="7" t="s">
        <v>8</v>
      </c>
      <c r="Q1156" s="9" t="s">
        <v>8</v>
      </c>
      <c r="R1156" s="11" t="s">
        <v>8</v>
      </c>
      <c r="S1156" s="7" t="s">
        <v>8</v>
      </c>
      <c r="T1156" s="9" t="s">
        <v>8</v>
      </c>
    </row>
    <row r="1157" spans="1:20" ht="29.1" customHeight="1" x14ac:dyDescent="0.3">
      <c r="A1157" s="3" t="s">
        <v>4407</v>
      </c>
      <c r="B1157" s="2" t="s">
        <v>7768</v>
      </c>
      <c r="C1157" s="11" t="s">
        <v>8</v>
      </c>
      <c r="D1157" s="7" t="s">
        <v>8</v>
      </c>
      <c r="E1157" s="9" t="s">
        <v>8</v>
      </c>
      <c r="F1157" s="11" t="s">
        <v>8</v>
      </c>
      <c r="G1157" s="7" t="s">
        <v>8</v>
      </c>
      <c r="H1157" s="9" t="s">
        <v>8</v>
      </c>
      <c r="I1157" s="11" t="s">
        <v>8</v>
      </c>
      <c r="J1157" s="7" t="s">
        <v>8</v>
      </c>
      <c r="K1157" s="9" t="s">
        <v>8</v>
      </c>
      <c r="L1157" s="11" t="s">
        <v>8</v>
      </c>
      <c r="M1157" s="7" t="s">
        <v>8</v>
      </c>
      <c r="N1157" s="9" t="s">
        <v>8</v>
      </c>
      <c r="O1157" s="11" t="s">
        <v>8</v>
      </c>
      <c r="P1157" s="7" t="s">
        <v>8</v>
      </c>
      <c r="Q1157" s="9" t="s">
        <v>8</v>
      </c>
      <c r="R1157" s="11" t="s">
        <v>8</v>
      </c>
      <c r="S1157" s="7" t="s">
        <v>8</v>
      </c>
      <c r="T1157" s="9" t="s">
        <v>8</v>
      </c>
    </row>
    <row r="1158" spans="1:20" ht="14.1" customHeight="1" x14ac:dyDescent="0.3">
      <c r="A1158" s="3" t="s">
        <v>4411</v>
      </c>
      <c r="B1158" s="3" t="s">
        <v>6494</v>
      </c>
      <c r="C1158" s="11" t="s">
        <v>8</v>
      </c>
      <c r="D1158" s="7" t="s">
        <v>8</v>
      </c>
      <c r="E1158" s="9" t="s">
        <v>8</v>
      </c>
      <c r="F1158" s="11" t="s">
        <v>8</v>
      </c>
      <c r="G1158" s="7" t="s">
        <v>8</v>
      </c>
      <c r="H1158" s="9" t="s">
        <v>8</v>
      </c>
      <c r="I1158" s="11" t="s">
        <v>8</v>
      </c>
      <c r="J1158" s="7" t="s">
        <v>8</v>
      </c>
      <c r="K1158" s="9" t="s">
        <v>8</v>
      </c>
      <c r="L1158" s="11" t="s">
        <v>8</v>
      </c>
      <c r="M1158" s="7" t="s">
        <v>8</v>
      </c>
      <c r="N1158" s="9" t="s">
        <v>8</v>
      </c>
      <c r="O1158" s="11" t="s">
        <v>8</v>
      </c>
      <c r="P1158" s="7" t="s">
        <v>8</v>
      </c>
      <c r="Q1158" s="9" t="s">
        <v>8</v>
      </c>
      <c r="R1158" s="11" t="s">
        <v>8</v>
      </c>
      <c r="S1158" s="7" t="s">
        <v>8</v>
      </c>
      <c r="T1158" s="9" t="s">
        <v>8</v>
      </c>
    </row>
    <row r="1159" spans="1:20" ht="14.1" customHeight="1" x14ac:dyDescent="0.3">
      <c r="A1159" s="3" t="s">
        <v>4414</v>
      </c>
      <c r="B1159" s="3" t="s">
        <v>7021</v>
      </c>
      <c r="C1159" s="11" t="s">
        <v>8</v>
      </c>
      <c r="D1159" s="7" t="s">
        <v>8</v>
      </c>
      <c r="E1159" s="9" t="s">
        <v>8</v>
      </c>
      <c r="F1159" s="11" t="s">
        <v>8</v>
      </c>
      <c r="G1159" s="7" t="s">
        <v>8</v>
      </c>
      <c r="H1159" s="9" t="s">
        <v>8</v>
      </c>
      <c r="I1159" s="11" t="s">
        <v>8</v>
      </c>
      <c r="J1159" s="7" t="s">
        <v>8</v>
      </c>
      <c r="K1159" s="9" t="s">
        <v>8</v>
      </c>
      <c r="L1159" s="11" t="s">
        <v>8</v>
      </c>
      <c r="M1159" s="7" t="s">
        <v>8</v>
      </c>
      <c r="N1159" s="9" t="s">
        <v>8</v>
      </c>
      <c r="O1159" s="11" t="s">
        <v>8</v>
      </c>
      <c r="P1159" s="7" t="s">
        <v>8</v>
      </c>
      <c r="Q1159" s="9" t="s">
        <v>8</v>
      </c>
      <c r="R1159" s="11" t="s">
        <v>8</v>
      </c>
      <c r="S1159" s="7" t="s">
        <v>8</v>
      </c>
      <c r="T1159" s="9" t="s">
        <v>8</v>
      </c>
    </row>
    <row r="1160" spans="1:20" ht="14.1" customHeight="1" x14ac:dyDescent="0.3">
      <c r="A1160" s="3" t="s">
        <v>4419</v>
      </c>
      <c r="B1160" s="3" t="s">
        <v>7022</v>
      </c>
      <c r="C1160" s="11" t="s">
        <v>8</v>
      </c>
      <c r="D1160" s="7" t="s">
        <v>8</v>
      </c>
      <c r="E1160" s="9" t="s">
        <v>8</v>
      </c>
      <c r="F1160" s="11" t="s">
        <v>8</v>
      </c>
      <c r="G1160" s="7" t="s">
        <v>8</v>
      </c>
      <c r="H1160" s="9" t="s">
        <v>8</v>
      </c>
      <c r="I1160" s="11" t="s">
        <v>8</v>
      </c>
      <c r="J1160" s="7" t="s">
        <v>8</v>
      </c>
      <c r="K1160" s="9" t="s">
        <v>8</v>
      </c>
      <c r="L1160" s="11" t="s">
        <v>8</v>
      </c>
      <c r="M1160" s="7" t="s">
        <v>8</v>
      </c>
      <c r="N1160" s="9" t="s">
        <v>8</v>
      </c>
      <c r="O1160" s="11" t="s">
        <v>8</v>
      </c>
      <c r="P1160" s="7" t="s">
        <v>8</v>
      </c>
      <c r="Q1160" s="9" t="s">
        <v>8</v>
      </c>
      <c r="R1160" s="11" t="s">
        <v>8</v>
      </c>
      <c r="S1160" s="7" t="s">
        <v>8</v>
      </c>
      <c r="T1160" s="9" t="s">
        <v>8</v>
      </c>
    </row>
    <row r="1161" spans="1:20" ht="14.1" customHeight="1" x14ac:dyDescent="0.3">
      <c r="A1161" s="3" t="s">
        <v>4423</v>
      </c>
      <c r="B1161" s="3" t="s">
        <v>4424</v>
      </c>
      <c r="C1161" s="11" t="s">
        <v>8</v>
      </c>
      <c r="D1161" s="7" t="s">
        <v>8</v>
      </c>
      <c r="E1161" s="9" t="s">
        <v>8</v>
      </c>
      <c r="F1161" s="11" t="s">
        <v>8</v>
      </c>
      <c r="G1161" s="7" t="s">
        <v>8</v>
      </c>
      <c r="H1161" s="9" t="s">
        <v>8</v>
      </c>
      <c r="I1161" s="11" t="s">
        <v>8</v>
      </c>
      <c r="J1161" s="7" t="s">
        <v>8</v>
      </c>
      <c r="K1161" s="9" t="s">
        <v>8</v>
      </c>
      <c r="L1161" s="11" t="s">
        <v>8</v>
      </c>
      <c r="M1161" s="7" t="s">
        <v>8</v>
      </c>
      <c r="N1161" s="9" t="s">
        <v>8</v>
      </c>
      <c r="O1161" s="11" t="s">
        <v>8</v>
      </c>
      <c r="P1161" s="7" t="s">
        <v>8</v>
      </c>
      <c r="Q1161" s="9" t="s">
        <v>8</v>
      </c>
      <c r="R1161" s="11" t="s">
        <v>8</v>
      </c>
      <c r="S1161" s="7" t="s">
        <v>8</v>
      </c>
      <c r="T1161" s="9" t="s">
        <v>8</v>
      </c>
    </row>
    <row r="1162" spans="1:20" ht="14.1" customHeight="1" x14ac:dyDescent="0.3">
      <c r="A1162" s="3" t="s">
        <v>4426</v>
      </c>
      <c r="B1162" s="3" t="s">
        <v>7023</v>
      </c>
      <c r="C1162" s="11" t="s">
        <v>8</v>
      </c>
      <c r="D1162" s="7" t="s">
        <v>8</v>
      </c>
      <c r="E1162" s="9" t="s">
        <v>8</v>
      </c>
      <c r="F1162" s="11" t="s">
        <v>8</v>
      </c>
      <c r="G1162" s="7" t="s">
        <v>8</v>
      </c>
      <c r="H1162" s="9" t="s">
        <v>8</v>
      </c>
      <c r="I1162" s="11" t="s">
        <v>8</v>
      </c>
      <c r="J1162" s="7" t="s">
        <v>8</v>
      </c>
      <c r="K1162" s="9" t="s">
        <v>8</v>
      </c>
      <c r="L1162" s="11" t="s">
        <v>8</v>
      </c>
      <c r="M1162" s="7" t="s">
        <v>8</v>
      </c>
      <c r="N1162" s="9" t="s">
        <v>8</v>
      </c>
      <c r="O1162" s="11" t="s">
        <v>8</v>
      </c>
      <c r="P1162" s="7" t="s">
        <v>8</v>
      </c>
      <c r="Q1162" s="9" t="s">
        <v>8</v>
      </c>
      <c r="R1162" s="11" t="s">
        <v>8</v>
      </c>
      <c r="S1162" s="7" t="s">
        <v>8</v>
      </c>
      <c r="T1162" s="9" t="s">
        <v>8</v>
      </c>
    </row>
    <row r="1163" spans="1:20" ht="29.1" customHeight="1" x14ac:dyDescent="0.3">
      <c r="A1163" s="3" t="s">
        <v>4430</v>
      </c>
      <c r="B1163" s="2" t="s">
        <v>7769</v>
      </c>
      <c r="C1163" s="11" t="s">
        <v>8</v>
      </c>
      <c r="D1163" s="7" t="s">
        <v>8</v>
      </c>
      <c r="E1163" s="9" t="s">
        <v>8</v>
      </c>
      <c r="F1163" s="11" t="s">
        <v>8</v>
      </c>
      <c r="G1163" s="7" t="s">
        <v>8</v>
      </c>
      <c r="H1163" s="9" t="s">
        <v>8</v>
      </c>
      <c r="I1163" s="11" t="s">
        <v>8</v>
      </c>
      <c r="J1163" s="7" t="s">
        <v>8</v>
      </c>
      <c r="K1163" s="9" t="s">
        <v>8</v>
      </c>
      <c r="L1163" s="11" t="s">
        <v>8</v>
      </c>
      <c r="M1163" s="7" t="s">
        <v>8</v>
      </c>
      <c r="N1163" s="9" t="s">
        <v>8</v>
      </c>
      <c r="O1163" s="11" t="s">
        <v>8</v>
      </c>
      <c r="P1163" s="7" t="s">
        <v>8</v>
      </c>
      <c r="Q1163" s="9" t="s">
        <v>8</v>
      </c>
      <c r="R1163" s="11" t="s">
        <v>8</v>
      </c>
      <c r="S1163" s="7" t="s">
        <v>8</v>
      </c>
      <c r="T1163" s="9" t="s">
        <v>8</v>
      </c>
    </row>
    <row r="1164" spans="1:20" ht="29.1" customHeight="1" x14ac:dyDescent="0.3">
      <c r="A1164" s="3" t="s">
        <v>4434</v>
      </c>
      <c r="B1164" s="2" t="s">
        <v>7770</v>
      </c>
      <c r="C1164" s="11">
        <v>130</v>
      </c>
      <c r="D1164" s="7">
        <v>122.32133046</v>
      </c>
      <c r="E1164" s="9">
        <v>11622.927448037301</v>
      </c>
      <c r="F1164" s="11">
        <v>11</v>
      </c>
      <c r="G1164" s="7">
        <v>123.49343257</v>
      </c>
      <c r="H1164" s="9">
        <v>18877.5824198099</v>
      </c>
      <c r="I1164" s="11">
        <v>38</v>
      </c>
      <c r="J1164" s="7">
        <v>122.1960788</v>
      </c>
      <c r="K1164" s="9">
        <v>10485.3211106199</v>
      </c>
      <c r="L1164" s="11">
        <v>23</v>
      </c>
      <c r="M1164" s="7">
        <v>118.97114154</v>
      </c>
      <c r="N1164" s="9">
        <v>3603.2068439078798</v>
      </c>
      <c r="O1164" s="11" t="s">
        <v>8</v>
      </c>
      <c r="P1164" s="7" t="s">
        <v>8</v>
      </c>
      <c r="Q1164" s="9" t="s">
        <v>8</v>
      </c>
      <c r="R1164" s="11" t="s">
        <v>8</v>
      </c>
      <c r="S1164" s="7" t="s">
        <v>8</v>
      </c>
      <c r="T1164" s="9" t="s">
        <v>8</v>
      </c>
    </row>
    <row r="1165" spans="1:20" ht="14.1" customHeight="1" x14ac:dyDescent="0.3">
      <c r="A1165" s="3" t="s">
        <v>4437</v>
      </c>
      <c r="B1165" s="3" t="s">
        <v>7026</v>
      </c>
      <c r="C1165" s="11" t="s">
        <v>8</v>
      </c>
      <c r="D1165" s="7" t="s">
        <v>8</v>
      </c>
      <c r="E1165" s="9" t="s">
        <v>8</v>
      </c>
      <c r="F1165" s="11" t="s">
        <v>8</v>
      </c>
      <c r="G1165" s="7" t="s">
        <v>8</v>
      </c>
      <c r="H1165" s="9" t="s">
        <v>8</v>
      </c>
      <c r="I1165" s="11" t="s">
        <v>8</v>
      </c>
      <c r="J1165" s="7" t="s">
        <v>8</v>
      </c>
      <c r="K1165" s="9" t="s">
        <v>8</v>
      </c>
      <c r="L1165" s="11" t="s">
        <v>8</v>
      </c>
      <c r="M1165" s="7" t="s">
        <v>8</v>
      </c>
      <c r="N1165" s="9" t="s">
        <v>8</v>
      </c>
      <c r="O1165" s="11" t="s">
        <v>8</v>
      </c>
      <c r="P1165" s="7" t="s">
        <v>8</v>
      </c>
      <c r="Q1165" s="9" t="s">
        <v>8</v>
      </c>
      <c r="R1165" s="11" t="s">
        <v>8</v>
      </c>
      <c r="S1165" s="7" t="s">
        <v>8</v>
      </c>
      <c r="T1165" s="9" t="s">
        <v>8</v>
      </c>
    </row>
    <row r="1166" spans="1:20" ht="29.1" customHeight="1" x14ac:dyDescent="0.3">
      <c r="A1166" s="3" t="s">
        <v>4441</v>
      </c>
      <c r="B1166" s="2" t="s">
        <v>7771</v>
      </c>
      <c r="C1166" s="11" t="s">
        <v>8</v>
      </c>
      <c r="D1166" s="7" t="s">
        <v>8</v>
      </c>
      <c r="E1166" s="9" t="s">
        <v>8</v>
      </c>
      <c r="F1166" s="11" t="s">
        <v>8</v>
      </c>
      <c r="G1166" s="7" t="s">
        <v>8</v>
      </c>
      <c r="H1166" s="9" t="s">
        <v>8</v>
      </c>
      <c r="I1166" s="11" t="s">
        <v>8</v>
      </c>
      <c r="J1166" s="7" t="s">
        <v>8</v>
      </c>
      <c r="K1166" s="9" t="s">
        <v>8</v>
      </c>
      <c r="L1166" s="11" t="s">
        <v>8</v>
      </c>
      <c r="M1166" s="7" t="s">
        <v>8</v>
      </c>
      <c r="N1166" s="9" t="s">
        <v>8</v>
      </c>
      <c r="O1166" s="11" t="s">
        <v>8</v>
      </c>
      <c r="P1166" s="7" t="s">
        <v>8</v>
      </c>
      <c r="Q1166" s="9" t="s">
        <v>8</v>
      </c>
      <c r="R1166" s="11" t="s">
        <v>8</v>
      </c>
      <c r="S1166" s="7" t="s">
        <v>8</v>
      </c>
      <c r="T1166" s="9" t="s">
        <v>8</v>
      </c>
    </row>
    <row r="1167" spans="1:20" ht="14.1" customHeight="1" x14ac:dyDescent="0.3">
      <c r="A1167" s="3" t="s">
        <v>4445</v>
      </c>
      <c r="B1167" s="3" t="s">
        <v>7028</v>
      </c>
      <c r="C1167" s="11" t="s">
        <v>8</v>
      </c>
      <c r="D1167" s="7" t="s">
        <v>8</v>
      </c>
      <c r="E1167" s="9" t="s">
        <v>8</v>
      </c>
      <c r="F1167" s="11" t="s">
        <v>8</v>
      </c>
      <c r="G1167" s="7" t="s">
        <v>8</v>
      </c>
      <c r="H1167" s="9" t="s">
        <v>8</v>
      </c>
      <c r="I1167" s="11" t="s">
        <v>8</v>
      </c>
      <c r="J1167" s="7" t="s">
        <v>8</v>
      </c>
      <c r="K1167" s="9" t="s">
        <v>8</v>
      </c>
      <c r="L1167" s="11" t="s">
        <v>8</v>
      </c>
      <c r="M1167" s="7" t="s">
        <v>8</v>
      </c>
      <c r="N1167" s="9" t="s">
        <v>8</v>
      </c>
      <c r="O1167" s="11" t="s">
        <v>8</v>
      </c>
      <c r="P1167" s="7" t="s">
        <v>8</v>
      </c>
      <c r="Q1167" s="9" t="s">
        <v>8</v>
      </c>
      <c r="R1167" s="11" t="s">
        <v>8</v>
      </c>
      <c r="S1167" s="7" t="s">
        <v>8</v>
      </c>
      <c r="T1167" s="9" t="s">
        <v>8</v>
      </c>
    </row>
    <row r="1168" spans="1:20" ht="14.1" customHeight="1" x14ac:dyDescent="0.3">
      <c r="A1168" s="3" t="s">
        <v>4449</v>
      </c>
      <c r="B1168" s="3" t="s">
        <v>7029</v>
      </c>
      <c r="C1168" s="11">
        <v>18</v>
      </c>
      <c r="D1168" s="7">
        <v>83.928768688000005</v>
      </c>
      <c r="E1168" s="9">
        <v>5893.3630398820396</v>
      </c>
      <c r="F1168" s="11" t="s">
        <v>8</v>
      </c>
      <c r="G1168" s="7" t="s">
        <v>8</v>
      </c>
      <c r="H1168" s="9" t="s">
        <v>8</v>
      </c>
      <c r="I1168" s="11" t="s">
        <v>8</v>
      </c>
      <c r="J1168" s="7" t="s">
        <v>8</v>
      </c>
      <c r="K1168" s="9" t="s">
        <v>8</v>
      </c>
      <c r="L1168" s="11" t="s">
        <v>8</v>
      </c>
      <c r="M1168" s="7" t="s">
        <v>8</v>
      </c>
      <c r="N1168" s="9" t="s">
        <v>8</v>
      </c>
      <c r="O1168" s="11" t="s">
        <v>8</v>
      </c>
      <c r="P1168" s="7" t="s">
        <v>8</v>
      </c>
      <c r="Q1168" s="9" t="s">
        <v>8</v>
      </c>
      <c r="R1168" s="11" t="s">
        <v>8</v>
      </c>
      <c r="S1168" s="7" t="s">
        <v>8</v>
      </c>
      <c r="T1168" s="9" t="s">
        <v>8</v>
      </c>
    </row>
    <row r="1169" spans="1:20" ht="14.1" customHeight="1" x14ac:dyDescent="0.3">
      <c r="A1169" s="3" t="s">
        <v>4453</v>
      </c>
      <c r="B1169" s="3" t="s">
        <v>4454</v>
      </c>
      <c r="C1169" s="11" t="s">
        <v>8</v>
      </c>
      <c r="D1169" s="7" t="s">
        <v>8</v>
      </c>
      <c r="E1169" s="9" t="s">
        <v>8</v>
      </c>
      <c r="F1169" s="11" t="s">
        <v>8</v>
      </c>
      <c r="G1169" s="7" t="s">
        <v>8</v>
      </c>
      <c r="H1169" s="9" t="s">
        <v>8</v>
      </c>
      <c r="I1169" s="11" t="s">
        <v>8</v>
      </c>
      <c r="J1169" s="7" t="s">
        <v>8</v>
      </c>
      <c r="K1169" s="9" t="s">
        <v>8</v>
      </c>
      <c r="L1169" s="11" t="s">
        <v>8</v>
      </c>
      <c r="M1169" s="7" t="s">
        <v>8</v>
      </c>
      <c r="N1169" s="9" t="s">
        <v>8</v>
      </c>
      <c r="O1169" s="11" t="s">
        <v>8</v>
      </c>
      <c r="P1169" s="7" t="s">
        <v>8</v>
      </c>
      <c r="Q1169" s="9" t="s">
        <v>8</v>
      </c>
      <c r="R1169" s="11" t="s">
        <v>8</v>
      </c>
      <c r="S1169" s="7" t="s">
        <v>8</v>
      </c>
      <c r="T1169" s="9" t="s">
        <v>8</v>
      </c>
    </row>
    <row r="1170" spans="1:20" ht="14.1" customHeight="1" x14ac:dyDescent="0.3">
      <c r="A1170" s="3" t="s">
        <v>4459</v>
      </c>
      <c r="B1170" s="3" t="s">
        <v>7030</v>
      </c>
      <c r="C1170" s="11" t="s">
        <v>8</v>
      </c>
      <c r="D1170" s="7" t="s">
        <v>8</v>
      </c>
      <c r="E1170" s="9" t="s">
        <v>8</v>
      </c>
      <c r="F1170" s="11" t="s">
        <v>8</v>
      </c>
      <c r="G1170" s="7" t="s">
        <v>8</v>
      </c>
      <c r="H1170" s="9" t="s">
        <v>8</v>
      </c>
      <c r="I1170" s="11" t="s">
        <v>8</v>
      </c>
      <c r="J1170" s="7" t="s">
        <v>8</v>
      </c>
      <c r="K1170" s="9" t="s">
        <v>8</v>
      </c>
      <c r="L1170" s="11" t="s">
        <v>8</v>
      </c>
      <c r="M1170" s="7" t="s">
        <v>8</v>
      </c>
      <c r="N1170" s="9" t="s">
        <v>8</v>
      </c>
      <c r="O1170" s="11" t="s">
        <v>8</v>
      </c>
      <c r="P1170" s="7" t="s">
        <v>8</v>
      </c>
      <c r="Q1170" s="9" t="s">
        <v>8</v>
      </c>
      <c r="R1170" s="11" t="s">
        <v>8</v>
      </c>
      <c r="S1170" s="7" t="s">
        <v>8</v>
      </c>
      <c r="T1170" s="9" t="s">
        <v>8</v>
      </c>
    </row>
    <row r="1171" spans="1:20" ht="14.1" customHeight="1" x14ac:dyDescent="0.3">
      <c r="A1171" s="3" t="s">
        <v>4462</v>
      </c>
      <c r="B1171" s="3" t="s">
        <v>4463</v>
      </c>
      <c r="C1171" s="11" t="s">
        <v>8</v>
      </c>
      <c r="D1171" s="7" t="s">
        <v>8</v>
      </c>
      <c r="E1171" s="9" t="s">
        <v>8</v>
      </c>
      <c r="F1171" s="11" t="s">
        <v>8</v>
      </c>
      <c r="G1171" s="7" t="s">
        <v>8</v>
      </c>
      <c r="H1171" s="9" t="s">
        <v>8</v>
      </c>
      <c r="I1171" s="11" t="s">
        <v>8</v>
      </c>
      <c r="J1171" s="7" t="s">
        <v>8</v>
      </c>
      <c r="K1171" s="9" t="s">
        <v>8</v>
      </c>
      <c r="L1171" s="11" t="s">
        <v>8</v>
      </c>
      <c r="M1171" s="7" t="s">
        <v>8</v>
      </c>
      <c r="N1171" s="9" t="s">
        <v>8</v>
      </c>
      <c r="O1171" s="11" t="s">
        <v>8</v>
      </c>
      <c r="P1171" s="7" t="s">
        <v>8</v>
      </c>
      <c r="Q1171" s="9" t="s">
        <v>8</v>
      </c>
      <c r="R1171" s="11" t="s">
        <v>8</v>
      </c>
      <c r="S1171" s="7" t="s">
        <v>8</v>
      </c>
      <c r="T1171" s="9" t="s">
        <v>8</v>
      </c>
    </row>
    <row r="1172" spans="1:20" ht="14.1" customHeight="1" x14ac:dyDescent="0.3">
      <c r="A1172" s="3" t="s">
        <v>4466</v>
      </c>
      <c r="B1172" s="3" t="s">
        <v>4467</v>
      </c>
      <c r="C1172" s="11">
        <v>19</v>
      </c>
      <c r="D1172" s="7">
        <v>118.06794017</v>
      </c>
      <c r="E1172" s="9">
        <v>7469.79149958162</v>
      </c>
      <c r="F1172" s="11" t="s">
        <v>8</v>
      </c>
      <c r="G1172" s="7" t="s">
        <v>8</v>
      </c>
      <c r="H1172" s="9" t="s">
        <v>8</v>
      </c>
      <c r="I1172" s="11" t="s">
        <v>8</v>
      </c>
      <c r="J1172" s="7" t="s">
        <v>8</v>
      </c>
      <c r="K1172" s="9" t="s">
        <v>8</v>
      </c>
      <c r="L1172" s="11" t="s">
        <v>8</v>
      </c>
      <c r="M1172" s="7" t="s">
        <v>8</v>
      </c>
      <c r="N1172" s="9" t="s">
        <v>8</v>
      </c>
      <c r="O1172" s="11" t="s">
        <v>8</v>
      </c>
      <c r="P1172" s="7" t="s">
        <v>8</v>
      </c>
      <c r="Q1172" s="9" t="s">
        <v>8</v>
      </c>
      <c r="R1172" s="11" t="s">
        <v>8</v>
      </c>
      <c r="S1172" s="7" t="s">
        <v>8</v>
      </c>
      <c r="T1172" s="9" t="s">
        <v>8</v>
      </c>
    </row>
    <row r="1173" spans="1:20" ht="14.1" customHeight="1" x14ac:dyDescent="0.3">
      <c r="A1173" s="3" t="s">
        <v>4471</v>
      </c>
      <c r="B1173" s="3" t="s">
        <v>4472</v>
      </c>
      <c r="C1173" s="11" t="s">
        <v>8</v>
      </c>
      <c r="D1173" s="7" t="s">
        <v>8</v>
      </c>
      <c r="E1173" s="9" t="s">
        <v>8</v>
      </c>
      <c r="F1173" s="11" t="s">
        <v>8</v>
      </c>
      <c r="G1173" s="7" t="s">
        <v>8</v>
      </c>
      <c r="H1173" s="9" t="s">
        <v>8</v>
      </c>
      <c r="I1173" s="11" t="s">
        <v>8</v>
      </c>
      <c r="J1173" s="7" t="s">
        <v>8</v>
      </c>
      <c r="K1173" s="9" t="s">
        <v>8</v>
      </c>
      <c r="L1173" s="11" t="s">
        <v>8</v>
      </c>
      <c r="M1173" s="7" t="s">
        <v>8</v>
      </c>
      <c r="N1173" s="9" t="s">
        <v>8</v>
      </c>
      <c r="O1173" s="11" t="s">
        <v>8</v>
      </c>
      <c r="P1173" s="7" t="s">
        <v>8</v>
      </c>
      <c r="Q1173" s="9" t="s">
        <v>8</v>
      </c>
      <c r="R1173" s="11" t="s">
        <v>8</v>
      </c>
      <c r="S1173" s="7" t="s">
        <v>8</v>
      </c>
      <c r="T1173" s="9" t="s">
        <v>8</v>
      </c>
    </row>
    <row r="1174" spans="1:20" ht="29.1" customHeight="1" x14ac:dyDescent="0.3">
      <c r="A1174" s="3" t="s">
        <v>4476</v>
      </c>
      <c r="B1174" s="2" t="s">
        <v>7772</v>
      </c>
      <c r="C1174" s="11" t="s">
        <v>8</v>
      </c>
      <c r="D1174" s="7" t="s">
        <v>8</v>
      </c>
      <c r="E1174" s="9" t="s">
        <v>8</v>
      </c>
      <c r="F1174" s="11" t="s">
        <v>8</v>
      </c>
      <c r="G1174" s="7" t="s">
        <v>8</v>
      </c>
      <c r="H1174" s="9" t="s">
        <v>8</v>
      </c>
      <c r="I1174" s="11" t="s">
        <v>8</v>
      </c>
      <c r="J1174" s="7" t="s">
        <v>8</v>
      </c>
      <c r="K1174" s="9" t="s">
        <v>8</v>
      </c>
      <c r="L1174" s="11" t="s">
        <v>8</v>
      </c>
      <c r="M1174" s="7" t="s">
        <v>8</v>
      </c>
      <c r="N1174" s="9" t="s">
        <v>8</v>
      </c>
      <c r="O1174" s="11" t="s">
        <v>8</v>
      </c>
      <c r="P1174" s="7" t="s">
        <v>8</v>
      </c>
      <c r="Q1174" s="9" t="s">
        <v>8</v>
      </c>
      <c r="R1174" s="11" t="s">
        <v>8</v>
      </c>
      <c r="S1174" s="7" t="s">
        <v>8</v>
      </c>
      <c r="T1174" s="9" t="s">
        <v>8</v>
      </c>
    </row>
    <row r="1175" spans="1:20" ht="14.1" customHeight="1" x14ac:dyDescent="0.3">
      <c r="A1175" s="3" t="s">
        <v>4479</v>
      </c>
      <c r="B1175" s="3" t="s">
        <v>7032</v>
      </c>
      <c r="C1175" s="11">
        <v>19</v>
      </c>
      <c r="D1175" s="7">
        <v>56.405501887</v>
      </c>
      <c r="E1175" s="9">
        <v>3560.3943920933598</v>
      </c>
      <c r="F1175" s="11" t="s">
        <v>8</v>
      </c>
      <c r="G1175" s="7" t="s">
        <v>8</v>
      </c>
      <c r="H1175" s="9" t="s">
        <v>8</v>
      </c>
      <c r="I1175" s="11" t="s">
        <v>8</v>
      </c>
      <c r="J1175" s="7" t="s">
        <v>8</v>
      </c>
      <c r="K1175" s="9" t="s">
        <v>8</v>
      </c>
      <c r="L1175" s="11" t="s">
        <v>8</v>
      </c>
      <c r="M1175" s="7" t="s">
        <v>8</v>
      </c>
      <c r="N1175" s="9" t="s">
        <v>8</v>
      </c>
      <c r="O1175" s="11" t="s">
        <v>8</v>
      </c>
      <c r="P1175" s="7" t="s">
        <v>8</v>
      </c>
      <c r="Q1175" s="9" t="s">
        <v>8</v>
      </c>
      <c r="R1175" s="11" t="s">
        <v>8</v>
      </c>
      <c r="S1175" s="7" t="s">
        <v>8</v>
      </c>
      <c r="T1175" s="9" t="s">
        <v>8</v>
      </c>
    </row>
    <row r="1176" spans="1:20" ht="14.1" customHeight="1" x14ac:dyDescent="0.3">
      <c r="A1176" s="3" t="s">
        <v>4482</v>
      </c>
      <c r="B1176" s="3" t="s">
        <v>4483</v>
      </c>
      <c r="C1176" s="11" t="s">
        <v>8</v>
      </c>
      <c r="D1176" s="7" t="s">
        <v>8</v>
      </c>
      <c r="E1176" s="9" t="s">
        <v>8</v>
      </c>
      <c r="F1176" s="11" t="s">
        <v>8</v>
      </c>
      <c r="G1176" s="7" t="s">
        <v>8</v>
      </c>
      <c r="H1176" s="9" t="s">
        <v>8</v>
      </c>
      <c r="I1176" s="11" t="s">
        <v>8</v>
      </c>
      <c r="J1176" s="7" t="s">
        <v>8</v>
      </c>
      <c r="K1176" s="9" t="s">
        <v>8</v>
      </c>
      <c r="L1176" s="11" t="s">
        <v>8</v>
      </c>
      <c r="M1176" s="7" t="s">
        <v>8</v>
      </c>
      <c r="N1176" s="9" t="s">
        <v>8</v>
      </c>
      <c r="O1176" s="11" t="s">
        <v>8</v>
      </c>
      <c r="P1176" s="7" t="s">
        <v>8</v>
      </c>
      <c r="Q1176" s="9" t="s">
        <v>8</v>
      </c>
      <c r="R1176" s="11" t="s">
        <v>8</v>
      </c>
      <c r="S1176" s="7" t="s">
        <v>8</v>
      </c>
      <c r="T1176" s="9" t="s">
        <v>8</v>
      </c>
    </row>
    <row r="1177" spans="1:20" ht="14.1" customHeight="1" x14ac:dyDescent="0.3">
      <c r="A1177" s="3" t="s">
        <v>4486</v>
      </c>
      <c r="B1177" s="3" t="s">
        <v>7033</v>
      </c>
      <c r="C1177" s="11" t="s">
        <v>8</v>
      </c>
      <c r="D1177" s="7" t="s">
        <v>8</v>
      </c>
      <c r="E1177" s="9" t="s">
        <v>8</v>
      </c>
      <c r="F1177" s="11" t="s">
        <v>8</v>
      </c>
      <c r="G1177" s="7" t="s">
        <v>8</v>
      </c>
      <c r="H1177" s="9" t="s">
        <v>8</v>
      </c>
      <c r="I1177" s="11" t="s">
        <v>8</v>
      </c>
      <c r="J1177" s="7" t="s">
        <v>8</v>
      </c>
      <c r="K1177" s="9" t="s">
        <v>8</v>
      </c>
      <c r="L1177" s="11" t="s">
        <v>8</v>
      </c>
      <c r="M1177" s="7" t="s">
        <v>8</v>
      </c>
      <c r="N1177" s="9" t="s">
        <v>8</v>
      </c>
      <c r="O1177" s="11" t="s">
        <v>8</v>
      </c>
      <c r="P1177" s="7" t="s">
        <v>8</v>
      </c>
      <c r="Q1177" s="9" t="s">
        <v>8</v>
      </c>
      <c r="R1177" s="11" t="s">
        <v>8</v>
      </c>
      <c r="S1177" s="7" t="s">
        <v>8</v>
      </c>
      <c r="T1177" s="9" t="s">
        <v>8</v>
      </c>
    </row>
    <row r="1178" spans="1:20" ht="14.1" customHeight="1" x14ac:dyDescent="0.3">
      <c r="A1178" s="3" t="s">
        <v>4490</v>
      </c>
      <c r="B1178" s="3" t="s">
        <v>4491</v>
      </c>
      <c r="C1178" s="11">
        <v>40</v>
      </c>
      <c r="D1178" s="7">
        <v>101.59477456</v>
      </c>
      <c r="E1178" s="9">
        <v>6684.1669762743004</v>
      </c>
      <c r="F1178" s="11" t="s">
        <v>8</v>
      </c>
      <c r="G1178" s="7" t="s">
        <v>8</v>
      </c>
      <c r="H1178" s="9" t="s">
        <v>8</v>
      </c>
      <c r="I1178" s="11">
        <v>14</v>
      </c>
      <c r="J1178" s="7">
        <v>92.938377260999999</v>
      </c>
      <c r="K1178" s="9">
        <v>6195.5524398556399</v>
      </c>
      <c r="L1178" s="11" t="s">
        <v>8</v>
      </c>
      <c r="M1178" s="7" t="s">
        <v>8</v>
      </c>
      <c r="N1178" s="9" t="s">
        <v>8</v>
      </c>
      <c r="O1178" s="11" t="s">
        <v>8</v>
      </c>
      <c r="P1178" s="7" t="s">
        <v>8</v>
      </c>
      <c r="Q1178" s="9" t="s">
        <v>8</v>
      </c>
      <c r="R1178" s="11" t="s">
        <v>8</v>
      </c>
      <c r="S1178" s="7" t="s">
        <v>8</v>
      </c>
      <c r="T1178" s="9" t="s">
        <v>8</v>
      </c>
    </row>
    <row r="1179" spans="1:20" ht="14.1" customHeight="1" x14ac:dyDescent="0.3">
      <c r="A1179" s="3" t="s">
        <v>4495</v>
      </c>
      <c r="B1179" s="3" t="s">
        <v>7034</v>
      </c>
      <c r="C1179" s="11" t="s">
        <v>8</v>
      </c>
      <c r="D1179" s="7" t="s">
        <v>8</v>
      </c>
      <c r="E1179" s="9" t="s">
        <v>8</v>
      </c>
      <c r="F1179" s="11" t="s">
        <v>8</v>
      </c>
      <c r="G1179" s="7" t="s">
        <v>8</v>
      </c>
      <c r="H1179" s="9" t="s">
        <v>8</v>
      </c>
      <c r="I1179" s="11" t="s">
        <v>8</v>
      </c>
      <c r="J1179" s="7" t="s">
        <v>8</v>
      </c>
      <c r="K1179" s="9" t="s">
        <v>8</v>
      </c>
      <c r="L1179" s="11" t="s">
        <v>8</v>
      </c>
      <c r="M1179" s="7" t="s">
        <v>8</v>
      </c>
      <c r="N1179" s="9" t="s">
        <v>8</v>
      </c>
      <c r="O1179" s="11" t="s">
        <v>8</v>
      </c>
      <c r="P1179" s="7" t="s">
        <v>8</v>
      </c>
      <c r="Q1179" s="9" t="s">
        <v>8</v>
      </c>
      <c r="R1179" s="11" t="s">
        <v>8</v>
      </c>
      <c r="S1179" s="7" t="s">
        <v>8</v>
      </c>
      <c r="T1179" s="9" t="s">
        <v>8</v>
      </c>
    </row>
    <row r="1180" spans="1:20" ht="14.1" customHeight="1" x14ac:dyDescent="0.3">
      <c r="A1180" s="3" t="s">
        <v>4499</v>
      </c>
      <c r="B1180" s="3" t="s">
        <v>7035</v>
      </c>
      <c r="C1180" s="11" t="s">
        <v>8</v>
      </c>
      <c r="D1180" s="7" t="s">
        <v>8</v>
      </c>
      <c r="E1180" s="9" t="s">
        <v>8</v>
      </c>
      <c r="F1180" s="11" t="s">
        <v>8</v>
      </c>
      <c r="G1180" s="7" t="s">
        <v>8</v>
      </c>
      <c r="H1180" s="9" t="s">
        <v>8</v>
      </c>
      <c r="I1180" s="11" t="s">
        <v>8</v>
      </c>
      <c r="J1180" s="7" t="s">
        <v>8</v>
      </c>
      <c r="K1180" s="9" t="s">
        <v>8</v>
      </c>
      <c r="L1180" s="11" t="s">
        <v>8</v>
      </c>
      <c r="M1180" s="7" t="s">
        <v>8</v>
      </c>
      <c r="N1180" s="9" t="s">
        <v>8</v>
      </c>
      <c r="O1180" s="11" t="s">
        <v>8</v>
      </c>
      <c r="P1180" s="7" t="s">
        <v>8</v>
      </c>
      <c r="Q1180" s="9" t="s">
        <v>8</v>
      </c>
      <c r="R1180" s="11" t="s">
        <v>8</v>
      </c>
      <c r="S1180" s="7" t="s">
        <v>8</v>
      </c>
      <c r="T1180" s="9" t="s">
        <v>8</v>
      </c>
    </row>
    <row r="1181" spans="1:20" ht="14.1" customHeight="1" x14ac:dyDescent="0.3">
      <c r="A1181" s="3" t="s">
        <v>4503</v>
      </c>
      <c r="B1181" s="3" t="s">
        <v>4504</v>
      </c>
      <c r="C1181" s="11" t="s">
        <v>8</v>
      </c>
      <c r="D1181" s="7" t="s">
        <v>8</v>
      </c>
      <c r="E1181" s="9" t="s">
        <v>8</v>
      </c>
      <c r="F1181" s="11" t="s">
        <v>8</v>
      </c>
      <c r="G1181" s="7" t="s">
        <v>8</v>
      </c>
      <c r="H1181" s="9" t="s">
        <v>8</v>
      </c>
      <c r="I1181" s="11" t="s">
        <v>8</v>
      </c>
      <c r="J1181" s="7" t="s">
        <v>8</v>
      </c>
      <c r="K1181" s="9" t="s">
        <v>8</v>
      </c>
      <c r="L1181" s="11" t="s">
        <v>8</v>
      </c>
      <c r="M1181" s="7" t="s">
        <v>8</v>
      </c>
      <c r="N1181" s="9" t="s">
        <v>8</v>
      </c>
      <c r="O1181" s="11" t="s">
        <v>8</v>
      </c>
      <c r="P1181" s="7" t="s">
        <v>8</v>
      </c>
      <c r="Q1181" s="9" t="s">
        <v>8</v>
      </c>
      <c r="R1181" s="11" t="s">
        <v>8</v>
      </c>
      <c r="S1181" s="7" t="s">
        <v>8</v>
      </c>
      <c r="T1181" s="9" t="s">
        <v>8</v>
      </c>
    </row>
    <row r="1182" spans="1:20" ht="14.1" customHeight="1" x14ac:dyDescent="0.3">
      <c r="A1182" s="3" t="s">
        <v>4507</v>
      </c>
      <c r="B1182" s="3" t="s">
        <v>2292</v>
      </c>
      <c r="C1182" s="11" t="s">
        <v>8</v>
      </c>
      <c r="D1182" s="7" t="s">
        <v>8</v>
      </c>
      <c r="E1182" s="9" t="s">
        <v>8</v>
      </c>
      <c r="F1182" s="11" t="s">
        <v>8</v>
      </c>
      <c r="G1182" s="7" t="s">
        <v>8</v>
      </c>
      <c r="H1182" s="9" t="s">
        <v>8</v>
      </c>
      <c r="I1182" s="11" t="s">
        <v>8</v>
      </c>
      <c r="J1182" s="7" t="s">
        <v>8</v>
      </c>
      <c r="K1182" s="9" t="s">
        <v>8</v>
      </c>
      <c r="L1182" s="11" t="s">
        <v>8</v>
      </c>
      <c r="M1182" s="7" t="s">
        <v>8</v>
      </c>
      <c r="N1182" s="9" t="s">
        <v>8</v>
      </c>
      <c r="O1182" s="11" t="s">
        <v>8</v>
      </c>
      <c r="P1182" s="7" t="s">
        <v>8</v>
      </c>
      <c r="Q1182" s="9" t="s">
        <v>8</v>
      </c>
      <c r="R1182" s="11" t="s">
        <v>8</v>
      </c>
      <c r="S1182" s="7" t="s">
        <v>8</v>
      </c>
      <c r="T1182" s="9" t="s">
        <v>8</v>
      </c>
    </row>
    <row r="1183" spans="1:20" ht="14.1" customHeight="1" x14ac:dyDescent="0.3">
      <c r="A1183" s="3" t="s">
        <v>4510</v>
      </c>
      <c r="B1183" s="3" t="s">
        <v>7036</v>
      </c>
      <c r="C1183" s="11" t="s">
        <v>8</v>
      </c>
      <c r="D1183" s="7" t="s">
        <v>8</v>
      </c>
      <c r="E1183" s="9" t="s">
        <v>8</v>
      </c>
      <c r="F1183" s="11" t="s">
        <v>8</v>
      </c>
      <c r="G1183" s="7" t="s">
        <v>8</v>
      </c>
      <c r="H1183" s="9" t="s">
        <v>8</v>
      </c>
      <c r="I1183" s="11" t="s">
        <v>8</v>
      </c>
      <c r="J1183" s="7" t="s">
        <v>8</v>
      </c>
      <c r="K1183" s="9" t="s">
        <v>8</v>
      </c>
      <c r="L1183" s="11" t="s">
        <v>8</v>
      </c>
      <c r="M1183" s="7" t="s">
        <v>8</v>
      </c>
      <c r="N1183" s="9" t="s">
        <v>8</v>
      </c>
      <c r="O1183" s="11" t="s">
        <v>8</v>
      </c>
      <c r="P1183" s="7" t="s">
        <v>8</v>
      </c>
      <c r="Q1183" s="9" t="s">
        <v>8</v>
      </c>
      <c r="R1183" s="11" t="s">
        <v>8</v>
      </c>
      <c r="S1183" s="7" t="s">
        <v>8</v>
      </c>
      <c r="T1183" s="9" t="s">
        <v>8</v>
      </c>
    </row>
    <row r="1184" spans="1:20" ht="14.1" customHeight="1" x14ac:dyDescent="0.3">
      <c r="A1184" s="3" t="s">
        <v>4513</v>
      </c>
      <c r="B1184" s="3" t="s">
        <v>4514</v>
      </c>
      <c r="C1184" s="11" t="s">
        <v>8</v>
      </c>
      <c r="D1184" s="7" t="s">
        <v>8</v>
      </c>
      <c r="E1184" s="9" t="s">
        <v>8</v>
      </c>
      <c r="F1184" s="11" t="s">
        <v>8</v>
      </c>
      <c r="G1184" s="7" t="s">
        <v>8</v>
      </c>
      <c r="H1184" s="9" t="s">
        <v>8</v>
      </c>
      <c r="I1184" s="11" t="s">
        <v>8</v>
      </c>
      <c r="J1184" s="7" t="s">
        <v>8</v>
      </c>
      <c r="K1184" s="9" t="s">
        <v>8</v>
      </c>
      <c r="L1184" s="11" t="s">
        <v>8</v>
      </c>
      <c r="M1184" s="7" t="s">
        <v>8</v>
      </c>
      <c r="N1184" s="9" t="s">
        <v>8</v>
      </c>
      <c r="O1184" s="11" t="s">
        <v>8</v>
      </c>
      <c r="P1184" s="7" t="s">
        <v>8</v>
      </c>
      <c r="Q1184" s="9" t="s">
        <v>8</v>
      </c>
      <c r="R1184" s="11" t="s">
        <v>8</v>
      </c>
      <c r="S1184" s="7" t="s">
        <v>8</v>
      </c>
      <c r="T1184" s="9" t="s">
        <v>8</v>
      </c>
    </row>
    <row r="1185" spans="1:20" ht="14.1" customHeight="1" x14ac:dyDescent="0.3">
      <c r="A1185" s="3" t="s">
        <v>4517</v>
      </c>
      <c r="B1185" s="3" t="s">
        <v>4518</v>
      </c>
      <c r="C1185" s="11">
        <v>40</v>
      </c>
      <c r="D1185" s="7">
        <v>106.40877501</v>
      </c>
      <c r="E1185" s="9">
        <v>6518.8388669400201</v>
      </c>
      <c r="F1185" s="11" t="s">
        <v>8</v>
      </c>
      <c r="G1185" s="7" t="s">
        <v>8</v>
      </c>
      <c r="H1185" s="9" t="s">
        <v>8</v>
      </c>
      <c r="I1185" s="11" t="s">
        <v>8</v>
      </c>
      <c r="J1185" s="7" t="s">
        <v>8</v>
      </c>
      <c r="K1185" s="9" t="s">
        <v>8</v>
      </c>
      <c r="L1185" s="11" t="s">
        <v>8</v>
      </c>
      <c r="M1185" s="7" t="s">
        <v>8</v>
      </c>
      <c r="N1185" s="9" t="s">
        <v>8</v>
      </c>
      <c r="O1185" s="11" t="s">
        <v>8</v>
      </c>
      <c r="P1185" s="7" t="s">
        <v>8</v>
      </c>
      <c r="Q1185" s="9" t="s">
        <v>8</v>
      </c>
      <c r="R1185" s="11" t="s">
        <v>8</v>
      </c>
      <c r="S1185" s="7" t="s">
        <v>8</v>
      </c>
      <c r="T1185" s="9" t="s">
        <v>8</v>
      </c>
    </row>
    <row r="1186" spans="1:20" ht="14.1" customHeight="1" x14ac:dyDescent="0.3">
      <c r="A1186" s="3" t="s">
        <v>4520</v>
      </c>
      <c r="B1186" s="3" t="s">
        <v>4521</v>
      </c>
      <c r="C1186" s="11" t="s">
        <v>8</v>
      </c>
      <c r="D1186" s="7" t="s">
        <v>8</v>
      </c>
      <c r="E1186" s="9" t="s">
        <v>8</v>
      </c>
      <c r="F1186" s="11" t="s">
        <v>8</v>
      </c>
      <c r="G1186" s="7" t="s">
        <v>8</v>
      </c>
      <c r="H1186" s="9" t="s">
        <v>8</v>
      </c>
      <c r="I1186" s="11" t="s">
        <v>8</v>
      </c>
      <c r="J1186" s="7" t="s">
        <v>8</v>
      </c>
      <c r="K1186" s="9" t="s">
        <v>8</v>
      </c>
      <c r="L1186" s="11" t="s">
        <v>8</v>
      </c>
      <c r="M1186" s="7" t="s">
        <v>8</v>
      </c>
      <c r="N1186" s="9" t="s">
        <v>8</v>
      </c>
      <c r="O1186" s="11" t="s">
        <v>8</v>
      </c>
      <c r="P1186" s="7" t="s">
        <v>8</v>
      </c>
      <c r="Q1186" s="9" t="s">
        <v>8</v>
      </c>
      <c r="R1186" s="11" t="s">
        <v>8</v>
      </c>
      <c r="S1186" s="7" t="s">
        <v>8</v>
      </c>
      <c r="T1186" s="9" t="s">
        <v>8</v>
      </c>
    </row>
    <row r="1187" spans="1:20" ht="14.1" customHeight="1" x14ac:dyDescent="0.3">
      <c r="A1187" s="3" t="s">
        <v>4524</v>
      </c>
      <c r="B1187" s="3" t="s">
        <v>6381</v>
      </c>
      <c r="C1187" s="11" t="s">
        <v>8</v>
      </c>
      <c r="D1187" s="7" t="s">
        <v>8</v>
      </c>
      <c r="E1187" s="9" t="s">
        <v>8</v>
      </c>
      <c r="F1187" s="11" t="s">
        <v>8</v>
      </c>
      <c r="G1187" s="7" t="s">
        <v>8</v>
      </c>
      <c r="H1187" s="9" t="s">
        <v>8</v>
      </c>
      <c r="I1187" s="11" t="s">
        <v>8</v>
      </c>
      <c r="J1187" s="7" t="s">
        <v>8</v>
      </c>
      <c r="K1187" s="9" t="s">
        <v>8</v>
      </c>
      <c r="L1187" s="11" t="s">
        <v>8</v>
      </c>
      <c r="M1187" s="7" t="s">
        <v>8</v>
      </c>
      <c r="N1187" s="9" t="s">
        <v>8</v>
      </c>
      <c r="O1187" s="11" t="s">
        <v>8</v>
      </c>
      <c r="P1187" s="7" t="s">
        <v>8</v>
      </c>
      <c r="Q1187" s="9" t="s">
        <v>8</v>
      </c>
      <c r="R1187" s="11" t="s">
        <v>8</v>
      </c>
      <c r="S1187" s="7" t="s">
        <v>8</v>
      </c>
      <c r="T1187" s="9" t="s">
        <v>8</v>
      </c>
    </row>
    <row r="1188" spans="1:20" ht="14.1" customHeight="1" x14ac:dyDescent="0.3">
      <c r="A1188" s="3" t="s">
        <v>4526</v>
      </c>
      <c r="B1188" s="3" t="s">
        <v>7037</v>
      </c>
      <c r="C1188" s="11" t="s">
        <v>8</v>
      </c>
      <c r="D1188" s="7" t="s">
        <v>8</v>
      </c>
      <c r="E1188" s="9" t="s">
        <v>8</v>
      </c>
      <c r="F1188" s="11" t="s">
        <v>8</v>
      </c>
      <c r="G1188" s="7" t="s">
        <v>8</v>
      </c>
      <c r="H1188" s="9" t="s">
        <v>8</v>
      </c>
      <c r="I1188" s="11" t="s">
        <v>8</v>
      </c>
      <c r="J1188" s="7" t="s">
        <v>8</v>
      </c>
      <c r="K1188" s="9" t="s">
        <v>8</v>
      </c>
      <c r="L1188" s="11" t="s">
        <v>8</v>
      </c>
      <c r="M1188" s="7" t="s">
        <v>8</v>
      </c>
      <c r="N1188" s="9" t="s">
        <v>8</v>
      </c>
      <c r="O1188" s="11" t="s">
        <v>8</v>
      </c>
      <c r="P1188" s="7" t="s">
        <v>8</v>
      </c>
      <c r="Q1188" s="9" t="s">
        <v>8</v>
      </c>
      <c r="R1188" s="11" t="s">
        <v>8</v>
      </c>
      <c r="S1188" s="7" t="s">
        <v>8</v>
      </c>
      <c r="T1188" s="9" t="s">
        <v>8</v>
      </c>
    </row>
    <row r="1189" spans="1:20" ht="14.1" customHeight="1" x14ac:dyDescent="0.3">
      <c r="A1189" s="3" t="s">
        <v>4530</v>
      </c>
      <c r="B1189" s="3" t="s">
        <v>4531</v>
      </c>
      <c r="C1189" s="11">
        <v>45</v>
      </c>
      <c r="D1189" s="7">
        <v>117.28005819000001</v>
      </c>
      <c r="E1189" s="9">
        <v>9740.0731068613004</v>
      </c>
      <c r="F1189" s="11" t="s">
        <v>8</v>
      </c>
      <c r="G1189" s="7" t="s">
        <v>8</v>
      </c>
      <c r="H1189" s="9" t="s">
        <v>8</v>
      </c>
      <c r="I1189" s="11" t="s">
        <v>8</v>
      </c>
      <c r="J1189" s="7" t="s">
        <v>8</v>
      </c>
      <c r="K1189" s="9" t="s">
        <v>8</v>
      </c>
      <c r="L1189" s="11" t="s">
        <v>8</v>
      </c>
      <c r="M1189" s="7" t="s">
        <v>8</v>
      </c>
      <c r="N1189" s="9" t="s">
        <v>8</v>
      </c>
      <c r="O1189" s="11" t="s">
        <v>8</v>
      </c>
      <c r="P1189" s="7" t="s">
        <v>8</v>
      </c>
      <c r="Q1189" s="9" t="s">
        <v>8</v>
      </c>
      <c r="R1189" s="11" t="s">
        <v>8</v>
      </c>
      <c r="S1189" s="7" t="s">
        <v>8</v>
      </c>
      <c r="T1189" s="9" t="s">
        <v>8</v>
      </c>
    </row>
    <row r="1190" spans="1:20" ht="14.1" customHeight="1" x14ac:dyDescent="0.3">
      <c r="A1190" s="3" t="s">
        <v>4533</v>
      </c>
      <c r="B1190" s="3" t="s">
        <v>4534</v>
      </c>
      <c r="C1190" s="11" t="s">
        <v>8</v>
      </c>
      <c r="D1190" s="7" t="s">
        <v>8</v>
      </c>
      <c r="E1190" s="9" t="s">
        <v>8</v>
      </c>
      <c r="F1190" s="11" t="s">
        <v>8</v>
      </c>
      <c r="G1190" s="7" t="s">
        <v>8</v>
      </c>
      <c r="H1190" s="9" t="s">
        <v>8</v>
      </c>
      <c r="I1190" s="11" t="s">
        <v>8</v>
      </c>
      <c r="J1190" s="7" t="s">
        <v>8</v>
      </c>
      <c r="K1190" s="9" t="s">
        <v>8</v>
      </c>
      <c r="L1190" s="11" t="s">
        <v>8</v>
      </c>
      <c r="M1190" s="7" t="s">
        <v>8</v>
      </c>
      <c r="N1190" s="9" t="s">
        <v>8</v>
      </c>
      <c r="O1190" s="11" t="s">
        <v>8</v>
      </c>
      <c r="P1190" s="7" t="s">
        <v>8</v>
      </c>
      <c r="Q1190" s="9" t="s">
        <v>8</v>
      </c>
      <c r="R1190" s="11" t="s">
        <v>8</v>
      </c>
      <c r="S1190" s="7" t="s">
        <v>8</v>
      </c>
      <c r="T1190" s="9" t="s">
        <v>8</v>
      </c>
    </row>
    <row r="1191" spans="1:20" ht="14.1" customHeight="1" x14ac:dyDescent="0.3">
      <c r="A1191" s="3" t="s">
        <v>4537</v>
      </c>
      <c r="B1191" s="3" t="s">
        <v>4538</v>
      </c>
      <c r="C1191" s="11" t="s">
        <v>8</v>
      </c>
      <c r="D1191" s="7" t="s">
        <v>8</v>
      </c>
      <c r="E1191" s="9" t="s">
        <v>8</v>
      </c>
      <c r="F1191" s="11" t="s">
        <v>8</v>
      </c>
      <c r="G1191" s="7" t="s">
        <v>8</v>
      </c>
      <c r="H1191" s="9" t="s">
        <v>8</v>
      </c>
      <c r="I1191" s="11" t="s">
        <v>8</v>
      </c>
      <c r="J1191" s="7" t="s">
        <v>8</v>
      </c>
      <c r="K1191" s="9" t="s">
        <v>8</v>
      </c>
      <c r="L1191" s="11" t="s">
        <v>8</v>
      </c>
      <c r="M1191" s="7" t="s">
        <v>8</v>
      </c>
      <c r="N1191" s="9" t="s">
        <v>8</v>
      </c>
      <c r="O1191" s="11" t="s">
        <v>8</v>
      </c>
      <c r="P1191" s="7" t="s">
        <v>8</v>
      </c>
      <c r="Q1191" s="9" t="s">
        <v>8</v>
      </c>
      <c r="R1191" s="11" t="s">
        <v>8</v>
      </c>
      <c r="S1191" s="7" t="s">
        <v>8</v>
      </c>
      <c r="T1191" s="9" t="s">
        <v>8</v>
      </c>
    </row>
    <row r="1192" spans="1:20" ht="14.1" customHeight="1" x14ac:dyDescent="0.3">
      <c r="A1192" s="3" t="s">
        <v>4540</v>
      </c>
      <c r="B1192" s="3" t="s">
        <v>6313</v>
      </c>
      <c r="C1192" s="11" t="s">
        <v>8</v>
      </c>
      <c r="D1192" s="7" t="s">
        <v>8</v>
      </c>
      <c r="E1192" s="9" t="s">
        <v>8</v>
      </c>
      <c r="F1192" s="11" t="s">
        <v>8</v>
      </c>
      <c r="G1192" s="7" t="s">
        <v>8</v>
      </c>
      <c r="H1192" s="9" t="s">
        <v>8</v>
      </c>
      <c r="I1192" s="11" t="s">
        <v>8</v>
      </c>
      <c r="J1192" s="7" t="s">
        <v>8</v>
      </c>
      <c r="K1192" s="9" t="s">
        <v>8</v>
      </c>
      <c r="L1192" s="11" t="s">
        <v>8</v>
      </c>
      <c r="M1192" s="7" t="s">
        <v>8</v>
      </c>
      <c r="N1192" s="9" t="s">
        <v>8</v>
      </c>
      <c r="O1192" s="11" t="s">
        <v>8</v>
      </c>
      <c r="P1192" s="7" t="s">
        <v>8</v>
      </c>
      <c r="Q1192" s="9" t="s">
        <v>8</v>
      </c>
      <c r="R1192" s="11" t="s">
        <v>8</v>
      </c>
      <c r="S1192" s="7" t="s">
        <v>8</v>
      </c>
      <c r="T1192" s="9" t="s">
        <v>8</v>
      </c>
    </row>
    <row r="1193" spans="1:20" ht="14.1" customHeight="1" x14ac:dyDescent="0.3">
      <c r="A1193" s="3" t="s">
        <v>4543</v>
      </c>
      <c r="B1193" s="3" t="s">
        <v>7038</v>
      </c>
      <c r="C1193" s="11" t="s">
        <v>8</v>
      </c>
      <c r="D1193" s="7" t="s">
        <v>8</v>
      </c>
      <c r="E1193" s="9" t="s">
        <v>8</v>
      </c>
      <c r="F1193" s="11" t="s">
        <v>8</v>
      </c>
      <c r="G1193" s="7" t="s">
        <v>8</v>
      </c>
      <c r="H1193" s="9" t="s">
        <v>8</v>
      </c>
      <c r="I1193" s="11" t="s">
        <v>8</v>
      </c>
      <c r="J1193" s="7" t="s">
        <v>8</v>
      </c>
      <c r="K1193" s="9" t="s">
        <v>8</v>
      </c>
      <c r="L1193" s="11" t="s">
        <v>8</v>
      </c>
      <c r="M1193" s="7" t="s">
        <v>8</v>
      </c>
      <c r="N1193" s="9" t="s">
        <v>8</v>
      </c>
      <c r="O1193" s="11" t="s">
        <v>8</v>
      </c>
      <c r="P1193" s="7" t="s">
        <v>8</v>
      </c>
      <c r="Q1193" s="9" t="s">
        <v>8</v>
      </c>
      <c r="R1193" s="11" t="s">
        <v>8</v>
      </c>
      <c r="S1193" s="7" t="s">
        <v>8</v>
      </c>
      <c r="T1193" s="9" t="s">
        <v>8</v>
      </c>
    </row>
    <row r="1194" spans="1:20" ht="14.1" customHeight="1" x14ac:dyDescent="0.3">
      <c r="A1194" s="3" t="s">
        <v>4547</v>
      </c>
      <c r="B1194" s="3" t="s">
        <v>4548</v>
      </c>
      <c r="C1194" s="11" t="s">
        <v>8</v>
      </c>
      <c r="D1194" s="7" t="s">
        <v>8</v>
      </c>
      <c r="E1194" s="9" t="s">
        <v>8</v>
      </c>
      <c r="F1194" s="11" t="s">
        <v>8</v>
      </c>
      <c r="G1194" s="7" t="s">
        <v>8</v>
      </c>
      <c r="H1194" s="9" t="s">
        <v>8</v>
      </c>
      <c r="I1194" s="11" t="s">
        <v>8</v>
      </c>
      <c r="J1194" s="7" t="s">
        <v>8</v>
      </c>
      <c r="K1194" s="9" t="s">
        <v>8</v>
      </c>
      <c r="L1194" s="11" t="s">
        <v>8</v>
      </c>
      <c r="M1194" s="7" t="s">
        <v>8</v>
      </c>
      <c r="N1194" s="9" t="s">
        <v>8</v>
      </c>
      <c r="O1194" s="11" t="s">
        <v>8</v>
      </c>
      <c r="P1194" s="7" t="s">
        <v>8</v>
      </c>
      <c r="Q1194" s="9" t="s">
        <v>8</v>
      </c>
      <c r="R1194" s="11" t="s">
        <v>8</v>
      </c>
      <c r="S1194" s="7" t="s">
        <v>8</v>
      </c>
      <c r="T1194" s="9" t="s">
        <v>8</v>
      </c>
    </row>
    <row r="1195" spans="1:20" ht="14.1" customHeight="1" x14ac:dyDescent="0.3">
      <c r="A1195" s="3" t="s">
        <v>4550</v>
      </c>
      <c r="B1195" s="3" t="s">
        <v>7039</v>
      </c>
      <c r="C1195" s="11" t="s">
        <v>8</v>
      </c>
      <c r="D1195" s="7" t="s">
        <v>8</v>
      </c>
      <c r="E1195" s="9" t="s">
        <v>8</v>
      </c>
      <c r="F1195" s="11" t="s">
        <v>8</v>
      </c>
      <c r="G1195" s="7" t="s">
        <v>8</v>
      </c>
      <c r="H1195" s="9" t="s">
        <v>8</v>
      </c>
      <c r="I1195" s="11" t="s">
        <v>8</v>
      </c>
      <c r="J1195" s="7" t="s">
        <v>8</v>
      </c>
      <c r="K1195" s="9" t="s">
        <v>8</v>
      </c>
      <c r="L1195" s="11" t="s">
        <v>8</v>
      </c>
      <c r="M1195" s="7" t="s">
        <v>8</v>
      </c>
      <c r="N1195" s="9" t="s">
        <v>8</v>
      </c>
      <c r="O1195" s="11" t="s">
        <v>8</v>
      </c>
      <c r="P1195" s="7" t="s">
        <v>8</v>
      </c>
      <c r="Q1195" s="9" t="s">
        <v>8</v>
      </c>
      <c r="R1195" s="11" t="s">
        <v>8</v>
      </c>
      <c r="S1195" s="7" t="s">
        <v>8</v>
      </c>
      <c r="T1195" s="9" t="s">
        <v>8</v>
      </c>
    </row>
    <row r="1196" spans="1:20" ht="14.1" customHeight="1" x14ac:dyDescent="0.3">
      <c r="A1196" s="3" t="s">
        <v>4554</v>
      </c>
      <c r="B1196" s="3" t="s">
        <v>4555</v>
      </c>
      <c r="C1196" s="11">
        <v>17</v>
      </c>
      <c r="D1196" s="7">
        <v>161.36135913000001</v>
      </c>
      <c r="E1196" s="9">
        <v>9080.6454798423692</v>
      </c>
      <c r="F1196" s="11" t="s">
        <v>8</v>
      </c>
      <c r="G1196" s="7" t="s">
        <v>8</v>
      </c>
      <c r="H1196" s="9" t="s">
        <v>8</v>
      </c>
      <c r="I1196" s="11" t="s">
        <v>8</v>
      </c>
      <c r="J1196" s="7" t="s">
        <v>8</v>
      </c>
      <c r="K1196" s="9" t="s">
        <v>8</v>
      </c>
      <c r="L1196" s="11" t="s">
        <v>8</v>
      </c>
      <c r="M1196" s="7" t="s">
        <v>8</v>
      </c>
      <c r="N1196" s="9" t="s">
        <v>8</v>
      </c>
      <c r="O1196" s="11" t="s">
        <v>8</v>
      </c>
      <c r="P1196" s="7" t="s">
        <v>8</v>
      </c>
      <c r="Q1196" s="9" t="s">
        <v>8</v>
      </c>
      <c r="R1196" s="11" t="s">
        <v>8</v>
      </c>
      <c r="S1196" s="7" t="s">
        <v>8</v>
      </c>
      <c r="T1196" s="9" t="s">
        <v>8</v>
      </c>
    </row>
    <row r="1197" spans="1:20" ht="29.1" customHeight="1" x14ac:dyDescent="0.3">
      <c r="A1197" s="3" t="s">
        <v>4557</v>
      </c>
      <c r="B1197" s="2" t="s">
        <v>7773</v>
      </c>
      <c r="C1197" s="11" t="s">
        <v>8</v>
      </c>
      <c r="D1197" s="7" t="s">
        <v>8</v>
      </c>
      <c r="E1197" s="9" t="s">
        <v>8</v>
      </c>
      <c r="F1197" s="11" t="s">
        <v>8</v>
      </c>
      <c r="G1197" s="7" t="s">
        <v>8</v>
      </c>
      <c r="H1197" s="9" t="s">
        <v>8</v>
      </c>
      <c r="I1197" s="11" t="s">
        <v>8</v>
      </c>
      <c r="J1197" s="7" t="s">
        <v>8</v>
      </c>
      <c r="K1197" s="9" t="s">
        <v>8</v>
      </c>
      <c r="L1197" s="11" t="s">
        <v>8</v>
      </c>
      <c r="M1197" s="7" t="s">
        <v>8</v>
      </c>
      <c r="N1197" s="9" t="s">
        <v>8</v>
      </c>
      <c r="O1197" s="11" t="s">
        <v>8</v>
      </c>
      <c r="P1197" s="7" t="s">
        <v>8</v>
      </c>
      <c r="Q1197" s="9" t="s">
        <v>8</v>
      </c>
      <c r="R1197" s="11" t="s">
        <v>8</v>
      </c>
      <c r="S1197" s="7" t="s">
        <v>8</v>
      </c>
      <c r="T1197" s="9" t="s">
        <v>8</v>
      </c>
    </row>
    <row r="1198" spans="1:20" ht="29.1" customHeight="1" x14ac:dyDescent="0.3">
      <c r="A1198" s="3" t="s">
        <v>4561</v>
      </c>
      <c r="B1198" s="2" t="s">
        <v>4562</v>
      </c>
      <c r="C1198" s="11" t="s">
        <v>8</v>
      </c>
      <c r="D1198" s="7" t="s">
        <v>8</v>
      </c>
      <c r="E1198" s="9" t="s">
        <v>8</v>
      </c>
      <c r="F1198" s="11" t="s">
        <v>8</v>
      </c>
      <c r="G1198" s="7" t="s">
        <v>8</v>
      </c>
      <c r="H1198" s="9" t="s">
        <v>8</v>
      </c>
      <c r="I1198" s="11" t="s">
        <v>8</v>
      </c>
      <c r="J1198" s="7" t="s">
        <v>8</v>
      </c>
      <c r="K1198" s="9" t="s">
        <v>8</v>
      </c>
      <c r="L1198" s="11" t="s">
        <v>8</v>
      </c>
      <c r="M1198" s="7" t="s">
        <v>8</v>
      </c>
      <c r="N1198" s="9" t="s">
        <v>8</v>
      </c>
      <c r="O1198" s="11" t="s">
        <v>8</v>
      </c>
      <c r="P1198" s="7" t="s">
        <v>8</v>
      </c>
      <c r="Q1198" s="9" t="s">
        <v>8</v>
      </c>
      <c r="R1198" s="11" t="s">
        <v>8</v>
      </c>
      <c r="S1198" s="7" t="s">
        <v>8</v>
      </c>
      <c r="T1198" s="9" t="s">
        <v>8</v>
      </c>
    </row>
    <row r="1199" spans="1:20" ht="14.1" customHeight="1" x14ac:dyDescent="0.3">
      <c r="A1199" s="3" t="s">
        <v>4565</v>
      </c>
      <c r="B1199" s="3" t="s">
        <v>7042</v>
      </c>
      <c r="C1199" s="11" t="s">
        <v>8</v>
      </c>
      <c r="D1199" s="7" t="s">
        <v>8</v>
      </c>
      <c r="E1199" s="9" t="s">
        <v>8</v>
      </c>
      <c r="F1199" s="11" t="s">
        <v>8</v>
      </c>
      <c r="G1199" s="7" t="s">
        <v>8</v>
      </c>
      <c r="H1199" s="9" t="s">
        <v>8</v>
      </c>
      <c r="I1199" s="11" t="s">
        <v>8</v>
      </c>
      <c r="J1199" s="7" t="s">
        <v>8</v>
      </c>
      <c r="K1199" s="9" t="s">
        <v>8</v>
      </c>
      <c r="L1199" s="11" t="s">
        <v>8</v>
      </c>
      <c r="M1199" s="7" t="s">
        <v>8</v>
      </c>
      <c r="N1199" s="9" t="s">
        <v>8</v>
      </c>
      <c r="O1199" s="11" t="s">
        <v>8</v>
      </c>
      <c r="P1199" s="7" t="s">
        <v>8</v>
      </c>
      <c r="Q1199" s="9" t="s">
        <v>8</v>
      </c>
      <c r="R1199" s="11" t="s">
        <v>8</v>
      </c>
      <c r="S1199" s="7" t="s">
        <v>8</v>
      </c>
      <c r="T1199" s="9" t="s">
        <v>8</v>
      </c>
    </row>
    <row r="1200" spans="1:20" ht="29.1" customHeight="1" x14ac:dyDescent="0.3">
      <c r="A1200" s="3" t="s">
        <v>4569</v>
      </c>
      <c r="B1200" s="2" t="s">
        <v>7774</v>
      </c>
      <c r="C1200" s="11">
        <v>43</v>
      </c>
      <c r="D1200" s="7">
        <v>270.32241191999998</v>
      </c>
      <c r="E1200" s="9">
        <v>18628.714657026201</v>
      </c>
      <c r="F1200" s="11" t="s">
        <v>8</v>
      </c>
      <c r="G1200" s="7" t="s">
        <v>8</v>
      </c>
      <c r="H1200" s="9" t="s">
        <v>8</v>
      </c>
      <c r="I1200" s="11">
        <v>16</v>
      </c>
      <c r="J1200" s="7">
        <v>143.50950327000001</v>
      </c>
      <c r="K1200" s="9">
        <v>10837.857012594901</v>
      </c>
      <c r="L1200" s="11" t="s">
        <v>8</v>
      </c>
      <c r="M1200" s="7" t="s">
        <v>8</v>
      </c>
      <c r="N1200" s="9" t="s">
        <v>8</v>
      </c>
      <c r="O1200" s="11" t="s">
        <v>8</v>
      </c>
      <c r="P1200" s="7" t="s">
        <v>8</v>
      </c>
      <c r="Q1200" s="9" t="s">
        <v>8</v>
      </c>
      <c r="R1200" s="11" t="s">
        <v>8</v>
      </c>
      <c r="S1200" s="7" t="s">
        <v>8</v>
      </c>
      <c r="T1200" s="9" t="s">
        <v>8</v>
      </c>
    </row>
    <row r="1201" spans="1:20" ht="14.1" customHeight="1" x14ac:dyDescent="0.3">
      <c r="A1201" s="3" t="s">
        <v>4572</v>
      </c>
      <c r="B1201" s="3" t="s">
        <v>4573</v>
      </c>
      <c r="C1201" s="11" t="s">
        <v>8</v>
      </c>
      <c r="D1201" s="7" t="s">
        <v>8</v>
      </c>
      <c r="E1201" s="9" t="s">
        <v>8</v>
      </c>
      <c r="F1201" s="11" t="s">
        <v>8</v>
      </c>
      <c r="G1201" s="7" t="s">
        <v>8</v>
      </c>
      <c r="H1201" s="9" t="s">
        <v>8</v>
      </c>
      <c r="I1201" s="11" t="s">
        <v>8</v>
      </c>
      <c r="J1201" s="7" t="s">
        <v>8</v>
      </c>
      <c r="K1201" s="9" t="s">
        <v>8</v>
      </c>
      <c r="L1201" s="11" t="s">
        <v>8</v>
      </c>
      <c r="M1201" s="7" t="s">
        <v>8</v>
      </c>
      <c r="N1201" s="9" t="s">
        <v>8</v>
      </c>
      <c r="O1201" s="11" t="s">
        <v>8</v>
      </c>
      <c r="P1201" s="7" t="s">
        <v>8</v>
      </c>
      <c r="Q1201" s="9" t="s">
        <v>8</v>
      </c>
      <c r="R1201" s="11" t="s">
        <v>8</v>
      </c>
      <c r="S1201" s="7" t="s">
        <v>8</v>
      </c>
      <c r="T1201" s="9" t="s">
        <v>8</v>
      </c>
    </row>
    <row r="1202" spans="1:20" ht="14.1" customHeight="1" x14ac:dyDescent="0.3">
      <c r="A1202" s="3" t="s">
        <v>4576</v>
      </c>
      <c r="B1202" s="3" t="s">
        <v>4577</v>
      </c>
      <c r="C1202" s="11" t="s">
        <v>8</v>
      </c>
      <c r="D1202" s="7" t="s">
        <v>8</v>
      </c>
      <c r="E1202" s="9" t="s">
        <v>8</v>
      </c>
      <c r="F1202" s="11" t="s">
        <v>8</v>
      </c>
      <c r="G1202" s="7" t="s">
        <v>8</v>
      </c>
      <c r="H1202" s="9" t="s">
        <v>8</v>
      </c>
      <c r="I1202" s="11" t="s">
        <v>8</v>
      </c>
      <c r="J1202" s="7" t="s">
        <v>8</v>
      </c>
      <c r="K1202" s="9" t="s">
        <v>8</v>
      </c>
      <c r="L1202" s="11" t="s">
        <v>8</v>
      </c>
      <c r="M1202" s="7" t="s">
        <v>8</v>
      </c>
      <c r="N1202" s="9" t="s">
        <v>8</v>
      </c>
      <c r="O1202" s="11" t="s">
        <v>8</v>
      </c>
      <c r="P1202" s="7" t="s">
        <v>8</v>
      </c>
      <c r="Q1202" s="9" t="s">
        <v>8</v>
      </c>
      <c r="R1202" s="11" t="s">
        <v>8</v>
      </c>
      <c r="S1202" s="7" t="s">
        <v>8</v>
      </c>
      <c r="T1202" s="9" t="s">
        <v>8</v>
      </c>
    </row>
    <row r="1203" spans="1:20" ht="14.1" customHeight="1" x14ac:dyDescent="0.3">
      <c r="A1203" s="3" t="s">
        <v>4581</v>
      </c>
      <c r="B1203" s="3" t="s">
        <v>7044</v>
      </c>
      <c r="C1203" s="11" t="s">
        <v>8</v>
      </c>
      <c r="D1203" s="7" t="s">
        <v>8</v>
      </c>
      <c r="E1203" s="9" t="s">
        <v>8</v>
      </c>
      <c r="F1203" s="11" t="s">
        <v>8</v>
      </c>
      <c r="G1203" s="7" t="s">
        <v>8</v>
      </c>
      <c r="H1203" s="9" t="s">
        <v>8</v>
      </c>
      <c r="I1203" s="11" t="s">
        <v>8</v>
      </c>
      <c r="J1203" s="7" t="s">
        <v>8</v>
      </c>
      <c r="K1203" s="9" t="s">
        <v>8</v>
      </c>
      <c r="L1203" s="11" t="s">
        <v>8</v>
      </c>
      <c r="M1203" s="7" t="s">
        <v>8</v>
      </c>
      <c r="N1203" s="9" t="s">
        <v>8</v>
      </c>
      <c r="O1203" s="11" t="s">
        <v>8</v>
      </c>
      <c r="P1203" s="7" t="s">
        <v>8</v>
      </c>
      <c r="Q1203" s="9" t="s">
        <v>8</v>
      </c>
      <c r="R1203" s="11" t="s">
        <v>8</v>
      </c>
      <c r="S1203" s="7" t="s">
        <v>8</v>
      </c>
      <c r="T1203" s="9" t="s">
        <v>8</v>
      </c>
    </row>
    <row r="1204" spans="1:20" ht="14.1" customHeight="1" x14ac:dyDescent="0.3">
      <c r="A1204" s="3" t="s">
        <v>4585</v>
      </c>
      <c r="B1204" s="3" t="s">
        <v>4586</v>
      </c>
      <c r="C1204" s="11" t="s">
        <v>8</v>
      </c>
      <c r="D1204" s="7" t="s">
        <v>8</v>
      </c>
      <c r="E1204" s="9" t="s">
        <v>8</v>
      </c>
      <c r="F1204" s="11" t="s">
        <v>8</v>
      </c>
      <c r="G1204" s="7" t="s">
        <v>8</v>
      </c>
      <c r="H1204" s="9" t="s">
        <v>8</v>
      </c>
      <c r="I1204" s="11" t="s">
        <v>8</v>
      </c>
      <c r="J1204" s="7" t="s">
        <v>8</v>
      </c>
      <c r="K1204" s="9" t="s">
        <v>8</v>
      </c>
      <c r="L1204" s="11" t="s">
        <v>8</v>
      </c>
      <c r="M1204" s="7" t="s">
        <v>8</v>
      </c>
      <c r="N1204" s="9" t="s">
        <v>8</v>
      </c>
      <c r="O1204" s="11" t="s">
        <v>8</v>
      </c>
      <c r="P1204" s="7" t="s">
        <v>8</v>
      </c>
      <c r="Q1204" s="9" t="s">
        <v>8</v>
      </c>
      <c r="R1204" s="11" t="s">
        <v>8</v>
      </c>
      <c r="S1204" s="7" t="s">
        <v>8</v>
      </c>
      <c r="T1204" s="9" t="s">
        <v>8</v>
      </c>
    </row>
    <row r="1205" spans="1:20" ht="29.1" customHeight="1" x14ac:dyDescent="0.3">
      <c r="A1205" s="3" t="s">
        <v>4590</v>
      </c>
      <c r="B1205" s="2" t="s">
        <v>7775</v>
      </c>
      <c r="C1205" s="11" t="s">
        <v>8</v>
      </c>
      <c r="D1205" s="7" t="s">
        <v>8</v>
      </c>
      <c r="E1205" s="9" t="s">
        <v>8</v>
      </c>
      <c r="F1205" s="11" t="s">
        <v>8</v>
      </c>
      <c r="G1205" s="7" t="s">
        <v>8</v>
      </c>
      <c r="H1205" s="9" t="s">
        <v>8</v>
      </c>
      <c r="I1205" s="11" t="s">
        <v>8</v>
      </c>
      <c r="J1205" s="7" t="s">
        <v>8</v>
      </c>
      <c r="K1205" s="9" t="s">
        <v>8</v>
      </c>
      <c r="L1205" s="11" t="s">
        <v>8</v>
      </c>
      <c r="M1205" s="7" t="s">
        <v>8</v>
      </c>
      <c r="N1205" s="9" t="s">
        <v>8</v>
      </c>
      <c r="O1205" s="11" t="s">
        <v>8</v>
      </c>
      <c r="P1205" s="7" t="s">
        <v>8</v>
      </c>
      <c r="Q1205" s="9" t="s">
        <v>8</v>
      </c>
      <c r="R1205" s="11" t="s">
        <v>8</v>
      </c>
      <c r="S1205" s="7" t="s">
        <v>8</v>
      </c>
      <c r="T1205" s="9" t="s">
        <v>8</v>
      </c>
    </row>
    <row r="1206" spans="1:20" ht="14.1" customHeight="1" x14ac:dyDescent="0.3">
      <c r="A1206" s="3" t="s">
        <v>4595</v>
      </c>
      <c r="B1206" s="3" t="s">
        <v>7046</v>
      </c>
      <c r="C1206" s="11" t="s">
        <v>8</v>
      </c>
      <c r="D1206" s="7" t="s">
        <v>8</v>
      </c>
      <c r="E1206" s="9" t="s">
        <v>8</v>
      </c>
      <c r="F1206" s="11" t="s">
        <v>8</v>
      </c>
      <c r="G1206" s="7" t="s">
        <v>8</v>
      </c>
      <c r="H1206" s="9" t="s">
        <v>8</v>
      </c>
      <c r="I1206" s="11" t="s">
        <v>8</v>
      </c>
      <c r="J1206" s="7" t="s">
        <v>8</v>
      </c>
      <c r="K1206" s="9" t="s">
        <v>8</v>
      </c>
      <c r="L1206" s="11" t="s">
        <v>8</v>
      </c>
      <c r="M1206" s="7" t="s">
        <v>8</v>
      </c>
      <c r="N1206" s="9" t="s">
        <v>8</v>
      </c>
      <c r="O1206" s="11" t="s">
        <v>8</v>
      </c>
      <c r="P1206" s="7" t="s">
        <v>8</v>
      </c>
      <c r="Q1206" s="9" t="s">
        <v>8</v>
      </c>
      <c r="R1206" s="11" t="s">
        <v>8</v>
      </c>
      <c r="S1206" s="7" t="s">
        <v>8</v>
      </c>
      <c r="T1206" s="9" t="s">
        <v>8</v>
      </c>
    </row>
    <row r="1207" spans="1:20" ht="29.1" customHeight="1" x14ac:dyDescent="0.3">
      <c r="A1207" s="3" t="s">
        <v>4599</v>
      </c>
      <c r="B1207" s="2" t="s">
        <v>7776</v>
      </c>
      <c r="C1207" s="11" t="s">
        <v>8</v>
      </c>
      <c r="D1207" s="7" t="s">
        <v>8</v>
      </c>
      <c r="E1207" s="9" t="s">
        <v>8</v>
      </c>
      <c r="F1207" s="11" t="s">
        <v>8</v>
      </c>
      <c r="G1207" s="7" t="s">
        <v>8</v>
      </c>
      <c r="H1207" s="9" t="s">
        <v>8</v>
      </c>
      <c r="I1207" s="11" t="s">
        <v>8</v>
      </c>
      <c r="J1207" s="7" t="s">
        <v>8</v>
      </c>
      <c r="K1207" s="9" t="s">
        <v>8</v>
      </c>
      <c r="L1207" s="11" t="s">
        <v>8</v>
      </c>
      <c r="M1207" s="7" t="s">
        <v>8</v>
      </c>
      <c r="N1207" s="9" t="s">
        <v>8</v>
      </c>
      <c r="O1207" s="11" t="s">
        <v>8</v>
      </c>
      <c r="P1207" s="7" t="s">
        <v>8</v>
      </c>
      <c r="Q1207" s="9" t="s">
        <v>8</v>
      </c>
      <c r="R1207" s="11" t="s">
        <v>8</v>
      </c>
      <c r="S1207" s="7" t="s">
        <v>8</v>
      </c>
      <c r="T1207" s="9" t="s">
        <v>8</v>
      </c>
    </row>
    <row r="1208" spans="1:20" ht="14.1" customHeight="1" x14ac:dyDescent="0.3">
      <c r="A1208" s="3" t="s">
        <v>4603</v>
      </c>
      <c r="B1208" s="3" t="s">
        <v>7048</v>
      </c>
      <c r="C1208" s="11">
        <v>54</v>
      </c>
      <c r="D1208" s="7">
        <v>59.829457322000003</v>
      </c>
      <c r="E1208" s="9">
        <v>4102.0570824192901</v>
      </c>
      <c r="F1208" s="11" t="s">
        <v>8</v>
      </c>
      <c r="G1208" s="7" t="s">
        <v>8</v>
      </c>
      <c r="H1208" s="9" t="s">
        <v>8</v>
      </c>
      <c r="I1208" s="11">
        <v>27</v>
      </c>
      <c r="J1208" s="7">
        <v>76.625322694000005</v>
      </c>
      <c r="K1208" s="9">
        <v>5256.32161517243</v>
      </c>
      <c r="L1208" s="11" t="s">
        <v>8</v>
      </c>
      <c r="M1208" s="7" t="s">
        <v>8</v>
      </c>
      <c r="N1208" s="9" t="s">
        <v>8</v>
      </c>
      <c r="O1208" s="11" t="s">
        <v>8</v>
      </c>
      <c r="P1208" s="7" t="s">
        <v>8</v>
      </c>
      <c r="Q1208" s="9" t="s">
        <v>8</v>
      </c>
      <c r="R1208" s="11" t="s">
        <v>8</v>
      </c>
      <c r="S1208" s="7" t="s">
        <v>8</v>
      </c>
      <c r="T1208" s="9" t="s">
        <v>8</v>
      </c>
    </row>
    <row r="1209" spans="1:20" ht="14.1" customHeight="1" x14ac:dyDescent="0.3">
      <c r="A1209" s="3" t="s">
        <v>4606</v>
      </c>
      <c r="B1209" s="3" t="s">
        <v>7049</v>
      </c>
      <c r="C1209" s="11" t="s">
        <v>8</v>
      </c>
      <c r="D1209" s="7" t="s">
        <v>8</v>
      </c>
      <c r="E1209" s="9" t="s">
        <v>8</v>
      </c>
      <c r="F1209" s="11" t="s">
        <v>8</v>
      </c>
      <c r="G1209" s="7" t="s">
        <v>8</v>
      </c>
      <c r="H1209" s="9" t="s">
        <v>8</v>
      </c>
      <c r="I1209" s="11" t="s">
        <v>8</v>
      </c>
      <c r="J1209" s="7" t="s">
        <v>8</v>
      </c>
      <c r="K1209" s="9" t="s">
        <v>8</v>
      </c>
      <c r="L1209" s="11" t="s">
        <v>8</v>
      </c>
      <c r="M1209" s="7" t="s">
        <v>8</v>
      </c>
      <c r="N1209" s="9" t="s">
        <v>8</v>
      </c>
      <c r="O1209" s="11" t="s">
        <v>8</v>
      </c>
      <c r="P1209" s="7" t="s">
        <v>8</v>
      </c>
      <c r="Q1209" s="9" t="s">
        <v>8</v>
      </c>
      <c r="R1209" s="11" t="s">
        <v>8</v>
      </c>
      <c r="S1209" s="7" t="s">
        <v>8</v>
      </c>
      <c r="T1209" s="9" t="s">
        <v>8</v>
      </c>
    </row>
    <row r="1210" spans="1:20" ht="14.1" customHeight="1" x14ac:dyDescent="0.3">
      <c r="A1210" s="3" t="s">
        <v>4610</v>
      </c>
      <c r="B1210" s="3" t="s">
        <v>4611</v>
      </c>
      <c r="C1210" s="11" t="s">
        <v>8</v>
      </c>
      <c r="D1210" s="7" t="s">
        <v>8</v>
      </c>
      <c r="E1210" s="9" t="s">
        <v>8</v>
      </c>
      <c r="F1210" s="11" t="s">
        <v>8</v>
      </c>
      <c r="G1210" s="7" t="s">
        <v>8</v>
      </c>
      <c r="H1210" s="9" t="s">
        <v>8</v>
      </c>
      <c r="I1210" s="11" t="s">
        <v>8</v>
      </c>
      <c r="J1210" s="7" t="s">
        <v>8</v>
      </c>
      <c r="K1210" s="9" t="s">
        <v>8</v>
      </c>
      <c r="L1210" s="11" t="s">
        <v>8</v>
      </c>
      <c r="M1210" s="7" t="s">
        <v>8</v>
      </c>
      <c r="N1210" s="9" t="s">
        <v>8</v>
      </c>
      <c r="O1210" s="11" t="s">
        <v>8</v>
      </c>
      <c r="P1210" s="7" t="s">
        <v>8</v>
      </c>
      <c r="Q1210" s="9" t="s">
        <v>8</v>
      </c>
      <c r="R1210" s="11" t="s">
        <v>8</v>
      </c>
      <c r="S1210" s="7" t="s">
        <v>8</v>
      </c>
      <c r="T1210" s="9" t="s">
        <v>8</v>
      </c>
    </row>
    <row r="1211" spans="1:20" ht="14.1" customHeight="1" x14ac:dyDescent="0.3">
      <c r="A1211" s="3" t="s">
        <v>4614</v>
      </c>
      <c r="B1211" s="3" t="s">
        <v>7050</v>
      </c>
      <c r="C1211" s="11">
        <v>28</v>
      </c>
      <c r="D1211" s="7">
        <v>152.41074204</v>
      </c>
      <c r="E1211" s="9">
        <v>12043.459219205501</v>
      </c>
      <c r="F1211" s="11" t="s">
        <v>8</v>
      </c>
      <c r="G1211" s="7" t="s">
        <v>8</v>
      </c>
      <c r="H1211" s="9" t="s">
        <v>8</v>
      </c>
      <c r="I1211" s="11" t="s">
        <v>8</v>
      </c>
      <c r="J1211" s="7" t="s">
        <v>8</v>
      </c>
      <c r="K1211" s="9" t="s">
        <v>8</v>
      </c>
      <c r="L1211" s="11" t="s">
        <v>8</v>
      </c>
      <c r="M1211" s="7" t="s">
        <v>8</v>
      </c>
      <c r="N1211" s="9" t="s">
        <v>8</v>
      </c>
      <c r="O1211" s="11" t="s">
        <v>8</v>
      </c>
      <c r="P1211" s="7" t="s">
        <v>8</v>
      </c>
      <c r="Q1211" s="9" t="s">
        <v>8</v>
      </c>
      <c r="R1211" s="11" t="s">
        <v>8</v>
      </c>
      <c r="S1211" s="7" t="s">
        <v>8</v>
      </c>
      <c r="T1211" s="9" t="s">
        <v>8</v>
      </c>
    </row>
    <row r="1212" spans="1:20" ht="14.1" customHeight="1" x14ac:dyDescent="0.3">
      <c r="A1212" s="3" t="s">
        <v>4617</v>
      </c>
      <c r="B1212" s="3" t="s">
        <v>7051</v>
      </c>
      <c r="C1212" s="11">
        <v>37</v>
      </c>
      <c r="D1212" s="7">
        <v>112.58839548</v>
      </c>
      <c r="E1212" s="9">
        <v>6498.3295676072803</v>
      </c>
      <c r="F1212" s="11" t="s">
        <v>8</v>
      </c>
      <c r="G1212" s="7" t="s">
        <v>8</v>
      </c>
      <c r="H1212" s="9" t="s">
        <v>8</v>
      </c>
      <c r="I1212" s="11" t="s">
        <v>8</v>
      </c>
      <c r="J1212" s="7" t="s">
        <v>8</v>
      </c>
      <c r="K1212" s="9" t="s">
        <v>8</v>
      </c>
      <c r="L1212" s="11" t="s">
        <v>8</v>
      </c>
      <c r="M1212" s="7" t="s">
        <v>8</v>
      </c>
      <c r="N1212" s="9" t="s">
        <v>8</v>
      </c>
      <c r="O1212" s="11" t="s">
        <v>8</v>
      </c>
      <c r="P1212" s="7" t="s">
        <v>8</v>
      </c>
      <c r="Q1212" s="9" t="s">
        <v>8</v>
      </c>
      <c r="R1212" s="11" t="s">
        <v>8</v>
      </c>
      <c r="S1212" s="7" t="s">
        <v>8</v>
      </c>
      <c r="T1212" s="9" t="s">
        <v>8</v>
      </c>
    </row>
    <row r="1213" spans="1:20" ht="29.1" customHeight="1" x14ac:dyDescent="0.3">
      <c r="A1213" s="3" t="s">
        <v>4620</v>
      </c>
      <c r="B1213" s="2" t="s">
        <v>7777</v>
      </c>
      <c r="C1213" s="11" t="s">
        <v>8</v>
      </c>
      <c r="D1213" s="7" t="s">
        <v>8</v>
      </c>
      <c r="E1213" s="9" t="s">
        <v>8</v>
      </c>
      <c r="F1213" s="11" t="s">
        <v>8</v>
      </c>
      <c r="G1213" s="7" t="s">
        <v>8</v>
      </c>
      <c r="H1213" s="9" t="s">
        <v>8</v>
      </c>
      <c r="I1213" s="11" t="s">
        <v>8</v>
      </c>
      <c r="J1213" s="7" t="s">
        <v>8</v>
      </c>
      <c r="K1213" s="9" t="s">
        <v>8</v>
      </c>
      <c r="L1213" s="11" t="s">
        <v>8</v>
      </c>
      <c r="M1213" s="7" t="s">
        <v>8</v>
      </c>
      <c r="N1213" s="9" t="s">
        <v>8</v>
      </c>
      <c r="O1213" s="11" t="s">
        <v>8</v>
      </c>
      <c r="P1213" s="7" t="s">
        <v>8</v>
      </c>
      <c r="Q1213" s="9" t="s">
        <v>8</v>
      </c>
      <c r="R1213" s="11" t="s">
        <v>8</v>
      </c>
      <c r="S1213" s="7" t="s">
        <v>8</v>
      </c>
      <c r="T1213" s="9" t="s">
        <v>8</v>
      </c>
    </row>
    <row r="1214" spans="1:20" ht="14.1" customHeight="1" x14ac:dyDescent="0.3">
      <c r="A1214" s="3" t="s">
        <v>4623</v>
      </c>
      <c r="B1214" s="3" t="s">
        <v>4624</v>
      </c>
      <c r="C1214" s="11">
        <v>43</v>
      </c>
      <c r="D1214" s="7">
        <v>157.13171643999999</v>
      </c>
      <c r="E1214" s="9">
        <v>9790.5197344876906</v>
      </c>
      <c r="F1214" s="11" t="s">
        <v>8</v>
      </c>
      <c r="G1214" s="7" t="s">
        <v>8</v>
      </c>
      <c r="H1214" s="9" t="s">
        <v>8</v>
      </c>
      <c r="I1214" s="11">
        <v>19</v>
      </c>
      <c r="J1214" s="7">
        <v>104.58673173</v>
      </c>
      <c r="K1214" s="9">
        <v>6703.1112931203897</v>
      </c>
      <c r="L1214" s="11" t="s">
        <v>8</v>
      </c>
      <c r="M1214" s="7" t="s">
        <v>8</v>
      </c>
      <c r="N1214" s="9" t="s">
        <v>8</v>
      </c>
      <c r="O1214" s="11" t="s">
        <v>8</v>
      </c>
      <c r="P1214" s="7" t="s">
        <v>8</v>
      </c>
      <c r="Q1214" s="9" t="s">
        <v>8</v>
      </c>
      <c r="R1214" s="11" t="s">
        <v>8</v>
      </c>
      <c r="S1214" s="7" t="s">
        <v>8</v>
      </c>
      <c r="T1214" s="9" t="s">
        <v>8</v>
      </c>
    </row>
    <row r="1215" spans="1:20" ht="14.1" customHeight="1" x14ac:dyDescent="0.3">
      <c r="A1215" s="3" t="s">
        <v>4626</v>
      </c>
      <c r="B1215" s="3" t="s">
        <v>7053</v>
      </c>
      <c r="C1215" s="11" t="s">
        <v>8</v>
      </c>
      <c r="D1215" s="7" t="s">
        <v>8</v>
      </c>
      <c r="E1215" s="9" t="s">
        <v>8</v>
      </c>
      <c r="F1215" s="11" t="s">
        <v>8</v>
      </c>
      <c r="G1215" s="7" t="s">
        <v>8</v>
      </c>
      <c r="H1215" s="9" t="s">
        <v>8</v>
      </c>
      <c r="I1215" s="11" t="s">
        <v>8</v>
      </c>
      <c r="J1215" s="7" t="s">
        <v>8</v>
      </c>
      <c r="K1215" s="9" t="s">
        <v>8</v>
      </c>
      <c r="L1215" s="11" t="s">
        <v>8</v>
      </c>
      <c r="M1215" s="7" t="s">
        <v>8</v>
      </c>
      <c r="N1215" s="9" t="s">
        <v>8</v>
      </c>
      <c r="O1215" s="11" t="s">
        <v>8</v>
      </c>
      <c r="P1215" s="7" t="s">
        <v>8</v>
      </c>
      <c r="Q1215" s="9" t="s">
        <v>8</v>
      </c>
      <c r="R1215" s="11" t="s">
        <v>8</v>
      </c>
      <c r="S1215" s="7" t="s">
        <v>8</v>
      </c>
      <c r="T1215" s="9" t="s">
        <v>8</v>
      </c>
    </row>
    <row r="1216" spans="1:20" ht="14.1" customHeight="1" x14ac:dyDescent="0.3">
      <c r="A1216" s="3" t="s">
        <v>4629</v>
      </c>
      <c r="B1216" s="3" t="s">
        <v>7054</v>
      </c>
      <c r="C1216" s="11" t="s">
        <v>8</v>
      </c>
      <c r="D1216" s="7" t="s">
        <v>8</v>
      </c>
      <c r="E1216" s="9" t="s">
        <v>8</v>
      </c>
      <c r="F1216" s="11" t="s">
        <v>8</v>
      </c>
      <c r="G1216" s="7" t="s">
        <v>8</v>
      </c>
      <c r="H1216" s="9" t="s">
        <v>8</v>
      </c>
      <c r="I1216" s="11" t="s">
        <v>8</v>
      </c>
      <c r="J1216" s="7" t="s">
        <v>8</v>
      </c>
      <c r="K1216" s="9" t="s">
        <v>8</v>
      </c>
      <c r="L1216" s="11" t="s">
        <v>8</v>
      </c>
      <c r="M1216" s="7" t="s">
        <v>8</v>
      </c>
      <c r="N1216" s="9" t="s">
        <v>8</v>
      </c>
      <c r="O1216" s="11" t="s">
        <v>8</v>
      </c>
      <c r="P1216" s="7" t="s">
        <v>8</v>
      </c>
      <c r="Q1216" s="9" t="s">
        <v>8</v>
      </c>
      <c r="R1216" s="11" t="s">
        <v>8</v>
      </c>
      <c r="S1216" s="7" t="s">
        <v>8</v>
      </c>
      <c r="T1216" s="9" t="s">
        <v>8</v>
      </c>
    </row>
    <row r="1217" spans="1:20" ht="14.1" customHeight="1" x14ac:dyDescent="0.3">
      <c r="A1217" s="3" t="s">
        <v>4632</v>
      </c>
      <c r="B1217" s="3" t="s">
        <v>4633</v>
      </c>
      <c r="C1217" s="11" t="s">
        <v>8</v>
      </c>
      <c r="D1217" s="7" t="s">
        <v>8</v>
      </c>
      <c r="E1217" s="9" t="s">
        <v>8</v>
      </c>
      <c r="F1217" s="11" t="s">
        <v>8</v>
      </c>
      <c r="G1217" s="7" t="s">
        <v>8</v>
      </c>
      <c r="H1217" s="9" t="s">
        <v>8</v>
      </c>
      <c r="I1217" s="11" t="s">
        <v>8</v>
      </c>
      <c r="J1217" s="7" t="s">
        <v>8</v>
      </c>
      <c r="K1217" s="9" t="s">
        <v>8</v>
      </c>
      <c r="L1217" s="11" t="s">
        <v>8</v>
      </c>
      <c r="M1217" s="7" t="s">
        <v>8</v>
      </c>
      <c r="N1217" s="9" t="s">
        <v>8</v>
      </c>
      <c r="O1217" s="11" t="s">
        <v>8</v>
      </c>
      <c r="P1217" s="7" t="s">
        <v>8</v>
      </c>
      <c r="Q1217" s="9" t="s">
        <v>8</v>
      </c>
      <c r="R1217" s="11" t="s">
        <v>8</v>
      </c>
      <c r="S1217" s="7" t="s">
        <v>8</v>
      </c>
      <c r="T1217" s="9" t="s">
        <v>8</v>
      </c>
    </row>
    <row r="1218" spans="1:20" ht="29.1" customHeight="1" x14ac:dyDescent="0.3">
      <c r="A1218" s="3" t="s">
        <v>4636</v>
      </c>
      <c r="B1218" s="2" t="s">
        <v>7778</v>
      </c>
      <c r="C1218" s="11">
        <v>19</v>
      </c>
      <c r="D1218" s="7">
        <v>143.65449530999999</v>
      </c>
      <c r="E1218" s="9">
        <v>8544.4084288024605</v>
      </c>
      <c r="F1218" s="11" t="s">
        <v>8</v>
      </c>
      <c r="G1218" s="7" t="s">
        <v>8</v>
      </c>
      <c r="H1218" s="9" t="s">
        <v>8</v>
      </c>
      <c r="I1218" s="11" t="s">
        <v>8</v>
      </c>
      <c r="J1218" s="7" t="s">
        <v>8</v>
      </c>
      <c r="K1218" s="9" t="s">
        <v>8</v>
      </c>
      <c r="L1218" s="11" t="s">
        <v>8</v>
      </c>
      <c r="M1218" s="7" t="s">
        <v>8</v>
      </c>
      <c r="N1218" s="9" t="s">
        <v>8</v>
      </c>
      <c r="O1218" s="11" t="s">
        <v>8</v>
      </c>
      <c r="P1218" s="7" t="s">
        <v>8</v>
      </c>
      <c r="Q1218" s="9" t="s">
        <v>8</v>
      </c>
      <c r="R1218" s="11" t="s">
        <v>8</v>
      </c>
      <c r="S1218" s="7" t="s">
        <v>8</v>
      </c>
      <c r="T1218" s="9" t="s">
        <v>8</v>
      </c>
    </row>
    <row r="1219" spans="1:20" ht="14.1" customHeight="1" x14ac:dyDescent="0.3">
      <c r="A1219" s="3" t="s">
        <v>4640</v>
      </c>
      <c r="B1219" s="3" t="s">
        <v>7056</v>
      </c>
      <c r="C1219" s="11" t="s">
        <v>8</v>
      </c>
      <c r="D1219" s="7" t="s">
        <v>8</v>
      </c>
      <c r="E1219" s="9" t="s">
        <v>8</v>
      </c>
      <c r="F1219" s="11" t="s">
        <v>8</v>
      </c>
      <c r="G1219" s="7" t="s">
        <v>8</v>
      </c>
      <c r="H1219" s="9" t="s">
        <v>8</v>
      </c>
      <c r="I1219" s="11" t="s">
        <v>8</v>
      </c>
      <c r="J1219" s="7" t="s">
        <v>8</v>
      </c>
      <c r="K1219" s="9" t="s">
        <v>8</v>
      </c>
      <c r="L1219" s="11" t="s">
        <v>8</v>
      </c>
      <c r="M1219" s="7" t="s">
        <v>8</v>
      </c>
      <c r="N1219" s="9" t="s">
        <v>8</v>
      </c>
      <c r="O1219" s="11" t="s">
        <v>8</v>
      </c>
      <c r="P1219" s="7" t="s">
        <v>8</v>
      </c>
      <c r="Q1219" s="9" t="s">
        <v>8</v>
      </c>
      <c r="R1219" s="11" t="s">
        <v>8</v>
      </c>
      <c r="S1219" s="7" t="s">
        <v>8</v>
      </c>
      <c r="T1219" s="9" t="s">
        <v>8</v>
      </c>
    </row>
    <row r="1220" spans="1:20" ht="29.1" customHeight="1" x14ac:dyDescent="0.3">
      <c r="A1220" s="3" t="s">
        <v>4643</v>
      </c>
      <c r="B1220" s="2" t="s">
        <v>7779</v>
      </c>
      <c r="C1220" s="11" t="s">
        <v>8</v>
      </c>
      <c r="D1220" s="7" t="s">
        <v>8</v>
      </c>
      <c r="E1220" s="9" t="s">
        <v>8</v>
      </c>
      <c r="F1220" s="11" t="s">
        <v>8</v>
      </c>
      <c r="G1220" s="7" t="s">
        <v>8</v>
      </c>
      <c r="H1220" s="9" t="s">
        <v>8</v>
      </c>
      <c r="I1220" s="11" t="s">
        <v>8</v>
      </c>
      <c r="J1220" s="7" t="s">
        <v>8</v>
      </c>
      <c r="K1220" s="9" t="s">
        <v>8</v>
      </c>
      <c r="L1220" s="11" t="s">
        <v>8</v>
      </c>
      <c r="M1220" s="7" t="s">
        <v>8</v>
      </c>
      <c r="N1220" s="9" t="s">
        <v>8</v>
      </c>
      <c r="O1220" s="11" t="s">
        <v>8</v>
      </c>
      <c r="P1220" s="7" t="s">
        <v>8</v>
      </c>
      <c r="Q1220" s="9" t="s">
        <v>8</v>
      </c>
      <c r="R1220" s="11" t="s">
        <v>8</v>
      </c>
      <c r="S1220" s="7" t="s">
        <v>8</v>
      </c>
      <c r="T1220" s="9" t="s">
        <v>8</v>
      </c>
    </row>
    <row r="1221" spans="1:20" ht="14.1" customHeight="1" x14ac:dyDescent="0.3">
      <c r="A1221" s="3" t="s">
        <v>4647</v>
      </c>
      <c r="B1221" s="3" t="s">
        <v>4648</v>
      </c>
      <c r="C1221" s="11" t="s">
        <v>8</v>
      </c>
      <c r="D1221" s="7" t="s">
        <v>8</v>
      </c>
      <c r="E1221" s="9" t="s">
        <v>8</v>
      </c>
      <c r="F1221" s="11" t="s">
        <v>8</v>
      </c>
      <c r="G1221" s="7" t="s">
        <v>8</v>
      </c>
      <c r="H1221" s="9" t="s">
        <v>8</v>
      </c>
      <c r="I1221" s="11" t="s">
        <v>8</v>
      </c>
      <c r="J1221" s="7" t="s">
        <v>8</v>
      </c>
      <c r="K1221" s="9" t="s">
        <v>8</v>
      </c>
      <c r="L1221" s="11" t="s">
        <v>8</v>
      </c>
      <c r="M1221" s="7" t="s">
        <v>8</v>
      </c>
      <c r="N1221" s="9" t="s">
        <v>8</v>
      </c>
      <c r="O1221" s="11" t="s">
        <v>8</v>
      </c>
      <c r="P1221" s="7" t="s">
        <v>8</v>
      </c>
      <c r="Q1221" s="9" t="s">
        <v>8</v>
      </c>
      <c r="R1221" s="11" t="s">
        <v>8</v>
      </c>
      <c r="S1221" s="7" t="s">
        <v>8</v>
      </c>
      <c r="T1221" s="9" t="s">
        <v>8</v>
      </c>
    </row>
    <row r="1222" spans="1:20" ht="14.1" customHeight="1" x14ac:dyDescent="0.3">
      <c r="A1222" s="3" t="s">
        <v>4650</v>
      </c>
      <c r="B1222" s="3" t="s">
        <v>7058</v>
      </c>
      <c r="C1222" s="11" t="s">
        <v>8</v>
      </c>
      <c r="D1222" s="7" t="s">
        <v>8</v>
      </c>
      <c r="E1222" s="9" t="s">
        <v>8</v>
      </c>
      <c r="F1222" s="11" t="s">
        <v>8</v>
      </c>
      <c r="G1222" s="7" t="s">
        <v>8</v>
      </c>
      <c r="H1222" s="9" t="s">
        <v>8</v>
      </c>
      <c r="I1222" s="11" t="s">
        <v>8</v>
      </c>
      <c r="J1222" s="7" t="s">
        <v>8</v>
      </c>
      <c r="K1222" s="9" t="s">
        <v>8</v>
      </c>
      <c r="L1222" s="11" t="s">
        <v>8</v>
      </c>
      <c r="M1222" s="7" t="s">
        <v>8</v>
      </c>
      <c r="N1222" s="9" t="s">
        <v>8</v>
      </c>
      <c r="O1222" s="11" t="s">
        <v>8</v>
      </c>
      <c r="P1222" s="7" t="s">
        <v>8</v>
      </c>
      <c r="Q1222" s="9" t="s">
        <v>8</v>
      </c>
      <c r="R1222" s="11" t="s">
        <v>8</v>
      </c>
      <c r="S1222" s="7" t="s">
        <v>8</v>
      </c>
      <c r="T1222" s="9" t="s">
        <v>8</v>
      </c>
    </row>
    <row r="1223" spans="1:20" ht="14.1" customHeight="1" x14ac:dyDescent="0.3">
      <c r="A1223" s="3" t="s">
        <v>4654</v>
      </c>
      <c r="B1223" s="3" t="s">
        <v>4655</v>
      </c>
      <c r="C1223" s="11" t="s">
        <v>8</v>
      </c>
      <c r="D1223" s="7" t="s">
        <v>8</v>
      </c>
      <c r="E1223" s="9" t="s">
        <v>8</v>
      </c>
      <c r="F1223" s="11" t="s">
        <v>8</v>
      </c>
      <c r="G1223" s="7" t="s">
        <v>8</v>
      </c>
      <c r="H1223" s="9" t="s">
        <v>8</v>
      </c>
      <c r="I1223" s="11" t="s">
        <v>8</v>
      </c>
      <c r="J1223" s="7" t="s">
        <v>8</v>
      </c>
      <c r="K1223" s="9" t="s">
        <v>8</v>
      </c>
      <c r="L1223" s="11" t="s">
        <v>8</v>
      </c>
      <c r="M1223" s="7" t="s">
        <v>8</v>
      </c>
      <c r="N1223" s="9" t="s">
        <v>8</v>
      </c>
      <c r="O1223" s="11" t="s">
        <v>8</v>
      </c>
      <c r="P1223" s="7" t="s">
        <v>8</v>
      </c>
      <c r="Q1223" s="9" t="s">
        <v>8</v>
      </c>
      <c r="R1223" s="11" t="s">
        <v>8</v>
      </c>
      <c r="S1223" s="7" t="s">
        <v>8</v>
      </c>
      <c r="T1223" s="9" t="s">
        <v>8</v>
      </c>
    </row>
    <row r="1224" spans="1:20" ht="29.1" customHeight="1" x14ac:dyDescent="0.3">
      <c r="A1224" s="3" t="s">
        <v>4658</v>
      </c>
      <c r="B1224" s="2" t="s">
        <v>7780</v>
      </c>
      <c r="C1224" s="11" t="s">
        <v>8</v>
      </c>
      <c r="D1224" s="7" t="s">
        <v>8</v>
      </c>
      <c r="E1224" s="9" t="s">
        <v>8</v>
      </c>
      <c r="F1224" s="11" t="s">
        <v>8</v>
      </c>
      <c r="G1224" s="7" t="s">
        <v>8</v>
      </c>
      <c r="H1224" s="9" t="s">
        <v>8</v>
      </c>
      <c r="I1224" s="11" t="s">
        <v>8</v>
      </c>
      <c r="J1224" s="7" t="s">
        <v>8</v>
      </c>
      <c r="K1224" s="9" t="s">
        <v>8</v>
      </c>
      <c r="L1224" s="11" t="s">
        <v>8</v>
      </c>
      <c r="M1224" s="7" t="s">
        <v>8</v>
      </c>
      <c r="N1224" s="9" t="s">
        <v>8</v>
      </c>
      <c r="O1224" s="11" t="s">
        <v>8</v>
      </c>
      <c r="P1224" s="7" t="s">
        <v>8</v>
      </c>
      <c r="Q1224" s="9" t="s">
        <v>8</v>
      </c>
      <c r="R1224" s="11" t="s">
        <v>8</v>
      </c>
      <c r="S1224" s="7" t="s">
        <v>8</v>
      </c>
      <c r="T1224" s="9" t="s">
        <v>8</v>
      </c>
    </row>
    <row r="1225" spans="1:20" ht="14.1" customHeight="1" x14ac:dyDescent="0.3">
      <c r="A1225" s="3" t="s">
        <v>4662</v>
      </c>
      <c r="B1225" s="3" t="s">
        <v>6280</v>
      </c>
      <c r="C1225" s="11" t="s">
        <v>8</v>
      </c>
      <c r="D1225" s="7" t="s">
        <v>8</v>
      </c>
      <c r="E1225" s="9" t="s">
        <v>8</v>
      </c>
      <c r="F1225" s="11" t="s">
        <v>8</v>
      </c>
      <c r="G1225" s="7" t="s">
        <v>8</v>
      </c>
      <c r="H1225" s="9" t="s">
        <v>8</v>
      </c>
      <c r="I1225" s="11" t="s">
        <v>8</v>
      </c>
      <c r="J1225" s="7" t="s">
        <v>8</v>
      </c>
      <c r="K1225" s="9" t="s">
        <v>8</v>
      </c>
      <c r="L1225" s="11" t="s">
        <v>8</v>
      </c>
      <c r="M1225" s="7" t="s">
        <v>8</v>
      </c>
      <c r="N1225" s="9" t="s">
        <v>8</v>
      </c>
      <c r="O1225" s="11" t="s">
        <v>8</v>
      </c>
      <c r="P1225" s="7" t="s">
        <v>8</v>
      </c>
      <c r="Q1225" s="9" t="s">
        <v>8</v>
      </c>
      <c r="R1225" s="11" t="s">
        <v>8</v>
      </c>
      <c r="S1225" s="7" t="s">
        <v>8</v>
      </c>
      <c r="T1225" s="9" t="s">
        <v>8</v>
      </c>
    </row>
    <row r="1226" spans="1:20" ht="14.1" customHeight="1" x14ac:dyDescent="0.3">
      <c r="A1226" s="3" t="s">
        <v>4665</v>
      </c>
      <c r="B1226" s="3" t="s">
        <v>7060</v>
      </c>
      <c r="C1226" s="11" t="s">
        <v>8</v>
      </c>
      <c r="D1226" s="7" t="s">
        <v>8</v>
      </c>
      <c r="E1226" s="9" t="s">
        <v>8</v>
      </c>
      <c r="F1226" s="11" t="s">
        <v>8</v>
      </c>
      <c r="G1226" s="7" t="s">
        <v>8</v>
      </c>
      <c r="H1226" s="9" t="s">
        <v>8</v>
      </c>
      <c r="I1226" s="11" t="s">
        <v>8</v>
      </c>
      <c r="J1226" s="7" t="s">
        <v>8</v>
      </c>
      <c r="K1226" s="9" t="s">
        <v>8</v>
      </c>
      <c r="L1226" s="11" t="s">
        <v>8</v>
      </c>
      <c r="M1226" s="7" t="s">
        <v>8</v>
      </c>
      <c r="N1226" s="9" t="s">
        <v>8</v>
      </c>
      <c r="O1226" s="11" t="s">
        <v>8</v>
      </c>
      <c r="P1226" s="7" t="s">
        <v>8</v>
      </c>
      <c r="Q1226" s="9" t="s">
        <v>8</v>
      </c>
      <c r="R1226" s="11" t="s">
        <v>8</v>
      </c>
      <c r="S1226" s="7" t="s">
        <v>8</v>
      </c>
      <c r="T1226" s="9" t="s">
        <v>8</v>
      </c>
    </row>
    <row r="1227" spans="1:20" ht="14.1" customHeight="1" x14ac:dyDescent="0.3">
      <c r="A1227" s="3" t="s">
        <v>4669</v>
      </c>
      <c r="B1227" s="3" t="s">
        <v>7061</v>
      </c>
      <c r="C1227" s="11" t="s">
        <v>8</v>
      </c>
      <c r="D1227" s="7" t="s">
        <v>8</v>
      </c>
      <c r="E1227" s="9" t="s">
        <v>8</v>
      </c>
      <c r="F1227" s="11" t="s">
        <v>8</v>
      </c>
      <c r="G1227" s="7" t="s">
        <v>8</v>
      </c>
      <c r="H1227" s="9" t="s">
        <v>8</v>
      </c>
      <c r="I1227" s="11" t="s">
        <v>8</v>
      </c>
      <c r="J1227" s="7" t="s">
        <v>8</v>
      </c>
      <c r="K1227" s="9" t="s">
        <v>8</v>
      </c>
      <c r="L1227" s="11" t="s">
        <v>8</v>
      </c>
      <c r="M1227" s="7" t="s">
        <v>8</v>
      </c>
      <c r="N1227" s="9" t="s">
        <v>8</v>
      </c>
      <c r="O1227" s="11" t="s">
        <v>8</v>
      </c>
      <c r="P1227" s="7" t="s">
        <v>8</v>
      </c>
      <c r="Q1227" s="9" t="s">
        <v>8</v>
      </c>
      <c r="R1227" s="11" t="s">
        <v>8</v>
      </c>
      <c r="S1227" s="7" t="s">
        <v>8</v>
      </c>
      <c r="T1227" s="9" t="s">
        <v>8</v>
      </c>
    </row>
    <row r="1228" spans="1:20" ht="29.1" customHeight="1" x14ac:dyDescent="0.3">
      <c r="A1228" s="3" t="s">
        <v>4673</v>
      </c>
      <c r="B1228" s="2" t="s">
        <v>7781</v>
      </c>
      <c r="C1228" s="11" t="s">
        <v>8</v>
      </c>
      <c r="D1228" s="7" t="s">
        <v>8</v>
      </c>
      <c r="E1228" s="9" t="s">
        <v>8</v>
      </c>
      <c r="F1228" s="11" t="s">
        <v>8</v>
      </c>
      <c r="G1228" s="7" t="s">
        <v>8</v>
      </c>
      <c r="H1228" s="9" t="s">
        <v>8</v>
      </c>
      <c r="I1228" s="11" t="s">
        <v>8</v>
      </c>
      <c r="J1228" s="7" t="s">
        <v>8</v>
      </c>
      <c r="K1228" s="9" t="s">
        <v>8</v>
      </c>
      <c r="L1228" s="11" t="s">
        <v>8</v>
      </c>
      <c r="M1228" s="7" t="s">
        <v>8</v>
      </c>
      <c r="N1228" s="9" t="s">
        <v>8</v>
      </c>
      <c r="O1228" s="11" t="s">
        <v>8</v>
      </c>
      <c r="P1228" s="7" t="s">
        <v>8</v>
      </c>
      <c r="Q1228" s="9" t="s">
        <v>8</v>
      </c>
      <c r="R1228" s="11" t="s">
        <v>8</v>
      </c>
      <c r="S1228" s="7" t="s">
        <v>8</v>
      </c>
      <c r="T1228" s="9" t="s">
        <v>8</v>
      </c>
    </row>
    <row r="1229" spans="1:20" ht="14.1" customHeight="1" x14ac:dyDescent="0.3">
      <c r="A1229" s="3" t="s">
        <v>4677</v>
      </c>
      <c r="B1229" s="3" t="s">
        <v>7063</v>
      </c>
      <c r="C1229" s="11" t="s">
        <v>8</v>
      </c>
      <c r="D1229" s="7" t="s">
        <v>8</v>
      </c>
      <c r="E1229" s="9" t="s">
        <v>8</v>
      </c>
      <c r="F1229" s="11" t="s">
        <v>8</v>
      </c>
      <c r="G1229" s="7" t="s">
        <v>8</v>
      </c>
      <c r="H1229" s="9" t="s">
        <v>8</v>
      </c>
      <c r="I1229" s="11" t="s">
        <v>8</v>
      </c>
      <c r="J1229" s="7" t="s">
        <v>8</v>
      </c>
      <c r="K1229" s="9" t="s">
        <v>8</v>
      </c>
      <c r="L1229" s="11" t="s">
        <v>8</v>
      </c>
      <c r="M1229" s="7" t="s">
        <v>8</v>
      </c>
      <c r="N1229" s="9" t="s">
        <v>8</v>
      </c>
      <c r="O1229" s="11" t="s">
        <v>8</v>
      </c>
      <c r="P1229" s="7" t="s">
        <v>8</v>
      </c>
      <c r="Q1229" s="9" t="s">
        <v>8</v>
      </c>
      <c r="R1229" s="11" t="s">
        <v>8</v>
      </c>
      <c r="S1229" s="7" t="s">
        <v>8</v>
      </c>
      <c r="T1229" s="9" t="s">
        <v>8</v>
      </c>
    </row>
    <row r="1230" spans="1:20" ht="29.1" customHeight="1" x14ac:dyDescent="0.3">
      <c r="A1230" s="3" t="s">
        <v>4681</v>
      </c>
      <c r="B1230" s="2" t="s">
        <v>7782</v>
      </c>
      <c r="C1230" s="11" t="s">
        <v>8</v>
      </c>
      <c r="D1230" s="7" t="s">
        <v>8</v>
      </c>
      <c r="E1230" s="9" t="s">
        <v>8</v>
      </c>
      <c r="F1230" s="11" t="s">
        <v>8</v>
      </c>
      <c r="G1230" s="7" t="s">
        <v>8</v>
      </c>
      <c r="H1230" s="9" t="s">
        <v>8</v>
      </c>
      <c r="I1230" s="11" t="s">
        <v>8</v>
      </c>
      <c r="J1230" s="7" t="s">
        <v>8</v>
      </c>
      <c r="K1230" s="9" t="s">
        <v>8</v>
      </c>
      <c r="L1230" s="11" t="s">
        <v>8</v>
      </c>
      <c r="M1230" s="7" t="s">
        <v>8</v>
      </c>
      <c r="N1230" s="9" t="s">
        <v>8</v>
      </c>
      <c r="O1230" s="11" t="s">
        <v>8</v>
      </c>
      <c r="P1230" s="7" t="s">
        <v>8</v>
      </c>
      <c r="Q1230" s="9" t="s">
        <v>8</v>
      </c>
      <c r="R1230" s="11" t="s">
        <v>8</v>
      </c>
      <c r="S1230" s="7" t="s">
        <v>8</v>
      </c>
      <c r="T1230" s="9" t="s">
        <v>8</v>
      </c>
    </row>
    <row r="1231" spans="1:20" ht="29.1" customHeight="1" x14ac:dyDescent="0.3">
      <c r="A1231" s="3" t="s">
        <v>4685</v>
      </c>
      <c r="B1231" s="2" t="s">
        <v>4686</v>
      </c>
      <c r="C1231" s="11" t="s">
        <v>8</v>
      </c>
      <c r="D1231" s="7" t="s">
        <v>8</v>
      </c>
      <c r="E1231" s="9" t="s">
        <v>8</v>
      </c>
      <c r="F1231" s="11" t="s">
        <v>8</v>
      </c>
      <c r="G1231" s="7" t="s">
        <v>8</v>
      </c>
      <c r="H1231" s="9" t="s">
        <v>8</v>
      </c>
      <c r="I1231" s="11" t="s">
        <v>8</v>
      </c>
      <c r="J1231" s="7" t="s">
        <v>8</v>
      </c>
      <c r="K1231" s="9" t="s">
        <v>8</v>
      </c>
      <c r="L1231" s="11" t="s">
        <v>8</v>
      </c>
      <c r="M1231" s="7" t="s">
        <v>8</v>
      </c>
      <c r="N1231" s="9" t="s">
        <v>8</v>
      </c>
      <c r="O1231" s="11" t="s">
        <v>8</v>
      </c>
      <c r="P1231" s="7" t="s">
        <v>8</v>
      </c>
      <c r="Q1231" s="9" t="s">
        <v>8</v>
      </c>
      <c r="R1231" s="11" t="s">
        <v>8</v>
      </c>
      <c r="S1231" s="7" t="s">
        <v>8</v>
      </c>
      <c r="T1231" s="9" t="s">
        <v>8</v>
      </c>
    </row>
    <row r="1232" spans="1:20" ht="14.1" customHeight="1" x14ac:dyDescent="0.3">
      <c r="A1232" s="3" t="s">
        <v>4689</v>
      </c>
      <c r="B1232" s="3" t="s">
        <v>4690</v>
      </c>
      <c r="C1232" s="11" t="s">
        <v>8</v>
      </c>
      <c r="D1232" s="7" t="s">
        <v>8</v>
      </c>
      <c r="E1232" s="9" t="s">
        <v>8</v>
      </c>
      <c r="F1232" s="11" t="s">
        <v>8</v>
      </c>
      <c r="G1232" s="7" t="s">
        <v>8</v>
      </c>
      <c r="H1232" s="9" t="s">
        <v>8</v>
      </c>
      <c r="I1232" s="11" t="s">
        <v>8</v>
      </c>
      <c r="J1232" s="7" t="s">
        <v>8</v>
      </c>
      <c r="K1232" s="9" t="s">
        <v>8</v>
      </c>
      <c r="L1232" s="11" t="s">
        <v>8</v>
      </c>
      <c r="M1232" s="7" t="s">
        <v>8</v>
      </c>
      <c r="N1232" s="9" t="s">
        <v>8</v>
      </c>
      <c r="O1232" s="11" t="s">
        <v>8</v>
      </c>
      <c r="P1232" s="7" t="s">
        <v>8</v>
      </c>
      <c r="Q1232" s="9" t="s">
        <v>8</v>
      </c>
      <c r="R1232" s="11" t="s">
        <v>8</v>
      </c>
      <c r="S1232" s="7" t="s">
        <v>8</v>
      </c>
      <c r="T1232" s="9" t="s">
        <v>8</v>
      </c>
    </row>
    <row r="1233" spans="1:20" ht="29.1" customHeight="1" x14ac:dyDescent="0.3">
      <c r="A1233" s="3" t="s">
        <v>4693</v>
      </c>
      <c r="B1233" s="2" t="s">
        <v>7783</v>
      </c>
      <c r="C1233" s="11" t="s">
        <v>8</v>
      </c>
      <c r="D1233" s="7" t="s">
        <v>8</v>
      </c>
      <c r="E1233" s="9" t="s">
        <v>8</v>
      </c>
      <c r="F1233" s="11" t="s">
        <v>8</v>
      </c>
      <c r="G1233" s="7" t="s">
        <v>8</v>
      </c>
      <c r="H1233" s="9" t="s">
        <v>8</v>
      </c>
      <c r="I1233" s="11" t="s">
        <v>8</v>
      </c>
      <c r="J1233" s="7" t="s">
        <v>8</v>
      </c>
      <c r="K1233" s="9" t="s">
        <v>8</v>
      </c>
      <c r="L1233" s="11" t="s">
        <v>8</v>
      </c>
      <c r="M1233" s="7" t="s">
        <v>8</v>
      </c>
      <c r="N1233" s="9" t="s">
        <v>8</v>
      </c>
      <c r="O1233" s="11" t="s">
        <v>8</v>
      </c>
      <c r="P1233" s="7" t="s">
        <v>8</v>
      </c>
      <c r="Q1233" s="9" t="s">
        <v>8</v>
      </c>
      <c r="R1233" s="11" t="s">
        <v>8</v>
      </c>
      <c r="S1233" s="7" t="s">
        <v>8</v>
      </c>
      <c r="T1233" s="9" t="s">
        <v>8</v>
      </c>
    </row>
    <row r="1234" spans="1:20" ht="29.1" customHeight="1" x14ac:dyDescent="0.3">
      <c r="A1234" s="3" t="s">
        <v>4698</v>
      </c>
      <c r="B1234" s="2" t="s">
        <v>7784</v>
      </c>
      <c r="C1234" s="11" t="s">
        <v>8</v>
      </c>
      <c r="D1234" s="7" t="s">
        <v>8</v>
      </c>
      <c r="E1234" s="9" t="s">
        <v>8</v>
      </c>
      <c r="F1234" s="11" t="s">
        <v>8</v>
      </c>
      <c r="G1234" s="7" t="s">
        <v>8</v>
      </c>
      <c r="H1234" s="9" t="s">
        <v>8</v>
      </c>
      <c r="I1234" s="11" t="s">
        <v>8</v>
      </c>
      <c r="J1234" s="7" t="s">
        <v>8</v>
      </c>
      <c r="K1234" s="9" t="s">
        <v>8</v>
      </c>
      <c r="L1234" s="11" t="s">
        <v>8</v>
      </c>
      <c r="M1234" s="7" t="s">
        <v>8</v>
      </c>
      <c r="N1234" s="9" t="s">
        <v>8</v>
      </c>
      <c r="O1234" s="11" t="s">
        <v>8</v>
      </c>
      <c r="P1234" s="7" t="s">
        <v>8</v>
      </c>
      <c r="Q1234" s="9" t="s">
        <v>8</v>
      </c>
      <c r="R1234" s="11" t="s">
        <v>8</v>
      </c>
      <c r="S1234" s="7" t="s">
        <v>8</v>
      </c>
      <c r="T1234" s="9" t="s">
        <v>8</v>
      </c>
    </row>
    <row r="1235" spans="1:20" ht="14.1" customHeight="1" x14ac:dyDescent="0.3">
      <c r="A1235" s="3" t="s">
        <v>4702</v>
      </c>
      <c r="B1235" s="3" t="s">
        <v>7068</v>
      </c>
      <c r="C1235" s="11">
        <v>16</v>
      </c>
      <c r="D1235" s="7">
        <v>309.21228699</v>
      </c>
      <c r="E1235" s="9">
        <v>18296.979085673302</v>
      </c>
      <c r="F1235" s="11" t="s">
        <v>8</v>
      </c>
      <c r="G1235" s="7" t="s">
        <v>8</v>
      </c>
      <c r="H1235" s="9" t="s">
        <v>8</v>
      </c>
      <c r="I1235" s="11" t="s">
        <v>8</v>
      </c>
      <c r="J1235" s="7" t="s">
        <v>8</v>
      </c>
      <c r="K1235" s="9" t="s">
        <v>8</v>
      </c>
      <c r="L1235" s="11" t="s">
        <v>8</v>
      </c>
      <c r="M1235" s="7" t="s">
        <v>8</v>
      </c>
      <c r="N1235" s="9" t="s">
        <v>8</v>
      </c>
      <c r="O1235" s="11" t="s">
        <v>8</v>
      </c>
      <c r="P1235" s="7" t="s">
        <v>8</v>
      </c>
      <c r="Q1235" s="9" t="s">
        <v>8</v>
      </c>
      <c r="R1235" s="11" t="s">
        <v>8</v>
      </c>
      <c r="S1235" s="7" t="s">
        <v>8</v>
      </c>
      <c r="T1235" s="9" t="s">
        <v>8</v>
      </c>
    </row>
    <row r="1236" spans="1:20" ht="14.1" customHeight="1" x14ac:dyDescent="0.3">
      <c r="A1236" s="3" t="s">
        <v>4706</v>
      </c>
      <c r="B1236" s="3" t="s">
        <v>7069</v>
      </c>
      <c r="C1236" s="11" t="s">
        <v>8</v>
      </c>
      <c r="D1236" s="7" t="s">
        <v>8</v>
      </c>
      <c r="E1236" s="9" t="s">
        <v>8</v>
      </c>
      <c r="F1236" s="11" t="s">
        <v>8</v>
      </c>
      <c r="G1236" s="7" t="s">
        <v>8</v>
      </c>
      <c r="H1236" s="9" t="s">
        <v>8</v>
      </c>
      <c r="I1236" s="11" t="s">
        <v>8</v>
      </c>
      <c r="J1236" s="7" t="s">
        <v>8</v>
      </c>
      <c r="K1236" s="9" t="s">
        <v>8</v>
      </c>
      <c r="L1236" s="11" t="s">
        <v>8</v>
      </c>
      <c r="M1236" s="7" t="s">
        <v>8</v>
      </c>
      <c r="N1236" s="9" t="s">
        <v>8</v>
      </c>
      <c r="O1236" s="11" t="s">
        <v>8</v>
      </c>
      <c r="P1236" s="7" t="s">
        <v>8</v>
      </c>
      <c r="Q1236" s="9" t="s">
        <v>8</v>
      </c>
      <c r="R1236" s="11" t="s">
        <v>8</v>
      </c>
      <c r="S1236" s="7" t="s">
        <v>8</v>
      </c>
      <c r="T1236" s="9" t="s">
        <v>8</v>
      </c>
    </row>
    <row r="1237" spans="1:20" ht="14.1" customHeight="1" x14ac:dyDescent="0.3">
      <c r="A1237" s="3" t="s">
        <v>4710</v>
      </c>
      <c r="B1237" s="3" t="s">
        <v>4711</v>
      </c>
      <c r="C1237" s="11" t="s">
        <v>8</v>
      </c>
      <c r="D1237" s="7" t="s">
        <v>8</v>
      </c>
      <c r="E1237" s="9" t="s">
        <v>8</v>
      </c>
      <c r="F1237" s="11" t="s">
        <v>8</v>
      </c>
      <c r="G1237" s="7" t="s">
        <v>8</v>
      </c>
      <c r="H1237" s="9" t="s">
        <v>8</v>
      </c>
      <c r="I1237" s="11" t="s">
        <v>8</v>
      </c>
      <c r="J1237" s="7" t="s">
        <v>8</v>
      </c>
      <c r="K1237" s="9" t="s">
        <v>8</v>
      </c>
      <c r="L1237" s="11" t="s">
        <v>8</v>
      </c>
      <c r="M1237" s="7" t="s">
        <v>8</v>
      </c>
      <c r="N1237" s="9" t="s">
        <v>8</v>
      </c>
      <c r="O1237" s="11" t="s">
        <v>8</v>
      </c>
      <c r="P1237" s="7" t="s">
        <v>8</v>
      </c>
      <c r="Q1237" s="9" t="s">
        <v>8</v>
      </c>
      <c r="R1237" s="11" t="s">
        <v>8</v>
      </c>
      <c r="S1237" s="7" t="s">
        <v>8</v>
      </c>
      <c r="T1237" s="9" t="s">
        <v>8</v>
      </c>
    </row>
    <row r="1238" spans="1:20" ht="14.1" customHeight="1" x14ac:dyDescent="0.3">
      <c r="A1238" s="3" t="s">
        <v>4714</v>
      </c>
      <c r="B1238" s="3" t="s">
        <v>7070</v>
      </c>
      <c r="C1238" s="11" t="s">
        <v>8</v>
      </c>
      <c r="D1238" s="7" t="s">
        <v>8</v>
      </c>
      <c r="E1238" s="9" t="s">
        <v>8</v>
      </c>
      <c r="F1238" s="11" t="s">
        <v>8</v>
      </c>
      <c r="G1238" s="7" t="s">
        <v>8</v>
      </c>
      <c r="H1238" s="9" t="s">
        <v>8</v>
      </c>
      <c r="I1238" s="11" t="s">
        <v>8</v>
      </c>
      <c r="J1238" s="7" t="s">
        <v>8</v>
      </c>
      <c r="K1238" s="9" t="s">
        <v>8</v>
      </c>
      <c r="L1238" s="11" t="s">
        <v>8</v>
      </c>
      <c r="M1238" s="7" t="s">
        <v>8</v>
      </c>
      <c r="N1238" s="9" t="s">
        <v>8</v>
      </c>
      <c r="O1238" s="11" t="s">
        <v>8</v>
      </c>
      <c r="P1238" s="7" t="s">
        <v>8</v>
      </c>
      <c r="Q1238" s="9" t="s">
        <v>8</v>
      </c>
      <c r="R1238" s="11" t="s">
        <v>8</v>
      </c>
      <c r="S1238" s="7" t="s">
        <v>8</v>
      </c>
      <c r="T1238" s="9" t="s">
        <v>8</v>
      </c>
    </row>
    <row r="1239" spans="1:20" ht="29.1" customHeight="1" x14ac:dyDescent="0.3">
      <c r="A1239" s="3" t="s">
        <v>4717</v>
      </c>
      <c r="B1239" s="2" t="s">
        <v>7785</v>
      </c>
      <c r="C1239" s="11" t="s">
        <v>8</v>
      </c>
      <c r="D1239" s="7" t="s">
        <v>8</v>
      </c>
      <c r="E1239" s="9" t="s">
        <v>8</v>
      </c>
      <c r="F1239" s="11" t="s">
        <v>8</v>
      </c>
      <c r="G1239" s="7" t="s">
        <v>8</v>
      </c>
      <c r="H1239" s="9" t="s">
        <v>8</v>
      </c>
      <c r="I1239" s="11" t="s">
        <v>8</v>
      </c>
      <c r="J1239" s="7" t="s">
        <v>8</v>
      </c>
      <c r="K1239" s="9" t="s">
        <v>8</v>
      </c>
      <c r="L1239" s="11" t="s">
        <v>8</v>
      </c>
      <c r="M1239" s="7" t="s">
        <v>8</v>
      </c>
      <c r="N1239" s="9" t="s">
        <v>8</v>
      </c>
      <c r="O1239" s="11" t="s">
        <v>8</v>
      </c>
      <c r="P1239" s="7" t="s">
        <v>8</v>
      </c>
      <c r="Q1239" s="9" t="s">
        <v>8</v>
      </c>
      <c r="R1239" s="11" t="s">
        <v>8</v>
      </c>
      <c r="S1239" s="7" t="s">
        <v>8</v>
      </c>
      <c r="T1239" s="9" t="s">
        <v>8</v>
      </c>
    </row>
    <row r="1240" spans="1:20" ht="29.1" customHeight="1" x14ac:dyDescent="0.3">
      <c r="A1240" s="3" t="s">
        <v>4722</v>
      </c>
      <c r="B1240" s="2" t="s">
        <v>7786</v>
      </c>
      <c r="C1240" s="11" t="s">
        <v>8</v>
      </c>
      <c r="D1240" s="7" t="s">
        <v>8</v>
      </c>
      <c r="E1240" s="9" t="s">
        <v>8</v>
      </c>
      <c r="F1240" s="11" t="s">
        <v>8</v>
      </c>
      <c r="G1240" s="7" t="s">
        <v>8</v>
      </c>
      <c r="H1240" s="9" t="s">
        <v>8</v>
      </c>
      <c r="I1240" s="11" t="s">
        <v>8</v>
      </c>
      <c r="J1240" s="7" t="s">
        <v>8</v>
      </c>
      <c r="K1240" s="9" t="s">
        <v>8</v>
      </c>
      <c r="L1240" s="11" t="s">
        <v>8</v>
      </c>
      <c r="M1240" s="7" t="s">
        <v>8</v>
      </c>
      <c r="N1240" s="9" t="s">
        <v>8</v>
      </c>
      <c r="O1240" s="11" t="s">
        <v>8</v>
      </c>
      <c r="P1240" s="7" t="s">
        <v>8</v>
      </c>
      <c r="Q1240" s="9" t="s">
        <v>8</v>
      </c>
      <c r="R1240" s="11" t="s">
        <v>8</v>
      </c>
      <c r="S1240" s="7" t="s">
        <v>8</v>
      </c>
      <c r="T1240" s="9" t="s">
        <v>8</v>
      </c>
    </row>
    <row r="1241" spans="1:20" ht="29.1" customHeight="1" x14ac:dyDescent="0.3">
      <c r="A1241" s="3" t="s">
        <v>4726</v>
      </c>
      <c r="B1241" s="2" t="s">
        <v>7787</v>
      </c>
      <c r="C1241" s="11" t="s">
        <v>8</v>
      </c>
      <c r="D1241" s="7" t="s">
        <v>8</v>
      </c>
      <c r="E1241" s="9" t="s">
        <v>8</v>
      </c>
      <c r="F1241" s="11" t="s">
        <v>8</v>
      </c>
      <c r="G1241" s="7" t="s">
        <v>8</v>
      </c>
      <c r="H1241" s="9" t="s">
        <v>8</v>
      </c>
      <c r="I1241" s="11" t="s">
        <v>8</v>
      </c>
      <c r="J1241" s="7" t="s">
        <v>8</v>
      </c>
      <c r="K1241" s="9" t="s">
        <v>8</v>
      </c>
      <c r="L1241" s="11" t="s">
        <v>8</v>
      </c>
      <c r="M1241" s="7" t="s">
        <v>8</v>
      </c>
      <c r="N1241" s="9" t="s">
        <v>8</v>
      </c>
      <c r="O1241" s="11" t="s">
        <v>8</v>
      </c>
      <c r="P1241" s="7" t="s">
        <v>8</v>
      </c>
      <c r="Q1241" s="9" t="s">
        <v>8</v>
      </c>
      <c r="R1241" s="11" t="s">
        <v>8</v>
      </c>
      <c r="S1241" s="7" t="s">
        <v>8</v>
      </c>
      <c r="T1241" s="9" t="s">
        <v>8</v>
      </c>
    </row>
    <row r="1242" spans="1:20" ht="29.1" customHeight="1" x14ac:dyDescent="0.3">
      <c r="A1242" s="3" t="s">
        <v>4730</v>
      </c>
      <c r="B1242" s="2" t="s">
        <v>7788</v>
      </c>
      <c r="C1242" s="11" t="s">
        <v>8</v>
      </c>
      <c r="D1242" s="7" t="s">
        <v>8</v>
      </c>
      <c r="E1242" s="9" t="s">
        <v>8</v>
      </c>
      <c r="F1242" s="11" t="s">
        <v>8</v>
      </c>
      <c r="G1242" s="7" t="s">
        <v>8</v>
      </c>
      <c r="H1242" s="9" t="s">
        <v>8</v>
      </c>
      <c r="I1242" s="11" t="s">
        <v>8</v>
      </c>
      <c r="J1242" s="7" t="s">
        <v>8</v>
      </c>
      <c r="K1242" s="9" t="s">
        <v>8</v>
      </c>
      <c r="L1242" s="11" t="s">
        <v>8</v>
      </c>
      <c r="M1242" s="7" t="s">
        <v>8</v>
      </c>
      <c r="N1242" s="9" t="s">
        <v>8</v>
      </c>
      <c r="O1242" s="11" t="s">
        <v>8</v>
      </c>
      <c r="P1242" s="7" t="s">
        <v>8</v>
      </c>
      <c r="Q1242" s="9" t="s">
        <v>8</v>
      </c>
      <c r="R1242" s="11" t="s">
        <v>8</v>
      </c>
      <c r="S1242" s="7" t="s">
        <v>8</v>
      </c>
      <c r="T1242" s="9" t="s">
        <v>8</v>
      </c>
    </row>
    <row r="1243" spans="1:20" ht="14.1" customHeight="1" x14ac:dyDescent="0.3">
      <c r="A1243" s="3" t="s">
        <v>4734</v>
      </c>
      <c r="B1243" s="3" t="s">
        <v>7075</v>
      </c>
      <c r="C1243" s="11">
        <v>210</v>
      </c>
      <c r="D1243" s="7">
        <v>177.04879804000001</v>
      </c>
      <c r="E1243" s="9">
        <v>10086.307440136699</v>
      </c>
      <c r="F1243" s="11">
        <v>60</v>
      </c>
      <c r="G1243" s="7">
        <v>213.05844300999999</v>
      </c>
      <c r="H1243" s="9">
        <v>12115.7210776992</v>
      </c>
      <c r="I1243" s="11">
        <v>63</v>
      </c>
      <c r="J1243" s="7">
        <v>148.04572404999999</v>
      </c>
      <c r="K1243" s="9">
        <v>8421.5918021864709</v>
      </c>
      <c r="L1243" s="11" t="s">
        <v>8</v>
      </c>
      <c r="M1243" s="7" t="s">
        <v>8</v>
      </c>
      <c r="N1243" s="9" t="s">
        <v>8</v>
      </c>
      <c r="O1243" s="11" t="s">
        <v>8</v>
      </c>
      <c r="P1243" s="7" t="s">
        <v>8</v>
      </c>
      <c r="Q1243" s="9" t="s">
        <v>8</v>
      </c>
      <c r="R1243" s="11">
        <v>11</v>
      </c>
      <c r="S1243" s="7">
        <v>159.24165920999999</v>
      </c>
      <c r="T1243" s="9">
        <v>8988.5158102966998</v>
      </c>
    </row>
    <row r="1244" spans="1:20" ht="29.1" customHeight="1" x14ac:dyDescent="0.3">
      <c r="A1244" s="3" t="s">
        <v>4737</v>
      </c>
      <c r="B1244" s="2" t="s">
        <v>7789</v>
      </c>
      <c r="C1244" s="11" t="s">
        <v>8</v>
      </c>
      <c r="D1244" s="7" t="s">
        <v>8</v>
      </c>
      <c r="E1244" s="9" t="s">
        <v>8</v>
      </c>
      <c r="F1244" s="11" t="s">
        <v>8</v>
      </c>
      <c r="G1244" s="7" t="s">
        <v>8</v>
      </c>
      <c r="H1244" s="9" t="s">
        <v>8</v>
      </c>
      <c r="I1244" s="11" t="s">
        <v>8</v>
      </c>
      <c r="J1244" s="7" t="s">
        <v>8</v>
      </c>
      <c r="K1244" s="9" t="s">
        <v>8</v>
      </c>
      <c r="L1244" s="11" t="s">
        <v>8</v>
      </c>
      <c r="M1244" s="7" t="s">
        <v>8</v>
      </c>
      <c r="N1244" s="9" t="s">
        <v>8</v>
      </c>
      <c r="O1244" s="11" t="s">
        <v>8</v>
      </c>
      <c r="P1244" s="7" t="s">
        <v>8</v>
      </c>
      <c r="Q1244" s="9" t="s">
        <v>8</v>
      </c>
      <c r="R1244" s="11" t="s">
        <v>8</v>
      </c>
      <c r="S1244" s="7" t="s">
        <v>8</v>
      </c>
      <c r="T1244" s="9" t="s">
        <v>8</v>
      </c>
    </row>
    <row r="1245" spans="1:20" ht="29.1" customHeight="1" x14ac:dyDescent="0.3">
      <c r="A1245" s="3" t="s">
        <v>4741</v>
      </c>
      <c r="B1245" s="2" t="s">
        <v>7790</v>
      </c>
      <c r="C1245" s="11" t="s">
        <v>8</v>
      </c>
      <c r="D1245" s="7" t="s">
        <v>8</v>
      </c>
      <c r="E1245" s="9" t="s">
        <v>8</v>
      </c>
      <c r="F1245" s="11" t="s">
        <v>8</v>
      </c>
      <c r="G1245" s="7" t="s">
        <v>8</v>
      </c>
      <c r="H1245" s="9" t="s">
        <v>8</v>
      </c>
      <c r="I1245" s="11" t="s">
        <v>8</v>
      </c>
      <c r="J1245" s="7" t="s">
        <v>8</v>
      </c>
      <c r="K1245" s="9" t="s">
        <v>8</v>
      </c>
      <c r="L1245" s="11" t="s">
        <v>8</v>
      </c>
      <c r="M1245" s="7" t="s">
        <v>8</v>
      </c>
      <c r="N1245" s="9" t="s">
        <v>8</v>
      </c>
      <c r="O1245" s="11" t="s">
        <v>8</v>
      </c>
      <c r="P1245" s="7" t="s">
        <v>8</v>
      </c>
      <c r="Q1245" s="9" t="s">
        <v>8</v>
      </c>
      <c r="R1245" s="11" t="s">
        <v>8</v>
      </c>
      <c r="S1245" s="7" t="s">
        <v>8</v>
      </c>
      <c r="T1245" s="9" t="s">
        <v>8</v>
      </c>
    </row>
    <row r="1246" spans="1:20" ht="29.1" customHeight="1" x14ac:dyDescent="0.3">
      <c r="A1246" s="3" t="s">
        <v>4745</v>
      </c>
      <c r="B1246" s="2" t="s">
        <v>7791</v>
      </c>
      <c r="C1246" s="11" t="s">
        <v>8</v>
      </c>
      <c r="D1246" s="7" t="s">
        <v>8</v>
      </c>
      <c r="E1246" s="9" t="s">
        <v>8</v>
      </c>
      <c r="F1246" s="11" t="s">
        <v>8</v>
      </c>
      <c r="G1246" s="7" t="s">
        <v>8</v>
      </c>
      <c r="H1246" s="9" t="s">
        <v>8</v>
      </c>
      <c r="I1246" s="11" t="s">
        <v>8</v>
      </c>
      <c r="J1246" s="7" t="s">
        <v>8</v>
      </c>
      <c r="K1246" s="9" t="s">
        <v>8</v>
      </c>
      <c r="L1246" s="11" t="s">
        <v>8</v>
      </c>
      <c r="M1246" s="7" t="s">
        <v>8</v>
      </c>
      <c r="N1246" s="9" t="s">
        <v>8</v>
      </c>
      <c r="O1246" s="11" t="s">
        <v>8</v>
      </c>
      <c r="P1246" s="7" t="s">
        <v>8</v>
      </c>
      <c r="Q1246" s="9" t="s">
        <v>8</v>
      </c>
      <c r="R1246" s="11" t="s">
        <v>8</v>
      </c>
      <c r="S1246" s="7" t="s">
        <v>8</v>
      </c>
      <c r="T1246" s="9" t="s">
        <v>8</v>
      </c>
    </row>
    <row r="1247" spans="1:20" ht="29.1" customHeight="1" x14ac:dyDescent="0.3">
      <c r="A1247" s="3" t="s">
        <v>4749</v>
      </c>
      <c r="B1247" s="2" t="s">
        <v>7792</v>
      </c>
      <c r="C1247" s="11" t="s">
        <v>8</v>
      </c>
      <c r="D1247" s="7" t="s">
        <v>8</v>
      </c>
      <c r="E1247" s="9" t="s">
        <v>8</v>
      </c>
      <c r="F1247" s="11" t="s">
        <v>8</v>
      </c>
      <c r="G1247" s="7" t="s">
        <v>8</v>
      </c>
      <c r="H1247" s="9" t="s">
        <v>8</v>
      </c>
      <c r="I1247" s="11" t="s">
        <v>8</v>
      </c>
      <c r="J1247" s="7" t="s">
        <v>8</v>
      </c>
      <c r="K1247" s="9" t="s">
        <v>8</v>
      </c>
      <c r="L1247" s="11" t="s">
        <v>8</v>
      </c>
      <c r="M1247" s="7" t="s">
        <v>8</v>
      </c>
      <c r="N1247" s="9" t="s">
        <v>8</v>
      </c>
      <c r="O1247" s="11" t="s">
        <v>8</v>
      </c>
      <c r="P1247" s="7" t="s">
        <v>8</v>
      </c>
      <c r="Q1247" s="9" t="s">
        <v>8</v>
      </c>
      <c r="R1247" s="11" t="s">
        <v>8</v>
      </c>
      <c r="S1247" s="7" t="s">
        <v>8</v>
      </c>
      <c r="T1247" s="9" t="s">
        <v>8</v>
      </c>
    </row>
    <row r="1248" spans="1:20" ht="29.1" customHeight="1" x14ac:dyDescent="0.3">
      <c r="A1248" s="3" t="s">
        <v>4753</v>
      </c>
      <c r="B1248" s="2" t="s">
        <v>4754</v>
      </c>
      <c r="C1248" s="11" t="s">
        <v>8</v>
      </c>
      <c r="D1248" s="7" t="s">
        <v>8</v>
      </c>
      <c r="E1248" s="9" t="s">
        <v>8</v>
      </c>
      <c r="F1248" s="11" t="s">
        <v>8</v>
      </c>
      <c r="G1248" s="7" t="s">
        <v>8</v>
      </c>
      <c r="H1248" s="9" t="s">
        <v>8</v>
      </c>
      <c r="I1248" s="11" t="s">
        <v>8</v>
      </c>
      <c r="J1248" s="7" t="s">
        <v>8</v>
      </c>
      <c r="K1248" s="9" t="s">
        <v>8</v>
      </c>
      <c r="L1248" s="11" t="s">
        <v>8</v>
      </c>
      <c r="M1248" s="7" t="s">
        <v>8</v>
      </c>
      <c r="N1248" s="9" t="s">
        <v>8</v>
      </c>
      <c r="O1248" s="11" t="s">
        <v>8</v>
      </c>
      <c r="P1248" s="7" t="s">
        <v>8</v>
      </c>
      <c r="Q1248" s="9" t="s">
        <v>8</v>
      </c>
      <c r="R1248" s="11" t="s">
        <v>8</v>
      </c>
      <c r="S1248" s="7" t="s">
        <v>8</v>
      </c>
      <c r="T1248" s="9" t="s">
        <v>8</v>
      </c>
    </row>
    <row r="1249" spans="1:20" ht="29.1" customHeight="1" x14ac:dyDescent="0.3">
      <c r="A1249" s="3" t="s">
        <v>4756</v>
      </c>
      <c r="B1249" s="2" t="s">
        <v>7793</v>
      </c>
      <c r="C1249" s="11">
        <v>183</v>
      </c>
      <c r="D1249" s="7">
        <v>214.21873418999999</v>
      </c>
      <c r="E1249" s="9">
        <v>18175.131090102099</v>
      </c>
      <c r="F1249" s="11">
        <v>20</v>
      </c>
      <c r="G1249" s="7">
        <v>239.56064506999999</v>
      </c>
      <c r="H1249" s="9">
        <v>19129.742947187398</v>
      </c>
      <c r="I1249" s="11">
        <v>17</v>
      </c>
      <c r="J1249" s="7">
        <v>162.60354307</v>
      </c>
      <c r="K1249" s="9">
        <v>19174.4892821094</v>
      </c>
      <c r="L1249" s="11" t="s">
        <v>8</v>
      </c>
      <c r="M1249" s="7" t="s">
        <v>8</v>
      </c>
      <c r="N1249" s="9" t="s">
        <v>8</v>
      </c>
      <c r="O1249" s="11">
        <v>26</v>
      </c>
      <c r="P1249" s="7">
        <v>223.09417431</v>
      </c>
      <c r="Q1249" s="9">
        <v>17489.5577624119</v>
      </c>
      <c r="R1249" s="11">
        <v>11</v>
      </c>
      <c r="S1249" s="7">
        <v>194.65513372000001</v>
      </c>
      <c r="T1249" s="9">
        <v>15584.344590681399</v>
      </c>
    </row>
    <row r="1250" spans="1:20" ht="14.1" customHeight="1" x14ac:dyDescent="0.3">
      <c r="A1250" s="3" t="s">
        <v>4760</v>
      </c>
      <c r="B1250" s="3" t="s">
        <v>7082</v>
      </c>
      <c r="C1250" s="11" t="s">
        <v>8</v>
      </c>
      <c r="D1250" s="7" t="s">
        <v>8</v>
      </c>
      <c r="E1250" s="9" t="s">
        <v>8</v>
      </c>
      <c r="F1250" s="11" t="s">
        <v>8</v>
      </c>
      <c r="G1250" s="7" t="s">
        <v>8</v>
      </c>
      <c r="H1250" s="9" t="s">
        <v>8</v>
      </c>
      <c r="I1250" s="11" t="s">
        <v>8</v>
      </c>
      <c r="J1250" s="7" t="s">
        <v>8</v>
      </c>
      <c r="K1250" s="9" t="s">
        <v>8</v>
      </c>
      <c r="L1250" s="11" t="s">
        <v>8</v>
      </c>
      <c r="M1250" s="7" t="s">
        <v>8</v>
      </c>
      <c r="N1250" s="9" t="s">
        <v>8</v>
      </c>
      <c r="O1250" s="11" t="s">
        <v>8</v>
      </c>
      <c r="P1250" s="7" t="s">
        <v>8</v>
      </c>
      <c r="Q1250" s="9" t="s">
        <v>8</v>
      </c>
      <c r="R1250" s="11" t="s">
        <v>8</v>
      </c>
      <c r="S1250" s="7" t="s">
        <v>8</v>
      </c>
      <c r="T1250" s="9" t="s">
        <v>8</v>
      </c>
    </row>
    <row r="1251" spans="1:20" ht="14.1" customHeight="1" x14ac:dyDescent="0.3">
      <c r="A1251" s="3" t="s">
        <v>4764</v>
      </c>
      <c r="B1251" s="3" t="s">
        <v>7083</v>
      </c>
      <c r="C1251" s="11">
        <v>22</v>
      </c>
      <c r="D1251" s="7">
        <v>168.56688904000001</v>
      </c>
      <c r="E1251" s="9">
        <v>10784.921461305101</v>
      </c>
      <c r="F1251" s="11" t="s">
        <v>8</v>
      </c>
      <c r="G1251" s="7" t="s">
        <v>8</v>
      </c>
      <c r="H1251" s="9" t="s">
        <v>8</v>
      </c>
      <c r="I1251" s="11" t="s">
        <v>8</v>
      </c>
      <c r="J1251" s="7" t="s">
        <v>8</v>
      </c>
      <c r="K1251" s="9" t="s">
        <v>8</v>
      </c>
      <c r="L1251" s="11" t="s">
        <v>8</v>
      </c>
      <c r="M1251" s="7" t="s">
        <v>8</v>
      </c>
      <c r="N1251" s="9" t="s">
        <v>8</v>
      </c>
      <c r="O1251" s="11" t="s">
        <v>8</v>
      </c>
      <c r="P1251" s="7" t="s">
        <v>8</v>
      </c>
      <c r="Q1251" s="9" t="s">
        <v>8</v>
      </c>
      <c r="R1251" s="11" t="s">
        <v>8</v>
      </c>
      <c r="S1251" s="7" t="s">
        <v>8</v>
      </c>
      <c r="T1251" s="9" t="s">
        <v>8</v>
      </c>
    </row>
    <row r="1252" spans="1:20" ht="29.1" customHeight="1" x14ac:dyDescent="0.3">
      <c r="A1252" s="3" t="s">
        <v>4769</v>
      </c>
      <c r="B1252" s="2" t="s">
        <v>7794</v>
      </c>
      <c r="C1252" s="11">
        <v>22</v>
      </c>
      <c r="D1252" s="7">
        <v>129.59731730999999</v>
      </c>
      <c r="E1252" s="9">
        <v>9500.7570114894606</v>
      </c>
      <c r="F1252" s="11" t="s">
        <v>8</v>
      </c>
      <c r="G1252" s="7" t="s">
        <v>8</v>
      </c>
      <c r="H1252" s="9" t="s">
        <v>8</v>
      </c>
      <c r="I1252" s="11" t="s">
        <v>8</v>
      </c>
      <c r="J1252" s="7" t="s">
        <v>8</v>
      </c>
      <c r="K1252" s="9" t="s">
        <v>8</v>
      </c>
      <c r="L1252" s="11" t="s">
        <v>8</v>
      </c>
      <c r="M1252" s="7" t="s">
        <v>8</v>
      </c>
      <c r="N1252" s="9" t="s">
        <v>8</v>
      </c>
      <c r="O1252" s="11" t="s">
        <v>8</v>
      </c>
      <c r="P1252" s="7" t="s">
        <v>8</v>
      </c>
      <c r="Q1252" s="9" t="s">
        <v>8</v>
      </c>
      <c r="R1252" s="11" t="s">
        <v>8</v>
      </c>
      <c r="S1252" s="7" t="s">
        <v>8</v>
      </c>
      <c r="T1252" s="9" t="s">
        <v>8</v>
      </c>
    </row>
    <row r="1253" spans="1:20" ht="29.1" customHeight="1" x14ac:dyDescent="0.3">
      <c r="A1253" s="3" t="s">
        <v>4773</v>
      </c>
      <c r="B1253" s="2" t="s">
        <v>7795</v>
      </c>
      <c r="C1253" s="11">
        <v>20</v>
      </c>
      <c r="D1253" s="7">
        <v>228.66139931000001</v>
      </c>
      <c r="E1253" s="9">
        <v>14255.5985412511</v>
      </c>
      <c r="F1253" s="11" t="s">
        <v>8</v>
      </c>
      <c r="G1253" s="7" t="s">
        <v>8</v>
      </c>
      <c r="H1253" s="9" t="s">
        <v>8</v>
      </c>
      <c r="I1253" s="11" t="s">
        <v>8</v>
      </c>
      <c r="J1253" s="7" t="s">
        <v>8</v>
      </c>
      <c r="K1253" s="9" t="s">
        <v>8</v>
      </c>
      <c r="L1253" s="11" t="s">
        <v>8</v>
      </c>
      <c r="M1253" s="7" t="s">
        <v>8</v>
      </c>
      <c r="N1253" s="9" t="s">
        <v>8</v>
      </c>
      <c r="O1253" s="11" t="s">
        <v>8</v>
      </c>
      <c r="P1253" s="7" t="s">
        <v>8</v>
      </c>
      <c r="Q1253" s="9" t="s">
        <v>8</v>
      </c>
      <c r="R1253" s="11" t="s">
        <v>8</v>
      </c>
      <c r="S1253" s="7" t="s">
        <v>8</v>
      </c>
      <c r="T1253" s="9" t="s">
        <v>8</v>
      </c>
    </row>
    <row r="1254" spans="1:20" ht="29.1" customHeight="1" x14ac:dyDescent="0.3">
      <c r="A1254" s="3" t="s">
        <v>4777</v>
      </c>
      <c r="B1254" s="2" t="s">
        <v>7796</v>
      </c>
      <c r="C1254" s="11" t="s">
        <v>8</v>
      </c>
      <c r="D1254" s="7" t="s">
        <v>8</v>
      </c>
      <c r="E1254" s="9" t="s">
        <v>8</v>
      </c>
      <c r="F1254" s="11" t="s">
        <v>8</v>
      </c>
      <c r="G1254" s="7" t="s">
        <v>8</v>
      </c>
      <c r="H1254" s="9" t="s">
        <v>8</v>
      </c>
      <c r="I1254" s="11" t="s">
        <v>8</v>
      </c>
      <c r="J1254" s="7" t="s">
        <v>8</v>
      </c>
      <c r="K1254" s="9" t="s">
        <v>8</v>
      </c>
      <c r="L1254" s="11" t="s">
        <v>8</v>
      </c>
      <c r="M1254" s="7" t="s">
        <v>8</v>
      </c>
      <c r="N1254" s="9" t="s">
        <v>8</v>
      </c>
      <c r="O1254" s="11" t="s">
        <v>8</v>
      </c>
      <c r="P1254" s="7" t="s">
        <v>8</v>
      </c>
      <c r="Q1254" s="9" t="s">
        <v>8</v>
      </c>
      <c r="R1254" s="11" t="s">
        <v>8</v>
      </c>
      <c r="S1254" s="7" t="s">
        <v>8</v>
      </c>
      <c r="T1254" s="9" t="s">
        <v>8</v>
      </c>
    </row>
    <row r="1255" spans="1:20" ht="14.1" customHeight="1" x14ac:dyDescent="0.3">
      <c r="A1255" s="3" t="s">
        <v>4781</v>
      </c>
      <c r="B1255" s="3" t="s">
        <v>7087</v>
      </c>
      <c r="C1255" s="11" t="s">
        <v>8</v>
      </c>
      <c r="D1255" s="7" t="s">
        <v>8</v>
      </c>
      <c r="E1255" s="9" t="s">
        <v>8</v>
      </c>
      <c r="F1255" s="11" t="s">
        <v>8</v>
      </c>
      <c r="G1255" s="7" t="s">
        <v>8</v>
      </c>
      <c r="H1255" s="9" t="s">
        <v>8</v>
      </c>
      <c r="I1255" s="11" t="s">
        <v>8</v>
      </c>
      <c r="J1255" s="7" t="s">
        <v>8</v>
      </c>
      <c r="K1255" s="9" t="s">
        <v>8</v>
      </c>
      <c r="L1255" s="11" t="s">
        <v>8</v>
      </c>
      <c r="M1255" s="7" t="s">
        <v>8</v>
      </c>
      <c r="N1255" s="9" t="s">
        <v>8</v>
      </c>
      <c r="O1255" s="11" t="s">
        <v>8</v>
      </c>
      <c r="P1255" s="7" t="s">
        <v>8</v>
      </c>
      <c r="Q1255" s="9" t="s">
        <v>8</v>
      </c>
      <c r="R1255" s="11" t="s">
        <v>8</v>
      </c>
      <c r="S1255" s="7" t="s">
        <v>8</v>
      </c>
      <c r="T1255" s="9" t="s">
        <v>8</v>
      </c>
    </row>
    <row r="1256" spans="1:20" ht="14.1" customHeight="1" x14ac:dyDescent="0.3">
      <c r="A1256" s="3" t="s">
        <v>4786</v>
      </c>
      <c r="B1256" s="3" t="s">
        <v>7088</v>
      </c>
      <c r="C1256" s="11" t="s">
        <v>8</v>
      </c>
      <c r="D1256" s="7" t="s">
        <v>8</v>
      </c>
      <c r="E1256" s="9" t="s">
        <v>8</v>
      </c>
      <c r="F1256" s="11" t="s">
        <v>8</v>
      </c>
      <c r="G1256" s="7" t="s">
        <v>8</v>
      </c>
      <c r="H1256" s="9" t="s">
        <v>8</v>
      </c>
      <c r="I1256" s="11" t="s">
        <v>8</v>
      </c>
      <c r="J1256" s="7" t="s">
        <v>8</v>
      </c>
      <c r="K1256" s="9" t="s">
        <v>8</v>
      </c>
      <c r="L1256" s="11" t="s">
        <v>8</v>
      </c>
      <c r="M1256" s="7" t="s">
        <v>8</v>
      </c>
      <c r="N1256" s="9" t="s">
        <v>8</v>
      </c>
      <c r="O1256" s="11" t="s">
        <v>8</v>
      </c>
      <c r="P1256" s="7" t="s">
        <v>8</v>
      </c>
      <c r="Q1256" s="9" t="s">
        <v>8</v>
      </c>
      <c r="R1256" s="11" t="s">
        <v>8</v>
      </c>
      <c r="S1256" s="7" t="s">
        <v>8</v>
      </c>
      <c r="T1256" s="9" t="s">
        <v>8</v>
      </c>
    </row>
    <row r="1257" spans="1:20" ht="14.1" customHeight="1" x14ac:dyDescent="0.3">
      <c r="A1257" s="3" t="s">
        <v>4789</v>
      </c>
      <c r="B1257" s="3" t="s">
        <v>7089</v>
      </c>
      <c r="C1257" s="11">
        <v>296</v>
      </c>
      <c r="D1257" s="7">
        <v>160.02657891000001</v>
      </c>
      <c r="E1257" s="9">
        <v>9570.6569879771396</v>
      </c>
      <c r="F1257" s="11">
        <v>62</v>
      </c>
      <c r="G1257" s="7">
        <v>208.21460855999999</v>
      </c>
      <c r="H1257" s="9">
        <v>12352.8599858942</v>
      </c>
      <c r="I1257" s="11">
        <v>73</v>
      </c>
      <c r="J1257" s="7">
        <v>137.20170146000001</v>
      </c>
      <c r="K1257" s="9">
        <v>8410.2134044305803</v>
      </c>
      <c r="L1257" s="11" t="s">
        <v>8</v>
      </c>
      <c r="M1257" s="7" t="s">
        <v>8</v>
      </c>
      <c r="N1257" s="9" t="s">
        <v>8</v>
      </c>
      <c r="O1257" s="11">
        <v>15</v>
      </c>
      <c r="P1257" s="7">
        <v>220.55796247999999</v>
      </c>
      <c r="Q1257" s="9">
        <v>13297.5657231811</v>
      </c>
      <c r="R1257" s="11">
        <v>16</v>
      </c>
      <c r="S1257" s="7">
        <v>157.32327488000001</v>
      </c>
      <c r="T1257" s="9">
        <v>9416.5211638259007</v>
      </c>
    </row>
    <row r="1258" spans="1:20" ht="14.1" customHeight="1" x14ac:dyDescent="0.3">
      <c r="A1258" s="3" t="s">
        <v>4792</v>
      </c>
      <c r="B1258" s="3" t="s">
        <v>7090</v>
      </c>
      <c r="C1258" s="11" t="s">
        <v>8</v>
      </c>
      <c r="D1258" s="7" t="s">
        <v>8</v>
      </c>
      <c r="E1258" s="9" t="s">
        <v>8</v>
      </c>
      <c r="F1258" s="11" t="s">
        <v>8</v>
      </c>
      <c r="G1258" s="7" t="s">
        <v>8</v>
      </c>
      <c r="H1258" s="9" t="s">
        <v>8</v>
      </c>
      <c r="I1258" s="11" t="s">
        <v>8</v>
      </c>
      <c r="J1258" s="7" t="s">
        <v>8</v>
      </c>
      <c r="K1258" s="9" t="s">
        <v>8</v>
      </c>
      <c r="L1258" s="11" t="s">
        <v>8</v>
      </c>
      <c r="M1258" s="7" t="s">
        <v>8</v>
      </c>
      <c r="N1258" s="9" t="s">
        <v>8</v>
      </c>
      <c r="O1258" s="11" t="s">
        <v>8</v>
      </c>
      <c r="P1258" s="7" t="s">
        <v>8</v>
      </c>
      <c r="Q1258" s="9" t="s">
        <v>8</v>
      </c>
      <c r="R1258" s="11" t="s">
        <v>8</v>
      </c>
      <c r="S1258" s="7" t="s">
        <v>8</v>
      </c>
      <c r="T1258" s="9" t="s">
        <v>8</v>
      </c>
    </row>
    <row r="1259" spans="1:20" ht="14.1" customHeight="1" x14ac:dyDescent="0.3">
      <c r="A1259" s="3" t="s">
        <v>4796</v>
      </c>
      <c r="B1259" s="3" t="s">
        <v>7091</v>
      </c>
      <c r="C1259" s="11">
        <v>29</v>
      </c>
      <c r="D1259" s="7">
        <v>248.352271</v>
      </c>
      <c r="E1259" s="9">
        <v>14457.752424107801</v>
      </c>
      <c r="F1259" s="11" t="s">
        <v>8</v>
      </c>
      <c r="G1259" s="7" t="s">
        <v>8</v>
      </c>
      <c r="H1259" s="9" t="s">
        <v>8</v>
      </c>
      <c r="I1259" s="11" t="s">
        <v>8</v>
      </c>
      <c r="J1259" s="7" t="s">
        <v>8</v>
      </c>
      <c r="K1259" s="9" t="s">
        <v>8</v>
      </c>
      <c r="L1259" s="11" t="s">
        <v>8</v>
      </c>
      <c r="M1259" s="7" t="s">
        <v>8</v>
      </c>
      <c r="N1259" s="9" t="s">
        <v>8</v>
      </c>
      <c r="O1259" s="11" t="s">
        <v>8</v>
      </c>
      <c r="P1259" s="7" t="s">
        <v>8</v>
      </c>
      <c r="Q1259" s="9" t="s">
        <v>8</v>
      </c>
      <c r="R1259" s="11" t="s">
        <v>8</v>
      </c>
      <c r="S1259" s="7" t="s">
        <v>8</v>
      </c>
      <c r="T1259" s="9" t="s">
        <v>8</v>
      </c>
    </row>
    <row r="1260" spans="1:20" ht="29.1" customHeight="1" x14ac:dyDescent="0.3">
      <c r="A1260" s="3" t="s">
        <v>4799</v>
      </c>
      <c r="B1260" s="2" t="s">
        <v>7797</v>
      </c>
      <c r="C1260" s="11" t="s">
        <v>8</v>
      </c>
      <c r="D1260" s="7" t="s">
        <v>8</v>
      </c>
      <c r="E1260" s="9" t="s">
        <v>8</v>
      </c>
      <c r="F1260" s="11" t="s">
        <v>8</v>
      </c>
      <c r="G1260" s="7" t="s">
        <v>8</v>
      </c>
      <c r="H1260" s="9" t="s">
        <v>8</v>
      </c>
      <c r="I1260" s="11" t="s">
        <v>8</v>
      </c>
      <c r="J1260" s="7" t="s">
        <v>8</v>
      </c>
      <c r="K1260" s="9" t="s">
        <v>8</v>
      </c>
      <c r="L1260" s="11" t="s">
        <v>8</v>
      </c>
      <c r="M1260" s="7" t="s">
        <v>8</v>
      </c>
      <c r="N1260" s="9" t="s">
        <v>8</v>
      </c>
      <c r="O1260" s="11" t="s">
        <v>8</v>
      </c>
      <c r="P1260" s="7" t="s">
        <v>8</v>
      </c>
      <c r="Q1260" s="9" t="s">
        <v>8</v>
      </c>
      <c r="R1260" s="11" t="s">
        <v>8</v>
      </c>
      <c r="S1260" s="7" t="s">
        <v>8</v>
      </c>
      <c r="T1260" s="9" t="s">
        <v>8</v>
      </c>
    </row>
    <row r="1261" spans="1:20" ht="14.1" customHeight="1" x14ac:dyDescent="0.3">
      <c r="A1261" s="3" t="s">
        <v>4803</v>
      </c>
      <c r="B1261" s="3" t="s">
        <v>4804</v>
      </c>
      <c r="C1261" s="11" t="s">
        <v>8</v>
      </c>
      <c r="D1261" s="7" t="s">
        <v>8</v>
      </c>
      <c r="E1261" s="9" t="s">
        <v>8</v>
      </c>
      <c r="F1261" s="11" t="s">
        <v>8</v>
      </c>
      <c r="G1261" s="7" t="s">
        <v>8</v>
      </c>
      <c r="H1261" s="9" t="s">
        <v>8</v>
      </c>
      <c r="I1261" s="11" t="s">
        <v>8</v>
      </c>
      <c r="J1261" s="7" t="s">
        <v>8</v>
      </c>
      <c r="K1261" s="9" t="s">
        <v>8</v>
      </c>
      <c r="L1261" s="11" t="s">
        <v>8</v>
      </c>
      <c r="M1261" s="7" t="s">
        <v>8</v>
      </c>
      <c r="N1261" s="9" t="s">
        <v>8</v>
      </c>
      <c r="O1261" s="11" t="s">
        <v>8</v>
      </c>
      <c r="P1261" s="7" t="s">
        <v>8</v>
      </c>
      <c r="Q1261" s="9" t="s">
        <v>8</v>
      </c>
      <c r="R1261" s="11" t="s">
        <v>8</v>
      </c>
      <c r="S1261" s="7" t="s">
        <v>8</v>
      </c>
      <c r="T1261" s="9" t="s">
        <v>8</v>
      </c>
    </row>
    <row r="1262" spans="1:20" ht="14.1" customHeight="1" x14ac:dyDescent="0.3">
      <c r="A1262" s="3" t="s">
        <v>4806</v>
      </c>
      <c r="B1262" s="3" t="s">
        <v>7093</v>
      </c>
      <c r="C1262" s="11" t="s">
        <v>8</v>
      </c>
      <c r="D1262" s="7" t="s">
        <v>8</v>
      </c>
      <c r="E1262" s="9" t="s">
        <v>8</v>
      </c>
      <c r="F1262" s="11" t="s">
        <v>8</v>
      </c>
      <c r="G1262" s="7" t="s">
        <v>8</v>
      </c>
      <c r="H1262" s="9" t="s">
        <v>8</v>
      </c>
      <c r="I1262" s="11" t="s">
        <v>8</v>
      </c>
      <c r="J1262" s="7" t="s">
        <v>8</v>
      </c>
      <c r="K1262" s="9" t="s">
        <v>8</v>
      </c>
      <c r="L1262" s="11" t="s">
        <v>8</v>
      </c>
      <c r="M1262" s="7" t="s">
        <v>8</v>
      </c>
      <c r="N1262" s="9" t="s">
        <v>8</v>
      </c>
      <c r="O1262" s="11" t="s">
        <v>8</v>
      </c>
      <c r="P1262" s="7" t="s">
        <v>8</v>
      </c>
      <c r="Q1262" s="9" t="s">
        <v>8</v>
      </c>
      <c r="R1262" s="11" t="s">
        <v>8</v>
      </c>
      <c r="S1262" s="7" t="s">
        <v>8</v>
      </c>
      <c r="T1262" s="9" t="s">
        <v>8</v>
      </c>
    </row>
    <row r="1263" spans="1:20" ht="14.1" customHeight="1" x14ac:dyDescent="0.3">
      <c r="A1263" s="3" t="s">
        <v>4810</v>
      </c>
      <c r="B1263" s="3" t="s">
        <v>7094</v>
      </c>
      <c r="C1263" s="11" t="s">
        <v>8</v>
      </c>
      <c r="D1263" s="7" t="s">
        <v>8</v>
      </c>
      <c r="E1263" s="9" t="s">
        <v>8</v>
      </c>
      <c r="F1263" s="11" t="s">
        <v>8</v>
      </c>
      <c r="G1263" s="7" t="s">
        <v>8</v>
      </c>
      <c r="H1263" s="9" t="s">
        <v>8</v>
      </c>
      <c r="I1263" s="11" t="s">
        <v>8</v>
      </c>
      <c r="J1263" s="7" t="s">
        <v>8</v>
      </c>
      <c r="K1263" s="9" t="s">
        <v>8</v>
      </c>
      <c r="L1263" s="11" t="s">
        <v>8</v>
      </c>
      <c r="M1263" s="7" t="s">
        <v>8</v>
      </c>
      <c r="N1263" s="9" t="s">
        <v>8</v>
      </c>
      <c r="O1263" s="11" t="s">
        <v>8</v>
      </c>
      <c r="P1263" s="7" t="s">
        <v>8</v>
      </c>
      <c r="Q1263" s="9" t="s">
        <v>8</v>
      </c>
      <c r="R1263" s="11" t="s">
        <v>8</v>
      </c>
      <c r="S1263" s="7" t="s">
        <v>8</v>
      </c>
      <c r="T1263" s="9" t="s">
        <v>8</v>
      </c>
    </row>
    <row r="1264" spans="1:20" ht="14.1" customHeight="1" x14ac:dyDescent="0.3">
      <c r="A1264" s="3" t="s">
        <v>4814</v>
      </c>
      <c r="B1264" s="3" t="s">
        <v>4815</v>
      </c>
      <c r="C1264" s="11" t="s">
        <v>8</v>
      </c>
      <c r="D1264" s="7" t="s">
        <v>8</v>
      </c>
      <c r="E1264" s="9" t="s">
        <v>8</v>
      </c>
      <c r="F1264" s="11" t="s">
        <v>8</v>
      </c>
      <c r="G1264" s="7" t="s">
        <v>8</v>
      </c>
      <c r="H1264" s="9" t="s">
        <v>8</v>
      </c>
      <c r="I1264" s="11" t="s">
        <v>8</v>
      </c>
      <c r="J1264" s="7" t="s">
        <v>8</v>
      </c>
      <c r="K1264" s="9" t="s">
        <v>8</v>
      </c>
      <c r="L1264" s="11" t="s">
        <v>8</v>
      </c>
      <c r="M1264" s="7" t="s">
        <v>8</v>
      </c>
      <c r="N1264" s="9" t="s">
        <v>8</v>
      </c>
      <c r="O1264" s="11" t="s">
        <v>8</v>
      </c>
      <c r="P1264" s="7" t="s">
        <v>8</v>
      </c>
      <c r="Q1264" s="9" t="s">
        <v>8</v>
      </c>
      <c r="R1264" s="11" t="s">
        <v>8</v>
      </c>
      <c r="S1264" s="7" t="s">
        <v>8</v>
      </c>
      <c r="T1264" s="9" t="s">
        <v>8</v>
      </c>
    </row>
    <row r="1265" spans="1:20" ht="29.1" customHeight="1" x14ac:dyDescent="0.3">
      <c r="A1265" s="3" t="s">
        <v>4817</v>
      </c>
      <c r="B1265" s="2" t="s">
        <v>7798</v>
      </c>
      <c r="C1265" s="11" t="s">
        <v>8</v>
      </c>
      <c r="D1265" s="7" t="s">
        <v>8</v>
      </c>
      <c r="E1265" s="9" t="s">
        <v>8</v>
      </c>
      <c r="F1265" s="11" t="s">
        <v>8</v>
      </c>
      <c r="G1265" s="7" t="s">
        <v>8</v>
      </c>
      <c r="H1265" s="9" t="s">
        <v>8</v>
      </c>
      <c r="I1265" s="11" t="s">
        <v>8</v>
      </c>
      <c r="J1265" s="7" t="s">
        <v>8</v>
      </c>
      <c r="K1265" s="9" t="s">
        <v>8</v>
      </c>
      <c r="L1265" s="11" t="s">
        <v>8</v>
      </c>
      <c r="M1265" s="7" t="s">
        <v>8</v>
      </c>
      <c r="N1265" s="9" t="s">
        <v>8</v>
      </c>
      <c r="O1265" s="11" t="s">
        <v>8</v>
      </c>
      <c r="P1265" s="7" t="s">
        <v>8</v>
      </c>
      <c r="Q1265" s="9" t="s">
        <v>8</v>
      </c>
      <c r="R1265" s="11" t="s">
        <v>8</v>
      </c>
      <c r="S1265" s="7" t="s">
        <v>8</v>
      </c>
      <c r="T1265" s="9" t="s">
        <v>8</v>
      </c>
    </row>
    <row r="1266" spans="1:20" ht="14.1" customHeight="1" x14ac:dyDescent="0.3">
      <c r="A1266" s="3" t="s">
        <v>4820</v>
      </c>
      <c r="B1266" s="3" t="s">
        <v>7096</v>
      </c>
      <c r="C1266" s="11" t="s">
        <v>8</v>
      </c>
      <c r="D1266" s="7" t="s">
        <v>8</v>
      </c>
      <c r="E1266" s="9" t="s">
        <v>8</v>
      </c>
      <c r="F1266" s="11" t="s">
        <v>8</v>
      </c>
      <c r="G1266" s="7" t="s">
        <v>8</v>
      </c>
      <c r="H1266" s="9" t="s">
        <v>8</v>
      </c>
      <c r="I1266" s="11" t="s">
        <v>8</v>
      </c>
      <c r="J1266" s="7" t="s">
        <v>8</v>
      </c>
      <c r="K1266" s="9" t="s">
        <v>8</v>
      </c>
      <c r="L1266" s="11" t="s">
        <v>8</v>
      </c>
      <c r="M1266" s="7" t="s">
        <v>8</v>
      </c>
      <c r="N1266" s="9" t="s">
        <v>8</v>
      </c>
      <c r="O1266" s="11" t="s">
        <v>8</v>
      </c>
      <c r="P1266" s="7" t="s">
        <v>8</v>
      </c>
      <c r="Q1266" s="9" t="s">
        <v>8</v>
      </c>
      <c r="R1266" s="11" t="s">
        <v>8</v>
      </c>
      <c r="S1266" s="7" t="s">
        <v>8</v>
      </c>
      <c r="T1266" s="9" t="s">
        <v>8</v>
      </c>
    </row>
    <row r="1267" spans="1:20" ht="29.1" customHeight="1" x14ac:dyDescent="0.3">
      <c r="A1267" s="3" t="s">
        <v>4823</v>
      </c>
      <c r="B1267" s="2" t="s">
        <v>4824</v>
      </c>
      <c r="C1267" s="11">
        <v>50</v>
      </c>
      <c r="D1267" s="7">
        <v>210.94897492000001</v>
      </c>
      <c r="E1267" s="9">
        <v>13346.999799680099</v>
      </c>
      <c r="F1267" s="11">
        <v>14</v>
      </c>
      <c r="G1267" s="7">
        <v>242.65747264000001</v>
      </c>
      <c r="H1267" s="9">
        <v>14888.4634055191</v>
      </c>
      <c r="I1267" s="11">
        <v>12</v>
      </c>
      <c r="J1267" s="7">
        <v>163.83933969</v>
      </c>
      <c r="K1267" s="9">
        <v>11254.016777943099</v>
      </c>
      <c r="L1267" s="11" t="s">
        <v>8</v>
      </c>
      <c r="M1267" s="7" t="s">
        <v>8</v>
      </c>
      <c r="N1267" s="9" t="s">
        <v>8</v>
      </c>
      <c r="O1267" s="11" t="s">
        <v>8</v>
      </c>
      <c r="P1267" s="7" t="s">
        <v>8</v>
      </c>
      <c r="Q1267" s="9" t="s">
        <v>8</v>
      </c>
      <c r="R1267" s="11" t="s">
        <v>8</v>
      </c>
      <c r="S1267" s="7" t="s">
        <v>8</v>
      </c>
      <c r="T1267" s="9" t="s">
        <v>8</v>
      </c>
    </row>
    <row r="1268" spans="1:20" ht="29.1" customHeight="1" x14ac:dyDescent="0.3">
      <c r="A1268" s="3" t="s">
        <v>4826</v>
      </c>
      <c r="B1268" s="2" t="s">
        <v>4827</v>
      </c>
      <c r="C1268" s="11" t="s">
        <v>8</v>
      </c>
      <c r="D1268" s="7" t="s">
        <v>8</v>
      </c>
      <c r="E1268" s="9" t="s">
        <v>8</v>
      </c>
      <c r="F1268" s="11" t="s">
        <v>8</v>
      </c>
      <c r="G1268" s="7" t="s">
        <v>8</v>
      </c>
      <c r="H1268" s="9" t="s">
        <v>8</v>
      </c>
      <c r="I1268" s="11" t="s">
        <v>8</v>
      </c>
      <c r="J1268" s="7" t="s">
        <v>8</v>
      </c>
      <c r="K1268" s="9" t="s">
        <v>8</v>
      </c>
      <c r="L1268" s="11" t="s">
        <v>8</v>
      </c>
      <c r="M1268" s="7" t="s">
        <v>8</v>
      </c>
      <c r="N1268" s="9" t="s">
        <v>8</v>
      </c>
      <c r="O1268" s="11" t="s">
        <v>8</v>
      </c>
      <c r="P1268" s="7" t="s">
        <v>8</v>
      </c>
      <c r="Q1268" s="9" t="s">
        <v>8</v>
      </c>
      <c r="R1268" s="11" t="s">
        <v>8</v>
      </c>
      <c r="S1268" s="7" t="s">
        <v>8</v>
      </c>
      <c r="T1268" s="9" t="s">
        <v>8</v>
      </c>
    </row>
    <row r="1269" spans="1:20" ht="14.1" customHeight="1" x14ac:dyDescent="0.3">
      <c r="A1269" s="3" t="s">
        <v>4829</v>
      </c>
      <c r="B1269" s="3" t="s">
        <v>7099</v>
      </c>
      <c r="C1269" s="11" t="s">
        <v>8</v>
      </c>
      <c r="D1269" s="7" t="s">
        <v>8</v>
      </c>
      <c r="E1269" s="9" t="s">
        <v>8</v>
      </c>
      <c r="F1269" s="11" t="s">
        <v>8</v>
      </c>
      <c r="G1269" s="7" t="s">
        <v>8</v>
      </c>
      <c r="H1269" s="9" t="s">
        <v>8</v>
      </c>
      <c r="I1269" s="11" t="s">
        <v>8</v>
      </c>
      <c r="J1269" s="7" t="s">
        <v>8</v>
      </c>
      <c r="K1269" s="9" t="s">
        <v>8</v>
      </c>
      <c r="L1269" s="11" t="s">
        <v>8</v>
      </c>
      <c r="M1269" s="7" t="s">
        <v>8</v>
      </c>
      <c r="N1269" s="9" t="s">
        <v>8</v>
      </c>
      <c r="O1269" s="11" t="s">
        <v>8</v>
      </c>
      <c r="P1269" s="7" t="s">
        <v>8</v>
      </c>
      <c r="Q1269" s="9" t="s">
        <v>8</v>
      </c>
      <c r="R1269" s="11" t="s">
        <v>8</v>
      </c>
      <c r="S1269" s="7" t="s">
        <v>8</v>
      </c>
      <c r="T1269" s="9" t="s">
        <v>8</v>
      </c>
    </row>
    <row r="1270" spans="1:20" ht="14.1" customHeight="1" x14ac:dyDescent="0.3">
      <c r="A1270" s="3" t="s">
        <v>4833</v>
      </c>
      <c r="B1270" s="3" t="s">
        <v>7100</v>
      </c>
      <c r="C1270" s="11" t="s">
        <v>8</v>
      </c>
      <c r="D1270" s="7" t="s">
        <v>8</v>
      </c>
      <c r="E1270" s="9" t="s">
        <v>8</v>
      </c>
      <c r="F1270" s="11" t="s">
        <v>8</v>
      </c>
      <c r="G1270" s="7" t="s">
        <v>8</v>
      </c>
      <c r="H1270" s="9" t="s">
        <v>8</v>
      </c>
      <c r="I1270" s="11" t="s">
        <v>8</v>
      </c>
      <c r="J1270" s="7" t="s">
        <v>8</v>
      </c>
      <c r="K1270" s="9" t="s">
        <v>8</v>
      </c>
      <c r="L1270" s="11" t="s">
        <v>8</v>
      </c>
      <c r="M1270" s="7" t="s">
        <v>8</v>
      </c>
      <c r="N1270" s="9" t="s">
        <v>8</v>
      </c>
      <c r="O1270" s="11" t="s">
        <v>8</v>
      </c>
      <c r="P1270" s="7" t="s">
        <v>8</v>
      </c>
      <c r="Q1270" s="9" t="s">
        <v>8</v>
      </c>
      <c r="R1270" s="11" t="s">
        <v>8</v>
      </c>
      <c r="S1270" s="7" t="s">
        <v>8</v>
      </c>
      <c r="T1270" s="9" t="s">
        <v>8</v>
      </c>
    </row>
    <row r="1271" spans="1:20" ht="14.1" customHeight="1" x14ac:dyDescent="0.3">
      <c r="A1271" s="3" t="s">
        <v>4837</v>
      </c>
      <c r="B1271" s="3" t="s">
        <v>4838</v>
      </c>
      <c r="C1271" s="11" t="s">
        <v>8</v>
      </c>
      <c r="D1271" s="7" t="s">
        <v>8</v>
      </c>
      <c r="E1271" s="9" t="s">
        <v>8</v>
      </c>
      <c r="F1271" s="11" t="s">
        <v>8</v>
      </c>
      <c r="G1271" s="7" t="s">
        <v>8</v>
      </c>
      <c r="H1271" s="9" t="s">
        <v>8</v>
      </c>
      <c r="I1271" s="11" t="s">
        <v>8</v>
      </c>
      <c r="J1271" s="7" t="s">
        <v>8</v>
      </c>
      <c r="K1271" s="9" t="s">
        <v>8</v>
      </c>
      <c r="L1271" s="11" t="s">
        <v>8</v>
      </c>
      <c r="M1271" s="7" t="s">
        <v>8</v>
      </c>
      <c r="N1271" s="9" t="s">
        <v>8</v>
      </c>
      <c r="O1271" s="11" t="s">
        <v>8</v>
      </c>
      <c r="P1271" s="7" t="s">
        <v>8</v>
      </c>
      <c r="Q1271" s="9" t="s">
        <v>8</v>
      </c>
      <c r="R1271" s="11" t="s">
        <v>8</v>
      </c>
      <c r="S1271" s="7" t="s">
        <v>8</v>
      </c>
      <c r="T1271" s="9" t="s">
        <v>8</v>
      </c>
    </row>
    <row r="1272" spans="1:20" ht="29.1" customHeight="1" x14ac:dyDescent="0.3">
      <c r="A1272" s="3" t="s">
        <v>4841</v>
      </c>
      <c r="B1272" s="2" t="s">
        <v>7799</v>
      </c>
      <c r="C1272" s="11">
        <v>102</v>
      </c>
      <c r="D1272" s="7">
        <v>279.53931454000002</v>
      </c>
      <c r="E1272" s="9">
        <v>16868.3501660494</v>
      </c>
      <c r="F1272" s="11">
        <v>22</v>
      </c>
      <c r="G1272" s="7">
        <v>344.07035947000003</v>
      </c>
      <c r="H1272" s="9">
        <v>20568.1287422028</v>
      </c>
      <c r="I1272" s="11" t="s">
        <v>8</v>
      </c>
      <c r="J1272" s="7" t="s">
        <v>8</v>
      </c>
      <c r="K1272" s="9" t="s">
        <v>8</v>
      </c>
      <c r="L1272" s="11">
        <v>12</v>
      </c>
      <c r="M1272" s="7">
        <v>150.81758298</v>
      </c>
      <c r="N1272" s="9">
        <v>9274.6584252338507</v>
      </c>
      <c r="O1272" s="11" t="s">
        <v>8</v>
      </c>
      <c r="P1272" s="7" t="s">
        <v>8</v>
      </c>
      <c r="Q1272" s="9" t="s">
        <v>8</v>
      </c>
      <c r="R1272" s="11" t="s">
        <v>8</v>
      </c>
      <c r="S1272" s="7" t="s">
        <v>8</v>
      </c>
      <c r="T1272" s="9" t="s">
        <v>8</v>
      </c>
    </row>
    <row r="1273" spans="1:20" ht="14.1" customHeight="1" x14ac:dyDescent="0.3">
      <c r="A1273" s="3" t="s">
        <v>4844</v>
      </c>
      <c r="B1273" s="3" t="s">
        <v>7102</v>
      </c>
      <c r="C1273" s="11" t="s">
        <v>8</v>
      </c>
      <c r="D1273" s="7" t="s">
        <v>8</v>
      </c>
      <c r="E1273" s="9" t="s">
        <v>8</v>
      </c>
      <c r="F1273" s="11" t="s">
        <v>8</v>
      </c>
      <c r="G1273" s="7" t="s">
        <v>8</v>
      </c>
      <c r="H1273" s="9" t="s">
        <v>8</v>
      </c>
      <c r="I1273" s="11" t="s">
        <v>8</v>
      </c>
      <c r="J1273" s="7" t="s">
        <v>8</v>
      </c>
      <c r="K1273" s="9" t="s">
        <v>8</v>
      </c>
      <c r="L1273" s="11" t="s">
        <v>8</v>
      </c>
      <c r="M1273" s="7" t="s">
        <v>8</v>
      </c>
      <c r="N1273" s="9" t="s">
        <v>8</v>
      </c>
      <c r="O1273" s="11" t="s">
        <v>8</v>
      </c>
      <c r="P1273" s="7" t="s">
        <v>8</v>
      </c>
      <c r="Q1273" s="9" t="s">
        <v>8</v>
      </c>
      <c r="R1273" s="11" t="s">
        <v>8</v>
      </c>
      <c r="S1273" s="7" t="s">
        <v>8</v>
      </c>
      <c r="T1273" s="9" t="s">
        <v>8</v>
      </c>
    </row>
    <row r="1274" spans="1:20" ht="29.1" customHeight="1" x14ac:dyDescent="0.3">
      <c r="A1274" s="3" t="s">
        <v>4847</v>
      </c>
      <c r="B1274" s="2" t="s">
        <v>7800</v>
      </c>
      <c r="C1274" s="11" t="s">
        <v>8</v>
      </c>
      <c r="D1274" s="7" t="s">
        <v>8</v>
      </c>
      <c r="E1274" s="9" t="s">
        <v>8</v>
      </c>
      <c r="F1274" s="11" t="s">
        <v>8</v>
      </c>
      <c r="G1274" s="7" t="s">
        <v>8</v>
      </c>
      <c r="H1274" s="9" t="s">
        <v>8</v>
      </c>
      <c r="I1274" s="11" t="s">
        <v>8</v>
      </c>
      <c r="J1274" s="7" t="s">
        <v>8</v>
      </c>
      <c r="K1274" s="9" t="s">
        <v>8</v>
      </c>
      <c r="L1274" s="11" t="s">
        <v>8</v>
      </c>
      <c r="M1274" s="7" t="s">
        <v>8</v>
      </c>
      <c r="N1274" s="9" t="s">
        <v>8</v>
      </c>
      <c r="O1274" s="11" t="s">
        <v>8</v>
      </c>
      <c r="P1274" s="7" t="s">
        <v>8</v>
      </c>
      <c r="Q1274" s="9" t="s">
        <v>8</v>
      </c>
      <c r="R1274" s="11" t="s">
        <v>8</v>
      </c>
      <c r="S1274" s="7" t="s">
        <v>8</v>
      </c>
      <c r="T1274" s="9" t="s">
        <v>8</v>
      </c>
    </row>
    <row r="1275" spans="1:20" ht="14.1" customHeight="1" x14ac:dyDescent="0.3">
      <c r="A1275" s="3" t="s">
        <v>4850</v>
      </c>
      <c r="B1275" s="3" t="s">
        <v>723</v>
      </c>
      <c r="C1275" s="11" t="s">
        <v>8</v>
      </c>
      <c r="D1275" s="7" t="s">
        <v>8</v>
      </c>
      <c r="E1275" s="9" t="s">
        <v>8</v>
      </c>
      <c r="F1275" s="11" t="s">
        <v>8</v>
      </c>
      <c r="G1275" s="7" t="s">
        <v>8</v>
      </c>
      <c r="H1275" s="9" t="s">
        <v>8</v>
      </c>
      <c r="I1275" s="11" t="s">
        <v>8</v>
      </c>
      <c r="J1275" s="7" t="s">
        <v>8</v>
      </c>
      <c r="K1275" s="9" t="s">
        <v>8</v>
      </c>
      <c r="L1275" s="11" t="s">
        <v>8</v>
      </c>
      <c r="M1275" s="7" t="s">
        <v>8</v>
      </c>
      <c r="N1275" s="9" t="s">
        <v>8</v>
      </c>
      <c r="O1275" s="11" t="s">
        <v>8</v>
      </c>
      <c r="P1275" s="7" t="s">
        <v>8</v>
      </c>
      <c r="Q1275" s="9" t="s">
        <v>8</v>
      </c>
      <c r="R1275" s="11" t="s">
        <v>8</v>
      </c>
      <c r="S1275" s="7" t="s">
        <v>8</v>
      </c>
      <c r="T1275" s="9" t="s">
        <v>8</v>
      </c>
    </row>
    <row r="1276" spans="1:20" ht="29.1" customHeight="1" x14ac:dyDescent="0.3">
      <c r="A1276" s="3" t="s">
        <v>4852</v>
      </c>
      <c r="B1276" s="2" t="s">
        <v>7801</v>
      </c>
      <c r="C1276" s="11" t="s">
        <v>8</v>
      </c>
      <c r="D1276" s="7" t="s">
        <v>8</v>
      </c>
      <c r="E1276" s="9" t="s">
        <v>8</v>
      </c>
      <c r="F1276" s="11" t="s">
        <v>8</v>
      </c>
      <c r="G1276" s="7" t="s">
        <v>8</v>
      </c>
      <c r="H1276" s="9" t="s">
        <v>8</v>
      </c>
      <c r="I1276" s="11" t="s">
        <v>8</v>
      </c>
      <c r="J1276" s="7" t="s">
        <v>8</v>
      </c>
      <c r="K1276" s="9" t="s">
        <v>8</v>
      </c>
      <c r="L1276" s="11" t="s">
        <v>8</v>
      </c>
      <c r="M1276" s="7" t="s">
        <v>8</v>
      </c>
      <c r="N1276" s="9" t="s">
        <v>8</v>
      </c>
      <c r="O1276" s="11" t="s">
        <v>8</v>
      </c>
      <c r="P1276" s="7" t="s">
        <v>8</v>
      </c>
      <c r="Q1276" s="9" t="s">
        <v>8</v>
      </c>
      <c r="R1276" s="11" t="s">
        <v>8</v>
      </c>
      <c r="S1276" s="7" t="s">
        <v>8</v>
      </c>
      <c r="T1276" s="9" t="s">
        <v>8</v>
      </c>
    </row>
    <row r="1277" spans="1:20" ht="14.1" customHeight="1" x14ac:dyDescent="0.3">
      <c r="A1277" s="3" t="s">
        <v>4855</v>
      </c>
      <c r="B1277" s="3" t="s">
        <v>7105</v>
      </c>
      <c r="C1277" s="11" t="s">
        <v>8</v>
      </c>
      <c r="D1277" s="7" t="s">
        <v>8</v>
      </c>
      <c r="E1277" s="9" t="s">
        <v>8</v>
      </c>
      <c r="F1277" s="11" t="s">
        <v>8</v>
      </c>
      <c r="G1277" s="7" t="s">
        <v>8</v>
      </c>
      <c r="H1277" s="9" t="s">
        <v>8</v>
      </c>
      <c r="I1277" s="11" t="s">
        <v>8</v>
      </c>
      <c r="J1277" s="7" t="s">
        <v>8</v>
      </c>
      <c r="K1277" s="9" t="s">
        <v>8</v>
      </c>
      <c r="L1277" s="11" t="s">
        <v>8</v>
      </c>
      <c r="M1277" s="7" t="s">
        <v>8</v>
      </c>
      <c r="N1277" s="9" t="s">
        <v>8</v>
      </c>
      <c r="O1277" s="11" t="s">
        <v>8</v>
      </c>
      <c r="P1277" s="7" t="s">
        <v>8</v>
      </c>
      <c r="Q1277" s="9" t="s">
        <v>8</v>
      </c>
      <c r="R1277" s="11" t="s">
        <v>8</v>
      </c>
      <c r="S1277" s="7" t="s">
        <v>8</v>
      </c>
      <c r="T1277" s="9" t="s">
        <v>8</v>
      </c>
    </row>
    <row r="1278" spans="1:20" ht="14.1" customHeight="1" x14ac:dyDescent="0.3">
      <c r="A1278" s="3" t="s">
        <v>4858</v>
      </c>
      <c r="B1278" s="3" t="s">
        <v>7106</v>
      </c>
      <c r="C1278" s="11" t="s">
        <v>8</v>
      </c>
      <c r="D1278" s="7" t="s">
        <v>8</v>
      </c>
      <c r="E1278" s="9" t="s">
        <v>8</v>
      </c>
      <c r="F1278" s="11" t="s">
        <v>8</v>
      </c>
      <c r="G1278" s="7" t="s">
        <v>8</v>
      </c>
      <c r="H1278" s="9" t="s">
        <v>8</v>
      </c>
      <c r="I1278" s="11" t="s">
        <v>8</v>
      </c>
      <c r="J1278" s="7" t="s">
        <v>8</v>
      </c>
      <c r="K1278" s="9" t="s">
        <v>8</v>
      </c>
      <c r="L1278" s="11" t="s">
        <v>8</v>
      </c>
      <c r="M1278" s="7" t="s">
        <v>8</v>
      </c>
      <c r="N1278" s="9" t="s">
        <v>8</v>
      </c>
      <c r="O1278" s="11" t="s">
        <v>8</v>
      </c>
      <c r="P1278" s="7" t="s">
        <v>8</v>
      </c>
      <c r="Q1278" s="9" t="s">
        <v>8</v>
      </c>
      <c r="R1278" s="11" t="s">
        <v>8</v>
      </c>
      <c r="S1278" s="7" t="s">
        <v>8</v>
      </c>
      <c r="T1278" s="9" t="s">
        <v>8</v>
      </c>
    </row>
    <row r="1279" spans="1:20" ht="29.1" customHeight="1" x14ac:dyDescent="0.3">
      <c r="A1279" s="3" t="s">
        <v>4861</v>
      </c>
      <c r="B1279" s="2" t="s">
        <v>7802</v>
      </c>
      <c r="C1279" s="11" t="s">
        <v>8</v>
      </c>
      <c r="D1279" s="7" t="s">
        <v>8</v>
      </c>
      <c r="E1279" s="9" t="s">
        <v>8</v>
      </c>
      <c r="F1279" s="11" t="s">
        <v>8</v>
      </c>
      <c r="G1279" s="7" t="s">
        <v>8</v>
      </c>
      <c r="H1279" s="9" t="s">
        <v>8</v>
      </c>
      <c r="I1279" s="11" t="s">
        <v>8</v>
      </c>
      <c r="J1279" s="7" t="s">
        <v>8</v>
      </c>
      <c r="K1279" s="9" t="s">
        <v>8</v>
      </c>
      <c r="L1279" s="11" t="s">
        <v>8</v>
      </c>
      <c r="M1279" s="7" t="s">
        <v>8</v>
      </c>
      <c r="N1279" s="9" t="s">
        <v>8</v>
      </c>
      <c r="O1279" s="11" t="s">
        <v>8</v>
      </c>
      <c r="P1279" s="7" t="s">
        <v>8</v>
      </c>
      <c r="Q1279" s="9" t="s">
        <v>8</v>
      </c>
      <c r="R1279" s="11" t="s">
        <v>8</v>
      </c>
      <c r="S1279" s="7" t="s">
        <v>8</v>
      </c>
      <c r="T1279" s="9" t="s">
        <v>8</v>
      </c>
    </row>
    <row r="1280" spans="1:20" ht="29.1" customHeight="1" x14ac:dyDescent="0.3">
      <c r="A1280" s="3" t="s">
        <v>4864</v>
      </c>
      <c r="B1280" s="2" t="s">
        <v>7803</v>
      </c>
      <c r="C1280" s="11">
        <v>15</v>
      </c>
      <c r="D1280" s="7">
        <v>217.13150508000001</v>
      </c>
      <c r="E1280" s="9">
        <v>12632.579652304599</v>
      </c>
      <c r="F1280" s="11" t="s">
        <v>8</v>
      </c>
      <c r="G1280" s="7" t="s">
        <v>8</v>
      </c>
      <c r="H1280" s="9" t="s">
        <v>8</v>
      </c>
      <c r="I1280" s="11" t="s">
        <v>8</v>
      </c>
      <c r="J1280" s="7" t="s">
        <v>8</v>
      </c>
      <c r="K1280" s="9" t="s">
        <v>8</v>
      </c>
      <c r="L1280" s="11" t="s">
        <v>8</v>
      </c>
      <c r="M1280" s="7" t="s">
        <v>8</v>
      </c>
      <c r="N1280" s="9" t="s">
        <v>8</v>
      </c>
      <c r="O1280" s="11" t="s">
        <v>8</v>
      </c>
      <c r="P1280" s="7" t="s">
        <v>8</v>
      </c>
      <c r="Q1280" s="9" t="s">
        <v>8</v>
      </c>
      <c r="R1280" s="11" t="s">
        <v>8</v>
      </c>
      <c r="S1280" s="7" t="s">
        <v>8</v>
      </c>
      <c r="T1280" s="9" t="s">
        <v>8</v>
      </c>
    </row>
    <row r="1281" spans="1:20" ht="29.1" customHeight="1" x14ac:dyDescent="0.3">
      <c r="A1281" s="3" t="s">
        <v>4867</v>
      </c>
      <c r="B1281" s="2" t="s">
        <v>7804</v>
      </c>
      <c r="C1281" s="11" t="s">
        <v>8</v>
      </c>
      <c r="D1281" s="7" t="s">
        <v>8</v>
      </c>
      <c r="E1281" s="9" t="s">
        <v>8</v>
      </c>
      <c r="F1281" s="11" t="s">
        <v>8</v>
      </c>
      <c r="G1281" s="7" t="s">
        <v>8</v>
      </c>
      <c r="H1281" s="9" t="s">
        <v>8</v>
      </c>
      <c r="I1281" s="11" t="s">
        <v>8</v>
      </c>
      <c r="J1281" s="7" t="s">
        <v>8</v>
      </c>
      <c r="K1281" s="9" t="s">
        <v>8</v>
      </c>
      <c r="L1281" s="11" t="s">
        <v>8</v>
      </c>
      <c r="M1281" s="7" t="s">
        <v>8</v>
      </c>
      <c r="N1281" s="9" t="s">
        <v>8</v>
      </c>
      <c r="O1281" s="11" t="s">
        <v>8</v>
      </c>
      <c r="P1281" s="7" t="s">
        <v>8</v>
      </c>
      <c r="Q1281" s="9" t="s">
        <v>8</v>
      </c>
      <c r="R1281" s="11" t="s">
        <v>8</v>
      </c>
      <c r="S1281" s="7" t="s">
        <v>8</v>
      </c>
      <c r="T1281" s="9" t="s">
        <v>8</v>
      </c>
    </row>
    <row r="1282" spans="1:20" ht="29.1" customHeight="1" x14ac:dyDescent="0.3">
      <c r="A1282" s="3" t="s">
        <v>4870</v>
      </c>
      <c r="B1282" s="2" t="s">
        <v>7805</v>
      </c>
      <c r="C1282" s="11" t="s">
        <v>8</v>
      </c>
      <c r="D1282" s="7" t="s">
        <v>8</v>
      </c>
      <c r="E1282" s="9" t="s">
        <v>8</v>
      </c>
      <c r="F1282" s="11" t="s">
        <v>8</v>
      </c>
      <c r="G1282" s="7" t="s">
        <v>8</v>
      </c>
      <c r="H1282" s="9" t="s">
        <v>8</v>
      </c>
      <c r="I1282" s="11" t="s">
        <v>8</v>
      </c>
      <c r="J1282" s="7" t="s">
        <v>8</v>
      </c>
      <c r="K1282" s="9" t="s">
        <v>8</v>
      </c>
      <c r="L1282" s="11" t="s">
        <v>8</v>
      </c>
      <c r="M1282" s="7" t="s">
        <v>8</v>
      </c>
      <c r="N1282" s="9" t="s">
        <v>8</v>
      </c>
      <c r="O1282" s="11" t="s">
        <v>8</v>
      </c>
      <c r="P1282" s="7" t="s">
        <v>8</v>
      </c>
      <c r="Q1282" s="9" t="s">
        <v>8</v>
      </c>
      <c r="R1282" s="11" t="s">
        <v>8</v>
      </c>
      <c r="S1282" s="7" t="s">
        <v>8</v>
      </c>
      <c r="T1282" s="9" t="s">
        <v>8</v>
      </c>
    </row>
    <row r="1283" spans="1:20" ht="29.1" customHeight="1" x14ac:dyDescent="0.3">
      <c r="A1283" s="3" t="s">
        <v>4874</v>
      </c>
      <c r="B1283" s="2" t="s">
        <v>7806</v>
      </c>
      <c r="C1283" s="11" t="s">
        <v>8</v>
      </c>
      <c r="D1283" s="7" t="s">
        <v>8</v>
      </c>
      <c r="E1283" s="9" t="s">
        <v>8</v>
      </c>
      <c r="F1283" s="11" t="s">
        <v>8</v>
      </c>
      <c r="G1283" s="7" t="s">
        <v>8</v>
      </c>
      <c r="H1283" s="9" t="s">
        <v>8</v>
      </c>
      <c r="I1283" s="11" t="s">
        <v>8</v>
      </c>
      <c r="J1283" s="7" t="s">
        <v>8</v>
      </c>
      <c r="K1283" s="9" t="s">
        <v>8</v>
      </c>
      <c r="L1283" s="11" t="s">
        <v>8</v>
      </c>
      <c r="M1283" s="7" t="s">
        <v>8</v>
      </c>
      <c r="N1283" s="9" t="s">
        <v>8</v>
      </c>
      <c r="O1283" s="11" t="s">
        <v>8</v>
      </c>
      <c r="P1283" s="7" t="s">
        <v>8</v>
      </c>
      <c r="Q1283" s="9" t="s">
        <v>8</v>
      </c>
      <c r="R1283" s="11" t="s">
        <v>8</v>
      </c>
      <c r="S1283" s="7" t="s">
        <v>8</v>
      </c>
      <c r="T1283" s="9" t="s">
        <v>8</v>
      </c>
    </row>
    <row r="1284" spans="1:20" ht="14.1" customHeight="1" x14ac:dyDescent="0.3">
      <c r="A1284" s="3" t="s">
        <v>4878</v>
      </c>
      <c r="B1284" s="3" t="s">
        <v>7112</v>
      </c>
      <c r="C1284" s="11" t="s">
        <v>8</v>
      </c>
      <c r="D1284" s="7" t="s">
        <v>8</v>
      </c>
      <c r="E1284" s="9" t="s">
        <v>8</v>
      </c>
      <c r="F1284" s="11" t="s">
        <v>8</v>
      </c>
      <c r="G1284" s="7" t="s">
        <v>8</v>
      </c>
      <c r="H1284" s="9" t="s">
        <v>8</v>
      </c>
      <c r="I1284" s="11" t="s">
        <v>8</v>
      </c>
      <c r="J1284" s="7" t="s">
        <v>8</v>
      </c>
      <c r="K1284" s="9" t="s">
        <v>8</v>
      </c>
      <c r="L1284" s="11" t="s">
        <v>8</v>
      </c>
      <c r="M1284" s="7" t="s">
        <v>8</v>
      </c>
      <c r="N1284" s="9" t="s">
        <v>8</v>
      </c>
      <c r="O1284" s="11" t="s">
        <v>8</v>
      </c>
      <c r="P1284" s="7" t="s">
        <v>8</v>
      </c>
      <c r="Q1284" s="9" t="s">
        <v>8</v>
      </c>
      <c r="R1284" s="11" t="s">
        <v>8</v>
      </c>
      <c r="S1284" s="7" t="s">
        <v>8</v>
      </c>
      <c r="T1284" s="9" t="s">
        <v>8</v>
      </c>
    </row>
    <row r="1285" spans="1:20" ht="29.1" customHeight="1" x14ac:dyDescent="0.3">
      <c r="A1285" s="3" t="s">
        <v>4881</v>
      </c>
      <c r="B1285" s="2" t="s">
        <v>7807</v>
      </c>
      <c r="C1285" s="11" t="s">
        <v>8</v>
      </c>
      <c r="D1285" s="7" t="s">
        <v>8</v>
      </c>
      <c r="E1285" s="9" t="s">
        <v>8</v>
      </c>
      <c r="F1285" s="11" t="s">
        <v>8</v>
      </c>
      <c r="G1285" s="7" t="s">
        <v>8</v>
      </c>
      <c r="H1285" s="9" t="s">
        <v>8</v>
      </c>
      <c r="I1285" s="11" t="s">
        <v>8</v>
      </c>
      <c r="J1285" s="7" t="s">
        <v>8</v>
      </c>
      <c r="K1285" s="9" t="s">
        <v>8</v>
      </c>
      <c r="L1285" s="11" t="s">
        <v>8</v>
      </c>
      <c r="M1285" s="7" t="s">
        <v>8</v>
      </c>
      <c r="N1285" s="9" t="s">
        <v>8</v>
      </c>
      <c r="O1285" s="11" t="s">
        <v>8</v>
      </c>
      <c r="P1285" s="7" t="s">
        <v>8</v>
      </c>
      <c r="Q1285" s="9" t="s">
        <v>8</v>
      </c>
      <c r="R1285" s="11" t="s">
        <v>8</v>
      </c>
      <c r="S1285" s="7" t="s">
        <v>8</v>
      </c>
      <c r="T1285" s="9" t="s">
        <v>8</v>
      </c>
    </row>
    <row r="1286" spans="1:20" ht="29.1" customHeight="1" x14ac:dyDescent="0.3">
      <c r="A1286" s="3" t="s">
        <v>4886</v>
      </c>
      <c r="B1286" s="2" t="s">
        <v>7808</v>
      </c>
      <c r="C1286" s="11" t="s">
        <v>8</v>
      </c>
      <c r="D1286" s="7" t="s">
        <v>8</v>
      </c>
      <c r="E1286" s="9" t="s">
        <v>8</v>
      </c>
      <c r="F1286" s="11" t="s">
        <v>8</v>
      </c>
      <c r="G1286" s="7" t="s">
        <v>8</v>
      </c>
      <c r="H1286" s="9" t="s">
        <v>8</v>
      </c>
      <c r="I1286" s="11" t="s">
        <v>8</v>
      </c>
      <c r="J1286" s="7" t="s">
        <v>8</v>
      </c>
      <c r="K1286" s="9" t="s">
        <v>8</v>
      </c>
      <c r="L1286" s="11" t="s">
        <v>8</v>
      </c>
      <c r="M1286" s="7" t="s">
        <v>8</v>
      </c>
      <c r="N1286" s="9" t="s">
        <v>8</v>
      </c>
      <c r="O1286" s="11" t="s">
        <v>8</v>
      </c>
      <c r="P1286" s="7" t="s">
        <v>8</v>
      </c>
      <c r="Q1286" s="9" t="s">
        <v>8</v>
      </c>
      <c r="R1286" s="11" t="s">
        <v>8</v>
      </c>
      <c r="S1286" s="7" t="s">
        <v>8</v>
      </c>
      <c r="T1286" s="9" t="s">
        <v>8</v>
      </c>
    </row>
    <row r="1287" spans="1:20" ht="29.1" customHeight="1" x14ac:dyDescent="0.3">
      <c r="A1287" s="3" t="s">
        <v>4890</v>
      </c>
      <c r="B1287" s="2" t="s">
        <v>7809</v>
      </c>
      <c r="C1287" s="11" t="s">
        <v>8</v>
      </c>
      <c r="D1287" s="7" t="s">
        <v>8</v>
      </c>
      <c r="E1287" s="9" t="s">
        <v>8</v>
      </c>
      <c r="F1287" s="11" t="s">
        <v>8</v>
      </c>
      <c r="G1287" s="7" t="s">
        <v>8</v>
      </c>
      <c r="H1287" s="9" t="s">
        <v>8</v>
      </c>
      <c r="I1287" s="11" t="s">
        <v>8</v>
      </c>
      <c r="J1287" s="7" t="s">
        <v>8</v>
      </c>
      <c r="K1287" s="9" t="s">
        <v>8</v>
      </c>
      <c r="L1287" s="11" t="s">
        <v>8</v>
      </c>
      <c r="M1287" s="7" t="s">
        <v>8</v>
      </c>
      <c r="N1287" s="9" t="s">
        <v>8</v>
      </c>
      <c r="O1287" s="11" t="s">
        <v>8</v>
      </c>
      <c r="P1287" s="7" t="s">
        <v>8</v>
      </c>
      <c r="Q1287" s="9" t="s">
        <v>8</v>
      </c>
      <c r="R1287" s="11" t="s">
        <v>8</v>
      </c>
      <c r="S1287" s="7" t="s">
        <v>8</v>
      </c>
      <c r="T1287" s="9" t="s">
        <v>8</v>
      </c>
    </row>
    <row r="1288" spans="1:20" ht="29.1" customHeight="1" x14ac:dyDescent="0.3">
      <c r="A1288" s="3" t="s">
        <v>4894</v>
      </c>
      <c r="B1288" s="2" t="s">
        <v>7810</v>
      </c>
      <c r="C1288" s="11">
        <v>15</v>
      </c>
      <c r="D1288" s="7">
        <v>180.15229151</v>
      </c>
      <c r="E1288" s="9">
        <v>11372.0282428638</v>
      </c>
      <c r="F1288" s="11" t="s">
        <v>8</v>
      </c>
      <c r="G1288" s="7" t="s">
        <v>8</v>
      </c>
      <c r="H1288" s="9" t="s">
        <v>8</v>
      </c>
      <c r="I1288" s="11" t="s">
        <v>8</v>
      </c>
      <c r="J1288" s="7" t="s">
        <v>8</v>
      </c>
      <c r="K1288" s="9" t="s">
        <v>8</v>
      </c>
      <c r="L1288" s="11" t="s">
        <v>8</v>
      </c>
      <c r="M1288" s="7" t="s">
        <v>8</v>
      </c>
      <c r="N1288" s="9" t="s">
        <v>8</v>
      </c>
      <c r="O1288" s="11" t="s">
        <v>8</v>
      </c>
      <c r="P1288" s="7" t="s">
        <v>8</v>
      </c>
      <c r="Q1288" s="9" t="s">
        <v>8</v>
      </c>
      <c r="R1288" s="11" t="s">
        <v>8</v>
      </c>
      <c r="S1288" s="7" t="s">
        <v>8</v>
      </c>
      <c r="T1288" s="9" t="s">
        <v>8</v>
      </c>
    </row>
    <row r="1289" spans="1:20" ht="29.1" customHeight="1" x14ac:dyDescent="0.3">
      <c r="A1289" s="3" t="s">
        <v>4897</v>
      </c>
      <c r="B1289" s="2" t="s">
        <v>7811</v>
      </c>
      <c r="C1289" s="11" t="s">
        <v>8</v>
      </c>
      <c r="D1289" s="7" t="s">
        <v>8</v>
      </c>
      <c r="E1289" s="9" t="s">
        <v>8</v>
      </c>
      <c r="F1289" s="11" t="s">
        <v>8</v>
      </c>
      <c r="G1289" s="7" t="s">
        <v>8</v>
      </c>
      <c r="H1289" s="9" t="s">
        <v>8</v>
      </c>
      <c r="I1289" s="11" t="s">
        <v>8</v>
      </c>
      <c r="J1289" s="7" t="s">
        <v>8</v>
      </c>
      <c r="K1289" s="9" t="s">
        <v>8</v>
      </c>
      <c r="L1289" s="11" t="s">
        <v>8</v>
      </c>
      <c r="M1289" s="7" t="s">
        <v>8</v>
      </c>
      <c r="N1289" s="9" t="s">
        <v>8</v>
      </c>
      <c r="O1289" s="11" t="s">
        <v>8</v>
      </c>
      <c r="P1289" s="7" t="s">
        <v>8</v>
      </c>
      <c r="Q1289" s="9" t="s">
        <v>8</v>
      </c>
      <c r="R1289" s="11" t="s">
        <v>8</v>
      </c>
      <c r="S1289" s="7" t="s">
        <v>8</v>
      </c>
      <c r="T1289" s="9" t="s">
        <v>8</v>
      </c>
    </row>
    <row r="1290" spans="1:20" ht="29.1" customHeight="1" x14ac:dyDescent="0.3">
      <c r="A1290" s="3" t="s">
        <v>4901</v>
      </c>
      <c r="B1290" s="2" t="s">
        <v>7812</v>
      </c>
      <c r="C1290" s="11">
        <v>57</v>
      </c>
      <c r="D1290" s="7">
        <v>110.33295639000001</v>
      </c>
      <c r="E1290" s="9">
        <v>11712.072746334799</v>
      </c>
      <c r="F1290" s="11" t="s">
        <v>8</v>
      </c>
      <c r="G1290" s="7" t="s">
        <v>8</v>
      </c>
      <c r="H1290" s="9" t="s">
        <v>8</v>
      </c>
      <c r="I1290" s="11">
        <v>11</v>
      </c>
      <c r="J1290" s="7">
        <v>88.691484928999998</v>
      </c>
      <c r="K1290" s="9">
        <v>9882.3466688045792</v>
      </c>
      <c r="L1290" s="11" t="s">
        <v>8</v>
      </c>
      <c r="M1290" s="7" t="s">
        <v>8</v>
      </c>
      <c r="N1290" s="9" t="s">
        <v>8</v>
      </c>
      <c r="O1290" s="11" t="s">
        <v>8</v>
      </c>
      <c r="P1290" s="7" t="s">
        <v>8</v>
      </c>
      <c r="Q1290" s="9" t="s">
        <v>8</v>
      </c>
      <c r="R1290" s="11" t="s">
        <v>8</v>
      </c>
      <c r="S1290" s="7" t="s">
        <v>8</v>
      </c>
      <c r="T1290" s="9" t="s">
        <v>8</v>
      </c>
    </row>
    <row r="1291" spans="1:20" ht="29.1" customHeight="1" x14ac:dyDescent="0.3">
      <c r="A1291" s="3" t="s">
        <v>4906</v>
      </c>
      <c r="B1291" s="2" t="s">
        <v>7813</v>
      </c>
      <c r="C1291" s="11">
        <v>76</v>
      </c>
      <c r="D1291" s="7">
        <v>226.49251895</v>
      </c>
      <c r="E1291" s="9">
        <v>16453.277677485199</v>
      </c>
      <c r="F1291" s="11" t="s">
        <v>8</v>
      </c>
      <c r="G1291" s="7" t="s">
        <v>8</v>
      </c>
      <c r="H1291" s="9" t="s">
        <v>8</v>
      </c>
      <c r="I1291" s="11" t="s">
        <v>8</v>
      </c>
      <c r="J1291" s="7" t="s">
        <v>8</v>
      </c>
      <c r="K1291" s="9" t="s">
        <v>8</v>
      </c>
      <c r="L1291" s="11" t="s">
        <v>8</v>
      </c>
      <c r="M1291" s="7" t="s">
        <v>8</v>
      </c>
      <c r="N1291" s="9" t="s">
        <v>8</v>
      </c>
      <c r="O1291" s="11" t="s">
        <v>8</v>
      </c>
      <c r="P1291" s="7" t="s">
        <v>8</v>
      </c>
      <c r="Q1291" s="9" t="s">
        <v>8</v>
      </c>
      <c r="R1291" s="11" t="s">
        <v>8</v>
      </c>
      <c r="S1291" s="7" t="s">
        <v>8</v>
      </c>
      <c r="T1291" s="9" t="s">
        <v>8</v>
      </c>
    </row>
    <row r="1292" spans="1:20" ht="14.1" customHeight="1" x14ac:dyDescent="0.3">
      <c r="A1292" s="3" t="s">
        <v>4910</v>
      </c>
      <c r="B1292" s="3" t="s">
        <v>7120</v>
      </c>
      <c r="C1292" s="11">
        <v>24</v>
      </c>
      <c r="D1292" s="7">
        <v>136.17344631</v>
      </c>
      <c r="E1292" s="9">
        <v>7607.3426718969204</v>
      </c>
      <c r="F1292" s="11" t="s">
        <v>8</v>
      </c>
      <c r="G1292" s="7" t="s">
        <v>8</v>
      </c>
      <c r="H1292" s="9" t="s">
        <v>8</v>
      </c>
      <c r="I1292" s="11">
        <v>12</v>
      </c>
      <c r="J1292" s="7">
        <v>86.943048332000004</v>
      </c>
      <c r="K1292" s="9">
        <v>4878.74571535418</v>
      </c>
      <c r="L1292" s="11" t="s">
        <v>8</v>
      </c>
      <c r="M1292" s="7" t="s">
        <v>8</v>
      </c>
      <c r="N1292" s="9" t="s">
        <v>8</v>
      </c>
      <c r="O1292" s="11" t="s">
        <v>8</v>
      </c>
      <c r="P1292" s="7" t="s">
        <v>8</v>
      </c>
      <c r="Q1292" s="9" t="s">
        <v>8</v>
      </c>
      <c r="R1292" s="11" t="s">
        <v>8</v>
      </c>
      <c r="S1292" s="7" t="s">
        <v>8</v>
      </c>
      <c r="T1292" s="9" t="s">
        <v>8</v>
      </c>
    </row>
    <row r="1293" spans="1:20" ht="29.1" customHeight="1" x14ac:dyDescent="0.3">
      <c r="A1293" s="3" t="s">
        <v>4914</v>
      </c>
      <c r="B1293" s="2" t="s">
        <v>7814</v>
      </c>
      <c r="C1293" s="11" t="s">
        <v>8</v>
      </c>
      <c r="D1293" s="7" t="s">
        <v>8</v>
      </c>
      <c r="E1293" s="9" t="s">
        <v>8</v>
      </c>
      <c r="F1293" s="11" t="s">
        <v>8</v>
      </c>
      <c r="G1293" s="7" t="s">
        <v>8</v>
      </c>
      <c r="H1293" s="9" t="s">
        <v>8</v>
      </c>
      <c r="I1293" s="11" t="s">
        <v>8</v>
      </c>
      <c r="J1293" s="7" t="s">
        <v>8</v>
      </c>
      <c r="K1293" s="9" t="s">
        <v>8</v>
      </c>
      <c r="L1293" s="11" t="s">
        <v>8</v>
      </c>
      <c r="M1293" s="7" t="s">
        <v>8</v>
      </c>
      <c r="N1293" s="9" t="s">
        <v>8</v>
      </c>
      <c r="O1293" s="11" t="s">
        <v>8</v>
      </c>
      <c r="P1293" s="7" t="s">
        <v>8</v>
      </c>
      <c r="Q1293" s="9" t="s">
        <v>8</v>
      </c>
      <c r="R1293" s="11" t="s">
        <v>8</v>
      </c>
      <c r="S1293" s="7" t="s">
        <v>8</v>
      </c>
      <c r="T1293" s="9" t="s">
        <v>8</v>
      </c>
    </row>
    <row r="1294" spans="1:20" ht="29.1" customHeight="1" x14ac:dyDescent="0.3">
      <c r="A1294" s="3" t="s">
        <v>4917</v>
      </c>
      <c r="B1294" s="2" t="s">
        <v>7815</v>
      </c>
      <c r="C1294" s="11" t="s">
        <v>8</v>
      </c>
      <c r="D1294" s="7" t="s">
        <v>8</v>
      </c>
      <c r="E1294" s="9" t="s">
        <v>8</v>
      </c>
      <c r="F1294" s="11" t="s">
        <v>8</v>
      </c>
      <c r="G1294" s="7" t="s">
        <v>8</v>
      </c>
      <c r="H1294" s="9" t="s">
        <v>8</v>
      </c>
      <c r="I1294" s="11" t="s">
        <v>8</v>
      </c>
      <c r="J1294" s="7" t="s">
        <v>8</v>
      </c>
      <c r="K1294" s="9" t="s">
        <v>8</v>
      </c>
      <c r="L1294" s="11" t="s">
        <v>8</v>
      </c>
      <c r="M1294" s="7" t="s">
        <v>8</v>
      </c>
      <c r="N1294" s="9" t="s">
        <v>8</v>
      </c>
      <c r="O1294" s="11" t="s">
        <v>8</v>
      </c>
      <c r="P1294" s="7" t="s">
        <v>8</v>
      </c>
      <c r="Q1294" s="9" t="s">
        <v>8</v>
      </c>
      <c r="R1294" s="11" t="s">
        <v>8</v>
      </c>
      <c r="S1294" s="7" t="s">
        <v>8</v>
      </c>
      <c r="T1294" s="9" t="s">
        <v>8</v>
      </c>
    </row>
    <row r="1295" spans="1:20" ht="29.1" customHeight="1" x14ac:dyDescent="0.3">
      <c r="A1295" s="3" t="s">
        <v>4920</v>
      </c>
      <c r="B1295" s="2" t="s">
        <v>7816</v>
      </c>
      <c r="C1295" s="11">
        <v>111</v>
      </c>
      <c r="D1295" s="7">
        <v>236.66245520000001</v>
      </c>
      <c r="E1295" s="9">
        <v>14884.696026333901</v>
      </c>
      <c r="F1295" s="11" t="s">
        <v>8</v>
      </c>
      <c r="G1295" s="7" t="s">
        <v>8</v>
      </c>
      <c r="H1295" s="9" t="s">
        <v>8</v>
      </c>
      <c r="I1295" s="11">
        <v>29</v>
      </c>
      <c r="J1295" s="7">
        <v>139.17891453999999</v>
      </c>
      <c r="K1295" s="9">
        <v>8858.3954728378794</v>
      </c>
      <c r="L1295" s="11" t="s">
        <v>8</v>
      </c>
      <c r="M1295" s="7" t="s">
        <v>8</v>
      </c>
      <c r="N1295" s="9" t="s">
        <v>8</v>
      </c>
      <c r="O1295" s="11" t="s">
        <v>8</v>
      </c>
      <c r="P1295" s="7" t="s">
        <v>8</v>
      </c>
      <c r="Q1295" s="9" t="s">
        <v>8</v>
      </c>
      <c r="R1295" s="11" t="s">
        <v>8</v>
      </c>
      <c r="S1295" s="7" t="s">
        <v>8</v>
      </c>
      <c r="T1295" s="9" t="s">
        <v>8</v>
      </c>
    </row>
    <row r="1296" spans="1:20" ht="14.1" customHeight="1" x14ac:dyDescent="0.3">
      <c r="A1296" s="3" t="s">
        <v>4924</v>
      </c>
      <c r="B1296" s="3" t="s">
        <v>6313</v>
      </c>
      <c r="C1296" s="11" t="s">
        <v>8</v>
      </c>
      <c r="D1296" s="7" t="s">
        <v>8</v>
      </c>
      <c r="E1296" s="9" t="s">
        <v>8</v>
      </c>
      <c r="F1296" s="11" t="s">
        <v>8</v>
      </c>
      <c r="G1296" s="7" t="s">
        <v>8</v>
      </c>
      <c r="H1296" s="9" t="s">
        <v>8</v>
      </c>
      <c r="I1296" s="11" t="s">
        <v>8</v>
      </c>
      <c r="J1296" s="7" t="s">
        <v>8</v>
      </c>
      <c r="K1296" s="9" t="s">
        <v>8</v>
      </c>
      <c r="L1296" s="11" t="s">
        <v>8</v>
      </c>
      <c r="M1296" s="7" t="s">
        <v>8</v>
      </c>
      <c r="N1296" s="9" t="s">
        <v>8</v>
      </c>
      <c r="O1296" s="11" t="s">
        <v>8</v>
      </c>
      <c r="P1296" s="7" t="s">
        <v>8</v>
      </c>
      <c r="Q1296" s="9" t="s">
        <v>8</v>
      </c>
      <c r="R1296" s="11" t="s">
        <v>8</v>
      </c>
      <c r="S1296" s="7" t="s">
        <v>8</v>
      </c>
      <c r="T1296" s="9" t="s">
        <v>8</v>
      </c>
    </row>
    <row r="1297" spans="1:20" ht="29.1" customHeight="1" x14ac:dyDescent="0.3">
      <c r="A1297" s="3" t="s">
        <v>4927</v>
      </c>
      <c r="B1297" s="2" t="s">
        <v>7817</v>
      </c>
      <c r="C1297" s="11">
        <v>16</v>
      </c>
      <c r="D1297" s="7">
        <v>203.39804251000001</v>
      </c>
      <c r="E1297" s="9">
        <v>12817.971920920099</v>
      </c>
      <c r="F1297" s="11" t="s">
        <v>8</v>
      </c>
      <c r="G1297" s="7" t="s">
        <v>8</v>
      </c>
      <c r="H1297" s="9" t="s">
        <v>8</v>
      </c>
      <c r="I1297" s="11" t="s">
        <v>8</v>
      </c>
      <c r="J1297" s="7" t="s">
        <v>8</v>
      </c>
      <c r="K1297" s="9" t="s">
        <v>8</v>
      </c>
      <c r="L1297" s="11" t="s">
        <v>8</v>
      </c>
      <c r="M1297" s="7" t="s">
        <v>8</v>
      </c>
      <c r="N1297" s="9" t="s">
        <v>8</v>
      </c>
      <c r="O1297" s="11" t="s">
        <v>8</v>
      </c>
      <c r="P1297" s="7" t="s">
        <v>8</v>
      </c>
      <c r="Q1297" s="9" t="s">
        <v>8</v>
      </c>
      <c r="R1297" s="11" t="s">
        <v>8</v>
      </c>
      <c r="S1297" s="7" t="s">
        <v>8</v>
      </c>
      <c r="T1297" s="9" t="s">
        <v>8</v>
      </c>
    </row>
    <row r="1298" spans="1:20" ht="14.1" customHeight="1" x14ac:dyDescent="0.3">
      <c r="A1298" s="3" t="s">
        <v>4931</v>
      </c>
      <c r="B1298" s="3" t="s">
        <v>4932</v>
      </c>
      <c r="C1298" s="11">
        <v>11</v>
      </c>
      <c r="D1298" s="7">
        <v>143.83456196</v>
      </c>
      <c r="E1298" s="9">
        <v>11294.441333475001</v>
      </c>
      <c r="F1298" s="11" t="s">
        <v>8</v>
      </c>
      <c r="G1298" s="7" t="s">
        <v>8</v>
      </c>
      <c r="H1298" s="9" t="s">
        <v>8</v>
      </c>
      <c r="I1298" s="11" t="s">
        <v>8</v>
      </c>
      <c r="J1298" s="7" t="s">
        <v>8</v>
      </c>
      <c r="K1298" s="9" t="s">
        <v>8</v>
      </c>
      <c r="L1298" s="11" t="s">
        <v>8</v>
      </c>
      <c r="M1298" s="7" t="s">
        <v>8</v>
      </c>
      <c r="N1298" s="9" t="s">
        <v>8</v>
      </c>
      <c r="O1298" s="11" t="s">
        <v>8</v>
      </c>
      <c r="P1298" s="7" t="s">
        <v>8</v>
      </c>
      <c r="Q1298" s="9" t="s">
        <v>8</v>
      </c>
      <c r="R1298" s="11" t="s">
        <v>8</v>
      </c>
      <c r="S1298" s="7" t="s">
        <v>8</v>
      </c>
      <c r="T1298" s="9" t="s">
        <v>8</v>
      </c>
    </row>
    <row r="1299" spans="1:20" ht="14.1" customHeight="1" x14ac:dyDescent="0.3">
      <c r="A1299" s="3" t="s">
        <v>4935</v>
      </c>
      <c r="B1299" s="3" t="s">
        <v>6675</v>
      </c>
      <c r="C1299" s="11">
        <v>11</v>
      </c>
      <c r="D1299" s="7">
        <v>206.59565710999999</v>
      </c>
      <c r="E1299" s="9">
        <v>12106.933516427</v>
      </c>
      <c r="F1299" s="11" t="s">
        <v>8</v>
      </c>
      <c r="G1299" s="7" t="s">
        <v>8</v>
      </c>
      <c r="H1299" s="9" t="s">
        <v>8</v>
      </c>
      <c r="I1299" s="11" t="s">
        <v>8</v>
      </c>
      <c r="J1299" s="7" t="s">
        <v>8</v>
      </c>
      <c r="K1299" s="9" t="s">
        <v>8</v>
      </c>
      <c r="L1299" s="11" t="s">
        <v>8</v>
      </c>
      <c r="M1299" s="7" t="s">
        <v>8</v>
      </c>
      <c r="N1299" s="9" t="s">
        <v>8</v>
      </c>
      <c r="O1299" s="11" t="s">
        <v>8</v>
      </c>
      <c r="P1299" s="7" t="s">
        <v>8</v>
      </c>
      <c r="Q1299" s="9" t="s">
        <v>8</v>
      </c>
      <c r="R1299" s="11" t="s">
        <v>8</v>
      </c>
      <c r="S1299" s="7" t="s">
        <v>8</v>
      </c>
      <c r="T1299" s="9" t="s">
        <v>8</v>
      </c>
    </row>
    <row r="1300" spans="1:20" ht="14.1" customHeight="1" x14ac:dyDescent="0.3">
      <c r="A1300" s="3" t="s">
        <v>4938</v>
      </c>
      <c r="B1300" s="3" t="s">
        <v>7125</v>
      </c>
      <c r="C1300" s="11" t="s">
        <v>8</v>
      </c>
      <c r="D1300" s="7" t="s">
        <v>8</v>
      </c>
      <c r="E1300" s="9" t="s">
        <v>8</v>
      </c>
      <c r="F1300" s="11" t="s">
        <v>8</v>
      </c>
      <c r="G1300" s="7" t="s">
        <v>8</v>
      </c>
      <c r="H1300" s="9" t="s">
        <v>8</v>
      </c>
      <c r="I1300" s="11" t="s">
        <v>8</v>
      </c>
      <c r="J1300" s="7" t="s">
        <v>8</v>
      </c>
      <c r="K1300" s="9" t="s">
        <v>8</v>
      </c>
      <c r="L1300" s="11" t="s">
        <v>8</v>
      </c>
      <c r="M1300" s="7" t="s">
        <v>8</v>
      </c>
      <c r="N1300" s="9" t="s">
        <v>8</v>
      </c>
      <c r="O1300" s="11" t="s">
        <v>8</v>
      </c>
      <c r="P1300" s="7" t="s">
        <v>8</v>
      </c>
      <c r="Q1300" s="9" t="s">
        <v>8</v>
      </c>
      <c r="R1300" s="11" t="s">
        <v>8</v>
      </c>
      <c r="S1300" s="7" t="s">
        <v>8</v>
      </c>
      <c r="T1300" s="9" t="s">
        <v>8</v>
      </c>
    </row>
    <row r="1301" spans="1:20" ht="29.1" customHeight="1" x14ac:dyDescent="0.3">
      <c r="A1301" s="3" t="s">
        <v>4942</v>
      </c>
      <c r="B1301" s="2" t="s">
        <v>7818</v>
      </c>
      <c r="C1301" s="11">
        <v>105</v>
      </c>
      <c r="D1301" s="7">
        <v>204.59677715999999</v>
      </c>
      <c r="E1301" s="9">
        <v>15196.1839308627</v>
      </c>
      <c r="F1301" s="11" t="s">
        <v>8</v>
      </c>
      <c r="G1301" s="7" t="s">
        <v>8</v>
      </c>
      <c r="H1301" s="9" t="s">
        <v>8</v>
      </c>
      <c r="I1301" s="11" t="s">
        <v>8</v>
      </c>
      <c r="J1301" s="7" t="s">
        <v>8</v>
      </c>
      <c r="K1301" s="9" t="s">
        <v>8</v>
      </c>
      <c r="L1301" s="11" t="s">
        <v>8</v>
      </c>
      <c r="M1301" s="7" t="s">
        <v>8</v>
      </c>
      <c r="N1301" s="9" t="s">
        <v>8</v>
      </c>
      <c r="O1301" s="11" t="s">
        <v>8</v>
      </c>
      <c r="P1301" s="7" t="s">
        <v>8</v>
      </c>
      <c r="Q1301" s="9" t="s">
        <v>8</v>
      </c>
      <c r="R1301" s="11">
        <v>15</v>
      </c>
      <c r="S1301" s="7">
        <v>214.33753138</v>
      </c>
      <c r="T1301" s="9">
        <v>17698.839923815998</v>
      </c>
    </row>
    <row r="1302" spans="1:20" ht="29.1" customHeight="1" x14ac:dyDescent="0.3">
      <c r="A1302" s="3" t="s">
        <v>4945</v>
      </c>
      <c r="B1302" s="2" t="s">
        <v>7819</v>
      </c>
      <c r="C1302" s="11">
        <v>27</v>
      </c>
      <c r="D1302" s="7">
        <v>304.71036005000002</v>
      </c>
      <c r="E1302" s="9">
        <v>19386.972439806101</v>
      </c>
      <c r="F1302" s="11" t="s">
        <v>8</v>
      </c>
      <c r="G1302" s="7" t="s">
        <v>8</v>
      </c>
      <c r="H1302" s="9" t="s">
        <v>8</v>
      </c>
      <c r="I1302" s="11" t="s">
        <v>8</v>
      </c>
      <c r="J1302" s="7" t="s">
        <v>8</v>
      </c>
      <c r="K1302" s="9" t="s">
        <v>8</v>
      </c>
      <c r="L1302" s="11" t="s">
        <v>8</v>
      </c>
      <c r="M1302" s="7" t="s">
        <v>8</v>
      </c>
      <c r="N1302" s="9" t="s">
        <v>8</v>
      </c>
      <c r="O1302" s="11" t="s">
        <v>8</v>
      </c>
      <c r="P1302" s="7" t="s">
        <v>8</v>
      </c>
      <c r="Q1302" s="9" t="s">
        <v>8</v>
      </c>
      <c r="R1302" s="11" t="s">
        <v>8</v>
      </c>
      <c r="S1302" s="7" t="s">
        <v>8</v>
      </c>
      <c r="T1302" s="9" t="s">
        <v>8</v>
      </c>
    </row>
    <row r="1303" spans="1:20" ht="29.1" customHeight="1" x14ac:dyDescent="0.3">
      <c r="A1303" s="3" t="s">
        <v>4949</v>
      </c>
      <c r="B1303" s="2" t="s">
        <v>7820</v>
      </c>
      <c r="C1303" s="11">
        <v>271</v>
      </c>
      <c r="D1303" s="7">
        <v>200.04409157000001</v>
      </c>
      <c r="E1303" s="9">
        <v>15649.458156131701</v>
      </c>
      <c r="F1303" s="11">
        <v>19</v>
      </c>
      <c r="G1303" s="7">
        <v>218.92701091000001</v>
      </c>
      <c r="H1303" s="9">
        <v>15721.058560121501</v>
      </c>
      <c r="I1303" s="11">
        <v>59</v>
      </c>
      <c r="J1303" s="7">
        <v>116.87359631</v>
      </c>
      <c r="K1303" s="9">
        <v>10056.906444104299</v>
      </c>
      <c r="L1303" s="11" t="s">
        <v>8</v>
      </c>
      <c r="M1303" s="7" t="s">
        <v>8</v>
      </c>
      <c r="N1303" s="9" t="s">
        <v>8</v>
      </c>
      <c r="O1303" s="11">
        <v>28</v>
      </c>
      <c r="P1303" s="7">
        <v>282.10273803000001</v>
      </c>
      <c r="Q1303" s="9">
        <v>21093.958867975802</v>
      </c>
      <c r="R1303" s="11">
        <v>19</v>
      </c>
      <c r="S1303" s="7">
        <v>152.60972899999999</v>
      </c>
      <c r="T1303" s="9">
        <v>12252.4138924369</v>
      </c>
    </row>
    <row r="1304" spans="1:20" ht="29.1" customHeight="1" x14ac:dyDescent="0.3">
      <c r="A1304" s="3" t="s">
        <v>4953</v>
      </c>
      <c r="B1304" s="2" t="s">
        <v>7821</v>
      </c>
      <c r="C1304" s="11">
        <v>25</v>
      </c>
      <c r="D1304" s="7">
        <v>181.50531207</v>
      </c>
      <c r="E1304" s="9">
        <v>13400.563612845301</v>
      </c>
      <c r="F1304" s="11" t="s">
        <v>8</v>
      </c>
      <c r="G1304" s="7" t="s">
        <v>8</v>
      </c>
      <c r="H1304" s="9" t="s">
        <v>8</v>
      </c>
      <c r="I1304" s="11" t="s">
        <v>8</v>
      </c>
      <c r="J1304" s="7" t="s">
        <v>8</v>
      </c>
      <c r="K1304" s="9" t="s">
        <v>8</v>
      </c>
      <c r="L1304" s="11" t="s">
        <v>8</v>
      </c>
      <c r="M1304" s="7" t="s">
        <v>8</v>
      </c>
      <c r="N1304" s="9" t="s">
        <v>8</v>
      </c>
      <c r="O1304" s="11" t="s">
        <v>8</v>
      </c>
      <c r="P1304" s="7" t="s">
        <v>8</v>
      </c>
      <c r="Q1304" s="9" t="s">
        <v>8</v>
      </c>
      <c r="R1304" s="11" t="s">
        <v>8</v>
      </c>
      <c r="S1304" s="7" t="s">
        <v>8</v>
      </c>
      <c r="T1304" s="9" t="s">
        <v>8</v>
      </c>
    </row>
    <row r="1305" spans="1:20" ht="14.1" customHeight="1" x14ac:dyDescent="0.3">
      <c r="A1305" s="3" t="s">
        <v>4957</v>
      </c>
      <c r="B1305" s="3" t="s">
        <v>7130</v>
      </c>
      <c r="C1305" s="11">
        <v>183</v>
      </c>
      <c r="D1305" s="7">
        <v>461.38660256999998</v>
      </c>
      <c r="E1305" s="9">
        <v>27996.5969059419</v>
      </c>
      <c r="F1305" s="11" t="s">
        <v>8</v>
      </c>
      <c r="G1305" s="7" t="s">
        <v>8</v>
      </c>
      <c r="H1305" s="9" t="s">
        <v>8</v>
      </c>
      <c r="I1305" s="11">
        <v>30</v>
      </c>
      <c r="J1305" s="7">
        <v>201.48784341999999</v>
      </c>
      <c r="K1305" s="9">
        <v>12595.444111812099</v>
      </c>
      <c r="L1305" s="11" t="s">
        <v>8</v>
      </c>
      <c r="M1305" s="7" t="s">
        <v>8</v>
      </c>
      <c r="N1305" s="9" t="s">
        <v>8</v>
      </c>
      <c r="O1305" s="11" t="s">
        <v>8</v>
      </c>
      <c r="P1305" s="7" t="s">
        <v>8</v>
      </c>
      <c r="Q1305" s="9" t="s">
        <v>8</v>
      </c>
      <c r="R1305" s="11">
        <v>13</v>
      </c>
      <c r="S1305" s="7">
        <v>193.13590743</v>
      </c>
      <c r="T1305" s="9">
        <v>11777.10900393</v>
      </c>
    </row>
    <row r="1306" spans="1:20" ht="14.1" customHeight="1" x14ac:dyDescent="0.3">
      <c r="A1306" s="3" t="s">
        <v>4961</v>
      </c>
      <c r="B1306" s="3" t="s">
        <v>4962</v>
      </c>
      <c r="C1306" s="11" t="s">
        <v>8</v>
      </c>
      <c r="D1306" s="7" t="s">
        <v>8</v>
      </c>
      <c r="E1306" s="9" t="s">
        <v>8</v>
      </c>
      <c r="F1306" s="11" t="s">
        <v>8</v>
      </c>
      <c r="G1306" s="7" t="s">
        <v>8</v>
      </c>
      <c r="H1306" s="9" t="s">
        <v>8</v>
      </c>
      <c r="I1306" s="11" t="s">
        <v>8</v>
      </c>
      <c r="J1306" s="7" t="s">
        <v>8</v>
      </c>
      <c r="K1306" s="9" t="s">
        <v>8</v>
      </c>
      <c r="L1306" s="11" t="s">
        <v>8</v>
      </c>
      <c r="M1306" s="7" t="s">
        <v>8</v>
      </c>
      <c r="N1306" s="9" t="s">
        <v>8</v>
      </c>
      <c r="O1306" s="11" t="s">
        <v>8</v>
      </c>
      <c r="P1306" s="7" t="s">
        <v>8</v>
      </c>
      <c r="Q1306" s="9" t="s">
        <v>8</v>
      </c>
      <c r="R1306" s="11" t="s">
        <v>8</v>
      </c>
      <c r="S1306" s="7" t="s">
        <v>8</v>
      </c>
      <c r="T1306" s="9" t="s">
        <v>8</v>
      </c>
    </row>
    <row r="1307" spans="1:20" ht="29.1" customHeight="1" x14ac:dyDescent="0.3">
      <c r="A1307" s="3" t="s">
        <v>4965</v>
      </c>
      <c r="B1307" s="2" t="s">
        <v>4966</v>
      </c>
      <c r="C1307" s="11">
        <v>141</v>
      </c>
      <c r="D1307" s="7">
        <v>237.2065757</v>
      </c>
      <c r="E1307" s="9">
        <v>14748.8747041394</v>
      </c>
      <c r="F1307" s="11">
        <v>12</v>
      </c>
      <c r="G1307" s="7">
        <v>291.19186976999998</v>
      </c>
      <c r="H1307" s="9">
        <v>17845.187715554701</v>
      </c>
      <c r="I1307" s="11">
        <v>25</v>
      </c>
      <c r="J1307" s="7">
        <v>219.90563447</v>
      </c>
      <c r="K1307" s="9">
        <v>13958.9376330794</v>
      </c>
      <c r="L1307" s="11" t="s">
        <v>8</v>
      </c>
      <c r="M1307" s="7" t="s">
        <v>8</v>
      </c>
      <c r="N1307" s="9" t="s">
        <v>8</v>
      </c>
      <c r="O1307" s="11">
        <v>15</v>
      </c>
      <c r="P1307" s="7">
        <v>275.43379978000002</v>
      </c>
      <c r="Q1307" s="9">
        <v>17088.932607234001</v>
      </c>
      <c r="R1307" s="11" t="s">
        <v>8</v>
      </c>
      <c r="S1307" s="7" t="s">
        <v>8</v>
      </c>
      <c r="T1307" s="9" t="s">
        <v>8</v>
      </c>
    </row>
    <row r="1308" spans="1:20" ht="29.1" customHeight="1" x14ac:dyDescent="0.3">
      <c r="A1308" s="3" t="s">
        <v>4970</v>
      </c>
      <c r="B1308" s="2" t="s">
        <v>7822</v>
      </c>
      <c r="C1308" s="11">
        <v>154</v>
      </c>
      <c r="D1308" s="7">
        <v>131.33327093</v>
      </c>
      <c r="E1308" s="9">
        <v>11273.259871341001</v>
      </c>
      <c r="F1308" s="11">
        <v>18</v>
      </c>
      <c r="G1308" s="7">
        <v>170.16244028</v>
      </c>
      <c r="H1308" s="9">
        <v>14099.009487671399</v>
      </c>
      <c r="I1308" s="11">
        <v>43</v>
      </c>
      <c r="J1308" s="7">
        <v>119.30836582000001</v>
      </c>
      <c r="K1308" s="9">
        <v>11067.8046061204</v>
      </c>
      <c r="L1308" s="11" t="s">
        <v>8</v>
      </c>
      <c r="M1308" s="7" t="s">
        <v>8</v>
      </c>
      <c r="N1308" s="9" t="s">
        <v>8</v>
      </c>
      <c r="O1308" s="11" t="s">
        <v>8</v>
      </c>
      <c r="P1308" s="7" t="s">
        <v>8</v>
      </c>
      <c r="Q1308" s="9" t="s">
        <v>8</v>
      </c>
      <c r="R1308" s="11" t="s">
        <v>8</v>
      </c>
      <c r="S1308" s="7" t="s">
        <v>8</v>
      </c>
      <c r="T1308" s="9" t="s">
        <v>8</v>
      </c>
    </row>
    <row r="1309" spans="1:20" ht="29.1" customHeight="1" x14ac:dyDescent="0.3">
      <c r="A1309" s="3" t="s">
        <v>4974</v>
      </c>
      <c r="B1309" s="2" t="s">
        <v>7823</v>
      </c>
      <c r="C1309" s="11" t="s">
        <v>8</v>
      </c>
      <c r="D1309" s="7" t="s">
        <v>8</v>
      </c>
      <c r="E1309" s="9" t="s">
        <v>8</v>
      </c>
      <c r="F1309" s="11" t="s">
        <v>8</v>
      </c>
      <c r="G1309" s="7" t="s">
        <v>8</v>
      </c>
      <c r="H1309" s="9" t="s">
        <v>8</v>
      </c>
      <c r="I1309" s="11" t="s">
        <v>8</v>
      </c>
      <c r="J1309" s="7" t="s">
        <v>8</v>
      </c>
      <c r="K1309" s="9" t="s">
        <v>8</v>
      </c>
      <c r="L1309" s="11" t="s">
        <v>8</v>
      </c>
      <c r="M1309" s="7" t="s">
        <v>8</v>
      </c>
      <c r="N1309" s="9" t="s">
        <v>8</v>
      </c>
      <c r="O1309" s="11" t="s">
        <v>8</v>
      </c>
      <c r="P1309" s="7" t="s">
        <v>8</v>
      </c>
      <c r="Q1309" s="9" t="s">
        <v>8</v>
      </c>
      <c r="R1309" s="11" t="s">
        <v>8</v>
      </c>
      <c r="S1309" s="7" t="s">
        <v>8</v>
      </c>
      <c r="T1309" s="9" t="s">
        <v>8</v>
      </c>
    </row>
    <row r="1310" spans="1:20" ht="14.1" customHeight="1" x14ac:dyDescent="0.3">
      <c r="A1310" s="3" t="s">
        <v>4978</v>
      </c>
      <c r="B1310" s="3" t="s">
        <v>7134</v>
      </c>
      <c r="C1310" s="11">
        <v>27</v>
      </c>
      <c r="D1310" s="7">
        <v>156.95768401000001</v>
      </c>
      <c r="E1310" s="9">
        <v>9978.5051497101795</v>
      </c>
      <c r="F1310" s="11" t="s">
        <v>8</v>
      </c>
      <c r="G1310" s="7" t="s">
        <v>8</v>
      </c>
      <c r="H1310" s="9" t="s">
        <v>8</v>
      </c>
      <c r="I1310" s="11" t="s">
        <v>8</v>
      </c>
      <c r="J1310" s="7" t="s">
        <v>8</v>
      </c>
      <c r="K1310" s="9" t="s">
        <v>8</v>
      </c>
      <c r="L1310" s="11" t="s">
        <v>8</v>
      </c>
      <c r="M1310" s="7" t="s">
        <v>8</v>
      </c>
      <c r="N1310" s="9" t="s">
        <v>8</v>
      </c>
      <c r="O1310" s="11" t="s">
        <v>8</v>
      </c>
      <c r="P1310" s="7" t="s">
        <v>8</v>
      </c>
      <c r="Q1310" s="9" t="s">
        <v>8</v>
      </c>
      <c r="R1310" s="11" t="s">
        <v>8</v>
      </c>
      <c r="S1310" s="7" t="s">
        <v>8</v>
      </c>
      <c r="T1310" s="9" t="s">
        <v>8</v>
      </c>
    </row>
    <row r="1311" spans="1:20" ht="14.1" customHeight="1" x14ac:dyDescent="0.3">
      <c r="A1311" s="3" t="s">
        <v>4981</v>
      </c>
      <c r="B1311" s="3" t="s">
        <v>7135</v>
      </c>
      <c r="C1311" s="11" t="s">
        <v>8</v>
      </c>
      <c r="D1311" s="7" t="s">
        <v>8</v>
      </c>
      <c r="E1311" s="9" t="s">
        <v>8</v>
      </c>
      <c r="F1311" s="11" t="s">
        <v>8</v>
      </c>
      <c r="G1311" s="7" t="s">
        <v>8</v>
      </c>
      <c r="H1311" s="9" t="s">
        <v>8</v>
      </c>
      <c r="I1311" s="11" t="s">
        <v>8</v>
      </c>
      <c r="J1311" s="7" t="s">
        <v>8</v>
      </c>
      <c r="K1311" s="9" t="s">
        <v>8</v>
      </c>
      <c r="L1311" s="11" t="s">
        <v>8</v>
      </c>
      <c r="M1311" s="7" t="s">
        <v>8</v>
      </c>
      <c r="N1311" s="9" t="s">
        <v>8</v>
      </c>
      <c r="O1311" s="11" t="s">
        <v>8</v>
      </c>
      <c r="P1311" s="7" t="s">
        <v>8</v>
      </c>
      <c r="Q1311" s="9" t="s">
        <v>8</v>
      </c>
      <c r="R1311" s="11" t="s">
        <v>8</v>
      </c>
      <c r="S1311" s="7" t="s">
        <v>8</v>
      </c>
      <c r="T1311" s="9" t="s">
        <v>8</v>
      </c>
    </row>
    <row r="1312" spans="1:20" ht="14.1" customHeight="1" x14ac:dyDescent="0.3">
      <c r="A1312" s="3" t="s">
        <v>4984</v>
      </c>
      <c r="B1312" s="3" t="s">
        <v>7136</v>
      </c>
      <c r="C1312" s="11">
        <v>20</v>
      </c>
      <c r="D1312" s="7">
        <v>164.07459542999999</v>
      </c>
      <c r="E1312" s="9">
        <v>9370.9825243122905</v>
      </c>
      <c r="F1312" s="11" t="s">
        <v>8</v>
      </c>
      <c r="G1312" s="7" t="s">
        <v>8</v>
      </c>
      <c r="H1312" s="9" t="s">
        <v>8</v>
      </c>
      <c r="I1312" s="11" t="s">
        <v>8</v>
      </c>
      <c r="J1312" s="7" t="s">
        <v>8</v>
      </c>
      <c r="K1312" s="9" t="s">
        <v>8</v>
      </c>
      <c r="L1312" s="11" t="s">
        <v>8</v>
      </c>
      <c r="M1312" s="7" t="s">
        <v>8</v>
      </c>
      <c r="N1312" s="9" t="s">
        <v>8</v>
      </c>
      <c r="O1312" s="11" t="s">
        <v>8</v>
      </c>
      <c r="P1312" s="7" t="s">
        <v>8</v>
      </c>
      <c r="Q1312" s="9" t="s">
        <v>8</v>
      </c>
      <c r="R1312" s="11" t="s">
        <v>8</v>
      </c>
      <c r="S1312" s="7" t="s">
        <v>8</v>
      </c>
      <c r="T1312" s="9" t="s">
        <v>8</v>
      </c>
    </row>
    <row r="1313" spans="1:20" ht="29.1" customHeight="1" x14ac:dyDescent="0.3">
      <c r="A1313" s="3" t="s">
        <v>4989</v>
      </c>
      <c r="B1313" s="2" t="s">
        <v>7824</v>
      </c>
      <c r="C1313" s="11" t="s">
        <v>8</v>
      </c>
      <c r="D1313" s="7" t="s">
        <v>8</v>
      </c>
      <c r="E1313" s="9" t="s">
        <v>8</v>
      </c>
      <c r="F1313" s="11" t="s">
        <v>8</v>
      </c>
      <c r="G1313" s="7" t="s">
        <v>8</v>
      </c>
      <c r="H1313" s="9" t="s">
        <v>8</v>
      </c>
      <c r="I1313" s="11" t="s">
        <v>8</v>
      </c>
      <c r="J1313" s="7" t="s">
        <v>8</v>
      </c>
      <c r="K1313" s="9" t="s">
        <v>8</v>
      </c>
      <c r="L1313" s="11" t="s">
        <v>8</v>
      </c>
      <c r="M1313" s="7" t="s">
        <v>8</v>
      </c>
      <c r="N1313" s="9" t="s">
        <v>8</v>
      </c>
      <c r="O1313" s="11" t="s">
        <v>8</v>
      </c>
      <c r="P1313" s="7" t="s">
        <v>8</v>
      </c>
      <c r="Q1313" s="9" t="s">
        <v>8</v>
      </c>
      <c r="R1313" s="11" t="s">
        <v>8</v>
      </c>
      <c r="S1313" s="7" t="s">
        <v>8</v>
      </c>
      <c r="T1313" s="9" t="s">
        <v>8</v>
      </c>
    </row>
    <row r="1314" spans="1:20" ht="14.1" customHeight="1" x14ac:dyDescent="0.3">
      <c r="A1314" s="3" t="s">
        <v>4993</v>
      </c>
      <c r="B1314" s="3" t="s">
        <v>4994</v>
      </c>
      <c r="C1314" s="11">
        <v>21</v>
      </c>
      <c r="D1314" s="7">
        <v>285.68393405</v>
      </c>
      <c r="E1314" s="9">
        <v>16773.590382546001</v>
      </c>
      <c r="F1314" s="11" t="s">
        <v>8</v>
      </c>
      <c r="G1314" s="7" t="s">
        <v>8</v>
      </c>
      <c r="H1314" s="9" t="s">
        <v>8</v>
      </c>
      <c r="I1314" s="11" t="s">
        <v>8</v>
      </c>
      <c r="J1314" s="7" t="s">
        <v>8</v>
      </c>
      <c r="K1314" s="9" t="s">
        <v>8</v>
      </c>
      <c r="L1314" s="11" t="s">
        <v>8</v>
      </c>
      <c r="M1314" s="7" t="s">
        <v>8</v>
      </c>
      <c r="N1314" s="9" t="s">
        <v>8</v>
      </c>
      <c r="O1314" s="11" t="s">
        <v>8</v>
      </c>
      <c r="P1314" s="7" t="s">
        <v>8</v>
      </c>
      <c r="Q1314" s="9" t="s">
        <v>8</v>
      </c>
      <c r="R1314" s="11" t="s">
        <v>8</v>
      </c>
      <c r="S1314" s="7" t="s">
        <v>8</v>
      </c>
      <c r="T1314" s="9" t="s">
        <v>8</v>
      </c>
    </row>
    <row r="1315" spans="1:20" ht="14.1" customHeight="1" x14ac:dyDescent="0.3">
      <c r="A1315" s="3" t="s">
        <v>4997</v>
      </c>
      <c r="B1315" s="3" t="s">
        <v>7138</v>
      </c>
      <c r="C1315" s="11" t="s">
        <v>8</v>
      </c>
      <c r="D1315" s="7" t="s">
        <v>8</v>
      </c>
      <c r="E1315" s="9" t="s">
        <v>8</v>
      </c>
      <c r="F1315" s="11" t="s">
        <v>8</v>
      </c>
      <c r="G1315" s="7" t="s">
        <v>8</v>
      </c>
      <c r="H1315" s="9" t="s">
        <v>8</v>
      </c>
      <c r="I1315" s="11" t="s">
        <v>8</v>
      </c>
      <c r="J1315" s="7" t="s">
        <v>8</v>
      </c>
      <c r="K1315" s="9" t="s">
        <v>8</v>
      </c>
      <c r="L1315" s="11" t="s">
        <v>8</v>
      </c>
      <c r="M1315" s="7" t="s">
        <v>8</v>
      </c>
      <c r="N1315" s="9" t="s">
        <v>8</v>
      </c>
      <c r="O1315" s="11" t="s">
        <v>8</v>
      </c>
      <c r="P1315" s="7" t="s">
        <v>8</v>
      </c>
      <c r="Q1315" s="9" t="s">
        <v>8</v>
      </c>
      <c r="R1315" s="11" t="s">
        <v>8</v>
      </c>
      <c r="S1315" s="7" t="s">
        <v>8</v>
      </c>
      <c r="T1315" s="9" t="s">
        <v>8</v>
      </c>
    </row>
    <row r="1316" spans="1:20" ht="14.1" customHeight="1" x14ac:dyDescent="0.3">
      <c r="A1316" s="3" t="s">
        <v>5000</v>
      </c>
      <c r="B1316" s="3" t="s">
        <v>7139</v>
      </c>
      <c r="C1316" s="11" t="s">
        <v>8</v>
      </c>
      <c r="D1316" s="7" t="s">
        <v>8</v>
      </c>
      <c r="E1316" s="9" t="s">
        <v>8</v>
      </c>
      <c r="F1316" s="11" t="s">
        <v>8</v>
      </c>
      <c r="G1316" s="7" t="s">
        <v>8</v>
      </c>
      <c r="H1316" s="9" t="s">
        <v>8</v>
      </c>
      <c r="I1316" s="11" t="s">
        <v>8</v>
      </c>
      <c r="J1316" s="7" t="s">
        <v>8</v>
      </c>
      <c r="K1316" s="9" t="s">
        <v>8</v>
      </c>
      <c r="L1316" s="11" t="s">
        <v>8</v>
      </c>
      <c r="M1316" s="7" t="s">
        <v>8</v>
      </c>
      <c r="N1316" s="9" t="s">
        <v>8</v>
      </c>
      <c r="O1316" s="11" t="s">
        <v>8</v>
      </c>
      <c r="P1316" s="7" t="s">
        <v>8</v>
      </c>
      <c r="Q1316" s="9" t="s">
        <v>8</v>
      </c>
      <c r="R1316" s="11" t="s">
        <v>8</v>
      </c>
      <c r="S1316" s="7" t="s">
        <v>8</v>
      </c>
      <c r="T1316" s="9" t="s">
        <v>8</v>
      </c>
    </row>
    <row r="1317" spans="1:20" ht="29.1" customHeight="1" x14ac:dyDescent="0.3">
      <c r="A1317" s="3" t="s">
        <v>5004</v>
      </c>
      <c r="B1317" s="2" t="s">
        <v>7825</v>
      </c>
      <c r="C1317" s="11" t="s">
        <v>8</v>
      </c>
      <c r="D1317" s="7" t="s">
        <v>8</v>
      </c>
      <c r="E1317" s="9" t="s">
        <v>8</v>
      </c>
      <c r="F1317" s="11" t="s">
        <v>8</v>
      </c>
      <c r="G1317" s="7" t="s">
        <v>8</v>
      </c>
      <c r="H1317" s="9" t="s">
        <v>8</v>
      </c>
      <c r="I1317" s="11" t="s">
        <v>8</v>
      </c>
      <c r="J1317" s="7" t="s">
        <v>8</v>
      </c>
      <c r="K1317" s="9" t="s">
        <v>8</v>
      </c>
      <c r="L1317" s="11" t="s">
        <v>8</v>
      </c>
      <c r="M1317" s="7" t="s">
        <v>8</v>
      </c>
      <c r="N1317" s="9" t="s">
        <v>8</v>
      </c>
      <c r="O1317" s="11" t="s">
        <v>8</v>
      </c>
      <c r="P1317" s="7" t="s">
        <v>8</v>
      </c>
      <c r="Q1317" s="9" t="s">
        <v>8</v>
      </c>
      <c r="R1317" s="11" t="s">
        <v>8</v>
      </c>
      <c r="S1317" s="7" t="s">
        <v>8</v>
      </c>
      <c r="T1317" s="9" t="s">
        <v>8</v>
      </c>
    </row>
    <row r="1318" spans="1:20" ht="29.1" customHeight="1" x14ac:dyDescent="0.3">
      <c r="A1318" s="3" t="s">
        <v>5008</v>
      </c>
      <c r="B1318" s="2" t="s">
        <v>7826</v>
      </c>
      <c r="C1318" s="11" t="s">
        <v>8</v>
      </c>
      <c r="D1318" s="7" t="s">
        <v>8</v>
      </c>
      <c r="E1318" s="9" t="s">
        <v>8</v>
      </c>
      <c r="F1318" s="11" t="s">
        <v>8</v>
      </c>
      <c r="G1318" s="7" t="s">
        <v>8</v>
      </c>
      <c r="H1318" s="9" t="s">
        <v>8</v>
      </c>
      <c r="I1318" s="11" t="s">
        <v>8</v>
      </c>
      <c r="J1318" s="7" t="s">
        <v>8</v>
      </c>
      <c r="K1318" s="9" t="s">
        <v>8</v>
      </c>
      <c r="L1318" s="11" t="s">
        <v>8</v>
      </c>
      <c r="M1318" s="7" t="s">
        <v>8</v>
      </c>
      <c r="N1318" s="9" t="s">
        <v>8</v>
      </c>
      <c r="O1318" s="11" t="s">
        <v>8</v>
      </c>
      <c r="P1318" s="7" t="s">
        <v>8</v>
      </c>
      <c r="Q1318" s="9" t="s">
        <v>8</v>
      </c>
      <c r="R1318" s="11" t="s">
        <v>8</v>
      </c>
      <c r="S1318" s="7" t="s">
        <v>8</v>
      </c>
      <c r="T1318" s="9" t="s">
        <v>8</v>
      </c>
    </row>
    <row r="1319" spans="1:20" ht="29.1" customHeight="1" x14ac:dyDescent="0.3">
      <c r="A1319" s="3" t="s">
        <v>5011</v>
      </c>
      <c r="B1319" s="2" t="s">
        <v>7827</v>
      </c>
      <c r="C1319" s="11">
        <v>20</v>
      </c>
      <c r="D1319" s="7">
        <v>198.74308966000001</v>
      </c>
      <c r="E1319" s="9">
        <v>11344.418944729299</v>
      </c>
      <c r="F1319" s="11" t="s">
        <v>8</v>
      </c>
      <c r="G1319" s="7" t="s">
        <v>8</v>
      </c>
      <c r="H1319" s="9" t="s">
        <v>8</v>
      </c>
      <c r="I1319" s="11" t="s">
        <v>8</v>
      </c>
      <c r="J1319" s="7" t="s">
        <v>8</v>
      </c>
      <c r="K1319" s="9" t="s">
        <v>8</v>
      </c>
      <c r="L1319" s="11" t="s">
        <v>8</v>
      </c>
      <c r="M1319" s="7" t="s">
        <v>8</v>
      </c>
      <c r="N1319" s="9" t="s">
        <v>8</v>
      </c>
      <c r="O1319" s="11" t="s">
        <v>8</v>
      </c>
      <c r="P1319" s="7" t="s">
        <v>8</v>
      </c>
      <c r="Q1319" s="9" t="s">
        <v>8</v>
      </c>
      <c r="R1319" s="11" t="s">
        <v>8</v>
      </c>
      <c r="S1319" s="7" t="s">
        <v>8</v>
      </c>
      <c r="T1319" s="9" t="s">
        <v>8</v>
      </c>
    </row>
    <row r="1320" spans="1:20" ht="29.1" customHeight="1" x14ac:dyDescent="0.3">
      <c r="A1320" s="3" t="s">
        <v>5014</v>
      </c>
      <c r="B1320" s="2" t="s">
        <v>7828</v>
      </c>
      <c r="C1320" s="11" t="s">
        <v>8</v>
      </c>
      <c r="D1320" s="7" t="s">
        <v>8</v>
      </c>
      <c r="E1320" s="9" t="s">
        <v>8</v>
      </c>
      <c r="F1320" s="11" t="s">
        <v>8</v>
      </c>
      <c r="G1320" s="7" t="s">
        <v>8</v>
      </c>
      <c r="H1320" s="9" t="s">
        <v>8</v>
      </c>
      <c r="I1320" s="11" t="s">
        <v>8</v>
      </c>
      <c r="J1320" s="7" t="s">
        <v>8</v>
      </c>
      <c r="K1320" s="9" t="s">
        <v>8</v>
      </c>
      <c r="L1320" s="11" t="s">
        <v>8</v>
      </c>
      <c r="M1320" s="7" t="s">
        <v>8</v>
      </c>
      <c r="N1320" s="9" t="s">
        <v>8</v>
      </c>
      <c r="O1320" s="11" t="s">
        <v>8</v>
      </c>
      <c r="P1320" s="7" t="s">
        <v>8</v>
      </c>
      <c r="Q1320" s="9" t="s">
        <v>8</v>
      </c>
      <c r="R1320" s="11" t="s">
        <v>8</v>
      </c>
      <c r="S1320" s="7" t="s">
        <v>8</v>
      </c>
      <c r="T1320" s="9" t="s">
        <v>8</v>
      </c>
    </row>
    <row r="1321" spans="1:20" ht="14.1" customHeight="1" x14ac:dyDescent="0.3">
      <c r="A1321" s="3" t="s">
        <v>5018</v>
      </c>
      <c r="B1321" s="3" t="s">
        <v>7144</v>
      </c>
      <c r="C1321" s="11" t="s">
        <v>8</v>
      </c>
      <c r="D1321" s="7" t="s">
        <v>8</v>
      </c>
      <c r="E1321" s="9" t="s">
        <v>8</v>
      </c>
      <c r="F1321" s="11" t="s">
        <v>8</v>
      </c>
      <c r="G1321" s="7" t="s">
        <v>8</v>
      </c>
      <c r="H1321" s="9" t="s">
        <v>8</v>
      </c>
      <c r="I1321" s="11" t="s">
        <v>8</v>
      </c>
      <c r="J1321" s="7" t="s">
        <v>8</v>
      </c>
      <c r="K1321" s="9" t="s">
        <v>8</v>
      </c>
      <c r="L1321" s="11" t="s">
        <v>8</v>
      </c>
      <c r="M1321" s="7" t="s">
        <v>8</v>
      </c>
      <c r="N1321" s="9" t="s">
        <v>8</v>
      </c>
      <c r="O1321" s="11" t="s">
        <v>8</v>
      </c>
      <c r="P1321" s="7" t="s">
        <v>8</v>
      </c>
      <c r="Q1321" s="9" t="s">
        <v>8</v>
      </c>
      <c r="R1321" s="11" t="s">
        <v>8</v>
      </c>
      <c r="S1321" s="7" t="s">
        <v>8</v>
      </c>
      <c r="T1321" s="9" t="s">
        <v>8</v>
      </c>
    </row>
    <row r="1322" spans="1:20" ht="14.1" customHeight="1" x14ac:dyDescent="0.3">
      <c r="A1322" s="3" t="s">
        <v>5021</v>
      </c>
      <c r="B1322" s="3" t="s">
        <v>7145</v>
      </c>
      <c r="C1322" s="11" t="s">
        <v>8</v>
      </c>
      <c r="D1322" s="7" t="s">
        <v>8</v>
      </c>
      <c r="E1322" s="9" t="s">
        <v>8</v>
      </c>
      <c r="F1322" s="11" t="s">
        <v>8</v>
      </c>
      <c r="G1322" s="7" t="s">
        <v>8</v>
      </c>
      <c r="H1322" s="9" t="s">
        <v>8</v>
      </c>
      <c r="I1322" s="11" t="s">
        <v>8</v>
      </c>
      <c r="J1322" s="7" t="s">
        <v>8</v>
      </c>
      <c r="K1322" s="9" t="s">
        <v>8</v>
      </c>
      <c r="L1322" s="11" t="s">
        <v>8</v>
      </c>
      <c r="M1322" s="7" t="s">
        <v>8</v>
      </c>
      <c r="N1322" s="9" t="s">
        <v>8</v>
      </c>
      <c r="O1322" s="11" t="s">
        <v>8</v>
      </c>
      <c r="P1322" s="7" t="s">
        <v>8</v>
      </c>
      <c r="Q1322" s="9" t="s">
        <v>8</v>
      </c>
      <c r="R1322" s="11" t="s">
        <v>8</v>
      </c>
      <c r="S1322" s="7" t="s">
        <v>8</v>
      </c>
      <c r="T1322" s="9" t="s">
        <v>8</v>
      </c>
    </row>
    <row r="1323" spans="1:20" ht="29.1" customHeight="1" x14ac:dyDescent="0.3">
      <c r="A1323" s="3" t="s">
        <v>5025</v>
      </c>
      <c r="B1323" s="2" t="s">
        <v>7829</v>
      </c>
      <c r="C1323" s="11">
        <v>11</v>
      </c>
      <c r="D1323" s="7">
        <v>218.17691461000001</v>
      </c>
      <c r="E1323" s="9">
        <v>15824.560371310699</v>
      </c>
      <c r="F1323" s="11" t="s">
        <v>8</v>
      </c>
      <c r="G1323" s="7" t="s">
        <v>8</v>
      </c>
      <c r="H1323" s="9" t="s">
        <v>8</v>
      </c>
      <c r="I1323" s="11" t="s">
        <v>8</v>
      </c>
      <c r="J1323" s="7" t="s">
        <v>8</v>
      </c>
      <c r="K1323" s="9" t="s">
        <v>8</v>
      </c>
      <c r="L1323" s="11" t="s">
        <v>8</v>
      </c>
      <c r="M1323" s="7" t="s">
        <v>8</v>
      </c>
      <c r="N1323" s="9" t="s">
        <v>8</v>
      </c>
      <c r="O1323" s="11" t="s">
        <v>8</v>
      </c>
      <c r="P1323" s="7" t="s">
        <v>8</v>
      </c>
      <c r="Q1323" s="9" t="s">
        <v>8</v>
      </c>
      <c r="R1323" s="11" t="s">
        <v>8</v>
      </c>
      <c r="S1323" s="7" t="s">
        <v>8</v>
      </c>
      <c r="T1323" s="9" t="s">
        <v>8</v>
      </c>
    </row>
    <row r="1324" spans="1:20" ht="14.1" customHeight="1" x14ac:dyDescent="0.3">
      <c r="A1324" s="3" t="s">
        <v>5028</v>
      </c>
      <c r="B1324" s="3" t="s">
        <v>7147</v>
      </c>
      <c r="C1324" s="11" t="s">
        <v>8</v>
      </c>
      <c r="D1324" s="7" t="s">
        <v>8</v>
      </c>
      <c r="E1324" s="9" t="s">
        <v>8</v>
      </c>
      <c r="F1324" s="11" t="s">
        <v>8</v>
      </c>
      <c r="G1324" s="7" t="s">
        <v>8</v>
      </c>
      <c r="H1324" s="9" t="s">
        <v>8</v>
      </c>
      <c r="I1324" s="11" t="s">
        <v>8</v>
      </c>
      <c r="J1324" s="7" t="s">
        <v>8</v>
      </c>
      <c r="K1324" s="9" t="s">
        <v>8</v>
      </c>
      <c r="L1324" s="11" t="s">
        <v>8</v>
      </c>
      <c r="M1324" s="7" t="s">
        <v>8</v>
      </c>
      <c r="N1324" s="9" t="s">
        <v>8</v>
      </c>
      <c r="O1324" s="11" t="s">
        <v>8</v>
      </c>
      <c r="P1324" s="7" t="s">
        <v>8</v>
      </c>
      <c r="Q1324" s="9" t="s">
        <v>8</v>
      </c>
      <c r="R1324" s="11" t="s">
        <v>8</v>
      </c>
      <c r="S1324" s="7" t="s">
        <v>8</v>
      </c>
      <c r="T1324" s="9" t="s">
        <v>8</v>
      </c>
    </row>
    <row r="1325" spans="1:20" ht="14.1" customHeight="1" x14ac:dyDescent="0.3">
      <c r="A1325" s="3" t="s">
        <v>5032</v>
      </c>
      <c r="B1325" s="3" t="s">
        <v>7148</v>
      </c>
      <c r="C1325" s="11">
        <v>19</v>
      </c>
      <c r="D1325" s="7">
        <v>79.504908604999997</v>
      </c>
      <c r="E1325" s="9">
        <v>5204.5067057698598</v>
      </c>
      <c r="F1325" s="11" t="s">
        <v>8</v>
      </c>
      <c r="G1325" s="7" t="s">
        <v>8</v>
      </c>
      <c r="H1325" s="9" t="s">
        <v>8</v>
      </c>
      <c r="I1325" s="11" t="s">
        <v>8</v>
      </c>
      <c r="J1325" s="7" t="s">
        <v>8</v>
      </c>
      <c r="K1325" s="9" t="s">
        <v>8</v>
      </c>
      <c r="L1325" s="11" t="s">
        <v>8</v>
      </c>
      <c r="M1325" s="7" t="s">
        <v>8</v>
      </c>
      <c r="N1325" s="9" t="s">
        <v>8</v>
      </c>
      <c r="O1325" s="11" t="s">
        <v>8</v>
      </c>
      <c r="P1325" s="7" t="s">
        <v>8</v>
      </c>
      <c r="Q1325" s="9" t="s">
        <v>8</v>
      </c>
      <c r="R1325" s="11" t="s">
        <v>8</v>
      </c>
      <c r="S1325" s="7" t="s">
        <v>8</v>
      </c>
      <c r="T1325" s="9" t="s">
        <v>8</v>
      </c>
    </row>
    <row r="1326" spans="1:20" ht="14.1" customHeight="1" x14ac:dyDescent="0.3">
      <c r="A1326" s="3" t="s">
        <v>5036</v>
      </c>
      <c r="B1326" s="3" t="s">
        <v>7149</v>
      </c>
      <c r="C1326" s="11" t="s">
        <v>8</v>
      </c>
      <c r="D1326" s="7" t="s">
        <v>8</v>
      </c>
      <c r="E1326" s="9" t="s">
        <v>8</v>
      </c>
      <c r="F1326" s="11" t="s">
        <v>8</v>
      </c>
      <c r="G1326" s="7" t="s">
        <v>8</v>
      </c>
      <c r="H1326" s="9" t="s">
        <v>8</v>
      </c>
      <c r="I1326" s="11" t="s">
        <v>8</v>
      </c>
      <c r="J1326" s="7" t="s">
        <v>8</v>
      </c>
      <c r="K1326" s="9" t="s">
        <v>8</v>
      </c>
      <c r="L1326" s="11" t="s">
        <v>8</v>
      </c>
      <c r="M1326" s="7" t="s">
        <v>8</v>
      </c>
      <c r="N1326" s="9" t="s">
        <v>8</v>
      </c>
      <c r="O1326" s="11" t="s">
        <v>8</v>
      </c>
      <c r="P1326" s="7" t="s">
        <v>8</v>
      </c>
      <c r="Q1326" s="9" t="s">
        <v>8</v>
      </c>
      <c r="R1326" s="11" t="s">
        <v>8</v>
      </c>
      <c r="S1326" s="7" t="s">
        <v>8</v>
      </c>
      <c r="T1326" s="9" t="s">
        <v>8</v>
      </c>
    </row>
    <row r="1327" spans="1:20" ht="29.1" customHeight="1" x14ac:dyDescent="0.3">
      <c r="A1327" s="3" t="s">
        <v>5039</v>
      </c>
      <c r="B1327" s="2" t="s">
        <v>7830</v>
      </c>
      <c r="C1327" s="11">
        <v>143</v>
      </c>
      <c r="D1327" s="7">
        <v>216.69559526</v>
      </c>
      <c r="E1327" s="9">
        <v>13831.5808592746</v>
      </c>
      <c r="F1327" s="11">
        <v>13</v>
      </c>
      <c r="G1327" s="7">
        <v>378.8192828</v>
      </c>
      <c r="H1327" s="9">
        <v>23736.6833941724</v>
      </c>
      <c r="I1327" s="11">
        <v>34</v>
      </c>
      <c r="J1327" s="7">
        <v>176.41907329</v>
      </c>
      <c r="K1327" s="9">
        <v>11425.7079337261</v>
      </c>
      <c r="L1327" s="11" t="s">
        <v>8</v>
      </c>
      <c r="M1327" s="7" t="s">
        <v>8</v>
      </c>
      <c r="N1327" s="9" t="s">
        <v>8</v>
      </c>
      <c r="O1327" s="11">
        <v>11</v>
      </c>
      <c r="P1327" s="7">
        <v>284.00852993000001</v>
      </c>
      <c r="Q1327" s="9">
        <v>18129.889272625602</v>
      </c>
      <c r="R1327" s="11" t="s">
        <v>8</v>
      </c>
      <c r="S1327" s="7" t="s">
        <v>8</v>
      </c>
      <c r="T1327" s="9" t="s">
        <v>8</v>
      </c>
    </row>
    <row r="1328" spans="1:20" ht="29.1" customHeight="1" x14ac:dyDescent="0.3">
      <c r="A1328" s="3" t="s">
        <v>5042</v>
      </c>
      <c r="B1328" s="2" t="s">
        <v>7831</v>
      </c>
      <c r="C1328" s="11">
        <v>110</v>
      </c>
      <c r="D1328" s="7">
        <v>192.41951338000001</v>
      </c>
      <c r="E1328" s="9">
        <v>13506.366220243701</v>
      </c>
      <c r="F1328" s="11" t="s">
        <v>8</v>
      </c>
      <c r="G1328" s="7" t="s">
        <v>8</v>
      </c>
      <c r="H1328" s="9" t="s">
        <v>8</v>
      </c>
      <c r="I1328" s="11">
        <v>35</v>
      </c>
      <c r="J1328" s="7">
        <v>172.2177834</v>
      </c>
      <c r="K1328" s="9">
        <v>12279.4044081622</v>
      </c>
      <c r="L1328" s="11" t="s">
        <v>8</v>
      </c>
      <c r="M1328" s="7" t="s">
        <v>8</v>
      </c>
      <c r="N1328" s="9" t="s">
        <v>8</v>
      </c>
      <c r="O1328" s="11" t="s">
        <v>8</v>
      </c>
      <c r="P1328" s="7" t="s">
        <v>8</v>
      </c>
      <c r="Q1328" s="9" t="s">
        <v>8</v>
      </c>
      <c r="R1328" s="11" t="s">
        <v>8</v>
      </c>
      <c r="S1328" s="7" t="s">
        <v>8</v>
      </c>
      <c r="T1328" s="9" t="s">
        <v>8</v>
      </c>
    </row>
    <row r="1329" spans="1:20" ht="29.1" customHeight="1" x14ac:dyDescent="0.3">
      <c r="A1329" s="3" t="s">
        <v>5045</v>
      </c>
      <c r="B1329" s="2" t="s">
        <v>7832</v>
      </c>
      <c r="C1329" s="11" t="s">
        <v>8</v>
      </c>
      <c r="D1329" s="7" t="s">
        <v>8</v>
      </c>
      <c r="E1329" s="9" t="s">
        <v>8</v>
      </c>
      <c r="F1329" s="11" t="s">
        <v>8</v>
      </c>
      <c r="G1329" s="7" t="s">
        <v>8</v>
      </c>
      <c r="H1329" s="9" t="s">
        <v>8</v>
      </c>
      <c r="I1329" s="11" t="s">
        <v>8</v>
      </c>
      <c r="J1329" s="7" t="s">
        <v>8</v>
      </c>
      <c r="K1329" s="9" t="s">
        <v>8</v>
      </c>
      <c r="L1329" s="11" t="s">
        <v>8</v>
      </c>
      <c r="M1329" s="7" t="s">
        <v>8</v>
      </c>
      <c r="N1329" s="9" t="s">
        <v>8</v>
      </c>
      <c r="O1329" s="11" t="s">
        <v>8</v>
      </c>
      <c r="P1329" s="7" t="s">
        <v>8</v>
      </c>
      <c r="Q1329" s="9" t="s">
        <v>8</v>
      </c>
      <c r="R1329" s="11" t="s">
        <v>8</v>
      </c>
      <c r="S1329" s="7" t="s">
        <v>8</v>
      </c>
      <c r="T1329" s="9" t="s">
        <v>8</v>
      </c>
    </row>
    <row r="1330" spans="1:20" ht="29.1" customHeight="1" x14ac:dyDescent="0.3">
      <c r="A1330" s="3" t="s">
        <v>5049</v>
      </c>
      <c r="B1330" s="2" t="s">
        <v>7833</v>
      </c>
      <c r="C1330" s="11" t="s">
        <v>8</v>
      </c>
      <c r="D1330" s="7" t="s">
        <v>8</v>
      </c>
      <c r="E1330" s="9" t="s">
        <v>8</v>
      </c>
      <c r="F1330" s="11" t="s">
        <v>8</v>
      </c>
      <c r="G1330" s="7" t="s">
        <v>8</v>
      </c>
      <c r="H1330" s="9" t="s">
        <v>8</v>
      </c>
      <c r="I1330" s="11" t="s">
        <v>8</v>
      </c>
      <c r="J1330" s="7" t="s">
        <v>8</v>
      </c>
      <c r="K1330" s="9" t="s">
        <v>8</v>
      </c>
      <c r="L1330" s="11" t="s">
        <v>8</v>
      </c>
      <c r="M1330" s="7" t="s">
        <v>8</v>
      </c>
      <c r="N1330" s="9" t="s">
        <v>8</v>
      </c>
      <c r="O1330" s="11" t="s">
        <v>8</v>
      </c>
      <c r="P1330" s="7" t="s">
        <v>8</v>
      </c>
      <c r="Q1330" s="9" t="s">
        <v>8</v>
      </c>
      <c r="R1330" s="11" t="s">
        <v>8</v>
      </c>
      <c r="S1330" s="7" t="s">
        <v>8</v>
      </c>
      <c r="T1330" s="9" t="s">
        <v>8</v>
      </c>
    </row>
    <row r="1331" spans="1:20" ht="14.1" customHeight="1" x14ac:dyDescent="0.3">
      <c r="A1331" s="3" t="s">
        <v>5053</v>
      </c>
      <c r="B1331" s="3" t="s">
        <v>7154</v>
      </c>
      <c r="C1331" s="11" t="s">
        <v>8</v>
      </c>
      <c r="D1331" s="7" t="s">
        <v>8</v>
      </c>
      <c r="E1331" s="9" t="s">
        <v>8</v>
      </c>
      <c r="F1331" s="11" t="s">
        <v>8</v>
      </c>
      <c r="G1331" s="7" t="s">
        <v>8</v>
      </c>
      <c r="H1331" s="9" t="s">
        <v>8</v>
      </c>
      <c r="I1331" s="11" t="s">
        <v>8</v>
      </c>
      <c r="J1331" s="7" t="s">
        <v>8</v>
      </c>
      <c r="K1331" s="9" t="s">
        <v>8</v>
      </c>
      <c r="L1331" s="11" t="s">
        <v>8</v>
      </c>
      <c r="M1331" s="7" t="s">
        <v>8</v>
      </c>
      <c r="N1331" s="9" t="s">
        <v>8</v>
      </c>
      <c r="O1331" s="11" t="s">
        <v>8</v>
      </c>
      <c r="P1331" s="7" t="s">
        <v>8</v>
      </c>
      <c r="Q1331" s="9" t="s">
        <v>8</v>
      </c>
      <c r="R1331" s="11" t="s">
        <v>8</v>
      </c>
      <c r="S1331" s="7" t="s">
        <v>8</v>
      </c>
      <c r="T1331" s="9" t="s">
        <v>8</v>
      </c>
    </row>
    <row r="1332" spans="1:20" ht="29.1" customHeight="1" x14ac:dyDescent="0.3">
      <c r="A1332" s="3" t="s">
        <v>5056</v>
      </c>
      <c r="B1332" s="2" t="s">
        <v>7834</v>
      </c>
      <c r="C1332" s="11">
        <v>11</v>
      </c>
      <c r="D1332" s="7">
        <v>279.65379797000003</v>
      </c>
      <c r="E1332" s="9">
        <v>17296.605493312902</v>
      </c>
      <c r="F1332" s="11" t="s">
        <v>8</v>
      </c>
      <c r="G1332" s="7" t="s">
        <v>8</v>
      </c>
      <c r="H1332" s="9" t="s">
        <v>8</v>
      </c>
      <c r="I1332" s="11" t="s">
        <v>8</v>
      </c>
      <c r="J1332" s="7" t="s">
        <v>8</v>
      </c>
      <c r="K1332" s="9" t="s">
        <v>8</v>
      </c>
      <c r="L1332" s="11" t="s">
        <v>8</v>
      </c>
      <c r="M1332" s="7" t="s">
        <v>8</v>
      </c>
      <c r="N1332" s="9" t="s">
        <v>8</v>
      </c>
      <c r="O1332" s="11" t="s">
        <v>8</v>
      </c>
      <c r="P1332" s="7" t="s">
        <v>8</v>
      </c>
      <c r="Q1332" s="9" t="s">
        <v>8</v>
      </c>
      <c r="R1332" s="11" t="s">
        <v>8</v>
      </c>
      <c r="S1332" s="7" t="s">
        <v>8</v>
      </c>
      <c r="T1332" s="9" t="s">
        <v>8</v>
      </c>
    </row>
    <row r="1333" spans="1:20" ht="14.1" customHeight="1" x14ac:dyDescent="0.3">
      <c r="A1333" s="3" t="s">
        <v>5060</v>
      </c>
      <c r="B1333" s="3" t="s">
        <v>5061</v>
      </c>
      <c r="C1333" s="11" t="s">
        <v>8</v>
      </c>
      <c r="D1333" s="7" t="s">
        <v>8</v>
      </c>
      <c r="E1333" s="9" t="s">
        <v>8</v>
      </c>
      <c r="F1333" s="11" t="s">
        <v>8</v>
      </c>
      <c r="G1333" s="7" t="s">
        <v>8</v>
      </c>
      <c r="H1333" s="9" t="s">
        <v>8</v>
      </c>
      <c r="I1333" s="11" t="s">
        <v>8</v>
      </c>
      <c r="J1333" s="7" t="s">
        <v>8</v>
      </c>
      <c r="K1333" s="9" t="s">
        <v>8</v>
      </c>
      <c r="L1333" s="11" t="s">
        <v>8</v>
      </c>
      <c r="M1333" s="7" t="s">
        <v>8</v>
      </c>
      <c r="N1333" s="9" t="s">
        <v>8</v>
      </c>
      <c r="O1333" s="11" t="s">
        <v>8</v>
      </c>
      <c r="P1333" s="7" t="s">
        <v>8</v>
      </c>
      <c r="Q1333" s="9" t="s">
        <v>8</v>
      </c>
      <c r="R1333" s="11" t="s">
        <v>8</v>
      </c>
      <c r="S1333" s="7" t="s">
        <v>8</v>
      </c>
      <c r="T1333" s="9" t="s">
        <v>8</v>
      </c>
    </row>
    <row r="1334" spans="1:20" ht="14.1" customHeight="1" x14ac:dyDescent="0.3">
      <c r="A1334" s="3" t="s">
        <v>5064</v>
      </c>
      <c r="B1334" s="3" t="s">
        <v>5065</v>
      </c>
      <c r="C1334" s="11" t="s">
        <v>8</v>
      </c>
      <c r="D1334" s="7" t="s">
        <v>8</v>
      </c>
      <c r="E1334" s="9" t="s">
        <v>8</v>
      </c>
      <c r="F1334" s="11" t="s">
        <v>8</v>
      </c>
      <c r="G1334" s="7" t="s">
        <v>8</v>
      </c>
      <c r="H1334" s="9" t="s">
        <v>8</v>
      </c>
      <c r="I1334" s="11" t="s">
        <v>8</v>
      </c>
      <c r="J1334" s="7" t="s">
        <v>8</v>
      </c>
      <c r="K1334" s="9" t="s">
        <v>8</v>
      </c>
      <c r="L1334" s="11" t="s">
        <v>8</v>
      </c>
      <c r="M1334" s="7" t="s">
        <v>8</v>
      </c>
      <c r="N1334" s="9" t="s">
        <v>8</v>
      </c>
      <c r="O1334" s="11" t="s">
        <v>8</v>
      </c>
      <c r="P1334" s="7" t="s">
        <v>8</v>
      </c>
      <c r="Q1334" s="9" t="s">
        <v>8</v>
      </c>
      <c r="R1334" s="11" t="s">
        <v>8</v>
      </c>
      <c r="S1334" s="7" t="s">
        <v>8</v>
      </c>
      <c r="T1334" s="9" t="s">
        <v>8</v>
      </c>
    </row>
    <row r="1335" spans="1:20" ht="29.1" customHeight="1" x14ac:dyDescent="0.3">
      <c r="A1335" s="3" t="s">
        <v>5067</v>
      </c>
      <c r="B1335" s="2" t="s">
        <v>7835</v>
      </c>
      <c r="C1335" s="11" t="s">
        <v>8</v>
      </c>
      <c r="D1335" s="7" t="s">
        <v>8</v>
      </c>
      <c r="E1335" s="9" t="s">
        <v>8</v>
      </c>
      <c r="F1335" s="11" t="s">
        <v>8</v>
      </c>
      <c r="G1335" s="7" t="s">
        <v>8</v>
      </c>
      <c r="H1335" s="9" t="s">
        <v>8</v>
      </c>
      <c r="I1335" s="11" t="s">
        <v>8</v>
      </c>
      <c r="J1335" s="7" t="s">
        <v>8</v>
      </c>
      <c r="K1335" s="9" t="s">
        <v>8</v>
      </c>
      <c r="L1335" s="11" t="s">
        <v>8</v>
      </c>
      <c r="M1335" s="7" t="s">
        <v>8</v>
      </c>
      <c r="N1335" s="9" t="s">
        <v>8</v>
      </c>
      <c r="O1335" s="11" t="s">
        <v>8</v>
      </c>
      <c r="P1335" s="7" t="s">
        <v>8</v>
      </c>
      <c r="Q1335" s="9" t="s">
        <v>8</v>
      </c>
      <c r="R1335" s="11" t="s">
        <v>8</v>
      </c>
      <c r="S1335" s="7" t="s">
        <v>8</v>
      </c>
      <c r="T1335" s="9" t="s">
        <v>8</v>
      </c>
    </row>
    <row r="1336" spans="1:20" ht="29.1" customHeight="1" x14ac:dyDescent="0.3">
      <c r="A1336" s="3" t="s">
        <v>5071</v>
      </c>
      <c r="B1336" s="2" t="s">
        <v>7836</v>
      </c>
      <c r="C1336" s="11">
        <v>192</v>
      </c>
      <c r="D1336" s="7">
        <v>167.37141460999999</v>
      </c>
      <c r="E1336" s="9">
        <v>11121.8804285766</v>
      </c>
      <c r="F1336" s="11">
        <v>13</v>
      </c>
      <c r="G1336" s="7">
        <v>191.47062009999999</v>
      </c>
      <c r="H1336" s="9">
        <v>12594.869030456101</v>
      </c>
      <c r="I1336" s="11">
        <v>35</v>
      </c>
      <c r="J1336" s="7">
        <v>123.56225154000001</v>
      </c>
      <c r="K1336" s="9">
        <v>8452.2246497339893</v>
      </c>
      <c r="L1336" s="11" t="s">
        <v>8</v>
      </c>
      <c r="M1336" s="7" t="s">
        <v>8</v>
      </c>
      <c r="N1336" s="9" t="s">
        <v>8</v>
      </c>
      <c r="O1336" s="11">
        <v>15</v>
      </c>
      <c r="P1336" s="7">
        <v>204.01952972000001</v>
      </c>
      <c r="Q1336" s="9">
        <v>13352.422214138</v>
      </c>
      <c r="R1336" s="11" t="s">
        <v>8</v>
      </c>
      <c r="S1336" s="7" t="s">
        <v>8</v>
      </c>
      <c r="T1336" s="9" t="s">
        <v>8</v>
      </c>
    </row>
    <row r="1337" spans="1:20" ht="29.1" customHeight="1" x14ac:dyDescent="0.3">
      <c r="A1337" s="3" t="s">
        <v>5074</v>
      </c>
      <c r="B1337" s="2" t="s">
        <v>5075</v>
      </c>
      <c r="C1337" s="11" t="s">
        <v>8</v>
      </c>
      <c r="D1337" s="7" t="s">
        <v>8</v>
      </c>
      <c r="E1337" s="9" t="s">
        <v>8</v>
      </c>
      <c r="F1337" s="11" t="s">
        <v>8</v>
      </c>
      <c r="G1337" s="7" t="s">
        <v>8</v>
      </c>
      <c r="H1337" s="9" t="s">
        <v>8</v>
      </c>
      <c r="I1337" s="11" t="s">
        <v>8</v>
      </c>
      <c r="J1337" s="7" t="s">
        <v>8</v>
      </c>
      <c r="K1337" s="9" t="s">
        <v>8</v>
      </c>
      <c r="L1337" s="11" t="s">
        <v>8</v>
      </c>
      <c r="M1337" s="7" t="s">
        <v>8</v>
      </c>
      <c r="N1337" s="9" t="s">
        <v>8</v>
      </c>
      <c r="O1337" s="11" t="s">
        <v>8</v>
      </c>
      <c r="P1337" s="7" t="s">
        <v>8</v>
      </c>
      <c r="Q1337" s="9" t="s">
        <v>8</v>
      </c>
      <c r="R1337" s="11" t="s">
        <v>8</v>
      </c>
      <c r="S1337" s="7" t="s">
        <v>8</v>
      </c>
      <c r="T1337" s="9" t="s">
        <v>8</v>
      </c>
    </row>
    <row r="1338" spans="1:20" ht="29.1" customHeight="1" x14ac:dyDescent="0.3">
      <c r="A1338" s="3" t="s">
        <v>5078</v>
      </c>
      <c r="B1338" s="2" t="s">
        <v>7837</v>
      </c>
      <c r="C1338" s="11">
        <v>114</v>
      </c>
      <c r="D1338" s="7">
        <v>105.13725475</v>
      </c>
      <c r="E1338" s="9">
        <v>7655.4135336680501</v>
      </c>
      <c r="F1338" s="11" t="s">
        <v>8</v>
      </c>
      <c r="G1338" s="7" t="s">
        <v>8</v>
      </c>
      <c r="H1338" s="9" t="s">
        <v>8</v>
      </c>
      <c r="I1338" s="11" t="s">
        <v>8</v>
      </c>
      <c r="J1338" s="7" t="s">
        <v>8</v>
      </c>
      <c r="K1338" s="9" t="s">
        <v>8</v>
      </c>
      <c r="L1338" s="11" t="s">
        <v>8</v>
      </c>
      <c r="M1338" s="7" t="s">
        <v>8</v>
      </c>
      <c r="N1338" s="9" t="s">
        <v>8</v>
      </c>
      <c r="O1338" s="11">
        <v>21</v>
      </c>
      <c r="P1338" s="7">
        <v>133.33465937</v>
      </c>
      <c r="Q1338" s="9">
        <v>9106.6280283752803</v>
      </c>
      <c r="R1338" s="11" t="s">
        <v>8</v>
      </c>
      <c r="S1338" s="7" t="s">
        <v>8</v>
      </c>
      <c r="T1338" s="9" t="s">
        <v>8</v>
      </c>
    </row>
    <row r="1339" spans="1:20" ht="29.1" customHeight="1" x14ac:dyDescent="0.3">
      <c r="A1339" s="3" t="s">
        <v>5081</v>
      </c>
      <c r="B1339" s="2" t="s">
        <v>7838</v>
      </c>
      <c r="C1339" s="11" t="s">
        <v>8</v>
      </c>
      <c r="D1339" s="7" t="s">
        <v>8</v>
      </c>
      <c r="E1339" s="9" t="s">
        <v>8</v>
      </c>
      <c r="F1339" s="11" t="s">
        <v>8</v>
      </c>
      <c r="G1339" s="7" t="s">
        <v>8</v>
      </c>
      <c r="H1339" s="9" t="s">
        <v>8</v>
      </c>
      <c r="I1339" s="11" t="s">
        <v>8</v>
      </c>
      <c r="J1339" s="7" t="s">
        <v>8</v>
      </c>
      <c r="K1339" s="9" t="s">
        <v>8</v>
      </c>
      <c r="L1339" s="11" t="s">
        <v>8</v>
      </c>
      <c r="M1339" s="7" t="s">
        <v>8</v>
      </c>
      <c r="N1339" s="9" t="s">
        <v>8</v>
      </c>
      <c r="O1339" s="11" t="s">
        <v>8</v>
      </c>
      <c r="P1339" s="7" t="s">
        <v>8</v>
      </c>
      <c r="Q1339" s="9" t="s">
        <v>8</v>
      </c>
      <c r="R1339" s="11" t="s">
        <v>8</v>
      </c>
      <c r="S1339" s="7" t="s">
        <v>8</v>
      </c>
      <c r="T1339" s="9" t="s">
        <v>8</v>
      </c>
    </row>
    <row r="1340" spans="1:20" ht="14.1" customHeight="1" x14ac:dyDescent="0.3">
      <c r="A1340" s="3" t="s">
        <v>5085</v>
      </c>
      <c r="B1340" s="3" t="s">
        <v>7161</v>
      </c>
      <c r="C1340" s="11" t="s">
        <v>8</v>
      </c>
      <c r="D1340" s="7" t="s">
        <v>8</v>
      </c>
      <c r="E1340" s="9" t="s">
        <v>8</v>
      </c>
      <c r="F1340" s="11" t="s">
        <v>8</v>
      </c>
      <c r="G1340" s="7" t="s">
        <v>8</v>
      </c>
      <c r="H1340" s="9" t="s">
        <v>8</v>
      </c>
      <c r="I1340" s="11" t="s">
        <v>8</v>
      </c>
      <c r="J1340" s="7" t="s">
        <v>8</v>
      </c>
      <c r="K1340" s="9" t="s">
        <v>8</v>
      </c>
      <c r="L1340" s="11" t="s">
        <v>8</v>
      </c>
      <c r="M1340" s="7" t="s">
        <v>8</v>
      </c>
      <c r="N1340" s="9" t="s">
        <v>8</v>
      </c>
      <c r="O1340" s="11" t="s">
        <v>8</v>
      </c>
      <c r="P1340" s="7" t="s">
        <v>8</v>
      </c>
      <c r="Q1340" s="9" t="s">
        <v>8</v>
      </c>
      <c r="R1340" s="11" t="s">
        <v>8</v>
      </c>
      <c r="S1340" s="7" t="s">
        <v>8</v>
      </c>
      <c r="T1340" s="9" t="s">
        <v>8</v>
      </c>
    </row>
    <row r="1341" spans="1:20" ht="14.1" customHeight="1" x14ac:dyDescent="0.3">
      <c r="A1341" s="3" t="s">
        <v>5089</v>
      </c>
      <c r="B1341" s="3" t="s">
        <v>5090</v>
      </c>
      <c r="C1341" s="11" t="s">
        <v>8</v>
      </c>
      <c r="D1341" s="7" t="s">
        <v>8</v>
      </c>
      <c r="E1341" s="9" t="s">
        <v>8</v>
      </c>
      <c r="F1341" s="11" t="s">
        <v>8</v>
      </c>
      <c r="G1341" s="7" t="s">
        <v>8</v>
      </c>
      <c r="H1341" s="9" t="s">
        <v>8</v>
      </c>
      <c r="I1341" s="11" t="s">
        <v>8</v>
      </c>
      <c r="J1341" s="7" t="s">
        <v>8</v>
      </c>
      <c r="K1341" s="9" t="s">
        <v>8</v>
      </c>
      <c r="L1341" s="11" t="s">
        <v>8</v>
      </c>
      <c r="M1341" s="7" t="s">
        <v>8</v>
      </c>
      <c r="N1341" s="9" t="s">
        <v>8</v>
      </c>
      <c r="O1341" s="11" t="s">
        <v>8</v>
      </c>
      <c r="P1341" s="7" t="s">
        <v>8</v>
      </c>
      <c r="Q1341" s="9" t="s">
        <v>8</v>
      </c>
      <c r="R1341" s="11" t="s">
        <v>8</v>
      </c>
      <c r="S1341" s="7" t="s">
        <v>8</v>
      </c>
      <c r="T1341" s="9" t="s">
        <v>8</v>
      </c>
    </row>
    <row r="1342" spans="1:20" ht="29.1" customHeight="1" x14ac:dyDescent="0.3">
      <c r="A1342" s="3" t="s">
        <v>5093</v>
      </c>
      <c r="B1342" s="2" t="s">
        <v>7839</v>
      </c>
      <c r="C1342" s="11" t="s">
        <v>8</v>
      </c>
      <c r="D1342" s="7" t="s">
        <v>8</v>
      </c>
      <c r="E1342" s="9" t="s">
        <v>8</v>
      </c>
      <c r="F1342" s="11" t="s">
        <v>8</v>
      </c>
      <c r="G1342" s="7" t="s">
        <v>8</v>
      </c>
      <c r="H1342" s="9" t="s">
        <v>8</v>
      </c>
      <c r="I1342" s="11" t="s">
        <v>8</v>
      </c>
      <c r="J1342" s="7" t="s">
        <v>8</v>
      </c>
      <c r="K1342" s="9" t="s">
        <v>8</v>
      </c>
      <c r="L1342" s="11" t="s">
        <v>8</v>
      </c>
      <c r="M1342" s="7" t="s">
        <v>8</v>
      </c>
      <c r="N1342" s="9" t="s">
        <v>8</v>
      </c>
      <c r="O1342" s="11" t="s">
        <v>8</v>
      </c>
      <c r="P1342" s="7" t="s">
        <v>8</v>
      </c>
      <c r="Q1342" s="9" t="s">
        <v>8</v>
      </c>
      <c r="R1342" s="11" t="s">
        <v>8</v>
      </c>
      <c r="S1342" s="7" t="s">
        <v>8</v>
      </c>
      <c r="T1342" s="9" t="s">
        <v>8</v>
      </c>
    </row>
    <row r="1343" spans="1:20" ht="29.1" customHeight="1" x14ac:dyDescent="0.3">
      <c r="A1343" s="3" t="s">
        <v>5097</v>
      </c>
      <c r="B1343" s="2" t="s">
        <v>7840</v>
      </c>
      <c r="C1343" s="11" t="s">
        <v>8</v>
      </c>
      <c r="D1343" s="7" t="s">
        <v>8</v>
      </c>
      <c r="E1343" s="9" t="s">
        <v>8</v>
      </c>
      <c r="F1343" s="11" t="s">
        <v>8</v>
      </c>
      <c r="G1343" s="7" t="s">
        <v>8</v>
      </c>
      <c r="H1343" s="9" t="s">
        <v>8</v>
      </c>
      <c r="I1343" s="11" t="s">
        <v>8</v>
      </c>
      <c r="J1343" s="7" t="s">
        <v>8</v>
      </c>
      <c r="K1343" s="9" t="s">
        <v>8</v>
      </c>
      <c r="L1343" s="11" t="s">
        <v>8</v>
      </c>
      <c r="M1343" s="7" t="s">
        <v>8</v>
      </c>
      <c r="N1343" s="9" t="s">
        <v>8</v>
      </c>
      <c r="O1343" s="11" t="s">
        <v>8</v>
      </c>
      <c r="P1343" s="7" t="s">
        <v>8</v>
      </c>
      <c r="Q1343" s="9" t="s">
        <v>8</v>
      </c>
      <c r="R1343" s="11" t="s">
        <v>8</v>
      </c>
      <c r="S1343" s="7" t="s">
        <v>8</v>
      </c>
      <c r="T1343" s="9" t="s">
        <v>8</v>
      </c>
    </row>
    <row r="1344" spans="1:20" ht="14.1" customHeight="1" x14ac:dyDescent="0.3">
      <c r="A1344" s="3" t="s">
        <v>5101</v>
      </c>
      <c r="B1344" s="3" t="s">
        <v>7164</v>
      </c>
      <c r="C1344" s="11" t="s">
        <v>8</v>
      </c>
      <c r="D1344" s="7" t="s">
        <v>8</v>
      </c>
      <c r="E1344" s="9" t="s">
        <v>8</v>
      </c>
      <c r="F1344" s="11" t="s">
        <v>8</v>
      </c>
      <c r="G1344" s="7" t="s">
        <v>8</v>
      </c>
      <c r="H1344" s="9" t="s">
        <v>8</v>
      </c>
      <c r="I1344" s="11" t="s">
        <v>8</v>
      </c>
      <c r="J1344" s="7" t="s">
        <v>8</v>
      </c>
      <c r="K1344" s="9" t="s">
        <v>8</v>
      </c>
      <c r="L1344" s="11" t="s">
        <v>8</v>
      </c>
      <c r="M1344" s="7" t="s">
        <v>8</v>
      </c>
      <c r="N1344" s="9" t="s">
        <v>8</v>
      </c>
      <c r="O1344" s="11" t="s">
        <v>8</v>
      </c>
      <c r="P1344" s="7" t="s">
        <v>8</v>
      </c>
      <c r="Q1344" s="9" t="s">
        <v>8</v>
      </c>
      <c r="R1344" s="11" t="s">
        <v>8</v>
      </c>
      <c r="S1344" s="7" t="s">
        <v>8</v>
      </c>
      <c r="T1344" s="9" t="s">
        <v>8</v>
      </c>
    </row>
    <row r="1345" spans="1:20" ht="14.1" customHeight="1" x14ac:dyDescent="0.3">
      <c r="A1345" s="3" t="s">
        <v>5105</v>
      </c>
      <c r="B1345" s="3" t="s">
        <v>7165</v>
      </c>
      <c r="C1345" s="11">
        <v>51</v>
      </c>
      <c r="D1345" s="7">
        <v>228.80960117999999</v>
      </c>
      <c r="E1345" s="9">
        <v>12634.133917287099</v>
      </c>
      <c r="F1345" s="11" t="s">
        <v>8</v>
      </c>
      <c r="G1345" s="7" t="s">
        <v>8</v>
      </c>
      <c r="H1345" s="9" t="s">
        <v>8</v>
      </c>
      <c r="I1345" s="11">
        <v>11</v>
      </c>
      <c r="J1345" s="7">
        <v>131.87040479000001</v>
      </c>
      <c r="K1345" s="9">
        <v>7363.2870936118097</v>
      </c>
      <c r="L1345" s="11" t="s">
        <v>8</v>
      </c>
      <c r="M1345" s="7" t="s">
        <v>8</v>
      </c>
      <c r="N1345" s="9" t="s">
        <v>8</v>
      </c>
      <c r="O1345" s="11" t="s">
        <v>8</v>
      </c>
      <c r="P1345" s="7" t="s">
        <v>8</v>
      </c>
      <c r="Q1345" s="9" t="s">
        <v>8</v>
      </c>
      <c r="R1345" s="11" t="s">
        <v>8</v>
      </c>
      <c r="S1345" s="7" t="s">
        <v>8</v>
      </c>
      <c r="T1345" s="9" t="s">
        <v>8</v>
      </c>
    </row>
    <row r="1346" spans="1:20" ht="29.1" customHeight="1" x14ac:dyDescent="0.3">
      <c r="A1346" s="3" t="s">
        <v>5108</v>
      </c>
      <c r="B1346" s="2" t="s">
        <v>7841</v>
      </c>
      <c r="C1346" s="11" t="s">
        <v>8</v>
      </c>
      <c r="D1346" s="7" t="s">
        <v>8</v>
      </c>
      <c r="E1346" s="9" t="s">
        <v>8</v>
      </c>
      <c r="F1346" s="11" t="s">
        <v>8</v>
      </c>
      <c r="G1346" s="7" t="s">
        <v>8</v>
      </c>
      <c r="H1346" s="9" t="s">
        <v>8</v>
      </c>
      <c r="I1346" s="11" t="s">
        <v>8</v>
      </c>
      <c r="J1346" s="7" t="s">
        <v>8</v>
      </c>
      <c r="K1346" s="9" t="s">
        <v>8</v>
      </c>
      <c r="L1346" s="11" t="s">
        <v>8</v>
      </c>
      <c r="M1346" s="7" t="s">
        <v>8</v>
      </c>
      <c r="N1346" s="9" t="s">
        <v>8</v>
      </c>
      <c r="O1346" s="11" t="s">
        <v>8</v>
      </c>
      <c r="P1346" s="7" t="s">
        <v>8</v>
      </c>
      <c r="Q1346" s="9" t="s">
        <v>8</v>
      </c>
      <c r="R1346" s="11" t="s">
        <v>8</v>
      </c>
      <c r="S1346" s="7" t="s">
        <v>8</v>
      </c>
      <c r="T1346" s="9" t="s">
        <v>8</v>
      </c>
    </row>
    <row r="1347" spans="1:20" ht="29.1" customHeight="1" x14ac:dyDescent="0.3">
      <c r="A1347" s="3" t="s">
        <v>5112</v>
      </c>
      <c r="B1347" s="2" t="s">
        <v>7842</v>
      </c>
      <c r="C1347" s="11" t="s">
        <v>8</v>
      </c>
      <c r="D1347" s="7" t="s">
        <v>8</v>
      </c>
      <c r="E1347" s="9" t="s">
        <v>8</v>
      </c>
      <c r="F1347" s="11" t="s">
        <v>8</v>
      </c>
      <c r="G1347" s="7" t="s">
        <v>8</v>
      </c>
      <c r="H1347" s="9" t="s">
        <v>8</v>
      </c>
      <c r="I1347" s="11" t="s">
        <v>8</v>
      </c>
      <c r="J1347" s="7" t="s">
        <v>8</v>
      </c>
      <c r="K1347" s="9" t="s">
        <v>8</v>
      </c>
      <c r="L1347" s="11" t="s">
        <v>8</v>
      </c>
      <c r="M1347" s="7" t="s">
        <v>8</v>
      </c>
      <c r="N1347" s="9" t="s">
        <v>8</v>
      </c>
      <c r="O1347" s="11" t="s">
        <v>8</v>
      </c>
      <c r="P1347" s="7" t="s">
        <v>8</v>
      </c>
      <c r="Q1347" s="9" t="s">
        <v>8</v>
      </c>
      <c r="R1347" s="11" t="s">
        <v>8</v>
      </c>
      <c r="S1347" s="7" t="s">
        <v>8</v>
      </c>
      <c r="T1347" s="9" t="s">
        <v>8</v>
      </c>
    </row>
    <row r="1348" spans="1:20" ht="29.1" customHeight="1" x14ac:dyDescent="0.3">
      <c r="A1348" s="3" t="s">
        <v>5115</v>
      </c>
      <c r="B1348" s="2" t="s">
        <v>7843</v>
      </c>
      <c r="C1348" s="11" t="s">
        <v>8</v>
      </c>
      <c r="D1348" s="7" t="s">
        <v>8</v>
      </c>
      <c r="E1348" s="9" t="s">
        <v>8</v>
      </c>
      <c r="F1348" s="11" t="s">
        <v>8</v>
      </c>
      <c r="G1348" s="7" t="s">
        <v>8</v>
      </c>
      <c r="H1348" s="9" t="s">
        <v>8</v>
      </c>
      <c r="I1348" s="11" t="s">
        <v>8</v>
      </c>
      <c r="J1348" s="7" t="s">
        <v>8</v>
      </c>
      <c r="K1348" s="9" t="s">
        <v>8</v>
      </c>
      <c r="L1348" s="11" t="s">
        <v>8</v>
      </c>
      <c r="M1348" s="7" t="s">
        <v>8</v>
      </c>
      <c r="N1348" s="9" t="s">
        <v>8</v>
      </c>
      <c r="O1348" s="11" t="s">
        <v>8</v>
      </c>
      <c r="P1348" s="7" t="s">
        <v>8</v>
      </c>
      <c r="Q1348" s="9" t="s">
        <v>8</v>
      </c>
      <c r="R1348" s="11" t="s">
        <v>8</v>
      </c>
      <c r="S1348" s="7" t="s">
        <v>8</v>
      </c>
      <c r="T1348" s="9" t="s">
        <v>8</v>
      </c>
    </row>
    <row r="1349" spans="1:20" ht="14.1" customHeight="1" x14ac:dyDescent="0.3">
      <c r="A1349" s="3" t="s">
        <v>5119</v>
      </c>
      <c r="B1349" s="3" t="s">
        <v>7169</v>
      </c>
      <c r="C1349" s="11" t="s">
        <v>8</v>
      </c>
      <c r="D1349" s="7" t="s">
        <v>8</v>
      </c>
      <c r="E1349" s="9" t="s">
        <v>8</v>
      </c>
      <c r="F1349" s="11" t="s">
        <v>8</v>
      </c>
      <c r="G1349" s="7" t="s">
        <v>8</v>
      </c>
      <c r="H1349" s="9" t="s">
        <v>8</v>
      </c>
      <c r="I1349" s="11" t="s">
        <v>8</v>
      </c>
      <c r="J1349" s="7" t="s">
        <v>8</v>
      </c>
      <c r="K1349" s="9" t="s">
        <v>8</v>
      </c>
      <c r="L1349" s="11" t="s">
        <v>8</v>
      </c>
      <c r="M1349" s="7" t="s">
        <v>8</v>
      </c>
      <c r="N1349" s="9" t="s">
        <v>8</v>
      </c>
      <c r="O1349" s="11" t="s">
        <v>8</v>
      </c>
      <c r="P1349" s="7" t="s">
        <v>8</v>
      </c>
      <c r="Q1349" s="9" t="s">
        <v>8</v>
      </c>
      <c r="R1349" s="11" t="s">
        <v>8</v>
      </c>
      <c r="S1349" s="7" t="s">
        <v>8</v>
      </c>
      <c r="T1349" s="9" t="s">
        <v>8</v>
      </c>
    </row>
    <row r="1350" spans="1:20" ht="14.1" customHeight="1" x14ac:dyDescent="0.3">
      <c r="A1350" s="3" t="s">
        <v>5122</v>
      </c>
      <c r="B1350" s="3" t="s">
        <v>7170</v>
      </c>
      <c r="C1350" s="11" t="s">
        <v>8</v>
      </c>
      <c r="D1350" s="7" t="s">
        <v>8</v>
      </c>
      <c r="E1350" s="9" t="s">
        <v>8</v>
      </c>
      <c r="F1350" s="11" t="s">
        <v>8</v>
      </c>
      <c r="G1350" s="7" t="s">
        <v>8</v>
      </c>
      <c r="H1350" s="9" t="s">
        <v>8</v>
      </c>
      <c r="I1350" s="11" t="s">
        <v>8</v>
      </c>
      <c r="J1350" s="7" t="s">
        <v>8</v>
      </c>
      <c r="K1350" s="9" t="s">
        <v>8</v>
      </c>
      <c r="L1350" s="11" t="s">
        <v>8</v>
      </c>
      <c r="M1350" s="7" t="s">
        <v>8</v>
      </c>
      <c r="N1350" s="9" t="s">
        <v>8</v>
      </c>
      <c r="O1350" s="11" t="s">
        <v>8</v>
      </c>
      <c r="P1350" s="7" t="s">
        <v>8</v>
      </c>
      <c r="Q1350" s="9" t="s">
        <v>8</v>
      </c>
      <c r="R1350" s="11" t="s">
        <v>8</v>
      </c>
      <c r="S1350" s="7" t="s">
        <v>8</v>
      </c>
      <c r="T1350" s="9" t="s">
        <v>8</v>
      </c>
    </row>
    <row r="1351" spans="1:20" ht="29.1" customHeight="1" x14ac:dyDescent="0.3">
      <c r="A1351" s="3" t="s">
        <v>5126</v>
      </c>
      <c r="B1351" s="2" t="s">
        <v>7844</v>
      </c>
      <c r="C1351" s="11" t="s">
        <v>8</v>
      </c>
      <c r="D1351" s="7" t="s">
        <v>8</v>
      </c>
      <c r="E1351" s="9" t="s">
        <v>8</v>
      </c>
      <c r="F1351" s="11" t="s">
        <v>8</v>
      </c>
      <c r="G1351" s="7" t="s">
        <v>8</v>
      </c>
      <c r="H1351" s="9" t="s">
        <v>8</v>
      </c>
      <c r="I1351" s="11" t="s">
        <v>8</v>
      </c>
      <c r="J1351" s="7" t="s">
        <v>8</v>
      </c>
      <c r="K1351" s="9" t="s">
        <v>8</v>
      </c>
      <c r="L1351" s="11" t="s">
        <v>8</v>
      </c>
      <c r="M1351" s="7" t="s">
        <v>8</v>
      </c>
      <c r="N1351" s="9" t="s">
        <v>8</v>
      </c>
      <c r="O1351" s="11" t="s">
        <v>8</v>
      </c>
      <c r="P1351" s="7" t="s">
        <v>8</v>
      </c>
      <c r="Q1351" s="9" t="s">
        <v>8</v>
      </c>
      <c r="R1351" s="11" t="s">
        <v>8</v>
      </c>
      <c r="S1351" s="7" t="s">
        <v>8</v>
      </c>
      <c r="T1351" s="9" t="s">
        <v>8</v>
      </c>
    </row>
    <row r="1352" spans="1:20" ht="14.1" customHeight="1" x14ac:dyDescent="0.3">
      <c r="A1352" s="3" t="s">
        <v>5130</v>
      </c>
      <c r="B1352" s="3" t="s">
        <v>5131</v>
      </c>
      <c r="C1352" s="11">
        <v>12</v>
      </c>
      <c r="D1352" s="7">
        <v>94.227460678</v>
      </c>
      <c r="E1352" s="9">
        <v>9556.2891292857803</v>
      </c>
      <c r="F1352" s="11" t="s">
        <v>8</v>
      </c>
      <c r="G1352" s="7" t="s">
        <v>8</v>
      </c>
      <c r="H1352" s="9" t="s">
        <v>8</v>
      </c>
      <c r="I1352" s="11" t="s">
        <v>8</v>
      </c>
      <c r="J1352" s="7" t="s">
        <v>8</v>
      </c>
      <c r="K1352" s="9" t="s">
        <v>8</v>
      </c>
      <c r="L1352" s="11" t="s">
        <v>8</v>
      </c>
      <c r="M1352" s="7" t="s">
        <v>8</v>
      </c>
      <c r="N1352" s="9" t="s">
        <v>8</v>
      </c>
      <c r="O1352" s="11" t="s">
        <v>8</v>
      </c>
      <c r="P1352" s="7" t="s">
        <v>8</v>
      </c>
      <c r="Q1352" s="9" t="s">
        <v>8</v>
      </c>
      <c r="R1352" s="11" t="s">
        <v>8</v>
      </c>
      <c r="S1352" s="7" t="s">
        <v>8</v>
      </c>
      <c r="T1352" s="9" t="s">
        <v>8</v>
      </c>
    </row>
    <row r="1353" spans="1:20" ht="14.1" customHeight="1" x14ac:dyDescent="0.3">
      <c r="A1353" s="3" t="s">
        <v>5133</v>
      </c>
      <c r="B1353" s="3" t="s">
        <v>7172</v>
      </c>
      <c r="C1353" s="11">
        <v>12</v>
      </c>
      <c r="D1353" s="7">
        <v>281.79482223999997</v>
      </c>
      <c r="E1353" s="9">
        <v>17327.666408498801</v>
      </c>
      <c r="F1353" s="11" t="s">
        <v>8</v>
      </c>
      <c r="G1353" s="7" t="s">
        <v>8</v>
      </c>
      <c r="H1353" s="9" t="s">
        <v>8</v>
      </c>
      <c r="I1353" s="11" t="s">
        <v>8</v>
      </c>
      <c r="J1353" s="7" t="s">
        <v>8</v>
      </c>
      <c r="K1353" s="9" t="s">
        <v>8</v>
      </c>
      <c r="L1353" s="11" t="s">
        <v>8</v>
      </c>
      <c r="M1353" s="7" t="s">
        <v>8</v>
      </c>
      <c r="N1353" s="9" t="s">
        <v>8</v>
      </c>
      <c r="O1353" s="11" t="s">
        <v>8</v>
      </c>
      <c r="P1353" s="7" t="s">
        <v>8</v>
      </c>
      <c r="Q1353" s="9" t="s">
        <v>8</v>
      </c>
      <c r="R1353" s="11" t="s">
        <v>8</v>
      </c>
      <c r="S1353" s="7" t="s">
        <v>8</v>
      </c>
      <c r="T1353" s="9" t="s">
        <v>8</v>
      </c>
    </row>
    <row r="1354" spans="1:20" ht="14.1" customHeight="1" x14ac:dyDescent="0.3">
      <c r="A1354" s="3" t="s">
        <v>5137</v>
      </c>
      <c r="B1354" s="3" t="s">
        <v>7173</v>
      </c>
      <c r="C1354" s="11" t="s">
        <v>8</v>
      </c>
      <c r="D1354" s="7" t="s">
        <v>8</v>
      </c>
      <c r="E1354" s="9" t="s">
        <v>8</v>
      </c>
      <c r="F1354" s="11" t="s">
        <v>8</v>
      </c>
      <c r="G1354" s="7" t="s">
        <v>8</v>
      </c>
      <c r="H1354" s="9" t="s">
        <v>8</v>
      </c>
      <c r="I1354" s="11" t="s">
        <v>8</v>
      </c>
      <c r="J1354" s="7" t="s">
        <v>8</v>
      </c>
      <c r="K1354" s="9" t="s">
        <v>8</v>
      </c>
      <c r="L1354" s="11" t="s">
        <v>8</v>
      </c>
      <c r="M1354" s="7" t="s">
        <v>8</v>
      </c>
      <c r="N1354" s="9" t="s">
        <v>8</v>
      </c>
      <c r="O1354" s="11" t="s">
        <v>8</v>
      </c>
      <c r="P1354" s="7" t="s">
        <v>8</v>
      </c>
      <c r="Q1354" s="9" t="s">
        <v>8</v>
      </c>
      <c r="R1354" s="11" t="s">
        <v>8</v>
      </c>
      <c r="S1354" s="7" t="s">
        <v>8</v>
      </c>
      <c r="T1354" s="9" t="s">
        <v>8</v>
      </c>
    </row>
    <row r="1355" spans="1:20" ht="14.1" customHeight="1" x14ac:dyDescent="0.3">
      <c r="A1355" s="3" t="s">
        <v>5141</v>
      </c>
      <c r="B1355" s="3" t="s">
        <v>7174</v>
      </c>
      <c r="C1355" s="11" t="s">
        <v>8</v>
      </c>
      <c r="D1355" s="7" t="s">
        <v>8</v>
      </c>
      <c r="E1355" s="9" t="s">
        <v>8</v>
      </c>
      <c r="F1355" s="11" t="s">
        <v>8</v>
      </c>
      <c r="G1355" s="7" t="s">
        <v>8</v>
      </c>
      <c r="H1355" s="9" t="s">
        <v>8</v>
      </c>
      <c r="I1355" s="11" t="s">
        <v>8</v>
      </c>
      <c r="J1355" s="7" t="s">
        <v>8</v>
      </c>
      <c r="K1355" s="9" t="s">
        <v>8</v>
      </c>
      <c r="L1355" s="11" t="s">
        <v>8</v>
      </c>
      <c r="M1355" s="7" t="s">
        <v>8</v>
      </c>
      <c r="N1355" s="9" t="s">
        <v>8</v>
      </c>
      <c r="O1355" s="11" t="s">
        <v>8</v>
      </c>
      <c r="P1355" s="7" t="s">
        <v>8</v>
      </c>
      <c r="Q1355" s="9" t="s">
        <v>8</v>
      </c>
      <c r="R1355" s="11" t="s">
        <v>8</v>
      </c>
      <c r="S1355" s="7" t="s">
        <v>8</v>
      </c>
      <c r="T1355" s="9" t="s">
        <v>8</v>
      </c>
    </row>
    <row r="1356" spans="1:20" ht="29.1" customHeight="1" x14ac:dyDescent="0.3">
      <c r="A1356" s="3" t="s">
        <v>5144</v>
      </c>
      <c r="B1356" s="2" t="s">
        <v>7845</v>
      </c>
      <c r="C1356" s="11" t="s">
        <v>8</v>
      </c>
      <c r="D1356" s="7" t="s">
        <v>8</v>
      </c>
      <c r="E1356" s="9" t="s">
        <v>8</v>
      </c>
      <c r="F1356" s="11" t="s">
        <v>8</v>
      </c>
      <c r="G1356" s="7" t="s">
        <v>8</v>
      </c>
      <c r="H1356" s="9" t="s">
        <v>8</v>
      </c>
      <c r="I1356" s="11" t="s">
        <v>8</v>
      </c>
      <c r="J1356" s="7" t="s">
        <v>8</v>
      </c>
      <c r="K1356" s="9" t="s">
        <v>8</v>
      </c>
      <c r="L1356" s="11" t="s">
        <v>8</v>
      </c>
      <c r="M1356" s="7" t="s">
        <v>8</v>
      </c>
      <c r="N1356" s="9" t="s">
        <v>8</v>
      </c>
      <c r="O1356" s="11" t="s">
        <v>8</v>
      </c>
      <c r="P1356" s="7" t="s">
        <v>8</v>
      </c>
      <c r="Q1356" s="9" t="s">
        <v>8</v>
      </c>
      <c r="R1356" s="11" t="s">
        <v>8</v>
      </c>
      <c r="S1356" s="7" t="s">
        <v>8</v>
      </c>
      <c r="T1356" s="9" t="s">
        <v>8</v>
      </c>
    </row>
    <row r="1357" spans="1:20" ht="14.1" customHeight="1" x14ac:dyDescent="0.3">
      <c r="A1357" s="3" t="s">
        <v>5148</v>
      </c>
      <c r="B1357" s="3" t="s">
        <v>7176</v>
      </c>
      <c r="C1357" s="11">
        <v>35</v>
      </c>
      <c r="D1357" s="7">
        <v>105.19905092</v>
      </c>
      <c r="E1357" s="9">
        <v>6643.9854891683699</v>
      </c>
      <c r="F1357" s="11" t="s">
        <v>8</v>
      </c>
      <c r="G1357" s="7" t="s">
        <v>8</v>
      </c>
      <c r="H1357" s="9" t="s">
        <v>8</v>
      </c>
      <c r="I1357" s="11" t="s">
        <v>8</v>
      </c>
      <c r="J1357" s="7" t="s">
        <v>8</v>
      </c>
      <c r="K1357" s="9" t="s">
        <v>8</v>
      </c>
      <c r="L1357" s="11" t="s">
        <v>8</v>
      </c>
      <c r="M1357" s="7" t="s">
        <v>8</v>
      </c>
      <c r="N1357" s="9" t="s">
        <v>8</v>
      </c>
      <c r="O1357" s="11" t="s">
        <v>8</v>
      </c>
      <c r="P1357" s="7" t="s">
        <v>8</v>
      </c>
      <c r="Q1357" s="9" t="s">
        <v>8</v>
      </c>
      <c r="R1357" s="11" t="s">
        <v>8</v>
      </c>
      <c r="S1357" s="7" t="s">
        <v>8</v>
      </c>
      <c r="T1357" s="9" t="s">
        <v>8</v>
      </c>
    </row>
    <row r="1358" spans="1:20" ht="14.1" customHeight="1" x14ac:dyDescent="0.3">
      <c r="A1358" s="3" t="s">
        <v>5151</v>
      </c>
      <c r="B1358" s="3" t="s">
        <v>7177</v>
      </c>
      <c r="C1358" s="11" t="s">
        <v>8</v>
      </c>
      <c r="D1358" s="7" t="s">
        <v>8</v>
      </c>
      <c r="E1358" s="9" t="s">
        <v>8</v>
      </c>
      <c r="F1358" s="11" t="s">
        <v>8</v>
      </c>
      <c r="G1358" s="7" t="s">
        <v>8</v>
      </c>
      <c r="H1358" s="9" t="s">
        <v>8</v>
      </c>
      <c r="I1358" s="11" t="s">
        <v>8</v>
      </c>
      <c r="J1358" s="7" t="s">
        <v>8</v>
      </c>
      <c r="K1358" s="9" t="s">
        <v>8</v>
      </c>
      <c r="L1358" s="11" t="s">
        <v>8</v>
      </c>
      <c r="M1358" s="7" t="s">
        <v>8</v>
      </c>
      <c r="N1358" s="9" t="s">
        <v>8</v>
      </c>
      <c r="O1358" s="11" t="s">
        <v>8</v>
      </c>
      <c r="P1358" s="7" t="s">
        <v>8</v>
      </c>
      <c r="Q1358" s="9" t="s">
        <v>8</v>
      </c>
      <c r="R1358" s="11" t="s">
        <v>8</v>
      </c>
      <c r="S1358" s="7" t="s">
        <v>8</v>
      </c>
      <c r="T1358" s="9" t="s">
        <v>8</v>
      </c>
    </row>
    <row r="1359" spans="1:20" ht="14.1" customHeight="1" x14ac:dyDescent="0.3">
      <c r="A1359" s="3" t="s">
        <v>5155</v>
      </c>
      <c r="B1359" s="3" t="s">
        <v>7178</v>
      </c>
      <c r="C1359" s="11" t="s">
        <v>8</v>
      </c>
      <c r="D1359" s="7" t="s">
        <v>8</v>
      </c>
      <c r="E1359" s="9" t="s">
        <v>8</v>
      </c>
      <c r="F1359" s="11" t="s">
        <v>8</v>
      </c>
      <c r="G1359" s="7" t="s">
        <v>8</v>
      </c>
      <c r="H1359" s="9" t="s">
        <v>8</v>
      </c>
      <c r="I1359" s="11" t="s">
        <v>8</v>
      </c>
      <c r="J1359" s="7" t="s">
        <v>8</v>
      </c>
      <c r="K1359" s="9" t="s">
        <v>8</v>
      </c>
      <c r="L1359" s="11" t="s">
        <v>8</v>
      </c>
      <c r="M1359" s="7" t="s">
        <v>8</v>
      </c>
      <c r="N1359" s="9" t="s">
        <v>8</v>
      </c>
      <c r="O1359" s="11" t="s">
        <v>8</v>
      </c>
      <c r="P1359" s="7" t="s">
        <v>8</v>
      </c>
      <c r="Q1359" s="9" t="s">
        <v>8</v>
      </c>
      <c r="R1359" s="11" t="s">
        <v>8</v>
      </c>
      <c r="S1359" s="7" t="s">
        <v>8</v>
      </c>
      <c r="T1359" s="9" t="s">
        <v>8</v>
      </c>
    </row>
    <row r="1360" spans="1:20" ht="14.1" customHeight="1" x14ac:dyDescent="0.3">
      <c r="A1360" s="3" t="s">
        <v>5159</v>
      </c>
      <c r="B1360" s="3" t="s">
        <v>5160</v>
      </c>
      <c r="C1360" s="11">
        <v>303</v>
      </c>
      <c r="D1360" s="7">
        <v>129.44373062</v>
      </c>
      <c r="E1360" s="9">
        <v>9482.1538113946808</v>
      </c>
      <c r="F1360" s="11">
        <v>44</v>
      </c>
      <c r="G1360" s="7">
        <v>108.01839056999999</v>
      </c>
      <c r="H1360" s="9">
        <v>7632.9639642049096</v>
      </c>
      <c r="I1360" s="11">
        <v>26</v>
      </c>
      <c r="J1360" s="7">
        <v>110.00997211000001</v>
      </c>
      <c r="K1360" s="9">
        <v>8393.0367084348109</v>
      </c>
      <c r="L1360" s="11" t="s">
        <v>8</v>
      </c>
      <c r="M1360" s="7" t="s">
        <v>8</v>
      </c>
      <c r="N1360" s="9" t="s">
        <v>8</v>
      </c>
      <c r="O1360" s="11">
        <v>34</v>
      </c>
      <c r="P1360" s="7">
        <v>116.16116074999999</v>
      </c>
      <c r="Q1360" s="9">
        <v>8372.0820006740905</v>
      </c>
      <c r="R1360" s="11">
        <v>35</v>
      </c>
      <c r="S1360" s="7">
        <v>82.472219272000004</v>
      </c>
      <c r="T1360" s="9">
        <v>5992.5413818249099</v>
      </c>
    </row>
    <row r="1361" spans="1:20" ht="29.1" customHeight="1" x14ac:dyDescent="0.3">
      <c r="A1361" s="3" t="s">
        <v>5163</v>
      </c>
      <c r="B1361" s="2" t="s">
        <v>7846</v>
      </c>
      <c r="C1361" s="11">
        <v>12</v>
      </c>
      <c r="D1361" s="7">
        <v>175.25780122</v>
      </c>
      <c r="E1361" s="9">
        <v>10410.195702437</v>
      </c>
      <c r="F1361" s="11" t="s">
        <v>8</v>
      </c>
      <c r="G1361" s="7" t="s">
        <v>8</v>
      </c>
      <c r="H1361" s="9" t="s">
        <v>8</v>
      </c>
      <c r="I1361" s="11" t="s">
        <v>8</v>
      </c>
      <c r="J1361" s="7" t="s">
        <v>8</v>
      </c>
      <c r="K1361" s="9" t="s">
        <v>8</v>
      </c>
      <c r="L1361" s="11" t="s">
        <v>8</v>
      </c>
      <c r="M1361" s="7" t="s">
        <v>8</v>
      </c>
      <c r="N1361" s="9" t="s">
        <v>8</v>
      </c>
      <c r="O1361" s="11" t="s">
        <v>8</v>
      </c>
      <c r="P1361" s="7" t="s">
        <v>8</v>
      </c>
      <c r="Q1361" s="9" t="s">
        <v>8</v>
      </c>
      <c r="R1361" s="11" t="s">
        <v>8</v>
      </c>
      <c r="S1361" s="7" t="s">
        <v>8</v>
      </c>
      <c r="T1361" s="9" t="s">
        <v>8</v>
      </c>
    </row>
    <row r="1362" spans="1:20" ht="14.1" customHeight="1" x14ac:dyDescent="0.3">
      <c r="A1362" s="3" t="s">
        <v>5167</v>
      </c>
      <c r="B1362" s="3" t="s">
        <v>5168</v>
      </c>
      <c r="C1362" s="11">
        <v>14</v>
      </c>
      <c r="D1362" s="7">
        <v>148.90928220999999</v>
      </c>
      <c r="E1362" s="9">
        <v>9161.5706861328708</v>
      </c>
      <c r="F1362" s="11" t="s">
        <v>8</v>
      </c>
      <c r="G1362" s="7" t="s">
        <v>8</v>
      </c>
      <c r="H1362" s="9" t="s">
        <v>8</v>
      </c>
      <c r="I1362" s="11" t="s">
        <v>8</v>
      </c>
      <c r="J1362" s="7" t="s">
        <v>8</v>
      </c>
      <c r="K1362" s="9" t="s">
        <v>8</v>
      </c>
      <c r="L1362" s="11" t="s">
        <v>8</v>
      </c>
      <c r="M1362" s="7" t="s">
        <v>8</v>
      </c>
      <c r="N1362" s="9" t="s">
        <v>8</v>
      </c>
      <c r="O1362" s="11" t="s">
        <v>8</v>
      </c>
      <c r="P1362" s="7" t="s">
        <v>8</v>
      </c>
      <c r="Q1362" s="9" t="s">
        <v>8</v>
      </c>
      <c r="R1362" s="11" t="s">
        <v>8</v>
      </c>
      <c r="S1362" s="7" t="s">
        <v>8</v>
      </c>
      <c r="T1362" s="9" t="s">
        <v>8</v>
      </c>
    </row>
    <row r="1363" spans="1:20" ht="14.1" customHeight="1" x14ac:dyDescent="0.3">
      <c r="A1363" s="3" t="s">
        <v>5170</v>
      </c>
      <c r="B1363" s="3" t="s">
        <v>1860</v>
      </c>
      <c r="C1363" s="11">
        <v>12</v>
      </c>
      <c r="D1363" s="7">
        <v>198.76065768000001</v>
      </c>
      <c r="E1363" s="9">
        <v>12818.6721800908</v>
      </c>
      <c r="F1363" s="11" t="s">
        <v>8</v>
      </c>
      <c r="G1363" s="7" t="s">
        <v>8</v>
      </c>
      <c r="H1363" s="9" t="s">
        <v>8</v>
      </c>
      <c r="I1363" s="11" t="s">
        <v>8</v>
      </c>
      <c r="J1363" s="7" t="s">
        <v>8</v>
      </c>
      <c r="K1363" s="9" t="s">
        <v>8</v>
      </c>
      <c r="L1363" s="11" t="s">
        <v>8</v>
      </c>
      <c r="M1363" s="7" t="s">
        <v>8</v>
      </c>
      <c r="N1363" s="9" t="s">
        <v>8</v>
      </c>
      <c r="O1363" s="11" t="s">
        <v>8</v>
      </c>
      <c r="P1363" s="7" t="s">
        <v>8</v>
      </c>
      <c r="Q1363" s="9" t="s">
        <v>8</v>
      </c>
      <c r="R1363" s="11" t="s">
        <v>8</v>
      </c>
      <c r="S1363" s="7" t="s">
        <v>8</v>
      </c>
      <c r="T1363" s="9" t="s">
        <v>8</v>
      </c>
    </row>
    <row r="1364" spans="1:20" ht="29.1" customHeight="1" x14ac:dyDescent="0.3">
      <c r="A1364" s="3" t="s">
        <v>5172</v>
      </c>
      <c r="B1364" s="2" t="s">
        <v>7847</v>
      </c>
      <c r="C1364" s="11" t="s">
        <v>8</v>
      </c>
      <c r="D1364" s="7" t="s">
        <v>8</v>
      </c>
      <c r="E1364" s="9" t="s">
        <v>8</v>
      </c>
      <c r="F1364" s="11" t="s">
        <v>8</v>
      </c>
      <c r="G1364" s="7" t="s">
        <v>8</v>
      </c>
      <c r="H1364" s="9" t="s">
        <v>8</v>
      </c>
      <c r="I1364" s="11" t="s">
        <v>8</v>
      </c>
      <c r="J1364" s="7" t="s">
        <v>8</v>
      </c>
      <c r="K1364" s="9" t="s">
        <v>8</v>
      </c>
      <c r="L1364" s="11" t="s">
        <v>8</v>
      </c>
      <c r="M1364" s="7" t="s">
        <v>8</v>
      </c>
      <c r="N1364" s="9" t="s">
        <v>8</v>
      </c>
      <c r="O1364" s="11" t="s">
        <v>8</v>
      </c>
      <c r="P1364" s="7" t="s">
        <v>8</v>
      </c>
      <c r="Q1364" s="9" t="s">
        <v>8</v>
      </c>
      <c r="R1364" s="11" t="s">
        <v>8</v>
      </c>
      <c r="S1364" s="7" t="s">
        <v>8</v>
      </c>
      <c r="T1364" s="9" t="s">
        <v>8</v>
      </c>
    </row>
    <row r="1365" spans="1:20" ht="29.1" customHeight="1" x14ac:dyDescent="0.3">
      <c r="A1365" s="3" t="s">
        <v>5175</v>
      </c>
      <c r="B1365" s="2" t="s">
        <v>7848</v>
      </c>
      <c r="C1365" s="11" t="s">
        <v>8</v>
      </c>
      <c r="D1365" s="7" t="s">
        <v>8</v>
      </c>
      <c r="E1365" s="9" t="s">
        <v>8</v>
      </c>
      <c r="F1365" s="11" t="s">
        <v>8</v>
      </c>
      <c r="G1365" s="7" t="s">
        <v>8</v>
      </c>
      <c r="H1365" s="9" t="s">
        <v>8</v>
      </c>
      <c r="I1365" s="11" t="s">
        <v>8</v>
      </c>
      <c r="J1365" s="7" t="s">
        <v>8</v>
      </c>
      <c r="K1365" s="9" t="s">
        <v>8</v>
      </c>
      <c r="L1365" s="11" t="s">
        <v>8</v>
      </c>
      <c r="M1365" s="7" t="s">
        <v>8</v>
      </c>
      <c r="N1365" s="9" t="s">
        <v>8</v>
      </c>
      <c r="O1365" s="11" t="s">
        <v>8</v>
      </c>
      <c r="P1365" s="7" t="s">
        <v>8</v>
      </c>
      <c r="Q1365" s="9" t="s">
        <v>8</v>
      </c>
      <c r="R1365" s="11" t="s">
        <v>8</v>
      </c>
      <c r="S1365" s="7" t="s">
        <v>8</v>
      </c>
      <c r="T1365" s="9" t="s">
        <v>8</v>
      </c>
    </row>
    <row r="1366" spans="1:20" ht="29.1" customHeight="1" x14ac:dyDescent="0.3">
      <c r="A1366" s="3" t="s">
        <v>5179</v>
      </c>
      <c r="B1366" s="2" t="s">
        <v>7849</v>
      </c>
      <c r="C1366" s="11" t="s">
        <v>8</v>
      </c>
      <c r="D1366" s="7" t="s">
        <v>8</v>
      </c>
      <c r="E1366" s="9" t="s">
        <v>8</v>
      </c>
      <c r="F1366" s="11" t="s">
        <v>8</v>
      </c>
      <c r="G1366" s="7" t="s">
        <v>8</v>
      </c>
      <c r="H1366" s="9" t="s">
        <v>8</v>
      </c>
      <c r="I1366" s="11" t="s">
        <v>8</v>
      </c>
      <c r="J1366" s="7" t="s">
        <v>8</v>
      </c>
      <c r="K1366" s="9" t="s">
        <v>8</v>
      </c>
      <c r="L1366" s="11" t="s">
        <v>8</v>
      </c>
      <c r="M1366" s="7" t="s">
        <v>8</v>
      </c>
      <c r="N1366" s="9" t="s">
        <v>8</v>
      </c>
      <c r="O1366" s="11" t="s">
        <v>8</v>
      </c>
      <c r="P1366" s="7" t="s">
        <v>8</v>
      </c>
      <c r="Q1366" s="9" t="s">
        <v>8</v>
      </c>
      <c r="R1366" s="11" t="s">
        <v>8</v>
      </c>
      <c r="S1366" s="7" t="s">
        <v>8</v>
      </c>
      <c r="T1366" s="9" t="s">
        <v>8</v>
      </c>
    </row>
    <row r="1367" spans="1:20" ht="29.1" customHeight="1" x14ac:dyDescent="0.3">
      <c r="A1367" s="3" t="s">
        <v>5183</v>
      </c>
      <c r="B1367" s="2" t="s">
        <v>7850</v>
      </c>
      <c r="C1367" s="11">
        <v>48</v>
      </c>
      <c r="D1367" s="7">
        <v>259.04492519000001</v>
      </c>
      <c r="E1367" s="9">
        <v>17703.933454719801</v>
      </c>
      <c r="F1367" s="11" t="s">
        <v>8</v>
      </c>
      <c r="G1367" s="7" t="s">
        <v>8</v>
      </c>
      <c r="H1367" s="9" t="s">
        <v>8</v>
      </c>
      <c r="I1367" s="11" t="s">
        <v>8</v>
      </c>
      <c r="J1367" s="7" t="s">
        <v>8</v>
      </c>
      <c r="K1367" s="9" t="s">
        <v>8</v>
      </c>
      <c r="L1367" s="11" t="s">
        <v>8</v>
      </c>
      <c r="M1367" s="7" t="s">
        <v>8</v>
      </c>
      <c r="N1367" s="9" t="s">
        <v>8</v>
      </c>
      <c r="O1367" s="11" t="s">
        <v>8</v>
      </c>
      <c r="P1367" s="7" t="s">
        <v>8</v>
      </c>
      <c r="Q1367" s="9" t="s">
        <v>8</v>
      </c>
      <c r="R1367" s="11" t="s">
        <v>8</v>
      </c>
      <c r="S1367" s="7" t="s">
        <v>8</v>
      </c>
      <c r="T1367" s="9" t="s">
        <v>8</v>
      </c>
    </row>
    <row r="1368" spans="1:20" ht="14.1" customHeight="1" x14ac:dyDescent="0.3">
      <c r="A1368" s="3" t="s">
        <v>5187</v>
      </c>
      <c r="B1368" s="3" t="s">
        <v>7184</v>
      </c>
      <c r="C1368" s="11">
        <v>313</v>
      </c>
      <c r="D1368" s="7">
        <v>159.14753768</v>
      </c>
      <c r="E1368" s="9">
        <v>10166.2139156464</v>
      </c>
      <c r="F1368" s="11">
        <v>19</v>
      </c>
      <c r="G1368" s="7">
        <v>383.18109190000001</v>
      </c>
      <c r="H1368" s="9">
        <v>23899.9984922158</v>
      </c>
      <c r="I1368" s="11">
        <v>125</v>
      </c>
      <c r="J1368" s="7">
        <v>140.27286321</v>
      </c>
      <c r="K1368" s="9">
        <v>9268.1104404966209</v>
      </c>
      <c r="L1368" s="11" t="s">
        <v>8</v>
      </c>
      <c r="M1368" s="7" t="s">
        <v>8</v>
      </c>
      <c r="N1368" s="9" t="s">
        <v>8</v>
      </c>
      <c r="O1368" s="11" t="s">
        <v>8</v>
      </c>
      <c r="P1368" s="7" t="s">
        <v>8</v>
      </c>
      <c r="Q1368" s="9" t="s">
        <v>8</v>
      </c>
      <c r="R1368" s="11" t="s">
        <v>8</v>
      </c>
      <c r="S1368" s="7" t="s">
        <v>8</v>
      </c>
      <c r="T1368" s="9" t="s">
        <v>8</v>
      </c>
    </row>
    <row r="1369" spans="1:20" ht="14.1" customHeight="1" x14ac:dyDescent="0.3">
      <c r="A1369" s="3" t="s">
        <v>5190</v>
      </c>
      <c r="B1369" s="3" t="s">
        <v>7185</v>
      </c>
      <c r="C1369" s="11" t="s">
        <v>8</v>
      </c>
      <c r="D1369" s="7" t="s">
        <v>8</v>
      </c>
      <c r="E1369" s="9" t="s">
        <v>8</v>
      </c>
      <c r="F1369" s="11" t="s">
        <v>8</v>
      </c>
      <c r="G1369" s="7" t="s">
        <v>8</v>
      </c>
      <c r="H1369" s="9" t="s">
        <v>8</v>
      </c>
      <c r="I1369" s="11" t="s">
        <v>8</v>
      </c>
      <c r="J1369" s="7" t="s">
        <v>8</v>
      </c>
      <c r="K1369" s="9" t="s">
        <v>8</v>
      </c>
      <c r="L1369" s="11" t="s">
        <v>8</v>
      </c>
      <c r="M1369" s="7" t="s">
        <v>8</v>
      </c>
      <c r="N1369" s="9" t="s">
        <v>8</v>
      </c>
      <c r="O1369" s="11" t="s">
        <v>8</v>
      </c>
      <c r="P1369" s="7" t="s">
        <v>8</v>
      </c>
      <c r="Q1369" s="9" t="s">
        <v>8</v>
      </c>
      <c r="R1369" s="11" t="s">
        <v>8</v>
      </c>
      <c r="S1369" s="7" t="s">
        <v>8</v>
      </c>
      <c r="T1369" s="9" t="s">
        <v>8</v>
      </c>
    </row>
    <row r="1370" spans="1:20" ht="14.1" customHeight="1" x14ac:dyDescent="0.3">
      <c r="A1370" s="3" t="s">
        <v>5194</v>
      </c>
      <c r="B1370" s="3" t="s">
        <v>7186</v>
      </c>
      <c r="C1370" s="11" t="s">
        <v>8</v>
      </c>
      <c r="D1370" s="7" t="s">
        <v>8</v>
      </c>
      <c r="E1370" s="9" t="s">
        <v>8</v>
      </c>
      <c r="F1370" s="11" t="s">
        <v>8</v>
      </c>
      <c r="G1370" s="7" t="s">
        <v>8</v>
      </c>
      <c r="H1370" s="9" t="s">
        <v>8</v>
      </c>
      <c r="I1370" s="11" t="s">
        <v>8</v>
      </c>
      <c r="J1370" s="7" t="s">
        <v>8</v>
      </c>
      <c r="K1370" s="9" t="s">
        <v>8</v>
      </c>
      <c r="L1370" s="11" t="s">
        <v>8</v>
      </c>
      <c r="M1370" s="7" t="s">
        <v>8</v>
      </c>
      <c r="N1370" s="9" t="s">
        <v>8</v>
      </c>
      <c r="O1370" s="11" t="s">
        <v>8</v>
      </c>
      <c r="P1370" s="7" t="s">
        <v>8</v>
      </c>
      <c r="Q1370" s="9" t="s">
        <v>8</v>
      </c>
      <c r="R1370" s="11" t="s">
        <v>8</v>
      </c>
      <c r="S1370" s="7" t="s">
        <v>8</v>
      </c>
      <c r="T1370" s="9" t="s">
        <v>8</v>
      </c>
    </row>
    <row r="1371" spans="1:20" ht="29.1" customHeight="1" x14ac:dyDescent="0.3">
      <c r="A1371" s="3" t="s">
        <v>5198</v>
      </c>
      <c r="B1371" s="2" t="s">
        <v>7851</v>
      </c>
      <c r="C1371" s="11">
        <v>57</v>
      </c>
      <c r="D1371" s="7">
        <v>207.49646196</v>
      </c>
      <c r="E1371" s="9">
        <v>13636.926126346299</v>
      </c>
      <c r="F1371" s="11" t="s">
        <v>8</v>
      </c>
      <c r="G1371" s="7" t="s">
        <v>8</v>
      </c>
      <c r="H1371" s="9" t="s">
        <v>8</v>
      </c>
      <c r="I1371" s="11">
        <v>14</v>
      </c>
      <c r="J1371" s="7">
        <v>189.48728269</v>
      </c>
      <c r="K1371" s="9">
        <v>12822.577694228799</v>
      </c>
      <c r="L1371" s="11" t="s">
        <v>8</v>
      </c>
      <c r="M1371" s="7" t="s">
        <v>8</v>
      </c>
      <c r="N1371" s="9" t="s">
        <v>8</v>
      </c>
      <c r="O1371" s="11" t="s">
        <v>8</v>
      </c>
      <c r="P1371" s="7" t="s">
        <v>8</v>
      </c>
      <c r="Q1371" s="9" t="s">
        <v>8</v>
      </c>
      <c r="R1371" s="11" t="s">
        <v>8</v>
      </c>
      <c r="S1371" s="7" t="s">
        <v>8</v>
      </c>
      <c r="T1371" s="9" t="s">
        <v>8</v>
      </c>
    </row>
    <row r="1372" spans="1:20" ht="29.1" customHeight="1" x14ac:dyDescent="0.3">
      <c r="A1372" s="3" t="s">
        <v>5201</v>
      </c>
      <c r="B1372" s="2" t="s">
        <v>7852</v>
      </c>
      <c r="C1372" s="11" t="s">
        <v>8</v>
      </c>
      <c r="D1372" s="7" t="s">
        <v>8</v>
      </c>
      <c r="E1372" s="9" t="s">
        <v>8</v>
      </c>
      <c r="F1372" s="11" t="s">
        <v>8</v>
      </c>
      <c r="G1372" s="7" t="s">
        <v>8</v>
      </c>
      <c r="H1372" s="9" t="s">
        <v>8</v>
      </c>
      <c r="I1372" s="11" t="s">
        <v>8</v>
      </c>
      <c r="J1372" s="7" t="s">
        <v>8</v>
      </c>
      <c r="K1372" s="9" t="s">
        <v>8</v>
      </c>
      <c r="L1372" s="11" t="s">
        <v>8</v>
      </c>
      <c r="M1372" s="7" t="s">
        <v>8</v>
      </c>
      <c r="N1372" s="9" t="s">
        <v>8</v>
      </c>
      <c r="O1372" s="11" t="s">
        <v>8</v>
      </c>
      <c r="P1372" s="7" t="s">
        <v>8</v>
      </c>
      <c r="Q1372" s="9" t="s">
        <v>8</v>
      </c>
      <c r="R1372" s="11" t="s">
        <v>8</v>
      </c>
      <c r="S1372" s="7" t="s">
        <v>8</v>
      </c>
      <c r="T1372" s="9" t="s">
        <v>8</v>
      </c>
    </row>
    <row r="1373" spans="1:20" ht="29.1" customHeight="1" x14ac:dyDescent="0.3">
      <c r="A1373" s="3" t="s">
        <v>5204</v>
      </c>
      <c r="B1373" s="2" t="s">
        <v>7853</v>
      </c>
      <c r="C1373" s="11" t="s">
        <v>8</v>
      </c>
      <c r="D1373" s="7" t="s">
        <v>8</v>
      </c>
      <c r="E1373" s="9" t="s">
        <v>8</v>
      </c>
      <c r="F1373" s="11" t="s">
        <v>8</v>
      </c>
      <c r="G1373" s="7" t="s">
        <v>8</v>
      </c>
      <c r="H1373" s="9" t="s">
        <v>8</v>
      </c>
      <c r="I1373" s="11" t="s">
        <v>8</v>
      </c>
      <c r="J1373" s="7" t="s">
        <v>8</v>
      </c>
      <c r="K1373" s="9" t="s">
        <v>8</v>
      </c>
      <c r="L1373" s="11" t="s">
        <v>8</v>
      </c>
      <c r="M1373" s="7" t="s">
        <v>8</v>
      </c>
      <c r="N1373" s="9" t="s">
        <v>8</v>
      </c>
      <c r="O1373" s="11" t="s">
        <v>8</v>
      </c>
      <c r="P1373" s="7" t="s">
        <v>8</v>
      </c>
      <c r="Q1373" s="9" t="s">
        <v>8</v>
      </c>
      <c r="R1373" s="11" t="s">
        <v>8</v>
      </c>
      <c r="S1373" s="7" t="s">
        <v>8</v>
      </c>
      <c r="T1373" s="9" t="s">
        <v>8</v>
      </c>
    </row>
    <row r="1374" spans="1:20" ht="29.1" customHeight="1" x14ac:dyDescent="0.3">
      <c r="A1374" s="3" t="s">
        <v>5207</v>
      </c>
      <c r="B1374" s="2" t="s">
        <v>5208</v>
      </c>
      <c r="C1374" s="11">
        <v>34</v>
      </c>
      <c r="D1374" s="7">
        <v>212.02349208999999</v>
      </c>
      <c r="E1374" s="9">
        <v>12255.750522927499</v>
      </c>
      <c r="F1374" s="11" t="s">
        <v>8</v>
      </c>
      <c r="G1374" s="7" t="s">
        <v>8</v>
      </c>
      <c r="H1374" s="9" t="s">
        <v>8</v>
      </c>
      <c r="I1374" s="11">
        <v>11</v>
      </c>
      <c r="J1374" s="7">
        <v>128.84287523</v>
      </c>
      <c r="K1374" s="9">
        <v>7665.0723134529699</v>
      </c>
      <c r="L1374" s="11" t="s">
        <v>8</v>
      </c>
      <c r="M1374" s="7" t="s">
        <v>8</v>
      </c>
      <c r="N1374" s="9" t="s">
        <v>8</v>
      </c>
      <c r="O1374" s="11" t="s">
        <v>8</v>
      </c>
      <c r="P1374" s="7" t="s">
        <v>8</v>
      </c>
      <c r="Q1374" s="9" t="s">
        <v>8</v>
      </c>
      <c r="R1374" s="11" t="s">
        <v>8</v>
      </c>
      <c r="S1374" s="7" t="s">
        <v>8</v>
      </c>
      <c r="T1374" s="9" t="s">
        <v>8</v>
      </c>
    </row>
    <row r="1375" spans="1:20" ht="29.1" customHeight="1" x14ac:dyDescent="0.3">
      <c r="A1375" s="3" t="s">
        <v>5211</v>
      </c>
      <c r="B1375" s="2" t="s">
        <v>7854</v>
      </c>
      <c r="C1375" s="11" t="s">
        <v>8</v>
      </c>
      <c r="D1375" s="7" t="s">
        <v>8</v>
      </c>
      <c r="E1375" s="9" t="s">
        <v>8</v>
      </c>
      <c r="F1375" s="11" t="s">
        <v>8</v>
      </c>
      <c r="G1375" s="7" t="s">
        <v>8</v>
      </c>
      <c r="H1375" s="9" t="s">
        <v>8</v>
      </c>
      <c r="I1375" s="11" t="s">
        <v>8</v>
      </c>
      <c r="J1375" s="7" t="s">
        <v>8</v>
      </c>
      <c r="K1375" s="9" t="s">
        <v>8</v>
      </c>
      <c r="L1375" s="11" t="s">
        <v>8</v>
      </c>
      <c r="M1375" s="7" t="s">
        <v>8</v>
      </c>
      <c r="N1375" s="9" t="s">
        <v>8</v>
      </c>
      <c r="O1375" s="11" t="s">
        <v>8</v>
      </c>
      <c r="P1375" s="7" t="s">
        <v>8</v>
      </c>
      <c r="Q1375" s="9" t="s">
        <v>8</v>
      </c>
      <c r="R1375" s="11" t="s">
        <v>8</v>
      </c>
      <c r="S1375" s="7" t="s">
        <v>8</v>
      </c>
      <c r="T1375" s="9" t="s">
        <v>8</v>
      </c>
    </row>
    <row r="1376" spans="1:20" ht="29.1" customHeight="1" x14ac:dyDescent="0.3">
      <c r="A1376" s="3" t="s">
        <v>5215</v>
      </c>
      <c r="B1376" s="2" t="s">
        <v>7855</v>
      </c>
      <c r="C1376" s="11" t="s">
        <v>8</v>
      </c>
      <c r="D1376" s="7" t="s">
        <v>8</v>
      </c>
      <c r="E1376" s="9" t="s">
        <v>8</v>
      </c>
      <c r="F1376" s="11" t="s">
        <v>8</v>
      </c>
      <c r="G1376" s="7" t="s">
        <v>8</v>
      </c>
      <c r="H1376" s="9" t="s">
        <v>8</v>
      </c>
      <c r="I1376" s="11" t="s">
        <v>8</v>
      </c>
      <c r="J1376" s="7" t="s">
        <v>8</v>
      </c>
      <c r="K1376" s="9" t="s">
        <v>8</v>
      </c>
      <c r="L1376" s="11" t="s">
        <v>8</v>
      </c>
      <c r="M1376" s="7" t="s">
        <v>8</v>
      </c>
      <c r="N1376" s="9" t="s">
        <v>8</v>
      </c>
      <c r="O1376" s="11" t="s">
        <v>8</v>
      </c>
      <c r="P1376" s="7" t="s">
        <v>8</v>
      </c>
      <c r="Q1376" s="9" t="s">
        <v>8</v>
      </c>
      <c r="R1376" s="11" t="s">
        <v>8</v>
      </c>
      <c r="S1376" s="7" t="s">
        <v>8</v>
      </c>
      <c r="T1376" s="9" t="s">
        <v>8</v>
      </c>
    </row>
    <row r="1377" spans="1:20" ht="29.1" customHeight="1" x14ac:dyDescent="0.3">
      <c r="A1377" s="3" t="s">
        <v>5218</v>
      </c>
      <c r="B1377" s="2" t="s">
        <v>7856</v>
      </c>
      <c r="C1377" s="11" t="s">
        <v>8</v>
      </c>
      <c r="D1377" s="7" t="s">
        <v>8</v>
      </c>
      <c r="E1377" s="9" t="s">
        <v>8</v>
      </c>
      <c r="F1377" s="11" t="s">
        <v>8</v>
      </c>
      <c r="G1377" s="7" t="s">
        <v>8</v>
      </c>
      <c r="H1377" s="9" t="s">
        <v>8</v>
      </c>
      <c r="I1377" s="11" t="s">
        <v>8</v>
      </c>
      <c r="J1377" s="7" t="s">
        <v>8</v>
      </c>
      <c r="K1377" s="9" t="s">
        <v>8</v>
      </c>
      <c r="L1377" s="11" t="s">
        <v>8</v>
      </c>
      <c r="M1377" s="7" t="s">
        <v>8</v>
      </c>
      <c r="N1377" s="9" t="s">
        <v>8</v>
      </c>
      <c r="O1377" s="11" t="s">
        <v>8</v>
      </c>
      <c r="P1377" s="7" t="s">
        <v>8</v>
      </c>
      <c r="Q1377" s="9" t="s">
        <v>8</v>
      </c>
      <c r="R1377" s="11" t="s">
        <v>8</v>
      </c>
      <c r="S1377" s="7" t="s">
        <v>8</v>
      </c>
      <c r="T1377" s="9" t="s">
        <v>8</v>
      </c>
    </row>
    <row r="1378" spans="1:20" ht="14.1" customHeight="1" x14ac:dyDescent="0.3">
      <c r="A1378" s="3" t="s">
        <v>5222</v>
      </c>
      <c r="B1378" s="3" t="s">
        <v>7194</v>
      </c>
      <c r="C1378" s="11" t="s">
        <v>8</v>
      </c>
      <c r="D1378" s="7" t="s">
        <v>8</v>
      </c>
      <c r="E1378" s="9" t="s">
        <v>8</v>
      </c>
      <c r="F1378" s="11" t="s">
        <v>8</v>
      </c>
      <c r="G1378" s="7" t="s">
        <v>8</v>
      </c>
      <c r="H1378" s="9" t="s">
        <v>8</v>
      </c>
      <c r="I1378" s="11" t="s">
        <v>8</v>
      </c>
      <c r="J1378" s="7" t="s">
        <v>8</v>
      </c>
      <c r="K1378" s="9" t="s">
        <v>8</v>
      </c>
      <c r="L1378" s="11" t="s">
        <v>8</v>
      </c>
      <c r="M1378" s="7" t="s">
        <v>8</v>
      </c>
      <c r="N1378" s="9" t="s">
        <v>8</v>
      </c>
      <c r="O1378" s="11" t="s">
        <v>8</v>
      </c>
      <c r="P1378" s="7" t="s">
        <v>8</v>
      </c>
      <c r="Q1378" s="9" t="s">
        <v>8</v>
      </c>
      <c r="R1378" s="11" t="s">
        <v>8</v>
      </c>
      <c r="S1378" s="7" t="s">
        <v>8</v>
      </c>
      <c r="T1378" s="9" t="s">
        <v>8</v>
      </c>
    </row>
    <row r="1379" spans="1:20" ht="14.1" customHeight="1" x14ac:dyDescent="0.3">
      <c r="A1379" s="3" t="s">
        <v>5226</v>
      </c>
      <c r="B1379" s="3" t="s">
        <v>7195</v>
      </c>
      <c r="C1379" s="11" t="s">
        <v>8</v>
      </c>
      <c r="D1379" s="7" t="s">
        <v>8</v>
      </c>
      <c r="E1379" s="9" t="s">
        <v>8</v>
      </c>
      <c r="F1379" s="11" t="s">
        <v>8</v>
      </c>
      <c r="G1379" s="7" t="s">
        <v>8</v>
      </c>
      <c r="H1379" s="9" t="s">
        <v>8</v>
      </c>
      <c r="I1379" s="11" t="s">
        <v>8</v>
      </c>
      <c r="J1379" s="7" t="s">
        <v>8</v>
      </c>
      <c r="K1379" s="9" t="s">
        <v>8</v>
      </c>
      <c r="L1379" s="11" t="s">
        <v>8</v>
      </c>
      <c r="M1379" s="7" t="s">
        <v>8</v>
      </c>
      <c r="N1379" s="9" t="s">
        <v>8</v>
      </c>
      <c r="O1379" s="11" t="s">
        <v>8</v>
      </c>
      <c r="P1379" s="7" t="s">
        <v>8</v>
      </c>
      <c r="Q1379" s="9" t="s">
        <v>8</v>
      </c>
      <c r="R1379" s="11" t="s">
        <v>8</v>
      </c>
      <c r="S1379" s="7" t="s">
        <v>8</v>
      </c>
      <c r="T1379" s="9" t="s">
        <v>8</v>
      </c>
    </row>
    <row r="1380" spans="1:20" ht="29.1" customHeight="1" x14ac:dyDescent="0.3">
      <c r="A1380" s="3" t="s">
        <v>5229</v>
      </c>
      <c r="B1380" s="2" t="s">
        <v>7857</v>
      </c>
      <c r="C1380" s="11" t="s">
        <v>8</v>
      </c>
      <c r="D1380" s="7" t="s">
        <v>8</v>
      </c>
      <c r="E1380" s="9" t="s">
        <v>8</v>
      </c>
      <c r="F1380" s="11" t="s">
        <v>8</v>
      </c>
      <c r="G1380" s="7" t="s">
        <v>8</v>
      </c>
      <c r="H1380" s="9" t="s">
        <v>8</v>
      </c>
      <c r="I1380" s="11" t="s">
        <v>8</v>
      </c>
      <c r="J1380" s="7" t="s">
        <v>8</v>
      </c>
      <c r="K1380" s="9" t="s">
        <v>8</v>
      </c>
      <c r="L1380" s="11" t="s">
        <v>8</v>
      </c>
      <c r="M1380" s="7" t="s">
        <v>8</v>
      </c>
      <c r="N1380" s="9" t="s">
        <v>8</v>
      </c>
      <c r="O1380" s="11" t="s">
        <v>8</v>
      </c>
      <c r="P1380" s="7" t="s">
        <v>8</v>
      </c>
      <c r="Q1380" s="9" t="s">
        <v>8</v>
      </c>
      <c r="R1380" s="11" t="s">
        <v>8</v>
      </c>
      <c r="S1380" s="7" t="s">
        <v>8</v>
      </c>
      <c r="T1380" s="9" t="s">
        <v>8</v>
      </c>
    </row>
    <row r="1381" spans="1:20" ht="14.1" customHeight="1" x14ac:dyDescent="0.3">
      <c r="A1381" s="3" t="s">
        <v>5232</v>
      </c>
      <c r="B1381" s="3" t="s">
        <v>7197</v>
      </c>
      <c r="C1381" s="11" t="s">
        <v>8</v>
      </c>
      <c r="D1381" s="7" t="s">
        <v>8</v>
      </c>
      <c r="E1381" s="9" t="s">
        <v>8</v>
      </c>
      <c r="F1381" s="11" t="s">
        <v>8</v>
      </c>
      <c r="G1381" s="7" t="s">
        <v>8</v>
      </c>
      <c r="H1381" s="9" t="s">
        <v>8</v>
      </c>
      <c r="I1381" s="11" t="s">
        <v>8</v>
      </c>
      <c r="J1381" s="7" t="s">
        <v>8</v>
      </c>
      <c r="K1381" s="9" t="s">
        <v>8</v>
      </c>
      <c r="L1381" s="11" t="s">
        <v>8</v>
      </c>
      <c r="M1381" s="7" t="s">
        <v>8</v>
      </c>
      <c r="N1381" s="9" t="s">
        <v>8</v>
      </c>
      <c r="O1381" s="11" t="s">
        <v>8</v>
      </c>
      <c r="P1381" s="7" t="s">
        <v>8</v>
      </c>
      <c r="Q1381" s="9" t="s">
        <v>8</v>
      </c>
      <c r="R1381" s="11" t="s">
        <v>8</v>
      </c>
      <c r="S1381" s="7" t="s">
        <v>8</v>
      </c>
      <c r="T1381" s="9" t="s">
        <v>8</v>
      </c>
    </row>
    <row r="1382" spans="1:20" ht="29.1" customHeight="1" x14ac:dyDescent="0.3">
      <c r="A1382" s="3" t="s">
        <v>5236</v>
      </c>
      <c r="B1382" s="2" t="s">
        <v>7858</v>
      </c>
      <c r="C1382" s="11" t="s">
        <v>8</v>
      </c>
      <c r="D1382" s="7" t="s">
        <v>8</v>
      </c>
      <c r="E1382" s="9" t="s">
        <v>8</v>
      </c>
      <c r="F1382" s="11" t="s">
        <v>8</v>
      </c>
      <c r="G1382" s="7" t="s">
        <v>8</v>
      </c>
      <c r="H1382" s="9" t="s">
        <v>8</v>
      </c>
      <c r="I1382" s="11" t="s">
        <v>8</v>
      </c>
      <c r="J1382" s="7" t="s">
        <v>8</v>
      </c>
      <c r="K1382" s="9" t="s">
        <v>8</v>
      </c>
      <c r="L1382" s="11" t="s">
        <v>8</v>
      </c>
      <c r="M1382" s="7" t="s">
        <v>8</v>
      </c>
      <c r="N1382" s="9" t="s">
        <v>8</v>
      </c>
      <c r="O1382" s="11" t="s">
        <v>8</v>
      </c>
      <c r="P1382" s="7" t="s">
        <v>8</v>
      </c>
      <c r="Q1382" s="9" t="s">
        <v>8</v>
      </c>
      <c r="R1382" s="11" t="s">
        <v>8</v>
      </c>
      <c r="S1382" s="7" t="s">
        <v>8</v>
      </c>
      <c r="T1382" s="9" t="s">
        <v>8</v>
      </c>
    </row>
    <row r="1383" spans="1:20" ht="14.1" customHeight="1" x14ac:dyDescent="0.3">
      <c r="A1383" s="3" t="s">
        <v>5240</v>
      </c>
      <c r="B1383" s="3" t="s">
        <v>7199</v>
      </c>
      <c r="C1383" s="11" t="s">
        <v>8</v>
      </c>
      <c r="D1383" s="7" t="s">
        <v>8</v>
      </c>
      <c r="E1383" s="9" t="s">
        <v>8</v>
      </c>
      <c r="F1383" s="11" t="s">
        <v>8</v>
      </c>
      <c r="G1383" s="7" t="s">
        <v>8</v>
      </c>
      <c r="H1383" s="9" t="s">
        <v>8</v>
      </c>
      <c r="I1383" s="11" t="s">
        <v>8</v>
      </c>
      <c r="J1383" s="7" t="s">
        <v>8</v>
      </c>
      <c r="K1383" s="9" t="s">
        <v>8</v>
      </c>
      <c r="L1383" s="11" t="s">
        <v>8</v>
      </c>
      <c r="M1383" s="7" t="s">
        <v>8</v>
      </c>
      <c r="N1383" s="9" t="s">
        <v>8</v>
      </c>
      <c r="O1383" s="11" t="s">
        <v>8</v>
      </c>
      <c r="P1383" s="7" t="s">
        <v>8</v>
      </c>
      <c r="Q1383" s="9" t="s">
        <v>8</v>
      </c>
      <c r="R1383" s="11" t="s">
        <v>8</v>
      </c>
      <c r="S1383" s="7" t="s">
        <v>8</v>
      </c>
      <c r="T1383" s="9" t="s">
        <v>8</v>
      </c>
    </row>
    <row r="1384" spans="1:20" ht="29.1" customHeight="1" x14ac:dyDescent="0.3">
      <c r="A1384" s="3" t="s">
        <v>5244</v>
      </c>
      <c r="B1384" s="2" t="s">
        <v>7859</v>
      </c>
      <c r="C1384" s="11" t="s">
        <v>8</v>
      </c>
      <c r="D1384" s="7" t="s">
        <v>8</v>
      </c>
      <c r="E1384" s="9" t="s">
        <v>8</v>
      </c>
      <c r="F1384" s="11" t="s">
        <v>8</v>
      </c>
      <c r="G1384" s="7" t="s">
        <v>8</v>
      </c>
      <c r="H1384" s="9" t="s">
        <v>8</v>
      </c>
      <c r="I1384" s="11" t="s">
        <v>8</v>
      </c>
      <c r="J1384" s="7" t="s">
        <v>8</v>
      </c>
      <c r="K1384" s="9" t="s">
        <v>8</v>
      </c>
      <c r="L1384" s="11" t="s">
        <v>8</v>
      </c>
      <c r="M1384" s="7" t="s">
        <v>8</v>
      </c>
      <c r="N1384" s="9" t="s">
        <v>8</v>
      </c>
      <c r="O1384" s="11" t="s">
        <v>8</v>
      </c>
      <c r="P1384" s="7" t="s">
        <v>8</v>
      </c>
      <c r="Q1384" s="9" t="s">
        <v>8</v>
      </c>
      <c r="R1384" s="11" t="s">
        <v>8</v>
      </c>
      <c r="S1384" s="7" t="s">
        <v>8</v>
      </c>
      <c r="T1384" s="9" t="s">
        <v>8</v>
      </c>
    </row>
    <row r="1385" spans="1:20" ht="14.1" customHeight="1" x14ac:dyDescent="0.3">
      <c r="A1385" s="3" t="s">
        <v>5248</v>
      </c>
      <c r="B1385" s="3" t="s">
        <v>7201</v>
      </c>
      <c r="C1385" s="11" t="s">
        <v>8</v>
      </c>
      <c r="D1385" s="7" t="s">
        <v>8</v>
      </c>
      <c r="E1385" s="9" t="s">
        <v>8</v>
      </c>
      <c r="F1385" s="11" t="s">
        <v>8</v>
      </c>
      <c r="G1385" s="7" t="s">
        <v>8</v>
      </c>
      <c r="H1385" s="9" t="s">
        <v>8</v>
      </c>
      <c r="I1385" s="11" t="s">
        <v>8</v>
      </c>
      <c r="J1385" s="7" t="s">
        <v>8</v>
      </c>
      <c r="K1385" s="9" t="s">
        <v>8</v>
      </c>
      <c r="L1385" s="11" t="s">
        <v>8</v>
      </c>
      <c r="M1385" s="7" t="s">
        <v>8</v>
      </c>
      <c r="N1385" s="9" t="s">
        <v>8</v>
      </c>
      <c r="O1385" s="11" t="s">
        <v>8</v>
      </c>
      <c r="P1385" s="7" t="s">
        <v>8</v>
      </c>
      <c r="Q1385" s="9" t="s">
        <v>8</v>
      </c>
      <c r="R1385" s="11" t="s">
        <v>8</v>
      </c>
      <c r="S1385" s="7" t="s">
        <v>8</v>
      </c>
      <c r="T1385" s="9" t="s">
        <v>8</v>
      </c>
    </row>
    <row r="1386" spans="1:20" ht="29.1" customHeight="1" x14ac:dyDescent="0.3">
      <c r="A1386" s="3" t="s">
        <v>5252</v>
      </c>
      <c r="B1386" s="2" t="s">
        <v>7860</v>
      </c>
      <c r="C1386" s="11">
        <v>276</v>
      </c>
      <c r="D1386" s="7">
        <v>226.96040959999999</v>
      </c>
      <c r="E1386" s="9">
        <v>14100.3288922312</v>
      </c>
      <c r="F1386" s="11">
        <v>17</v>
      </c>
      <c r="G1386" s="7">
        <v>442.58056894999999</v>
      </c>
      <c r="H1386" s="9">
        <v>27264.348324609298</v>
      </c>
      <c r="I1386" s="11">
        <v>83</v>
      </c>
      <c r="J1386" s="7">
        <v>147.13409861</v>
      </c>
      <c r="K1386" s="9">
        <v>9229.0770525328408</v>
      </c>
      <c r="L1386" s="11" t="s">
        <v>8</v>
      </c>
      <c r="M1386" s="7" t="s">
        <v>8</v>
      </c>
      <c r="N1386" s="9" t="s">
        <v>8</v>
      </c>
      <c r="O1386" s="11" t="s">
        <v>8</v>
      </c>
      <c r="P1386" s="7" t="s">
        <v>8</v>
      </c>
      <c r="Q1386" s="9" t="s">
        <v>8</v>
      </c>
      <c r="R1386" s="11" t="s">
        <v>8</v>
      </c>
      <c r="S1386" s="7" t="s">
        <v>8</v>
      </c>
      <c r="T1386" s="9" t="s">
        <v>8</v>
      </c>
    </row>
    <row r="1387" spans="1:20" ht="29.1" customHeight="1" x14ac:dyDescent="0.3">
      <c r="A1387" s="3" t="s">
        <v>5255</v>
      </c>
      <c r="B1387" s="2" t="s">
        <v>7861</v>
      </c>
      <c r="C1387" s="11">
        <v>114</v>
      </c>
      <c r="D1387" s="7">
        <v>142.18964427</v>
      </c>
      <c r="E1387" s="9">
        <v>8976.4614815138302</v>
      </c>
      <c r="F1387" s="11" t="s">
        <v>8</v>
      </c>
      <c r="G1387" s="7" t="s">
        <v>8</v>
      </c>
      <c r="H1387" s="9" t="s">
        <v>8</v>
      </c>
      <c r="I1387" s="11">
        <v>15</v>
      </c>
      <c r="J1387" s="7">
        <v>148.49922581999999</v>
      </c>
      <c r="K1387" s="9">
        <v>9620.56725125495</v>
      </c>
      <c r="L1387" s="11" t="s">
        <v>8</v>
      </c>
      <c r="M1387" s="7" t="s">
        <v>8</v>
      </c>
      <c r="N1387" s="9" t="s">
        <v>8</v>
      </c>
      <c r="O1387" s="11">
        <v>17</v>
      </c>
      <c r="P1387" s="7">
        <v>172.22277201</v>
      </c>
      <c r="Q1387" s="9">
        <v>10908.06801497</v>
      </c>
      <c r="R1387" s="11" t="s">
        <v>8</v>
      </c>
      <c r="S1387" s="7" t="s">
        <v>8</v>
      </c>
      <c r="T1387" s="9" t="s">
        <v>8</v>
      </c>
    </row>
    <row r="1388" spans="1:20" ht="29.1" customHeight="1" x14ac:dyDescent="0.3">
      <c r="A1388" s="3" t="s">
        <v>5259</v>
      </c>
      <c r="B1388" s="2" t="s">
        <v>7862</v>
      </c>
      <c r="C1388" s="11" t="s">
        <v>8</v>
      </c>
      <c r="D1388" s="7" t="s">
        <v>8</v>
      </c>
      <c r="E1388" s="9" t="s">
        <v>8</v>
      </c>
      <c r="F1388" s="11" t="s">
        <v>8</v>
      </c>
      <c r="G1388" s="7" t="s">
        <v>8</v>
      </c>
      <c r="H1388" s="9" t="s">
        <v>8</v>
      </c>
      <c r="I1388" s="11" t="s">
        <v>8</v>
      </c>
      <c r="J1388" s="7" t="s">
        <v>8</v>
      </c>
      <c r="K1388" s="9" t="s">
        <v>8</v>
      </c>
      <c r="L1388" s="11" t="s">
        <v>8</v>
      </c>
      <c r="M1388" s="7" t="s">
        <v>8</v>
      </c>
      <c r="N1388" s="9" t="s">
        <v>8</v>
      </c>
      <c r="O1388" s="11" t="s">
        <v>8</v>
      </c>
      <c r="P1388" s="7" t="s">
        <v>8</v>
      </c>
      <c r="Q1388" s="9" t="s">
        <v>8</v>
      </c>
      <c r="R1388" s="11" t="s">
        <v>8</v>
      </c>
      <c r="S1388" s="7" t="s">
        <v>8</v>
      </c>
      <c r="T1388" s="9" t="s">
        <v>8</v>
      </c>
    </row>
    <row r="1389" spans="1:20" ht="29.1" customHeight="1" x14ac:dyDescent="0.3">
      <c r="A1389" s="3" t="s">
        <v>5263</v>
      </c>
      <c r="B1389" s="2" t="s">
        <v>7863</v>
      </c>
      <c r="C1389" s="11" t="s">
        <v>8</v>
      </c>
      <c r="D1389" s="7" t="s">
        <v>8</v>
      </c>
      <c r="E1389" s="9" t="s">
        <v>8</v>
      </c>
      <c r="F1389" s="11" t="s">
        <v>8</v>
      </c>
      <c r="G1389" s="7" t="s">
        <v>8</v>
      </c>
      <c r="H1389" s="9" t="s">
        <v>8</v>
      </c>
      <c r="I1389" s="11" t="s">
        <v>8</v>
      </c>
      <c r="J1389" s="7" t="s">
        <v>8</v>
      </c>
      <c r="K1389" s="9" t="s">
        <v>8</v>
      </c>
      <c r="L1389" s="11" t="s">
        <v>8</v>
      </c>
      <c r="M1389" s="7" t="s">
        <v>8</v>
      </c>
      <c r="N1389" s="9" t="s">
        <v>8</v>
      </c>
      <c r="O1389" s="11" t="s">
        <v>8</v>
      </c>
      <c r="P1389" s="7" t="s">
        <v>8</v>
      </c>
      <c r="Q1389" s="9" t="s">
        <v>8</v>
      </c>
      <c r="R1389" s="11" t="s">
        <v>8</v>
      </c>
      <c r="S1389" s="7" t="s">
        <v>8</v>
      </c>
      <c r="T1389" s="9" t="s">
        <v>8</v>
      </c>
    </row>
    <row r="1390" spans="1:20" ht="14.1" customHeight="1" x14ac:dyDescent="0.3">
      <c r="A1390" s="3" t="s">
        <v>5266</v>
      </c>
      <c r="B1390" s="3" t="s">
        <v>7206</v>
      </c>
      <c r="C1390" s="11">
        <v>31</v>
      </c>
      <c r="D1390" s="7">
        <v>241.82760578</v>
      </c>
      <c r="E1390" s="9">
        <v>15972.5609900525</v>
      </c>
      <c r="F1390" s="11" t="s">
        <v>8</v>
      </c>
      <c r="G1390" s="7" t="s">
        <v>8</v>
      </c>
      <c r="H1390" s="9" t="s">
        <v>8</v>
      </c>
      <c r="I1390" s="11" t="s">
        <v>8</v>
      </c>
      <c r="J1390" s="7" t="s">
        <v>8</v>
      </c>
      <c r="K1390" s="9" t="s">
        <v>8</v>
      </c>
      <c r="L1390" s="11" t="s">
        <v>8</v>
      </c>
      <c r="M1390" s="7" t="s">
        <v>8</v>
      </c>
      <c r="N1390" s="9" t="s">
        <v>8</v>
      </c>
      <c r="O1390" s="11" t="s">
        <v>8</v>
      </c>
      <c r="P1390" s="7" t="s">
        <v>8</v>
      </c>
      <c r="Q1390" s="9" t="s">
        <v>8</v>
      </c>
      <c r="R1390" s="11" t="s">
        <v>8</v>
      </c>
      <c r="S1390" s="7" t="s">
        <v>8</v>
      </c>
      <c r="T1390" s="9" t="s">
        <v>8</v>
      </c>
    </row>
    <row r="1391" spans="1:20" ht="14.1" customHeight="1" x14ac:dyDescent="0.3">
      <c r="A1391" s="3" t="s">
        <v>5269</v>
      </c>
      <c r="B1391" s="3" t="s">
        <v>5270</v>
      </c>
      <c r="C1391" s="11">
        <v>119</v>
      </c>
      <c r="D1391" s="7">
        <v>181.08807049000001</v>
      </c>
      <c r="E1391" s="9">
        <v>12038.1209298631</v>
      </c>
      <c r="F1391" s="11" t="s">
        <v>8</v>
      </c>
      <c r="G1391" s="7" t="s">
        <v>8</v>
      </c>
      <c r="H1391" s="9" t="s">
        <v>8</v>
      </c>
      <c r="I1391" s="11">
        <v>23</v>
      </c>
      <c r="J1391" s="7">
        <v>157.94699116000001</v>
      </c>
      <c r="K1391" s="9">
        <v>10935.6202418759</v>
      </c>
      <c r="L1391" s="11" t="s">
        <v>8</v>
      </c>
      <c r="M1391" s="7" t="s">
        <v>8</v>
      </c>
      <c r="N1391" s="9" t="s">
        <v>8</v>
      </c>
      <c r="O1391" s="11">
        <v>11</v>
      </c>
      <c r="P1391" s="7">
        <v>226.16087743</v>
      </c>
      <c r="Q1391" s="9">
        <v>14893.423094075601</v>
      </c>
      <c r="R1391" s="11" t="s">
        <v>8</v>
      </c>
      <c r="S1391" s="7" t="s">
        <v>8</v>
      </c>
      <c r="T1391" s="9" t="s">
        <v>8</v>
      </c>
    </row>
    <row r="1392" spans="1:20" ht="14.1" customHeight="1" x14ac:dyDescent="0.3">
      <c r="A1392" s="3" t="s">
        <v>5272</v>
      </c>
      <c r="B1392" s="3" t="s">
        <v>7207</v>
      </c>
      <c r="C1392" s="11">
        <v>16</v>
      </c>
      <c r="D1392" s="7">
        <v>426.98063680000001</v>
      </c>
      <c r="E1392" s="9">
        <v>26204.219976221601</v>
      </c>
      <c r="F1392" s="11" t="s">
        <v>8</v>
      </c>
      <c r="G1392" s="7" t="s">
        <v>8</v>
      </c>
      <c r="H1392" s="9" t="s">
        <v>8</v>
      </c>
      <c r="I1392" s="11" t="s">
        <v>8</v>
      </c>
      <c r="J1392" s="7" t="s">
        <v>8</v>
      </c>
      <c r="K1392" s="9" t="s">
        <v>8</v>
      </c>
      <c r="L1392" s="11" t="s">
        <v>8</v>
      </c>
      <c r="M1392" s="7" t="s">
        <v>8</v>
      </c>
      <c r="N1392" s="9" t="s">
        <v>8</v>
      </c>
      <c r="O1392" s="11" t="s">
        <v>8</v>
      </c>
      <c r="P1392" s="7" t="s">
        <v>8</v>
      </c>
      <c r="Q1392" s="9" t="s">
        <v>8</v>
      </c>
      <c r="R1392" s="11" t="s">
        <v>8</v>
      </c>
      <c r="S1392" s="7" t="s">
        <v>8</v>
      </c>
      <c r="T1392" s="9" t="s">
        <v>8</v>
      </c>
    </row>
    <row r="1393" spans="1:20" ht="14.1" customHeight="1" x14ac:dyDescent="0.3">
      <c r="A1393" s="3" t="s">
        <v>5276</v>
      </c>
      <c r="B1393" s="3" t="s">
        <v>7208</v>
      </c>
      <c r="C1393" s="11" t="s">
        <v>8</v>
      </c>
      <c r="D1393" s="7" t="s">
        <v>8</v>
      </c>
      <c r="E1393" s="9" t="s">
        <v>8</v>
      </c>
      <c r="F1393" s="11" t="s">
        <v>8</v>
      </c>
      <c r="G1393" s="7" t="s">
        <v>8</v>
      </c>
      <c r="H1393" s="9" t="s">
        <v>8</v>
      </c>
      <c r="I1393" s="11" t="s">
        <v>8</v>
      </c>
      <c r="J1393" s="7" t="s">
        <v>8</v>
      </c>
      <c r="K1393" s="9" t="s">
        <v>8</v>
      </c>
      <c r="L1393" s="11" t="s">
        <v>8</v>
      </c>
      <c r="M1393" s="7" t="s">
        <v>8</v>
      </c>
      <c r="N1393" s="9" t="s">
        <v>8</v>
      </c>
      <c r="O1393" s="11" t="s">
        <v>8</v>
      </c>
      <c r="P1393" s="7" t="s">
        <v>8</v>
      </c>
      <c r="Q1393" s="9" t="s">
        <v>8</v>
      </c>
      <c r="R1393" s="11" t="s">
        <v>8</v>
      </c>
      <c r="S1393" s="7" t="s">
        <v>8</v>
      </c>
      <c r="T1393" s="9" t="s">
        <v>8</v>
      </c>
    </row>
    <row r="1394" spans="1:20" ht="14.1" customHeight="1" x14ac:dyDescent="0.3">
      <c r="A1394" s="3" t="s">
        <v>5280</v>
      </c>
      <c r="B1394" s="3" t="s">
        <v>7209</v>
      </c>
      <c r="C1394" s="11" t="s">
        <v>8</v>
      </c>
      <c r="D1394" s="7" t="s">
        <v>8</v>
      </c>
      <c r="E1394" s="9" t="s">
        <v>8</v>
      </c>
      <c r="F1394" s="11" t="s">
        <v>8</v>
      </c>
      <c r="G1394" s="7" t="s">
        <v>8</v>
      </c>
      <c r="H1394" s="9" t="s">
        <v>8</v>
      </c>
      <c r="I1394" s="11" t="s">
        <v>8</v>
      </c>
      <c r="J1394" s="7" t="s">
        <v>8</v>
      </c>
      <c r="K1394" s="9" t="s">
        <v>8</v>
      </c>
      <c r="L1394" s="11" t="s">
        <v>8</v>
      </c>
      <c r="M1394" s="7" t="s">
        <v>8</v>
      </c>
      <c r="N1394" s="9" t="s">
        <v>8</v>
      </c>
      <c r="O1394" s="11" t="s">
        <v>8</v>
      </c>
      <c r="P1394" s="7" t="s">
        <v>8</v>
      </c>
      <c r="Q1394" s="9" t="s">
        <v>8</v>
      </c>
      <c r="R1394" s="11" t="s">
        <v>8</v>
      </c>
      <c r="S1394" s="7" t="s">
        <v>8</v>
      </c>
      <c r="T1394" s="9" t="s">
        <v>8</v>
      </c>
    </row>
    <row r="1395" spans="1:20" ht="29.1" customHeight="1" x14ac:dyDescent="0.3">
      <c r="A1395" s="3" t="s">
        <v>5284</v>
      </c>
      <c r="B1395" s="2" t="s">
        <v>7864</v>
      </c>
      <c r="C1395" s="11" t="s">
        <v>8</v>
      </c>
      <c r="D1395" s="7" t="s">
        <v>8</v>
      </c>
      <c r="E1395" s="9" t="s">
        <v>8</v>
      </c>
      <c r="F1395" s="11" t="s">
        <v>8</v>
      </c>
      <c r="G1395" s="7" t="s">
        <v>8</v>
      </c>
      <c r="H1395" s="9" t="s">
        <v>8</v>
      </c>
      <c r="I1395" s="11" t="s">
        <v>8</v>
      </c>
      <c r="J1395" s="7" t="s">
        <v>8</v>
      </c>
      <c r="K1395" s="9" t="s">
        <v>8</v>
      </c>
      <c r="L1395" s="11" t="s">
        <v>8</v>
      </c>
      <c r="M1395" s="7" t="s">
        <v>8</v>
      </c>
      <c r="N1395" s="9" t="s">
        <v>8</v>
      </c>
      <c r="O1395" s="11" t="s">
        <v>8</v>
      </c>
      <c r="P1395" s="7" t="s">
        <v>8</v>
      </c>
      <c r="Q1395" s="9" t="s">
        <v>8</v>
      </c>
      <c r="R1395" s="11" t="s">
        <v>8</v>
      </c>
      <c r="S1395" s="7" t="s">
        <v>8</v>
      </c>
      <c r="T1395" s="9" t="s">
        <v>8</v>
      </c>
    </row>
    <row r="1396" spans="1:20" ht="29.1" customHeight="1" x14ac:dyDescent="0.3">
      <c r="A1396" s="3" t="s">
        <v>5288</v>
      </c>
      <c r="B1396" s="2" t="s">
        <v>7865</v>
      </c>
      <c r="C1396" s="11">
        <v>31</v>
      </c>
      <c r="D1396" s="7">
        <v>177.19319204000001</v>
      </c>
      <c r="E1396" s="9">
        <v>12501.3394973411</v>
      </c>
      <c r="F1396" s="11" t="s">
        <v>8</v>
      </c>
      <c r="G1396" s="7" t="s">
        <v>8</v>
      </c>
      <c r="H1396" s="9" t="s">
        <v>8</v>
      </c>
      <c r="I1396" s="11" t="s">
        <v>8</v>
      </c>
      <c r="J1396" s="7" t="s">
        <v>8</v>
      </c>
      <c r="K1396" s="9" t="s">
        <v>8</v>
      </c>
      <c r="L1396" s="11" t="s">
        <v>8</v>
      </c>
      <c r="M1396" s="7" t="s">
        <v>8</v>
      </c>
      <c r="N1396" s="9" t="s">
        <v>8</v>
      </c>
      <c r="O1396" s="11" t="s">
        <v>8</v>
      </c>
      <c r="P1396" s="7" t="s">
        <v>8</v>
      </c>
      <c r="Q1396" s="9" t="s">
        <v>8</v>
      </c>
      <c r="R1396" s="11" t="s">
        <v>8</v>
      </c>
      <c r="S1396" s="7" t="s">
        <v>8</v>
      </c>
      <c r="T1396" s="9" t="s">
        <v>8</v>
      </c>
    </row>
    <row r="1397" spans="1:20" ht="29.1" customHeight="1" x14ac:dyDescent="0.3">
      <c r="A1397" s="3" t="s">
        <v>5291</v>
      </c>
      <c r="B1397" s="2" t="s">
        <v>5292</v>
      </c>
      <c r="C1397" s="11">
        <v>325</v>
      </c>
      <c r="D1397" s="7">
        <v>81.149743362999999</v>
      </c>
      <c r="E1397" s="9">
        <v>5525.4856449213603</v>
      </c>
      <c r="F1397" s="11" t="s">
        <v>8</v>
      </c>
      <c r="G1397" s="7" t="s">
        <v>8</v>
      </c>
      <c r="H1397" s="9" t="s">
        <v>8</v>
      </c>
      <c r="I1397" s="11">
        <v>161</v>
      </c>
      <c r="J1397" s="7">
        <v>111.86078972999999</v>
      </c>
      <c r="K1397" s="9">
        <v>7818.7251518552903</v>
      </c>
      <c r="L1397" s="11" t="s">
        <v>8</v>
      </c>
      <c r="M1397" s="7" t="s">
        <v>8</v>
      </c>
      <c r="N1397" s="9" t="s">
        <v>8</v>
      </c>
      <c r="O1397" s="11" t="s">
        <v>8</v>
      </c>
      <c r="P1397" s="7" t="s">
        <v>8</v>
      </c>
      <c r="Q1397" s="9" t="s">
        <v>8</v>
      </c>
      <c r="R1397" s="11" t="s">
        <v>8</v>
      </c>
      <c r="S1397" s="7" t="s">
        <v>8</v>
      </c>
      <c r="T1397" s="9" t="s">
        <v>8</v>
      </c>
    </row>
    <row r="1398" spans="1:20" ht="14.1" customHeight="1" x14ac:dyDescent="0.3">
      <c r="A1398" s="3" t="s">
        <v>5294</v>
      </c>
      <c r="B1398" s="3" t="s">
        <v>5295</v>
      </c>
      <c r="C1398" s="11">
        <v>153</v>
      </c>
      <c r="D1398" s="7">
        <v>195.5058769</v>
      </c>
      <c r="E1398" s="9">
        <v>12486.608440381</v>
      </c>
      <c r="F1398" s="11" t="s">
        <v>8</v>
      </c>
      <c r="G1398" s="7" t="s">
        <v>8</v>
      </c>
      <c r="H1398" s="9" t="s">
        <v>8</v>
      </c>
      <c r="I1398" s="11">
        <v>38</v>
      </c>
      <c r="J1398" s="7">
        <v>189.06394216000001</v>
      </c>
      <c r="K1398" s="9">
        <v>12454.3264673465</v>
      </c>
      <c r="L1398" s="11" t="s">
        <v>8</v>
      </c>
      <c r="M1398" s="7" t="s">
        <v>8</v>
      </c>
      <c r="N1398" s="9" t="s">
        <v>8</v>
      </c>
      <c r="O1398" s="11">
        <v>17</v>
      </c>
      <c r="P1398" s="7">
        <v>262.29347171000001</v>
      </c>
      <c r="Q1398" s="9">
        <v>16587.464120853099</v>
      </c>
      <c r="R1398" s="11">
        <v>12</v>
      </c>
      <c r="S1398" s="7">
        <v>188.32160722</v>
      </c>
      <c r="T1398" s="9">
        <v>12077.3239792491</v>
      </c>
    </row>
    <row r="1399" spans="1:20" ht="29.1" customHeight="1" x14ac:dyDescent="0.3">
      <c r="A1399" s="3" t="s">
        <v>5297</v>
      </c>
      <c r="B1399" s="2" t="s">
        <v>7866</v>
      </c>
      <c r="C1399" s="11">
        <v>62</v>
      </c>
      <c r="D1399" s="7">
        <v>216.31726386</v>
      </c>
      <c r="E1399" s="9">
        <v>13547.2089494635</v>
      </c>
      <c r="F1399" s="11" t="s">
        <v>8</v>
      </c>
      <c r="G1399" s="7" t="s">
        <v>8</v>
      </c>
      <c r="H1399" s="9" t="s">
        <v>8</v>
      </c>
      <c r="I1399" s="11">
        <v>11</v>
      </c>
      <c r="J1399" s="7">
        <v>183.48718933999999</v>
      </c>
      <c r="K1399" s="9">
        <v>11587.632152877901</v>
      </c>
      <c r="L1399" s="11" t="s">
        <v>8</v>
      </c>
      <c r="M1399" s="7" t="s">
        <v>8</v>
      </c>
      <c r="N1399" s="9" t="s">
        <v>8</v>
      </c>
      <c r="O1399" s="11" t="s">
        <v>8</v>
      </c>
      <c r="P1399" s="7" t="s">
        <v>8</v>
      </c>
      <c r="Q1399" s="9" t="s">
        <v>8</v>
      </c>
      <c r="R1399" s="11" t="s">
        <v>8</v>
      </c>
      <c r="S1399" s="7" t="s">
        <v>8</v>
      </c>
      <c r="T1399" s="9" t="s">
        <v>8</v>
      </c>
    </row>
    <row r="1400" spans="1:20" ht="29.1" customHeight="1" x14ac:dyDescent="0.3">
      <c r="A1400" s="3" t="s">
        <v>5301</v>
      </c>
      <c r="B1400" s="2" t="s">
        <v>7867</v>
      </c>
      <c r="C1400" s="11">
        <v>25</v>
      </c>
      <c r="D1400" s="7">
        <v>248.86281946</v>
      </c>
      <c r="E1400" s="9">
        <v>15537.6107829139</v>
      </c>
      <c r="F1400" s="11" t="s">
        <v>8</v>
      </c>
      <c r="G1400" s="7" t="s">
        <v>8</v>
      </c>
      <c r="H1400" s="9" t="s">
        <v>8</v>
      </c>
      <c r="I1400" s="11" t="s">
        <v>8</v>
      </c>
      <c r="J1400" s="7" t="s">
        <v>8</v>
      </c>
      <c r="K1400" s="9" t="s">
        <v>8</v>
      </c>
      <c r="L1400" s="11" t="s">
        <v>8</v>
      </c>
      <c r="M1400" s="7" t="s">
        <v>8</v>
      </c>
      <c r="N1400" s="9" t="s">
        <v>8</v>
      </c>
      <c r="O1400" s="11" t="s">
        <v>8</v>
      </c>
      <c r="P1400" s="7" t="s">
        <v>8</v>
      </c>
      <c r="Q1400" s="9" t="s">
        <v>8</v>
      </c>
      <c r="R1400" s="11" t="s">
        <v>8</v>
      </c>
      <c r="S1400" s="7" t="s">
        <v>8</v>
      </c>
      <c r="T1400" s="9" t="s">
        <v>8</v>
      </c>
    </row>
    <row r="1401" spans="1:20" ht="14.1" customHeight="1" x14ac:dyDescent="0.3">
      <c r="A1401" s="3" t="s">
        <v>5304</v>
      </c>
      <c r="B1401" s="3" t="s">
        <v>7215</v>
      </c>
      <c r="C1401" s="11" t="s">
        <v>8</v>
      </c>
      <c r="D1401" s="7" t="s">
        <v>8</v>
      </c>
      <c r="E1401" s="9" t="s">
        <v>8</v>
      </c>
      <c r="F1401" s="11" t="s">
        <v>8</v>
      </c>
      <c r="G1401" s="7" t="s">
        <v>8</v>
      </c>
      <c r="H1401" s="9" t="s">
        <v>8</v>
      </c>
      <c r="I1401" s="11" t="s">
        <v>8</v>
      </c>
      <c r="J1401" s="7" t="s">
        <v>8</v>
      </c>
      <c r="K1401" s="9" t="s">
        <v>8</v>
      </c>
      <c r="L1401" s="11" t="s">
        <v>8</v>
      </c>
      <c r="M1401" s="7" t="s">
        <v>8</v>
      </c>
      <c r="N1401" s="9" t="s">
        <v>8</v>
      </c>
      <c r="O1401" s="11" t="s">
        <v>8</v>
      </c>
      <c r="P1401" s="7" t="s">
        <v>8</v>
      </c>
      <c r="Q1401" s="9" t="s">
        <v>8</v>
      </c>
      <c r="R1401" s="11" t="s">
        <v>8</v>
      </c>
      <c r="S1401" s="7" t="s">
        <v>8</v>
      </c>
      <c r="T1401" s="9" t="s">
        <v>8</v>
      </c>
    </row>
    <row r="1402" spans="1:20" ht="14.1" customHeight="1" x14ac:dyDescent="0.3">
      <c r="A1402" s="3" t="s">
        <v>5308</v>
      </c>
      <c r="B1402" s="3" t="s">
        <v>7216</v>
      </c>
      <c r="C1402" s="11">
        <v>11</v>
      </c>
      <c r="D1402" s="7">
        <v>255.67703175</v>
      </c>
      <c r="E1402" s="9">
        <v>18275.969073212102</v>
      </c>
      <c r="F1402" s="11" t="s">
        <v>8</v>
      </c>
      <c r="G1402" s="7" t="s">
        <v>8</v>
      </c>
      <c r="H1402" s="9" t="s">
        <v>8</v>
      </c>
      <c r="I1402" s="11" t="s">
        <v>8</v>
      </c>
      <c r="J1402" s="7" t="s">
        <v>8</v>
      </c>
      <c r="K1402" s="9" t="s">
        <v>8</v>
      </c>
      <c r="L1402" s="11" t="s">
        <v>8</v>
      </c>
      <c r="M1402" s="7" t="s">
        <v>8</v>
      </c>
      <c r="N1402" s="9" t="s">
        <v>8</v>
      </c>
      <c r="O1402" s="11" t="s">
        <v>8</v>
      </c>
      <c r="P1402" s="7" t="s">
        <v>8</v>
      </c>
      <c r="Q1402" s="9" t="s">
        <v>8</v>
      </c>
      <c r="R1402" s="11" t="s">
        <v>8</v>
      </c>
      <c r="S1402" s="7" t="s">
        <v>8</v>
      </c>
      <c r="T1402" s="9" t="s">
        <v>8</v>
      </c>
    </row>
    <row r="1403" spans="1:20" ht="29.1" customHeight="1" x14ac:dyDescent="0.3">
      <c r="A1403" s="3" t="s">
        <v>5311</v>
      </c>
      <c r="B1403" s="2" t="s">
        <v>7868</v>
      </c>
      <c r="C1403" s="11" t="s">
        <v>8</v>
      </c>
      <c r="D1403" s="7" t="s">
        <v>8</v>
      </c>
      <c r="E1403" s="9" t="s">
        <v>8</v>
      </c>
      <c r="F1403" s="11" t="s">
        <v>8</v>
      </c>
      <c r="G1403" s="7" t="s">
        <v>8</v>
      </c>
      <c r="H1403" s="9" t="s">
        <v>8</v>
      </c>
      <c r="I1403" s="11" t="s">
        <v>8</v>
      </c>
      <c r="J1403" s="7" t="s">
        <v>8</v>
      </c>
      <c r="K1403" s="9" t="s">
        <v>8</v>
      </c>
      <c r="L1403" s="11" t="s">
        <v>8</v>
      </c>
      <c r="M1403" s="7" t="s">
        <v>8</v>
      </c>
      <c r="N1403" s="9" t="s">
        <v>8</v>
      </c>
      <c r="O1403" s="11" t="s">
        <v>8</v>
      </c>
      <c r="P1403" s="7" t="s">
        <v>8</v>
      </c>
      <c r="Q1403" s="9" t="s">
        <v>8</v>
      </c>
      <c r="R1403" s="11" t="s">
        <v>8</v>
      </c>
      <c r="S1403" s="7" t="s">
        <v>8</v>
      </c>
      <c r="T1403" s="9" t="s">
        <v>8</v>
      </c>
    </row>
    <row r="1404" spans="1:20" ht="29.1" customHeight="1" x14ac:dyDescent="0.3">
      <c r="A1404" s="3" t="s">
        <v>5314</v>
      </c>
      <c r="B1404" s="2" t="s">
        <v>7869</v>
      </c>
      <c r="C1404" s="11">
        <v>41</v>
      </c>
      <c r="D1404" s="7">
        <v>184.82364532</v>
      </c>
      <c r="E1404" s="9">
        <v>10507.5599754507</v>
      </c>
      <c r="F1404" s="11" t="s">
        <v>8</v>
      </c>
      <c r="G1404" s="7" t="s">
        <v>8</v>
      </c>
      <c r="H1404" s="9" t="s">
        <v>8</v>
      </c>
      <c r="I1404" s="11" t="s">
        <v>8</v>
      </c>
      <c r="J1404" s="7" t="s">
        <v>8</v>
      </c>
      <c r="K1404" s="9" t="s">
        <v>8</v>
      </c>
      <c r="L1404" s="11" t="s">
        <v>8</v>
      </c>
      <c r="M1404" s="7" t="s">
        <v>8</v>
      </c>
      <c r="N1404" s="9" t="s">
        <v>8</v>
      </c>
      <c r="O1404" s="11">
        <v>13</v>
      </c>
      <c r="P1404" s="7">
        <v>165.53998243000001</v>
      </c>
      <c r="Q1404" s="9">
        <v>9359.3949542478094</v>
      </c>
      <c r="R1404" s="11" t="s">
        <v>8</v>
      </c>
      <c r="S1404" s="7" t="s">
        <v>8</v>
      </c>
      <c r="T1404" s="9" t="s">
        <v>8</v>
      </c>
    </row>
    <row r="1405" spans="1:20" ht="29.1" customHeight="1" x14ac:dyDescent="0.3">
      <c r="A1405" s="3" t="s">
        <v>5317</v>
      </c>
      <c r="B1405" s="2" t="s">
        <v>7870</v>
      </c>
      <c r="C1405" s="11">
        <v>22</v>
      </c>
      <c r="D1405" s="7">
        <v>164.94214762999999</v>
      </c>
      <c r="E1405" s="9">
        <v>9790.7283902291401</v>
      </c>
      <c r="F1405" s="11" t="s">
        <v>8</v>
      </c>
      <c r="G1405" s="7" t="s">
        <v>8</v>
      </c>
      <c r="H1405" s="9" t="s">
        <v>8</v>
      </c>
      <c r="I1405" s="11" t="s">
        <v>8</v>
      </c>
      <c r="J1405" s="7" t="s">
        <v>8</v>
      </c>
      <c r="K1405" s="9" t="s">
        <v>8</v>
      </c>
      <c r="L1405" s="11" t="s">
        <v>8</v>
      </c>
      <c r="M1405" s="7" t="s">
        <v>8</v>
      </c>
      <c r="N1405" s="9" t="s">
        <v>8</v>
      </c>
      <c r="O1405" s="11" t="s">
        <v>8</v>
      </c>
      <c r="P1405" s="7" t="s">
        <v>8</v>
      </c>
      <c r="Q1405" s="9" t="s">
        <v>8</v>
      </c>
      <c r="R1405" s="11" t="s">
        <v>8</v>
      </c>
      <c r="S1405" s="7" t="s">
        <v>8</v>
      </c>
      <c r="T1405" s="9" t="s">
        <v>8</v>
      </c>
    </row>
    <row r="1406" spans="1:20" ht="14.1" customHeight="1" x14ac:dyDescent="0.3">
      <c r="A1406" s="3" t="s">
        <v>5321</v>
      </c>
      <c r="B1406" s="3" t="s">
        <v>7220</v>
      </c>
      <c r="C1406" s="11" t="s">
        <v>8</v>
      </c>
      <c r="D1406" s="7" t="s">
        <v>8</v>
      </c>
      <c r="E1406" s="9" t="s">
        <v>8</v>
      </c>
      <c r="F1406" s="11" t="s">
        <v>8</v>
      </c>
      <c r="G1406" s="7" t="s">
        <v>8</v>
      </c>
      <c r="H1406" s="9" t="s">
        <v>8</v>
      </c>
      <c r="I1406" s="11" t="s">
        <v>8</v>
      </c>
      <c r="J1406" s="7" t="s">
        <v>8</v>
      </c>
      <c r="K1406" s="9" t="s">
        <v>8</v>
      </c>
      <c r="L1406" s="11" t="s">
        <v>8</v>
      </c>
      <c r="M1406" s="7" t="s">
        <v>8</v>
      </c>
      <c r="N1406" s="9" t="s">
        <v>8</v>
      </c>
      <c r="O1406" s="11" t="s">
        <v>8</v>
      </c>
      <c r="P1406" s="7" t="s">
        <v>8</v>
      </c>
      <c r="Q1406" s="9" t="s">
        <v>8</v>
      </c>
      <c r="R1406" s="11" t="s">
        <v>8</v>
      </c>
      <c r="S1406" s="7" t="s">
        <v>8</v>
      </c>
      <c r="T1406" s="9" t="s">
        <v>8</v>
      </c>
    </row>
    <row r="1407" spans="1:20" ht="29.1" customHeight="1" x14ac:dyDescent="0.3">
      <c r="A1407" s="3" t="s">
        <v>5325</v>
      </c>
      <c r="B1407" s="2" t="s">
        <v>7871</v>
      </c>
      <c r="C1407" s="11" t="s">
        <v>8</v>
      </c>
      <c r="D1407" s="7" t="s">
        <v>8</v>
      </c>
      <c r="E1407" s="9" t="s">
        <v>8</v>
      </c>
      <c r="F1407" s="11" t="s">
        <v>8</v>
      </c>
      <c r="G1407" s="7" t="s">
        <v>8</v>
      </c>
      <c r="H1407" s="9" t="s">
        <v>8</v>
      </c>
      <c r="I1407" s="11" t="s">
        <v>8</v>
      </c>
      <c r="J1407" s="7" t="s">
        <v>8</v>
      </c>
      <c r="K1407" s="9" t="s">
        <v>8</v>
      </c>
      <c r="L1407" s="11" t="s">
        <v>8</v>
      </c>
      <c r="M1407" s="7" t="s">
        <v>8</v>
      </c>
      <c r="N1407" s="9" t="s">
        <v>8</v>
      </c>
      <c r="O1407" s="11" t="s">
        <v>8</v>
      </c>
      <c r="P1407" s="7" t="s">
        <v>8</v>
      </c>
      <c r="Q1407" s="9" t="s">
        <v>8</v>
      </c>
      <c r="R1407" s="11" t="s">
        <v>8</v>
      </c>
      <c r="S1407" s="7" t="s">
        <v>8</v>
      </c>
      <c r="T1407" s="9" t="s">
        <v>8</v>
      </c>
    </row>
    <row r="1408" spans="1:20" ht="29.1" customHeight="1" x14ac:dyDescent="0.3">
      <c r="A1408" s="3" t="s">
        <v>5328</v>
      </c>
      <c r="B1408" s="2" t="s">
        <v>7872</v>
      </c>
      <c r="C1408" s="11" t="s">
        <v>8</v>
      </c>
      <c r="D1408" s="7" t="s">
        <v>8</v>
      </c>
      <c r="E1408" s="9" t="s">
        <v>8</v>
      </c>
      <c r="F1408" s="11" t="s">
        <v>8</v>
      </c>
      <c r="G1408" s="7" t="s">
        <v>8</v>
      </c>
      <c r="H1408" s="9" t="s">
        <v>8</v>
      </c>
      <c r="I1408" s="11" t="s">
        <v>8</v>
      </c>
      <c r="J1408" s="7" t="s">
        <v>8</v>
      </c>
      <c r="K1408" s="9" t="s">
        <v>8</v>
      </c>
      <c r="L1408" s="11" t="s">
        <v>8</v>
      </c>
      <c r="M1408" s="7" t="s">
        <v>8</v>
      </c>
      <c r="N1408" s="9" t="s">
        <v>8</v>
      </c>
      <c r="O1408" s="11" t="s">
        <v>8</v>
      </c>
      <c r="P1408" s="7" t="s">
        <v>8</v>
      </c>
      <c r="Q1408" s="9" t="s">
        <v>8</v>
      </c>
      <c r="R1408" s="11" t="s">
        <v>8</v>
      </c>
      <c r="S1408" s="7" t="s">
        <v>8</v>
      </c>
      <c r="T1408" s="9" t="s">
        <v>8</v>
      </c>
    </row>
    <row r="1409" spans="1:20" ht="14.1" customHeight="1" x14ac:dyDescent="0.3">
      <c r="A1409" s="3" t="s">
        <v>5331</v>
      </c>
      <c r="B1409" s="3" t="s">
        <v>7223</v>
      </c>
      <c r="C1409" s="11">
        <v>62</v>
      </c>
      <c r="D1409" s="7">
        <v>157.49157499</v>
      </c>
      <c r="E1409" s="9">
        <v>9754.9081260645798</v>
      </c>
      <c r="F1409" s="11" t="s">
        <v>8</v>
      </c>
      <c r="G1409" s="7" t="s">
        <v>8</v>
      </c>
      <c r="H1409" s="9" t="s">
        <v>8</v>
      </c>
      <c r="I1409" s="11">
        <v>24</v>
      </c>
      <c r="J1409" s="7">
        <v>130.21914129999999</v>
      </c>
      <c r="K1409" s="9">
        <v>8196.7176721076194</v>
      </c>
      <c r="L1409" s="11" t="s">
        <v>8</v>
      </c>
      <c r="M1409" s="7" t="s">
        <v>8</v>
      </c>
      <c r="N1409" s="9" t="s">
        <v>8</v>
      </c>
      <c r="O1409" s="11" t="s">
        <v>8</v>
      </c>
      <c r="P1409" s="7" t="s">
        <v>8</v>
      </c>
      <c r="Q1409" s="9" t="s">
        <v>8</v>
      </c>
      <c r="R1409" s="11" t="s">
        <v>8</v>
      </c>
      <c r="S1409" s="7" t="s">
        <v>8</v>
      </c>
      <c r="T1409" s="9" t="s">
        <v>8</v>
      </c>
    </row>
    <row r="1410" spans="1:20" ht="29.1" customHeight="1" x14ac:dyDescent="0.3">
      <c r="A1410" s="3" t="s">
        <v>5335</v>
      </c>
      <c r="B1410" s="2" t="s">
        <v>7873</v>
      </c>
      <c r="C1410" s="11" t="s">
        <v>8</v>
      </c>
      <c r="D1410" s="7" t="s">
        <v>8</v>
      </c>
      <c r="E1410" s="9" t="s">
        <v>8</v>
      </c>
      <c r="F1410" s="11" t="s">
        <v>8</v>
      </c>
      <c r="G1410" s="7" t="s">
        <v>8</v>
      </c>
      <c r="H1410" s="9" t="s">
        <v>8</v>
      </c>
      <c r="I1410" s="11" t="s">
        <v>8</v>
      </c>
      <c r="J1410" s="7" t="s">
        <v>8</v>
      </c>
      <c r="K1410" s="9" t="s">
        <v>8</v>
      </c>
      <c r="L1410" s="11" t="s">
        <v>8</v>
      </c>
      <c r="M1410" s="7" t="s">
        <v>8</v>
      </c>
      <c r="N1410" s="9" t="s">
        <v>8</v>
      </c>
      <c r="O1410" s="11" t="s">
        <v>8</v>
      </c>
      <c r="P1410" s="7" t="s">
        <v>8</v>
      </c>
      <c r="Q1410" s="9" t="s">
        <v>8</v>
      </c>
      <c r="R1410" s="11" t="s">
        <v>8</v>
      </c>
      <c r="S1410" s="7" t="s">
        <v>8</v>
      </c>
      <c r="T1410" s="9" t="s">
        <v>8</v>
      </c>
    </row>
    <row r="1411" spans="1:20" ht="29.1" customHeight="1" x14ac:dyDescent="0.3">
      <c r="A1411" s="3" t="s">
        <v>5338</v>
      </c>
      <c r="B1411" s="2" t="s">
        <v>7874</v>
      </c>
      <c r="C1411" s="11" t="s">
        <v>8</v>
      </c>
      <c r="D1411" s="7" t="s">
        <v>8</v>
      </c>
      <c r="E1411" s="9" t="s">
        <v>8</v>
      </c>
      <c r="F1411" s="11" t="s">
        <v>8</v>
      </c>
      <c r="G1411" s="7" t="s">
        <v>8</v>
      </c>
      <c r="H1411" s="9" t="s">
        <v>8</v>
      </c>
      <c r="I1411" s="11" t="s">
        <v>8</v>
      </c>
      <c r="J1411" s="7" t="s">
        <v>8</v>
      </c>
      <c r="K1411" s="9" t="s">
        <v>8</v>
      </c>
      <c r="L1411" s="11" t="s">
        <v>8</v>
      </c>
      <c r="M1411" s="7" t="s">
        <v>8</v>
      </c>
      <c r="N1411" s="9" t="s">
        <v>8</v>
      </c>
      <c r="O1411" s="11" t="s">
        <v>8</v>
      </c>
      <c r="P1411" s="7" t="s">
        <v>8</v>
      </c>
      <c r="Q1411" s="9" t="s">
        <v>8</v>
      </c>
      <c r="R1411" s="11" t="s">
        <v>8</v>
      </c>
      <c r="S1411" s="7" t="s">
        <v>8</v>
      </c>
      <c r="T1411" s="9" t="s">
        <v>8</v>
      </c>
    </row>
    <row r="1412" spans="1:20" ht="29.1" customHeight="1" x14ac:dyDescent="0.3">
      <c r="A1412" s="3" t="s">
        <v>5342</v>
      </c>
      <c r="B1412" s="2" t="s">
        <v>7875</v>
      </c>
      <c r="C1412" s="11" t="s">
        <v>8</v>
      </c>
      <c r="D1412" s="7" t="s">
        <v>8</v>
      </c>
      <c r="E1412" s="9" t="s">
        <v>8</v>
      </c>
      <c r="F1412" s="11" t="s">
        <v>8</v>
      </c>
      <c r="G1412" s="7" t="s">
        <v>8</v>
      </c>
      <c r="H1412" s="9" t="s">
        <v>8</v>
      </c>
      <c r="I1412" s="11" t="s">
        <v>8</v>
      </c>
      <c r="J1412" s="7" t="s">
        <v>8</v>
      </c>
      <c r="K1412" s="9" t="s">
        <v>8</v>
      </c>
      <c r="L1412" s="11" t="s">
        <v>8</v>
      </c>
      <c r="M1412" s="7" t="s">
        <v>8</v>
      </c>
      <c r="N1412" s="9" t="s">
        <v>8</v>
      </c>
      <c r="O1412" s="11" t="s">
        <v>8</v>
      </c>
      <c r="P1412" s="7" t="s">
        <v>8</v>
      </c>
      <c r="Q1412" s="9" t="s">
        <v>8</v>
      </c>
      <c r="R1412" s="11" t="s">
        <v>8</v>
      </c>
      <c r="S1412" s="7" t="s">
        <v>8</v>
      </c>
      <c r="T1412" s="9" t="s">
        <v>8</v>
      </c>
    </row>
    <row r="1413" spans="1:20" ht="29.1" customHeight="1" x14ac:dyDescent="0.3">
      <c r="A1413" s="3" t="s">
        <v>5345</v>
      </c>
      <c r="B1413" s="2" t="s">
        <v>7876</v>
      </c>
      <c r="C1413" s="11" t="s">
        <v>8</v>
      </c>
      <c r="D1413" s="7" t="s">
        <v>8</v>
      </c>
      <c r="E1413" s="9" t="s">
        <v>8</v>
      </c>
      <c r="F1413" s="11" t="s">
        <v>8</v>
      </c>
      <c r="G1413" s="7" t="s">
        <v>8</v>
      </c>
      <c r="H1413" s="9" t="s">
        <v>8</v>
      </c>
      <c r="I1413" s="11" t="s">
        <v>8</v>
      </c>
      <c r="J1413" s="7" t="s">
        <v>8</v>
      </c>
      <c r="K1413" s="9" t="s">
        <v>8</v>
      </c>
      <c r="L1413" s="11" t="s">
        <v>8</v>
      </c>
      <c r="M1413" s="7" t="s">
        <v>8</v>
      </c>
      <c r="N1413" s="9" t="s">
        <v>8</v>
      </c>
      <c r="O1413" s="11" t="s">
        <v>8</v>
      </c>
      <c r="P1413" s="7" t="s">
        <v>8</v>
      </c>
      <c r="Q1413" s="9" t="s">
        <v>8</v>
      </c>
      <c r="R1413" s="11" t="s">
        <v>8</v>
      </c>
      <c r="S1413" s="7" t="s">
        <v>8</v>
      </c>
      <c r="T1413" s="9" t="s">
        <v>8</v>
      </c>
    </row>
    <row r="1414" spans="1:20" ht="14.1" customHeight="1" x14ac:dyDescent="0.3">
      <c r="A1414" s="3" t="s">
        <v>5349</v>
      </c>
      <c r="B1414" s="3" t="s">
        <v>7228</v>
      </c>
      <c r="C1414" s="11" t="s">
        <v>8</v>
      </c>
      <c r="D1414" s="7" t="s">
        <v>8</v>
      </c>
      <c r="E1414" s="9" t="s">
        <v>8</v>
      </c>
      <c r="F1414" s="11" t="s">
        <v>8</v>
      </c>
      <c r="G1414" s="7" t="s">
        <v>8</v>
      </c>
      <c r="H1414" s="9" t="s">
        <v>8</v>
      </c>
      <c r="I1414" s="11" t="s">
        <v>8</v>
      </c>
      <c r="J1414" s="7" t="s">
        <v>8</v>
      </c>
      <c r="K1414" s="9" t="s">
        <v>8</v>
      </c>
      <c r="L1414" s="11" t="s">
        <v>8</v>
      </c>
      <c r="M1414" s="7" t="s">
        <v>8</v>
      </c>
      <c r="N1414" s="9" t="s">
        <v>8</v>
      </c>
      <c r="O1414" s="11" t="s">
        <v>8</v>
      </c>
      <c r="P1414" s="7" t="s">
        <v>8</v>
      </c>
      <c r="Q1414" s="9" t="s">
        <v>8</v>
      </c>
      <c r="R1414" s="11" t="s">
        <v>8</v>
      </c>
      <c r="S1414" s="7" t="s">
        <v>8</v>
      </c>
      <c r="T1414" s="9" t="s">
        <v>8</v>
      </c>
    </row>
    <row r="1415" spans="1:20" ht="29.1" customHeight="1" x14ac:dyDescent="0.3">
      <c r="A1415" s="3" t="s">
        <v>5352</v>
      </c>
      <c r="B1415" s="2" t="s">
        <v>7877</v>
      </c>
      <c r="C1415" s="11">
        <v>16</v>
      </c>
      <c r="D1415" s="7">
        <v>273.05120069999998</v>
      </c>
      <c r="E1415" s="9">
        <v>16833.7639045502</v>
      </c>
      <c r="F1415" s="11" t="s">
        <v>8</v>
      </c>
      <c r="G1415" s="7" t="s">
        <v>8</v>
      </c>
      <c r="H1415" s="9" t="s">
        <v>8</v>
      </c>
      <c r="I1415" s="11" t="s">
        <v>8</v>
      </c>
      <c r="J1415" s="7" t="s">
        <v>8</v>
      </c>
      <c r="K1415" s="9" t="s">
        <v>8</v>
      </c>
      <c r="L1415" s="11" t="s">
        <v>8</v>
      </c>
      <c r="M1415" s="7" t="s">
        <v>8</v>
      </c>
      <c r="N1415" s="9" t="s">
        <v>8</v>
      </c>
      <c r="O1415" s="11" t="s">
        <v>8</v>
      </c>
      <c r="P1415" s="7" t="s">
        <v>8</v>
      </c>
      <c r="Q1415" s="9" t="s">
        <v>8</v>
      </c>
      <c r="R1415" s="11" t="s">
        <v>8</v>
      </c>
      <c r="S1415" s="7" t="s">
        <v>8</v>
      </c>
      <c r="T1415" s="9" t="s">
        <v>8</v>
      </c>
    </row>
    <row r="1416" spans="1:20" ht="29.1" customHeight="1" x14ac:dyDescent="0.3">
      <c r="A1416" s="3" t="s">
        <v>5355</v>
      </c>
      <c r="B1416" s="2" t="s">
        <v>7878</v>
      </c>
      <c r="C1416" s="11" t="s">
        <v>8</v>
      </c>
      <c r="D1416" s="7" t="s">
        <v>8</v>
      </c>
      <c r="E1416" s="9" t="s">
        <v>8</v>
      </c>
      <c r="F1416" s="11" t="s">
        <v>8</v>
      </c>
      <c r="G1416" s="7" t="s">
        <v>8</v>
      </c>
      <c r="H1416" s="9" t="s">
        <v>8</v>
      </c>
      <c r="I1416" s="11" t="s">
        <v>8</v>
      </c>
      <c r="J1416" s="7" t="s">
        <v>8</v>
      </c>
      <c r="K1416" s="9" t="s">
        <v>8</v>
      </c>
      <c r="L1416" s="11" t="s">
        <v>8</v>
      </c>
      <c r="M1416" s="7" t="s">
        <v>8</v>
      </c>
      <c r="N1416" s="9" t="s">
        <v>8</v>
      </c>
      <c r="O1416" s="11" t="s">
        <v>8</v>
      </c>
      <c r="P1416" s="7" t="s">
        <v>8</v>
      </c>
      <c r="Q1416" s="9" t="s">
        <v>8</v>
      </c>
      <c r="R1416" s="11" t="s">
        <v>8</v>
      </c>
      <c r="S1416" s="7" t="s">
        <v>8</v>
      </c>
      <c r="T1416" s="9" t="s">
        <v>8</v>
      </c>
    </row>
    <row r="1417" spans="1:20" ht="14.1" customHeight="1" x14ac:dyDescent="0.3">
      <c r="A1417" s="3" t="s">
        <v>5358</v>
      </c>
      <c r="B1417" s="3" t="s">
        <v>7231</v>
      </c>
      <c r="C1417" s="11">
        <v>12</v>
      </c>
      <c r="D1417" s="7">
        <v>150.72610800999999</v>
      </c>
      <c r="E1417" s="9">
        <v>9648.4556873330894</v>
      </c>
      <c r="F1417" s="11" t="s">
        <v>8</v>
      </c>
      <c r="G1417" s="7" t="s">
        <v>8</v>
      </c>
      <c r="H1417" s="9" t="s">
        <v>8</v>
      </c>
      <c r="I1417" s="11" t="s">
        <v>8</v>
      </c>
      <c r="J1417" s="7" t="s">
        <v>8</v>
      </c>
      <c r="K1417" s="9" t="s">
        <v>8</v>
      </c>
      <c r="L1417" s="11" t="s">
        <v>8</v>
      </c>
      <c r="M1417" s="7" t="s">
        <v>8</v>
      </c>
      <c r="N1417" s="9" t="s">
        <v>8</v>
      </c>
      <c r="O1417" s="11" t="s">
        <v>8</v>
      </c>
      <c r="P1417" s="7" t="s">
        <v>8</v>
      </c>
      <c r="Q1417" s="9" t="s">
        <v>8</v>
      </c>
      <c r="R1417" s="11" t="s">
        <v>8</v>
      </c>
      <c r="S1417" s="7" t="s">
        <v>8</v>
      </c>
      <c r="T1417" s="9" t="s">
        <v>8</v>
      </c>
    </row>
    <row r="1418" spans="1:20" ht="29.1" customHeight="1" x14ac:dyDescent="0.3">
      <c r="A1418" s="3" t="s">
        <v>5362</v>
      </c>
      <c r="B1418" s="2" t="s">
        <v>7879</v>
      </c>
      <c r="C1418" s="11">
        <v>102</v>
      </c>
      <c r="D1418" s="7">
        <v>313.20678142000003</v>
      </c>
      <c r="E1418" s="9">
        <v>19528.2858951538</v>
      </c>
      <c r="F1418" s="11" t="s">
        <v>8</v>
      </c>
      <c r="G1418" s="7" t="s">
        <v>8</v>
      </c>
      <c r="H1418" s="9" t="s">
        <v>8</v>
      </c>
      <c r="I1418" s="11">
        <v>23</v>
      </c>
      <c r="J1418" s="7">
        <v>264.63980896999999</v>
      </c>
      <c r="K1418" s="9">
        <v>16763.692917150602</v>
      </c>
      <c r="L1418" s="11" t="s">
        <v>8</v>
      </c>
      <c r="M1418" s="7" t="s">
        <v>8</v>
      </c>
      <c r="N1418" s="9" t="s">
        <v>8</v>
      </c>
      <c r="O1418" s="11" t="s">
        <v>8</v>
      </c>
      <c r="P1418" s="7" t="s">
        <v>8</v>
      </c>
      <c r="Q1418" s="9" t="s">
        <v>8</v>
      </c>
      <c r="R1418" s="11" t="s">
        <v>8</v>
      </c>
      <c r="S1418" s="7" t="s">
        <v>8</v>
      </c>
      <c r="T1418" s="9" t="s">
        <v>8</v>
      </c>
    </row>
    <row r="1419" spans="1:20" ht="29.1" customHeight="1" x14ac:dyDescent="0.3">
      <c r="A1419" s="3" t="s">
        <v>5365</v>
      </c>
      <c r="B1419" s="2" t="s">
        <v>5366</v>
      </c>
      <c r="C1419" s="11" t="s">
        <v>8</v>
      </c>
      <c r="D1419" s="7" t="s">
        <v>8</v>
      </c>
      <c r="E1419" s="9" t="s">
        <v>8</v>
      </c>
      <c r="F1419" s="11" t="s">
        <v>8</v>
      </c>
      <c r="G1419" s="7" t="s">
        <v>8</v>
      </c>
      <c r="H1419" s="9" t="s">
        <v>8</v>
      </c>
      <c r="I1419" s="11" t="s">
        <v>8</v>
      </c>
      <c r="J1419" s="7" t="s">
        <v>8</v>
      </c>
      <c r="K1419" s="9" t="s">
        <v>8</v>
      </c>
      <c r="L1419" s="11" t="s">
        <v>8</v>
      </c>
      <c r="M1419" s="7" t="s">
        <v>8</v>
      </c>
      <c r="N1419" s="9" t="s">
        <v>8</v>
      </c>
      <c r="O1419" s="11" t="s">
        <v>8</v>
      </c>
      <c r="P1419" s="7" t="s">
        <v>8</v>
      </c>
      <c r="Q1419" s="9" t="s">
        <v>8</v>
      </c>
      <c r="R1419" s="11" t="s">
        <v>8</v>
      </c>
      <c r="S1419" s="7" t="s">
        <v>8</v>
      </c>
      <c r="T1419" s="9" t="s">
        <v>8</v>
      </c>
    </row>
    <row r="1420" spans="1:20" ht="29.1" customHeight="1" x14ac:dyDescent="0.3">
      <c r="A1420" s="3" t="s">
        <v>5368</v>
      </c>
      <c r="B1420" s="2" t="s">
        <v>5369</v>
      </c>
      <c r="C1420" s="11" t="s">
        <v>8</v>
      </c>
      <c r="D1420" s="7" t="s">
        <v>8</v>
      </c>
      <c r="E1420" s="9" t="s">
        <v>8</v>
      </c>
      <c r="F1420" s="11" t="s">
        <v>8</v>
      </c>
      <c r="G1420" s="7" t="s">
        <v>8</v>
      </c>
      <c r="H1420" s="9" t="s">
        <v>8</v>
      </c>
      <c r="I1420" s="11" t="s">
        <v>8</v>
      </c>
      <c r="J1420" s="7" t="s">
        <v>8</v>
      </c>
      <c r="K1420" s="9" t="s">
        <v>8</v>
      </c>
      <c r="L1420" s="11" t="s">
        <v>8</v>
      </c>
      <c r="M1420" s="7" t="s">
        <v>8</v>
      </c>
      <c r="N1420" s="9" t="s">
        <v>8</v>
      </c>
      <c r="O1420" s="11" t="s">
        <v>8</v>
      </c>
      <c r="P1420" s="7" t="s">
        <v>8</v>
      </c>
      <c r="Q1420" s="9" t="s">
        <v>8</v>
      </c>
      <c r="R1420" s="11" t="s">
        <v>8</v>
      </c>
      <c r="S1420" s="7" t="s">
        <v>8</v>
      </c>
      <c r="T1420" s="9" t="s">
        <v>8</v>
      </c>
    </row>
    <row r="1421" spans="1:20" ht="29.1" customHeight="1" x14ac:dyDescent="0.3">
      <c r="A1421" s="3" t="s">
        <v>5371</v>
      </c>
      <c r="B1421" s="2" t="s">
        <v>7880</v>
      </c>
      <c r="C1421" s="11" t="s">
        <v>8</v>
      </c>
      <c r="D1421" s="7" t="s">
        <v>8</v>
      </c>
      <c r="E1421" s="9" t="s">
        <v>8</v>
      </c>
      <c r="F1421" s="11" t="s">
        <v>8</v>
      </c>
      <c r="G1421" s="7" t="s">
        <v>8</v>
      </c>
      <c r="H1421" s="9" t="s">
        <v>8</v>
      </c>
      <c r="I1421" s="11" t="s">
        <v>8</v>
      </c>
      <c r="J1421" s="7" t="s">
        <v>8</v>
      </c>
      <c r="K1421" s="9" t="s">
        <v>8</v>
      </c>
      <c r="L1421" s="11" t="s">
        <v>8</v>
      </c>
      <c r="M1421" s="7" t="s">
        <v>8</v>
      </c>
      <c r="N1421" s="9" t="s">
        <v>8</v>
      </c>
      <c r="O1421" s="11" t="s">
        <v>8</v>
      </c>
      <c r="P1421" s="7" t="s">
        <v>8</v>
      </c>
      <c r="Q1421" s="9" t="s">
        <v>8</v>
      </c>
      <c r="R1421" s="11" t="s">
        <v>8</v>
      </c>
      <c r="S1421" s="7" t="s">
        <v>8</v>
      </c>
      <c r="T1421" s="9" t="s">
        <v>8</v>
      </c>
    </row>
    <row r="1422" spans="1:20" ht="14.1" customHeight="1" x14ac:dyDescent="0.3">
      <c r="A1422" s="3" t="s">
        <v>5375</v>
      </c>
      <c r="B1422" s="3" t="s">
        <v>7236</v>
      </c>
      <c r="C1422" s="11" t="s">
        <v>8</v>
      </c>
      <c r="D1422" s="7" t="s">
        <v>8</v>
      </c>
      <c r="E1422" s="9" t="s">
        <v>8</v>
      </c>
      <c r="F1422" s="11" t="s">
        <v>8</v>
      </c>
      <c r="G1422" s="7" t="s">
        <v>8</v>
      </c>
      <c r="H1422" s="9" t="s">
        <v>8</v>
      </c>
      <c r="I1422" s="11" t="s">
        <v>8</v>
      </c>
      <c r="J1422" s="7" t="s">
        <v>8</v>
      </c>
      <c r="K1422" s="9" t="s">
        <v>8</v>
      </c>
      <c r="L1422" s="11" t="s">
        <v>8</v>
      </c>
      <c r="M1422" s="7" t="s">
        <v>8</v>
      </c>
      <c r="N1422" s="9" t="s">
        <v>8</v>
      </c>
      <c r="O1422" s="11" t="s">
        <v>8</v>
      </c>
      <c r="P1422" s="7" t="s">
        <v>8</v>
      </c>
      <c r="Q1422" s="9" t="s">
        <v>8</v>
      </c>
      <c r="R1422" s="11" t="s">
        <v>8</v>
      </c>
      <c r="S1422" s="7" t="s">
        <v>8</v>
      </c>
      <c r="T1422" s="9" t="s">
        <v>8</v>
      </c>
    </row>
    <row r="1423" spans="1:20" ht="14.1" customHeight="1" x14ac:dyDescent="0.3">
      <c r="A1423" s="3" t="s">
        <v>5378</v>
      </c>
      <c r="B1423" s="3" t="s">
        <v>7237</v>
      </c>
      <c r="C1423" s="11">
        <v>36</v>
      </c>
      <c r="D1423" s="7">
        <v>248.49953625000001</v>
      </c>
      <c r="E1423" s="9">
        <v>15089.766527821201</v>
      </c>
      <c r="F1423" s="11">
        <v>34</v>
      </c>
      <c r="G1423" s="7">
        <v>252.10997487</v>
      </c>
      <c r="H1423" s="9">
        <v>15304.2189304245</v>
      </c>
      <c r="I1423" s="11" t="s">
        <v>8</v>
      </c>
      <c r="J1423" s="7" t="s">
        <v>8</v>
      </c>
      <c r="K1423" s="9" t="s">
        <v>8</v>
      </c>
      <c r="L1423" s="11" t="s">
        <v>8</v>
      </c>
      <c r="M1423" s="7" t="s">
        <v>8</v>
      </c>
      <c r="N1423" s="9" t="s">
        <v>8</v>
      </c>
      <c r="O1423" s="11" t="s">
        <v>8</v>
      </c>
      <c r="P1423" s="7" t="s">
        <v>8</v>
      </c>
      <c r="Q1423" s="9" t="s">
        <v>8</v>
      </c>
      <c r="R1423" s="11" t="s">
        <v>8</v>
      </c>
      <c r="S1423" s="7" t="s">
        <v>8</v>
      </c>
      <c r="T1423" s="9" t="s">
        <v>8</v>
      </c>
    </row>
    <row r="1424" spans="1:20" ht="29.1" customHeight="1" x14ac:dyDescent="0.3">
      <c r="A1424" s="3" t="s">
        <v>5381</v>
      </c>
      <c r="B1424" s="2" t="s">
        <v>7881</v>
      </c>
      <c r="C1424" s="11" t="s">
        <v>8</v>
      </c>
      <c r="D1424" s="7" t="s">
        <v>8</v>
      </c>
      <c r="E1424" s="9" t="s">
        <v>8</v>
      </c>
      <c r="F1424" s="11" t="s">
        <v>8</v>
      </c>
      <c r="G1424" s="7" t="s">
        <v>8</v>
      </c>
      <c r="H1424" s="9" t="s">
        <v>8</v>
      </c>
      <c r="I1424" s="11" t="s">
        <v>8</v>
      </c>
      <c r="J1424" s="7" t="s">
        <v>8</v>
      </c>
      <c r="K1424" s="9" t="s">
        <v>8</v>
      </c>
      <c r="L1424" s="11" t="s">
        <v>8</v>
      </c>
      <c r="M1424" s="7" t="s">
        <v>8</v>
      </c>
      <c r="N1424" s="9" t="s">
        <v>8</v>
      </c>
      <c r="O1424" s="11" t="s">
        <v>8</v>
      </c>
      <c r="P1424" s="7" t="s">
        <v>8</v>
      </c>
      <c r="Q1424" s="9" t="s">
        <v>8</v>
      </c>
      <c r="R1424" s="11" t="s">
        <v>8</v>
      </c>
      <c r="S1424" s="7" t="s">
        <v>8</v>
      </c>
      <c r="T1424" s="9" t="s">
        <v>8</v>
      </c>
    </row>
    <row r="1425" spans="1:20" ht="14.1" customHeight="1" x14ac:dyDescent="0.3">
      <c r="A1425" s="3" t="s">
        <v>5384</v>
      </c>
      <c r="B1425" s="3" t="s">
        <v>7239</v>
      </c>
      <c r="C1425" s="11" t="s">
        <v>8</v>
      </c>
      <c r="D1425" s="7" t="s">
        <v>8</v>
      </c>
      <c r="E1425" s="9" t="s">
        <v>8</v>
      </c>
      <c r="F1425" s="11" t="s">
        <v>8</v>
      </c>
      <c r="G1425" s="7" t="s">
        <v>8</v>
      </c>
      <c r="H1425" s="9" t="s">
        <v>8</v>
      </c>
      <c r="I1425" s="11" t="s">
        <v>8</v>
      </c>
      <c r="J1425" s="7" t="s">
        <v>8</v>
      </c>
      <c r="K1425" s="9" t="s">
        <v>8</v>
      </c>
      <c r="L1425" s="11" t="s">
        <v>8</v>
      </c>
      <c r="M1425" s="7" t="s">
        <v>8</v>
      </c>
      <c r="N1425" s="9" t="s">
        <v>8</v>
      </c>
      <c r="O1425" s="11" t="s">
        <v>8</v>
      </c>
      <c r="P1425" s="7" t="s">
        <v>8</v>
      </c>
      <c r="Q1425" s="9" t="s">
        <v>8</v>
      </c>
      <c r="R1425" s="11" t="s">
        <v>8</v>
      </c>
      <c r="S1425" s="7" t="s">
        <v>8</v>
      </c>
      <c r="T1425" s="9" t="s">
        <v>8</v>
      </c>
    </row>
    <row r="1426" spans="1:20" ht="14.1" customHeight="1" x14ac:dyDescent="0.3">
      <c r="A1426" s="3" t="s">
        <v>5387</v>
      </c>
      <c r="B1426" s="3" t="s">
        <v>7240</v>
      </c>
      <c r="C1426" s="11">
        <v>95</v>
      </c>
      <c r="D1426" s="7">
        <v>154.07887277</v>
      </c>
      <c r="E1426" s="9">
        <v>9587.0453817749494</v>
      </c>
      <c r="F1426" s="11">
        <v>11</v>
      </c>
      <c r="G1426" s="7">
        <v>119.8842533</v>
      </c>
      <c r="H1426" s="9">
        <v>7414.0255292335096</v>
      </c>
      <c r="I1426" s="11">
        <v>17</v>
      </c>
      <c r="J1426" s="7">
        <v>137.92876963000001</v>
      </c>
      <c r="K1426" s="9">
        <v>8712.4813263908909</v>
      </c>
      <c r="L1426" s="11" t="s">
        <v>8</v>
      </c>
      <c r="M1426" s="7" t="s">
        <v>8</v>
      </c>
      <c r="N1426" s="9" t="s">
        <v>8</v>
      </c>
      <c r="O1426" s="11" t="s">
        <v>8</v>
      </c>
      <c r="P1426" s="7" t="s">
        <v>8</v>
      </c>
      <c r="Q1426" s="9" t="s">
        <v>8</v>
      </c>
      <c r="R1426" s="11" t="s">
        <v>8</v>
      </c>
      <c r="S1426" s="7" t="s">
        <v>8</v>
      </c>
      <c r="T1426" s="9" t="s">
        <v>8</v>
      </c>
    </row>
    <row r="1427" spans="1:20" ht="14.1" customHeight="1" x14ac:dyDescent="0.3">
      <c r="A1427" s="3" t="s">
        <v>5391</v>
      </c>
      <c r="B1427" s="3" t="s">
        <v>7241</v>
      </c>
      <c r="C1427" s="11" t="s">
        <v>8</v>
      </c>
      <c r="D1427" s="7" t="s">
        <v>8</v>
      </c>
      <c r="E1427" s="9" t="s">
        <v>8</v>
      </c>
      <c r="F1427" s="11" t="s">
        <v>8</v>
      </c>
      <c r="G1427" s="7" t="s">
        <v>8</v>
      </c>
      <c r="H1427" s="9" t="s">
        <v>8</v>
      </c>
      <c r="I1427" s="11" t="s">
        <v>8</v>
      </c>
      <c r="J1427" s="7" t="s">
        <v>8</v>
      </c>
      <c r="K1427" s="9" t="s">
        <v>8</v>
      </c>
      <c r="L1427" s="11" t="s">
        <v>8</v>
      </c>
      <c r="M1427" s="7" t="s">
        <v>8</v>
      </c>
      <c r="N1427" s="9" t="s">
        <v>8</v>
      </c>
      <c r="O1427" s="11" t="s">
        <v>8</v>
      </c>
      <c r="P1427" s="7" t="s">
        <v>8</v>
      </c>
      <c r="Q1427" s="9" t="s">
        <v>8</v>
      </c>
      <c r="R1427" s="11" t="s">
        <v>8</v>
      </c>
      <c r="S1427" s="7" t="s">
        <v>8</v>
      </c>
      <c r="T1427" s="9" t="s">
        <v>8</v>
      </c>
    </row>
    <row r="1428" spans="1:20" ht="14.1" customHeight="1" x14ac:dyDescent="0.3">
      <c r="A1428" s="3" t="s">
        <v>5394</v>
      </c>
      <c r="B1428" s="3" t="s">
        <v>5395</v>
      </c>
      <c r="C1428" s="11" t="s">
        <v>8</v>
      </c>
      <c r="D1428" s="7" t="s">
        <v>8</v>
      </c>
      <c r="E1428" s="9" t="s">
        <v>8</v>
      </c>
      <c r="F1428" s="11" t="s">
        <v>8</v>
      </c>
      <c r="G1428" s="7" t="s">
        <v>8</v>
      </c>
      <c r="H1428" s="9" t="s">
        <v>8</v>
      </c>
      <c r="I1428" s="11" t="s">
        <v>8</v>
      </c>
      <c r="J1428" s="7" t="s">
        <v>8</v>
      </c>
      <c r="K1428" s="9" t="s">
        <v>8</v>
      </c>
      <c r="L1428" s="11" t="s">
        <v>8</v>
      </c>
      <c r="M1428" s="7" t="s">
        <v>8</v>
      </c>
      <c r="N1428" s="9" t="s">
        <v>8</v>
      </c>
      <c r="O1428" s="11" t="s">
        <v>8</v>
      </c>
      <c r="P1428" s="7" t="s">
        <v>8</v>
      </c>
      <c r="Q1428" s="9" t="s">
        <v>8</v>
      </c>
      <c r="R1428" s="11" t="s">
        <v>8</v>
      </c>
      <c r="S1428" s="7" t="s">
        <v>8</v>
      </c>
      <c r="T1428" s="9" t="s">
        <v>8</v>
      </c>
    </row>
    <row r="1429" spans="1:20" ht="29.1" customHeight="1" x14ac:dyDescent="0.3">
      <c r="A1429" s="3" t="s">
        <v>5397</v>
      </c>
      <c r="B1429" s="2" t="s">
        <v>7882</v>
      </c>
      <c r="C1429" s="11" t="s">
        <v>8</v>
      </c>
      <c r="D1429" s="7" t="s">
        <v>8</v>
      </c>
      <c r="E1429" s="9" t="s">
        <v>8</v>
      </c>
      <c r="F1429" s="11" t="s">
        <v>8</v>
      </c>
      <c r="G1429" s="7" t="s">
        <v>8</v>
      </c>
      <c r="H1429" s="9" t="s">
        <v>8</v>
      </c>
      <c r="I1429" s="11" t="s">
        <v>8</v>
      </c>
      <c r="J1429" s="7" t="s">
        <v>8</v>
      </c>
      <c r="K1429" s="9" t="s">
        <v>8</v>
      </c>
      <c r="L1429" s="11" t="s">
        <v>8</v>
      </c>
      <c r="M1429" s="7" t="s">
        <v>8</v>
      </c>
      <c r="N1429" s="9" t="s">
        <v>8</v>
      </c>
      <c r="O1429" s="11" t="s">
        <v>8</v>
      </c>
      <c r="P1429" s="7" t="s">
        <v>8</v>
      </c>
      <c r="Q1429" s="9" t="s">
        <v>8</v>
      </c>
      <c r="R1429" s="11" t="s">
        <v>8</v>
      </c>
      <c r="S1429" s="7" t="s">
        <v>8</v>
      </c>
      <c r="T1429" s="9" t="s">
        <v>8</v>
      </c>
    </row>
    <row r="1430" spans="1:20" ht="29.1" customHeight="1" x14ac:dyDescent="0.3">
      <c r="A1430" s="3" t="s">
        <v>5401</v>
      </c>
      <c r="B1430" s="2" t="s">
        <v>5402</v>
      </c>
      <c r="C1430" s="11">
        <v>52</v>
      </c>
      <c r="D1430" s="7">
        <v>134.6428923</v>
      </c>
      <c r="E1430" s="9">
        <v>8493.1548030487902</v>
      </c>
      <c r="F1430" s="11" t="s">
        <v>8</v>
      </c>
      <c r="G1430" s="7" t="s">
        <v>8</v>
      </c>
      <c r="H1430" s="9" t="s">
        <v>8</v>
      </c>
      <c r="I1430" s="11">
        <v>13</v>
      </c>
      <c r="J1430" s="7">
        <v>123.61639482</v>
      </c>
      <c r="K1430" s="9">
        <v>7939.7406365858997</v>
      </c>
      <c r="L1430" s="11" t="s">
        <v>8</v>
      </c>
      <c r="M1430" s="7" t="s">
        <v>8</v>
      </c>
      <c r="N1430" s="9" t="s">
        <v>8</v>
      </c>
      <c r="O1430" s="11" t="s">
        <v>8</v>
      </c>
      <c r="P1430" s="7" t="s">
        <v>8</v>
      </c>
      <c r="Q1430" s="9" t="s">
        <v>8</v>
      </c>
      <c r="R1430" s="11" t="s">
        <v>8</v>
      </c>
      <c r="S1430" s="7" t="s">
        <v>8</v>
      </c>
      <c r="T1430" s="9" t="s">
        <v>8</v>
      </c>
    </row>
    <row r="1431" spans="1:20" ht="29.1" customHeight="1" x14ac:dyDescent="0.3">
      <c r="A1431" s="3" t="s">
        <v>5404</v>
      </c>
      <c r="B1431" s="2" t="s">
        <v>7883</v>
      </c>
      <c r="C1431" s="11">
        <v>216</v>
      </c>
      <c r="D1431" s="7">
        <v>149.77547813999999</v>
      </c>
      <c r="E1431" s="9">
        <v>9239.6498369628207</v>
      </c>
      <c r="F1431" s="11">
        <v>12</v>
      </c>
      <c r="G1431" s="7">
        <v>198.48244446000001</v>
      </c>
      <c r="H1431" s="9">
        <v>12082.3851703495</v>
      </c>
      <c r="I1431" s="11">
        <v>75</v>
      </c>
      <c r="J1431" s="7">
        <v>147.76472741000001</v>
      </c>
      <c r="K1431" s="9">
        <v>9177.8237633361805</v>
      </c>
      <c r="L1431" s="11" t="s">
        <v>8</v>
      </c>
      <c r="M1431" s="7" t="s">
        <v>8</v>
      </c>
      <c r="N1431" s="9" t="s">
        <v>8</v>
      </c>
      <c r="O1431" s="11" t="s">
        <v>8</v>
      </c>
      <c r="P1431" s="7" t="s">
        <v>8</v>
      </c>
      <c r="Q1431" s="9" t="s">
        <v>8</v>
      </c>
      <c r="R1431" s="11" t="s">
        <v>8</v>
      </c>
      <c r="S1431" s="7" t="s">
        <v>8</v>
      </c>
      <c r="T1431" s="9" t="s">
        <v>8</v>
      </c>
    </row>
    <row r="1432" spans="1:20" ht="29.1" customHeight="1" x14ac:dyDescent="0.3">
      <c r="A1432" s="3" t="s">
        <v>5408</v>
      </c>
      <c r="B1432" s="2" t="s">
        <v>7884</v>
      </c>
      <c r="C1432" s="11">
        <v>42</v>
      </c>
      <c r="D1432" s="7">
        <v>152.4755084</v>
      </c>
      <c r="E1432" s="9">
        <v>9599.8630739431392</v>
      </c>
      <c r="F1432" s="11" t="s">
        <v>8</v>
      </c>
      <c r="G1432" s="7" t="s">
        <v>8</v>
      </c>
      <c r="H1432" s="9" t="s">
        <v>8</v>
      </c>
      <c r="I1432" s="11">
        <v>12</v>
      </c>
      <c r="J1432" s="7">
        <v>140.20846073000001</v>
      </c>
      <c r="K1432" s="9">
        <v>8890.1573690322803</v>
      </c>
      <c r="L1432" s="11" t="s">
        <v>8</v>
      </c>
      <c r="M1432" s="7" t="s">
        <v>8</v>
      </c>
      <c r="N1432" s="9" t="s">
        <v>8</v>
      </c>
      <c r="O1432" s="11" t="s">
        <v>8</v>
      </c>
      <c r="P1432" s="7" t="s">
        <v>8</v>
      </c>
      <c r="Q1432" s="9" t="s">
        <v>8</v>
      </c>
      <c r="R1432" s="11" t="s">
        <v>8</v>
      </c>
      <c r="S1432" s="7" t="s">
        <v>8</v>
      </c>
      <c r="T1432" s="9" t="s">
        <v>8</v>
      </c>
    </row>
    <row r="1433" spans="1:20" ht="29.1" customHeight="1" x14ac:dyDescent="0.3">
      <c r="A1433" s="3" t="s">
        <v>5411</v>
      </c>
      <c r="B1433" s="2" t="s">
        <v>7885</v>
      </c>
      <c r="C1433" s="11" t="s">
        <v>8</v>
      </c>
      <c r="D1433" s="7" t="s">
        <v>8</v>
      </c>
      <c r="E1433" s="9" t="s">
        <v>8</v>
      </c>
      <c r="F1433" s="11" t="s">
        <v>8</v>
      </c>
      <c r="G1433" s="7" t="s">
        <v>8</v>
      </c>
      <c r="H1433" s="9" t="s">
        <v>8</v>
      </c>
      <c r="I1433" s="11" t="s">
        <v>8</v>
      </c>
      <c r="J1433" s="7" t="s">
        <v>8</v>
      </c>
      <c r="K1433" s="9" t="s">
        <v>8</v>
      </c>
      <c r="L1433" s="11" t="s">
        <v>8</v>
      </c>
      <c r="M1433" s="7" t="s">
        <v>8</v>
      </c>
      <c r="N1433" s="9" t="s">
        <v>8</v>
      </c>
      <c r="O1433" s="11" t="s">
        <v>8</v>
      </c>
      <c r="P1433" s="7" t="s">
        <v>8</v>
      </c>
      <c r="Q1433" s="9" t="s">
        <v>8</v>
      </c>
      <c r="R1433" s="11" t="s">
        <v>8</v>
      </c>
      <c r="S1433" s="7" t="s">
        <v>8</v>
      </c>
      <c r="T1433" s="9" t="s">
        <v>8</v>
      </c>
    </row>
    <row r="1434" spans="1:20" ht="29.1" customHeight="1" x14ac:dyDescent="0.3">
      <c r="A1434" s="3" t="s">
        <v>5414</v>
      </c>
      <c r="B1434" s="2" t="s">
        <v>7886</v>
      </c>
      <c r="C1434" s="11" t="s">
        <v>8</v>
      </c>
      <c r="D1434" s="7" t="s">
        <v>8</v>
      </c>
      <c r="E1434" s="9" t="s">
        <v>8</v>
      </c>
      <c r="F1434" s="11" t="s">
        <v>8</v>
      </c>
      <c r="G1434" s="7" t="s">
        <v>8</v>
      </c>
      <c r="H1434" s="9" t="s">
        <v>8</v>
      </c>
      <c r="I1434" s="11" t="s">
        <v>8</v>
      </c>
      <c r="J1434" s="7" t="s">
        <v>8</v>
      </c>
      <c r="K1434" s="9" t="s">
        <v>8</v>
      </c>
      <c r="L1434" s="11" t="s">
        <v>8</v>
      </c>
      <c r="M1434" s="7" t="s">
        <v>8</v>
      </c>
      <c r="N1434" s="9" t="s">
        <v>8</v>
      </c>
      <c r="O1434" s="11" t="s">
        <v>8</v>
      </c>
      <c r="P1434" s="7" t="s">
        <v>8</v>
      </c>
      <c r="Q1434" s="9" t="s">
        <v>8</v>
      </c>
      <c r="R1434" s="11" t="s">
        <v>8</v>
      </c>
      <c r="S1434" s="7" t="s">
        <v>8</v>
      </c>
      <c r="T1434" s="9" t="s">
        <v>8</v>
      </c>
    </row>
    <row r="1435" spans="1:20" ht="29.1" customHeight="1" x14ac:dyDescent="0.3">
      <c r="A1435" s="3" t="s">
        <v>5417</v>
      </c>
      <c r="B1435" s="2" t="s">
        <v>7887</v>
      </c>
      <c r="C1435" s="11" t="s">
        <v>8</v>
      </c>
      <c r="D1435" s="7" t="s">
        <v>8</v>
      </c>
      <c r="E1435" s="9" t="s">
        <v>8</v>
      </c>
      <c r="F1435" s="11" t="s">
        <v>8</v>
      </c>
      <c r="G1435" s="7" t="s">
        <v>8</v>
      </c>
      <c r="H1435" s="9" t="s">
        <v>8</v>
      </c>
      <c r="I1435" s="11" t="s">
        <v>8</v>
      </c>
      <c r="J1435" s="7" t="s">
        <v>8</v>
      </c>
      <c r="K1435" s="9" t="s">
        <v>8</v>
      </c>
      <c r="L1435" s="11" t="s">
        <v>8</v>
      </c>
      <c r="M1435" s="7" t="s">
        <v>8</v>
      </c>
      <c r="N1435" s="9" t="s">
        <v>8</v>
      </c>
      <c r="O1435" s="11" t="s">
        <v>8</v>
      </c>
      <c r="P1435" s="7" t="s">
        <v>8</v>
      </c>
      <c r="Q1435" s="9" t="s">
        <v>8</v>
      </c>
      <c r="R1435" s="11" t="s">
        <v>8</v>
      </c>
      <c r="S1435" s="7" t="s">
        <v>8</v>
      </c>
      <c r="T1435" s="9" t="s">
        <v>8</v>
      </c>
    </row>
    <row r="1436" spans="1:20" ht="29.1" customHeight="1" x14ac:dyDescent="0.3">
      <c r="A1436" s="3" t="s">
        <v>5420</v>
      </c>
      <c r="B1436" s="2" t="s">
        <v>7888</v>
      </c>
      <c r="C1436" s="11">
        <v>15</v>
      </c>
      <c r="D1436" s="7">
        <v>113.41827809</v>
      </c>
      <c r="E1436" s="9">
        <v>6803.4117109483504</v>
      </c>
      <c r="F1436" s="11" t="s">
        <v>8</v>
      </c>
      <c r="G1436" s="7" t="s">
        <v>8</v>
      </c>
      <c r="H1436" s="9" t="s">
        <v>8</v>
      </c>
      <c r="I1436" s="11" t="s">
        <v>8</v>
      </c>
      <c r="J1436" s="7" t="s">
        <v>8</v>
      </c>
      <c r="K1436" s="9" t="s">
        <v>8</v>
      </c>
      <c r="L1436" s="11" t="s">
        <v>8</v>
      </c>
      <c r="M1436" s="7" t="s">
        <v>8</v>
      </c>
      <c r="N1436" s="9" t="s">
        <v>8</v>
      </c>
      <c r="O1436" s="11" t="s">
        <v>8</v>
      </c>
      <c r="P1436" s="7" t="s">
        <v>8</v>
      </c>
      <c r="Q1436" s="9" t="s">
        <v>8</v>
      </c>
      <c r="R1436" s="11" t="s">
        <v>8</v>
      </c>
      <c r="S1436" s="7" t="s">
        <v>8</v>
      </c>
      <c r="T1436" s="9" t="s">
        <v>8</v>
      </c>
    </row>
    <row r="1437" spans="1:20" ht="29.1" customHeight="1" x14ac:dyDescent="0.3">
      <c r="A1437" s="3" t="s">
        <v>5424</v>
      </c>
      <c r="B1437" s="2" t="s">
        <v>5425</v>
      </c>
      <c r="C1437" s="11" t="s">
        <v>8</v>
      </c>
      <c r="D1437" s="7" t="s">
        <v>8</v>
      </c>
      <c r="E1437" s="9" t="s">
        <v>8</v>
      </c>
      <c r="F1437" s="11" t="s">
        <v>8</v>
      </c>
      <c r="G1437" s="7" t="s">
        <v>8</v>
      </c>
      <c r="H1437" s="9" t="s">
        <v>8</v>
      </c>
      <c r="I1437" s="11" t="s">
        <v>8</v>
      </c>
      <c r="J1437" s="7" t="s">
        <v>8</v>
      </c>
      <c r="K1437" s="9" t="s">
        <v>8</v>
      </c>
      <c r="L1437" s="11" t="s">
        <v>8</v>
      </c>
      <c r="M1437" s="7" t="s">
        <v>8</v>
      </c>
      <c r="N1437" s="9" t="s">
        <v>8</v>
      </c>
      <c r="O1437" s="11" t="s">
        <v>8</v>
      </c>
      <c r="P1437" s="7" t="s">
        <v>8</v>
      </c>
      <c r="Q1437" s="9" t="s">
        <v>8</v>
      </c>
      <c r="R1437" s="11" t="s">
        <v>8</v>
      </c>
      <c r="S1437" s="7" t="s">
        <v>8</v>
      </c>
      <c r="T1437" s="9" t="s">
        <v>8</v>
      </c>
    </row>
    <row r="1438" spans="1:20" ht="29.1" customHeight="1" x14ac:dyDescent="0.3">
      <c r="A1438" s="3" t="s">
        <v>5427</v>
      </c>
      <c r="B1438" s="2" t="s">
        <v>5428</v>
      </c>
      <c r="C1438" s="11" t="s">
        <v>8</v>
      </c>
      <c r="D1438" s="7" t="s">
        <v>8</v>
      </c>
      <c r="E1438" s="9" t="s">
        <v>8</v>
      </c>
      <c r="F1438" s="11" t="s">
        <v>8</v>
      </c>
      <c r="G1438" s="7" t="s">
        <v>8</v>
      </c>
      <c r="H1438" s="9" t="s">
        <v>8</v>
      </c>
      <c r="I1438" s="11" t="s">
        <v>8</v>
      </c>
      <c r="J1438" s="7" t="s">
        <v>8</v>
      </c>
      <c r="K1438" s="9" t="s">
        <v>8</v>
      </c>
      <c r="L1438" s="11" t="s">
        <v>8</v>
      </c>
      <c r="M1438" s="7" t="s">
        <v>8</v>
      </c>
      <c r="N1438" s="9" t="s">
        <v>8</v>
      </c>
      <c r="O1438" s="11" t="s">
        <v>8</v>
      </c>
      <c r="P1438" s="7" t="s">
        <v>8</v>
      </c>
      <c r="Q1438" s="9" t="s">
        <v>8</v>
      </c>
      <c r="R1438" s="11" t="s">
        <v>8</v>
      </c>
      <c r="S1438" s="7" t="s">
        <v>8</v>
      </c>
      <c r="T1438" s="9" t="s">
        <v>8</v>
      </c>
    </row>
    <row r="1439" spans="1:20" ht="14.1" customHeight="1" x14ac:dyDescent="0.3">
      <c r="A1439" s="3" t="s">
        <v>5430</v>
      </c>
      <c r="B1439" s="3" t="s">
        <v>7252</v>
      </c>
      <c r="C1439" s="11" t="s">
        <v>8</v>
      </c>
      <c r="D1439" s="7" t="s">
        <v>8</v>
      </c>
      <c r="E1439" s="9" t="s">
        <v>8</v>
      </c>
      <c r="F1439" s="11" t="s">
        <v>8</v>
      </c>
      <c r="G1439" s="7" t="s">
        <v>8</v>
      </c>
      <c r="H1439" s="9" t="s">
        <v>8</v>
      </c>
      <c r="I1439" s="11" t="s">
        <v>8</v>
      </c>
      <c r="J1439" s="7" t="s">
        <v>8</v>
      </c>
      <c r="K1439" s="9" t="s">
        <v>8</v>
      </c>
      <c r="L1439" s="11" t="s">
        <v>8</v>
      </c>
      <c r="M1439" s="7" t="s">
        <v>8</v>
      </c>
      <c r="N1439" s="9" t="s">
        <v>8</v>
      </c>
      <c r="O1439" s="11" t="s">
        <v>8</v>
      </c>
      <c r="P1439" s="7" t="s">
        <v>8</v>
      </c>
      <c r="Q1439" s="9" t="s">
        <v>8</v>
      </c>
      <c r="R1439" s="11" t="s">
        <v>8</v>
      </c>
      <c r="S1439" s="7" t="s">
        <v>8</v>
      </c>
      <c r="T1439" s="9" t="s">
        <v>8</v>
      </c>
    </row>
    <row r="1440" spans="1:20" ht="14.1" customHeight="1" x14ac:dyDescent="0.3">
      <c r="A1440" s="3" t="s">
        <v>5433</v>
      </c>
      <c r="B1440" s="3" t="s">
        <v>7253</v>
      </c>
      <c r="C1440" s="11">
        <v>30</v>
      </c>
      <c r="D1440" s="7">
        <v>283.96052192000002</v>
      </c>
      <c r="E1440" s="9">
        <v>16924.982942236002</v>
      </c>
      <c r="F1440" s="11">
        <v>14</v>
      </c>
      <c r="G1440" s="7">
        <v>300.67834985000002</v>
      </c>
      <c r="H1440" s="9">
        <v>17952.6369167425</v>
      </c>
      <c r="I1440" s="11" t="s">
        <v>8</v>
      </c>
      <c r="J1440" s="7" t="s">
        <v>8</v>
      </c>
      <c r="K1440" s="9" t="s">
        <v>8</v>
      </c>
      <c r="L1440" s="11" t="s">
        <v>8</v>
      </c>
      <c r="M1440" s="7" t="s">
        <v>8</v>
      </c>
      <c r="N1440" s="9" t="s">
        <v>8</v>
      </c>
      <c r="O1440" s="11" t="s">
        <v>8</v>
      </c>
      <c r="P1440" s="7" t="s">
        <v>8</v>
      </c>
      <c r="Q1440" s="9" t="s">
        <v>8</v>
      </c>
      <c r="R1440" s="11" t="s">
        <v>8</v>
      </c>
      <c r="S1440" s="7" t="s">
        <v>8</v>
      </c>
      <c r="T1440" s="9" t="s">
        <v>8</v>
      </c>
    </row>
    <row r="1441" spans="1:20" ht="29.1" customHeight="1" x14ac:dyDescent="0.3">
      <c r="A1441" s="3" t="s">
        <v>5437</v>
      </c>
      <c r="B1441" s="2" t="s">
        <v>7889</v>
      </c>
      <c r="C1441" s="11">
        <v>13</v>
      </c>
      <c r="D1441" s="7">
        <v>395.96203616999998</v>
      </c>
      <c r="E1441" s="9">
        <v>23861.546511108401</v>
      </c>
      <c r="F1441" s="11">
        <v>13</v>
      </c>
      <c r="G1441" s="7">
        <v>395.96203616999998</v>
      </c>
      <c r="H1441" s="9">
        <v>23861.546511108401</v>
      </c>
      <c r="I1441" s="11" t="s">
        <v>8</v>
      </c>
      <c r="J1441" s="7" t="s">
        <v>8</v>
      </c>
      <c r="K1441" s="9" t="s">
        <v>8</v>
      </c>
      <c r="L1441" s="11" t="s">
        <v>8</v>
      </c>
      <c r="M1441" s="7" t="s">
        <v>8</v>
      </c>
      <c r="N1441" s="9" t="s">
        <v>8</v>
      </c>
      <c r="O1441" s="11" t="s">
        <v>8</v>
      </c>
      <c r="P1441" s="7" t="s">
        <v>8</v>
      </c>
      <c r="Q1441" s="9" t="s">
        <v>8</v>
      </c>
      <c r="R1441" s="11" t="s">
        <v>8</v>
      </c>
      <c r="S1441" s="7" t="s">
        <v>8</v>
      </c>
      <c r="T1441" s="9" t="s">
        <v>8</v>
      </c>
    </row>
    <row r="1442" spans="1:20" ht="14.1" customHeight="1" x14ac:dyDescent="0.3">
      <c r="A1442" s="3" t="s">
        <v>5440</v>
      </c>
      <c r="B1442" s="3" t="s">
        <v>7255</v>
      </c>
      <c r="C1442" s="11" t="s">
        <v>8</v>
      </c>
      <c r="D1442" s="7" t="s">
        <v>8</v>
      </c>
      <c r="E1442" s="9" t="s">
        <v>8</v>
      </c>
      <c r="F1442" s="11" t="s">
        <v>8</v>
      </c>
      <c r="G1442" s="7" t="s">
        <v>8</v>
      </c>
      <c r="H1442" s="9" t="s">
        <v>8</v>
      </c>
      <c r="I1442" s="11" t="s">
        <v>8</v>
      </c>
      <c r="J1442" s="7" t="s">
        <v>8</v>
      </c>
      <c r="K1442" s="9" t="s">
        <v>8</v>
      </c>
      <c r="L1442" s="11" t="s">
        <v>8</v>
      </c>
      <c r="M1442" s="7" t="s">
        <v>8</v>
      </c>
      <c r="N1442" s="9" t="s">
        <v>8</v>
      </c>
      <c r="O1442" s="11" t="s">
        <v>8</v>
      </c>
      <c r="P1442" s="7" t="s">
        <v>8</v>
      </c>
      <c r="Q1442" s="9" t="s">
        <v>8</v>
      </c>
      <c r="R1442" s="11" t="s">
        <v>8</v>
      </c>
      <c r="S1442" s="7" t="s">
        <v>8</v>
      </c>
      <c r="T1442" s="9" t="s">
        <v>8</v>
      </c>
    </row>
    <row r="1443" spans="1:20" ht="14.1" customHeight="1" x14ac:dyDescent="0.3">
      <c r="A1443" s="3" t="s">
        <v>5443</v>
      </c>
      <c r="B1443" s="3" t="s">
        <v>7256</v>
      </c>
      <c r="C1443" s="11" t="s">
        <v>8</v>
      </c>
      <c r="D1443" s="7" t="s">
        <v>8</v>
      </c>
      <c r="E1443" s="9" t="s">
        <v>8</v>
      </c>
      <c r="F1443" s="11" t="s">
        <v>8</v>
      </c>
      <c r="G1443" s="7" t="s">
        <v>8</v>
      </c>
      <c r="H1443" s="9" t="s">
        <v>8</v>
      </c>
      <c r="I1443" s="11" t="s">
        <v>8</v>
      </c>
      <c r="J1443" s="7" t="s">
        <v>8</v>
      </c>
      <c r="K1443" s="9" t="s">
        <v>8</v>
      </c>
      <c r="L1443" s="11" t="s">
        <v>8</v>
      </c>
      <c r="M1443" s="7" t="s">
        <v>8</v>
      </c>
      <c r="N1443" s="9" t="s">
        <v>8</v>
      </c>
      <c r="O1443" s="11" t="s">
        <v>8</v>
      </c>
      <c r="P1443" s="7" t="s">
        <v>8</v>
      </c>
      <c r="Q1443" s="9" t="s">
        <v>8</v>
      </c>
      <c r="R1443" s="11" t="s">
        <v>8</v>
      </c>
      <c r="S1443" s="7" t="s">
        <v>8</v>
      </c>
      <c r="T1443" s="9" t="s">
        <v>8</v>
      </c>
    </row>
    <row r="1444" spans="1:20" ht="29.1" customHeight="1" x14ac:dyDescent="0.3">
      <c r="A1444" s="3" t="s">
        <v>5446</v>
      </c>
      <c r="B1444" s="2" t="s">
        <v>7890</v>
      </c>
      <c r="C1444" s="11" t="s">
        <v>8</v>
      </c>
      <c r="D1444" s="7" t="s">
        <v>8</v>
      </c>
      <c r="E1444" s="9" t="s">
        <v>8</v>
      </c>
      <c r="F1444" s="11" t="s">
        <v>8</v>
      </c>
      <c r="G1444" s="7" t="s">
        <v>8</v>
      </c>
      <c r="H1444" s="9" t="s">
        <v>8</v>
      </c>
      <c r="I1444" s="11" t="s">
        <v>8</v>
      </c>
      <c r="J1444" s="7" t="s">
        <v>8</v>
      </c>
      <c r="K1444" s="9" t="s">
        <v>8</v>
      </c>
      <c r="L1444" s="11" t="s">
        <v>8</v>
      </c>
      <c r="M1444" s="7" t="s">
        <v>8</v>
      </c>
      <c r="N1444" s="9" t="s">
        <v>8</v>
      </c>
      <c r="O1444" s="11" t="s">
        <v>8</v>
      </c>
      <c r="P1444" s="7" t="s">
        <v>8</v>
      </c>
      <c r="Q1444" s="9" t="s">
        <v>8</v>
      </c>
      <c r="R1444" s="11" t="s">
        <v>8</v>
      </c>
      <c r="S1444" s="7" t="s">
        <v>8</v>
      </c>
      <c r="T1444" s="9" t="s">
        <v>8</v>
      </c>
    </row>
    <row r="1445" spans="1:20" ht="29.1" customHeight="1" x14ac:dyDescent="0.3">
      <c r="A1445" s="3" t="s">
        <v>5449</v>
      </c>
      <c r="B1445" s="2" t="s">
        <v>7891</v>
      </c>
      <c r="C1445" s="11">
        <v>16</v>
      </c>
      <c r="D1445" s="7">
        <v>248.48043344000001</v>
      </c>
      <c r="E1445" s="9">
        <v>15132.5518086015</v>
      </c>
      <c r="F1445" s="11" t="s">
        <v>8</v>
      </c>
      <c r="G1445" s="7" t="s">
        <v>8</v>
      </c>
      <c r="H1445" s="9" t="s">
        <v>8</v>
      </c>
      <c r="I1445" s="11" t="s">
        <v>8</v>
      </c>
      <c r="J1445" s="7" t="s">
        <v>8</v>
      </c>
      <c r="K1445" s="9" t="s">
        <v>8</v>
      </c>
      <c r="L1445" s="11" t="s">
        <v>8</v>
      </c>
      <c r="M1445" s="7" t="s">
        <v>8</v>
      </c>
      <c r="N1445" s="9" t="s">
        <v>8</v>
      </c>
      <c r="O1445" s="11" t="s">
        <v>8</v>
      </c>
      <c r="P1445" s="7" t="s">
        <v>8</v>
      </c>
      <c r="Q1445" s="9" t="s">
        <v>8</v>
      </c>
      <c r="R1445" s="11" t="s">
        <v>8</v>
      </c>
      <c r="S1445" s="7" t="s">
        <v>8</v>
      </c>
      <c r="T1445" s="9" t="s">
        <v>8</v>
      </c>
    </row>
    <row r="1446" spans="1:20" ht="29.1" customHeight="1" x14ac:dyDescent="0.3">
      <c r="A1446" s="3" t="s">
        <v>5453</v>
      </c>
      <c r="B1446" s="2" t="s">
        <v>7892</v>
      </c>
      <c r="C1446" s="11" t="s">
        <v>8</v>
      </c>
      <c r="D1446" s="7" t="s">
        <v>8</v>
      </c>
      <c r="E1446" s="9" t="s">
        <v>8</v>
      </c>
      <c r="F1446" s="11" t="s">
        <v>8</v>
      </c>
      <c r="G1446" s="7" t="s">
        <v>8</v>
      </c>
      <c r="H1446" s="9" t="s">
        <v>8</v>
      </c>
      <c r="I1446" s="11" t="s">
        <v>8</v>
      </c>
      <c r="J1446" s="7" t="s">
        <v>8</v>
      </c>
      <c r="K1446" s="9" t="s">
        <v>8</v>
      </c>
      <c r="L1446" s="11" t="s">
        <v>8</v>
      </c>
      <c r="M1446" s="7" t="s">
        <v>8</v>
      </c>
      <c r="N1446" s="9" t="s">
        <v>8</v>
      </c>
      <c r="O1446" s="11" t="s">
        <v>8</v>
      </c>
      <c r="P1446" s="7" t="s">
        <v>8</v>
      </c>
      <c r="Q1446" s="9" t="s">
        <v>8</v>
      </c>
      <c r="R1446" s="11" t="s">
        <v>8</v>
      </c>
      <c r="S1446" s="7" t="s">
        <v>8</v>
      </c>
      <c r="T1446" s="9" t="s">
        <v>8</v>
      </c>
    </row>
    <row r="1447" spans="1:20" ht="29.1" customHeight="1" x14ac:dyDescent="0.3">
      <c r="A1447" s="3" t="s">
        <v>5457</v>
      </c>
      <c r="B1447" s="2" t="s">
        <v>7893</v>
      </c>
      <c r="C1447" s="11" t="s">
        <v>8</v>
      </c>
      <c r="D1447" s="7" t="s">
        <v>8</v>
      </c>
      <c r="E1447" s="9" t="s">
        <v>8</v>
      </c>
      <c r="F1447" s="11" t="s">
        <v>8</v>
      </c>
      <c r="G1447" s="7" t="s">
        <v>8</v>
      </c>
      <c r="H1447" s="9" t="s">
        <v>8</v>
      </c>
      <c r="I1447" s="11" t="s">
        <v>8</v>
      </c>
      <c r="J1447" s="7" t="s">
        <v>8</v>
      </c>
      <c r="K1447" s="9" t="s">
        <v>8</v>
      </c>
      <c r="L1447" s="11" t="s">
        <v>8</v>
      </c>
      <c r="M1447" s="7" t="s">
        <v>8</v>
      </c>
      <c r="N1447" s="9" t="s">
        <v>8</v>
      </c>
      <c r="O1447" s="11" t="s">
        <v>8</v>
      </c>
      <c r="P1447" s="7" t="s">
        <v>8</v>
      </c>
      <c r="Q1447" s="9" t="s">
        <v>8</v>
      </c>
      <c r="R1447" s="11" t="s">
        <v>8</v>
      </c>
      <c r="S1447" s="7" t="s">
        <v>8</v>
      </c>
      <c r="T1447" s="9" t="s">
        <v>8</v>
      </c>
    </row>
    <row r="1448" spans="1:20" ht="29.1" customHeight="1" x14ac:dyDescent="0.3">
      <c r="A1448" s="3" t="s">
        <v>5460</v>
      </c>
      <c r="B1448" s="2" t="s">
        <v>7894</v>
      </c>
      <c r="C1448" s="11">
        <v>83</v>
      </c>
      <c r="D1448" s="7">
        <v>249.83558535</v>
      </c>
      <c r="E1448" s="9">
        <v>14834.9700900185</v>
      </c>
      <c r="F1448" s="11" t="s">
        <v>8</v>
      </c>
      <c r="G1448" s="7" t="s">
        <v>8</v>
      </c>
      <c r="H1448" s="9" t="s">
        <v>8</v>
      </c>
      <c r="I1448" s="11">
        <v>19</v>
      </c>
      <c r="J1448" s="7">
        <v>304.17489431000001</v>
      </c>
      <c r="K1448" s="9">
        <v>18075.308765795999</v>
      </c>
      <c r="L1448" s="11" t="s">
        <v>8</v>
      </c>
      <c r="M1448" s="7" t="s">
        <v>8</v>
      </c>
      <c r="N1448" s="9" t="s">
        <v>8</v>
      </c>
      <c r="O1448" s="11" t="s">
        <v>8</v>
      </c>
      <c r="P1448" s="7" t="s">
        <v>8</v>
      </c>
      <c r="Q1448" s="9" t="s">
        <v>8</v>
      </c>
      <c r="R1448" s="11" t="s">
        <v>8</v>
      </c>
      <c r="S1448" s="7" t="s">
        <v>8</v>
      </c>
      <c r="T1448" s="9" t="s">
        <v>8</v>
      </c>
    </row>
    <row r="1449" spans="1:20" ht="29.1" customHeight="1" x14ac:dyDescent="0.3">
      <c r="A1449" s="3" t="s">
        <v>5463</v>
      </c>
      <c r="B1449" s="2" t="s">
        <v>7895</v>
      </c>
      <c r="C1449" s="11" t="s">
        <v>8</v>
      </c>
      <c r="D1449" s="7" t="s">
        <v>8</v>
      </c>
      <c r="E1449" s="9" t="s">
        <v>8</v>
      </c>
      <c r="F1449" s="11" t="s">
        <v>8</v>
      </c>
      <c r="G1449" s="7" t="s">
        <v>8</v>
      </c>
      <c r="H1449" s="9" t="s">
        <v>8</v>
      </c>
      <c r="I1449" s="11" t="s">
        <v>8</v>
      </c>
      <c r="J1449" s="7" t="s">
        <v>8</v>
      </c>
      <c r="K1449" s="9" t="s">
        <v>8</v>
      </c>
      <c r="L1449" s="11" t="s">
        <v>8</v>
      </c>
      <c r="M1449" s="7" t="s">
        <v>8</v>
      </c>
      <c r="N1449" s="9" t="s">
        <v>8</v>
      </c>
      <c r="O1449" s="11" t="s">
        <v>8</v>
      </c>
      <c r="P1449" s="7" t="s">
        <v>8</v>
      </c>
      <c r="Q1449" s="9" t="s">
        <v>8</v>
      </c>
      <c r="R1449" s="11" t="s">
        <v>8</v>
      </c>
      <c r="S1449" s="7" t="s">
        <v>8</v>
      </c>
      <c r="T1449" s="9" t="s">
        <v>8</v>
      </c>
    </row>
    <row r="1450" spans="1:20" ht="14.1" customHeight="1" x14ac:dyDescent="0.3">
      <c r="A1450" s="3" t="s">
        <v>5466</v>
      </c>
      <c r="B1450" s="3" t="s">
        <v>7263</v>
      </c>
      <c r="C1450" s="11">
        <v>15</v>
      </c>
      <c r="D1450" s="7">
        <v>219.97624228000001</v>
      </c>
      <c r="E1450" s="9">
        <v>12863.808924325</v>
      </c>
      <c r="F1450" s="11">
        <v>11</v>
      </c>
      <c r="G1450" s="7">
        <v>226.11306696</v>
      </c>
      <c r="H1450" s="9">
        <v>13251.692795395</v>
      </c>
      <c r="I1450" s="11" t="s">
        <v>8</v>
      </c>
      <c r="J1450" s="7" t="s">
        <v>8</v>
      </c>
      <c r="K1450" s="9" t="s">
        <v>8</v>
      </c>
      <c r="L1450" s="11" t="s">
        <v>8</v>
      </c>
      <c r="M1450" s="7" t="s">
        <v>8</v>
      </c>
      <c r="N1450" s="9" t="s">
        <v>8</v>
      </c>
      <c r="O1450" s="11" t="s">
        <v>8</v>
      </c>
      <c r="P1450" s="7" t="s">
        <v>8</v>
      </c>
      <c r="Q1450" s="9" t="s">
        <v>8</v>
      </c>
      <c r="R1450" s="11" t="s">
        <v>8</v>
      </c>
      <c r="S1450" s="7" t="s">
        <v>8</v>
      </c>
      <c r="T1450" s="9" t="s">
        <v>8</v>
      </c>
    </row>
    <row r="1451" spans="1:20" ht="29.1" customHeight="1" x14ac:dyDescent="0.3">
      <c r="A1451" s="3" t="s">
        <v>5469</v>
      </c>
      <c r="B1451" s="2" t="s">
        <v>7896</v>
      </c>
      <c r="C1451" s="11" t="s">
        <v>8</v>
      </c>
      <c r="D1451" s="7" t="s">
        <v>8</v>
      </c>
      <c r="E1451" s="9" t="s">
        <v>8</v>
      </c>
      <c r="F1451" s="11" t="s">
        <v>8</v>
      </c>
      <c r="G1451" s="7" t="s">
        <v>8</v>
      </c>
      <c r="H1451" s="9" t="s">
        <v>8</v>
      </c>
      <c r="I1451" s="11" t="s">
        <v>8</v>
      </c>
      <c r="J1451" s="7" t="s">
        <v>8</v>
      </c>
      <c r="K1451" s="9" t="s">
        <v>8</v>
      </c>
      <c r="L1451" s="11" t="s">
        <v>8</v>
      </c>
      <c r="M1451" s="7" t="s">
        <v>8</v>
      </c>
      <c r="N1451" s="9" t="s">
        <v>8</v>
      </c>
      <c r="O1451" s="11" t="s">
        <v>8</v>
      </c>
      <c r="P1451" s="7" t="s">
        <v>8</v>
      </c>
      <c r="Q1451" s="9" t="s">
        <v>8</v>
      </c>
      <c r="R1451" s="11" t="s">
        <v>8</v>
      </c>
      <c r="S1451" s="7" t="s">
        <v>8</v>
      </c>
      <c r="T1451" s="9" t="s">
        <v>8</v>
      </c>
    </row>
    <row r="1452" spans="1:20" ht="14.1" customHeight="1" x14ac:dyDescent="0.3">
      <c r="A1452" s="3" t="s">
        <v>5473</v>
      </c>
      <c r="B1452" s="3" t="s">
        <v>7265</v>
      </c>
      <c r="C1452" s="11" t="s">
        <v>8</v>
      </c>
      <c r="D1452" s="7" t="s">
        <v>8</v>
      </c>
      <c r="E1452" s="9" t="s">
        <v>8</v>
      </c>
      <c r="F1452" s="11" t="s">
        <v>8</v>
      </c>
      <c r="G1452" s="7" t="s">
        <v>8</v>
      </c>
      <c r="H1452" s="9" t="s">
        <v>8</v>
      </c>
      <c r="I1452" s="11" t="s">
        <v>8</v>
      </c>
      <c r="J1452" s="7" t="s">
        <v>8</v>
      </c>
      <c r="K1452" s="9" t="s">
        <v>8</v>
      </c>
      <c r="L1452" s="11" t="s">
        <v>8</v>
      </c>
      <c r="M1452" s="7" t="s">
        <v>8</v>
      </c>
      <c r="N1452" s="9" t="s">
        <v>8</v>
      </c>
      <c r="O1452" s="11" t="s">
        <v>8</v>
      </c>
      <c r="P1452" s="7" t="s">
        <v>8</v>
      </c>
      <c r="Q1452" s="9" t="s">
        <v>8</v>
      </c>
      <c r="R1452" s="11" t="s">
        <v>8</v>
      </c>
      <c r="S1452" s="7" t="s">
        <v>8</v>
      </c>
      <c r="T1452" s="9" t="s">
        <v>8</v>
      </c>
    </row>
    <row r="1453" spans="1:20" ht="14.1" customHeight="1" x14ac:dyDescent="0.3">
      <c r="A1453" s="3" t="s">
        <v>5477</v>
      </c>
      <c r="B1453" s="3" t="s">
        <v>7266</v>
      </c>
      <c r="C1453" s="11" t="s">
        <v>8</v>
      </c>
      <c r="D1453" s="7" t="s">
        <v>8</v>
      </c>
      <c r="E1453" s="9" t="s">
        <v>8</v>
      </c>
      <c r="F1453" s="11" t="s">
        <v>8</v>
      </c>
      <c r="G1453" s="7" t="s">
        <v>8</v>
      </c>
      <c r="H1453" s="9" t="s">
        <v>8</v>
      </c>
      <c r="I1453" s="11" t="s">
        <v>8</v>
      </c>
      <c r="J1453" s="7" t="s">
        <v>8</v>
      </c>
      <c r="K1453" s="9" t="s">
        <v>8</v>
      </c>
      <c r="L1453" s="11" t="s">
        <v>8</v>
      </c>
      <c r="M1453" s="7" t="s">
        <v>8</v>
      </c>
      <c r="N1453" s="9" t="s">
        <v>8</v>
      </c>
      <c r="O1453" s="11" t="s">
        <v>8</v>
      </c>
      <c r="P1453" s="7" t="s">
        <v>8</v>
      </c>
      <c r="Q1453" s="9" t="s">
        <v>8</v>
      </c>
      <c r="R1453" s="11" t="s">
        <v>8</v>
      </c>
      <c r="S1453" s="7" t="s">
        <v>8</v>
      </c>
      <c r="T1453" s="9" t="s">
        <v>8</v>
      </c>
    </row>
    <row r="1454" spans="1:20" ht="14.1" customHeight="1" x14ac:dyDescent="0.3">
      <c r="A1454" s="3" t="s">
        <v>5481</v>
      </c>
      <c r="B1454" s="3" t="s">
        <v>7267</v>
      </c>
      <c r="C1454" s="11" t="s">
        <v>8</v>
      </c>
      <c r="D1454" s="7" t="s">
        <v>8</v>
      </c>
      <c r="E1454" s="9" t="s">
        <v>8</v>
      </c>
      <c r="F1454" s="11" t="s">
        <v>8</v>
      </c>
      <c r="G1454" s="7" t="s">
        <v>8</v>
      </c>
      <c r="H1454" s="9" t="s">
        <v>8</v>
      </c>
      <c r="I1454" s="11" t="s">
        <v>8</v>
      </c>
      <c r="J1454" s="7" t="s">
        <v>8</v>
      </c>
      <c r="K1454" s="9" t="s">
        <v>8</v>
      </c>
      <c r="L1454" s="11" t="s">
        <v>8</v>
      </c>
      <c r="M1454" s="7" t="s">
        <v>8</v>
      </c>
      <c r="N1454" s="9" t="s">
        <v>8</v>
      </c>
      <c r="O1454" s="11" t="s">
        <v>8</v>
      </c>
      <c r="P1454" s="7" t="s">
        <v>8</v>
      </c>
      <c r="Q1454" s="9" t="s">
        <v>8</v>
      </c>
      <c r="R1454" s="11" t="s">
        <v>8</v>
      </c>
      <c r="S1454" s="7" t="s">
        <v>8</v>
      </c>
      <c r="T1454" s="9" t="s">
        <v>8</v>
      </c>
    </row>
    <row r="1455" spans="1:20" ht="14.1" customHeight="1" x14ac:dyDescent="0.3">
      <c r="A1455" s="3" t="s">
        <v>5485</v>
      </c>
      <c r="B1455" s="3" t="s">
        <v>7268</v>
      </c>
      <c r="C1455" s="11" t="s">
        <v>8</v>
      </c>
      <c r="D1455" s="7" t="s">
        <v>8</v>
      </c>
      <c r="E1455" s="9" t="s">
        <v>8</v>
      </c>
      <c r="F1455" s="11" t="s">
        <v>8</v>
      </c>
      <c r="G1455" s="7" t="s">
        <v>8</v>
      </c>
      <c r="H1455" s="9" t="s">
        <v>8</v>
      </c>
      <c r="I1455" s="11" t="s">
        <v>8</v>
      </c>
      <c r="J1455" s="7" t="s">
        <v>8</v>
      </c>
      <c r="K1455" s="9" t="s">
        <v>8</v>
      </c>
      <c r="L1455" s="11" t="s">
        <v>8</v>
      </c>
      <c r="M1455" s="7" t="s">
        <v>8</v>
      </c>
      <c r="N1455" s="9" t="s">
        <v>8</v>
      </c>
      <c r="O1455" s="11" t="s">
        <v>8</v>
      </c>
      <c r="P1455" s="7" t="s">
        <v>8</v>
      </c>
      <c r="Q1455" s="9" t="s">
        <v>8</v>
      </c>
      <c r="R1455" s="11" t="s">
        <v>8</v>
      </c>
      <c r="S1455" s="7" t="s">
        <v>8</v>
      </c>
      <c r="T1455" s="9" t="s">
        <v>8</v>
      </c>
    </row>
    <row r="1456" spans="1:20" ht="29.1" customHeight="1" x14ac:dyDescent="0.3">
      <c r="A1456" s="3" t="s">
        <v>5489</v>
      </c>
      <c r="B1456" s="2" t="s">
        <v>7897</v>
      </c>
      <c r="C1456" s="11" t="s">
        <v>8</v>
      </c>
      <c r="D1456" s="7" t="s">
        <v>8</v>
      </c>
      <c r="E1456" s="9" t="s">
        <v>8</v>
      </c>
      <c r="F1456" s="11" t="s">
        <v>8</v>
      </c>
      <c r="G1456" s="7" t="s">
        <v>8</v>
      </c>
      <c r="H1456" s="9" t="s">
        <v>8</v>
      </c>
      <c r="I1456" s="11" t="s">
        <v>8</v>
      </c>
      <c r="J1456" s="7" t="s">
        <v>8</v>
      </c>
      <c r="K1456" s="9" t="s">
        <v>8</v>
      </c>
      <c r="L1456" s="11" t="s">
        <v>8</v>
      </c>
      <c r="M1456" s="7" t="s">
        <v>8</v>
      </c>
      <c r="N1456" s="9" t="s">
        <v>8</v>
      </c>
      <c r="O1456" s="11" t="s">
        <v>8</v>
      </c>
      <c r="P1456" s="7" t="s">
        <v>8</v>
      </c>
      <c r="Q1456" s="9" t="s">
        <v>8</v>
      </c>
      <c r="R1456" s="11" t="s">
        <v>8</v>
      </c>
      <c r="S1456" s="7" t="s">
        <v>8</v>
      </c>
      <c r="T1456" s="9" t="s">
        <v>8</v>
      </c>
    </row>
    <row r="1457" spans="1:20" ht="14.1" customHeight="1" x14ac:dyDescent="0.3">
      <c r="A1457" s="3" t="s">
        <v>5493</v>
      </c>
      <c r="B1457" s="3" t="s">
        <v>6309</v>
      </c>
      <c r="C1457" s="11" t="s">
        <v>8</v>
      </c>
      <c r="D1457" s="7" t="s">
        <v>8</v>
      </c>
      <c r="E1457" s="9" t="s">
        <v>8</v>
      </c>
      <c r="F1457" s="11" t="s">
        <v>8</v>
      </c>
      <c r="G1457" s="7" t="s">
        <v>8</v>
      </c>
      <c r="H1457" s="9" t="s">
        <v>8</v>
      </c>
      <c r="I1457" s="11" t="s">
        <v>8</v>
      </c>
      <c r="J1457" s="7" t="s">
        <v>8</v>
      </c>
      <c r="K1457" s="9" t="s">
        <v>8</v>
      </c>
      <c r="L1457" s="11" t="s">
        <v>8</v>
      </c>
      <c r="M1457" s="7" t="s">
        <v>8</v>
      </c>
      <c r="N1457" s="9" t="s">
        <v>8</v>
      </c>
      <c r="O1457" s="11" t="s">
        <v>8</v>
      </c>
      <c r="P1457" s="7" t="s">
        <v>8</v>
      </c>
      <c r="Q1457" s="9" t="s">
        <v>8</v>
      </c>
      <c r="R1457" s="11" t="s">
        <v>8</v>
      </c>
      <c r="S1457" s="7" t="s">
        <v>8</v>
      </c>
      <c r="T1457" s="9" t="s">
        <v>8</v>
      </c>
    </row>
    <row r="1458" spans="1:20" ht="14.1" customHeight="1" x14ac:dyDescent="0.3">
      <c r="A1458" s="3" t="s">
        <v>5496</v>
      </c>
      <c r="B1458" s="3" t="s">
        <v>5497</v>
      </c>
      <c r="C1458" s="11" t="s">
        <v>8</v>
      </c>
      <c r="D1458" s="7" t="s">
        <v>8</v>
      </c>
      <c r="E1458" s="9" t="s">
        <v>8</v>
      </c>
      <c r="F1458" s="11" t="s">
        <v>8</v>
      </c>
      <c r="G1458" s="7" t="s">
        <v>8</v>
      </c>
      <c r="H1458" s="9" t="s">
        <v>8</v>
      </c>
      <c r="I1458" s="11" t="s">
        <v>8</v>
      </c>
      <c r="J1458" s="7" t="s">
        <v>8</v>
      </c>
      <c r="K1458" s="9" t="s">
        <v>8</v>
      </c>
      <c r="L1458" s="11" t="s">
        <v>8</v>
      </c>
      <c r="M1458" s="7" t="s">
        <v>8</v>
      </c>
      <c r="N1458" s="9" t="s">
        <v>8</v>
      </c>
      <c r="O1458" s="11" t="s">
        <v>8</v>
      </c>
      <c r="P1458" s="7" t="s">
        <v>8</v>
      </c>
      <c r="Q1458" s="9" t="s">
        <v>8</v>
      </c>
      <c r="R1458" s="11" t="s">
        <v>8</v>
      </c>
      <c r="S1458" s="7" t="s">
        <v>8</v>
      </c>
      <c r="T1458" s="9" t="s">
        <v>8</v>
      </c>
    </row>
    <row r="1459" spans="1:20" ht="14.1" customHeight="1" x14ac:dyDescent="0.3">
      <c r="A1459" s="3" t="s">
        <v>5500</v>
      </c>
      <c r="B1459" s="3" t="s">
        <v>7270</v>
      </c>
      <c r="C1459" s="11" t="s">
        <v>8</v>
      </c>
      <c r="D1459" s="7" t="s">
        <v>8</v>
      </c>
      <c r="E1459" s="9" t="s">
        <v>8</v>
      </c>
      <c r="F1459" s="11" t="s">
        <v>8</v>
      </c>
      <c r="G1459" s="7" t="s">
        <v>8</v>
      </c>
      <c r="H1459" s="9" t="s">
        <v>8</v>
      </c>
      <c r="I1459" s="11" t="s">
        <v>8</v>
      </c>
      <c r="J1459" s="7" t="s">
        <v>8</v>
      </c>
      <c r="K1459" s="9" t="s">
        <v>8</v>
      </c>
      <c r="L1459" s="11" t="s">
        <v>8</v>
      </c>
      <c r="M1459" s="7" t="s">
        <v>8</v>
      </c>
      <c r="N1459" s="9" t="s">
        <v>8</v>
      </c>
      <c r="O1459" s="11" t="s">
        <v>8</v>
      </c>
      <c r="P1459" s="7" t="s">
        <v>8</v>
      </c>
      <c r="Q1459" s="9" t="s">
        <v>8</v>
      </c>
      <c r="R1459" s="11" t="s">
        <v>8</v>
      </c>
      <c r="S1459" s="7" t="s">
        <v>8</v>
      </c>
      <c r="T1459" s="9" t="s">
        <v>8</v>
      </c>
    </row>
    <row r="1460" spans="1:20" ht="29.1" customHeight="1" x14ac:dyDescent="0.3">
      <c r="A1460" s="3" t="s">
        <v>5504</v>
      </c>
      <c r="B1460" s="2" t="s">
        <v>7898</v>
      </c>
      <c r="C1460" s="11" t="s">
        <v>8</v>
      </c>
      <c r="D1460" s="7" t="s">
        <v>8</v>
      </c>
      <c r="E1460" s="9" t="s">
        <v>8</v>
      </c>
      <c r="F1460" s="11" t="s">
        <v>8</v>
      </c>
      <c r="G1460" s="7" t="s">
        <v>8</v>
      </c>
      <c r="H1460" s="9" t="s">
        <v>8</v>
      </c>
      <c r="I1460" s="11" t="s">
        <v>8</v>
      </c>
      <c r="J1460" s="7" t="s">
        <v>8</v>
      </c>
      <c r="K1460" s="9" t="s">
        <v>8</v>
      </c>
      <c r="L1460" s="11" t="s">
        <v>8</v>
      </c>
      <c r="M1460" s="7" t="s">
        <v>8</v>
      </c>
      <c r="N1460" s="9" t="s">
        <v>8</v>
      </c>
      <c r="O1460" s="11" t="s">
        <v>8</v>
      </c>
      <c r="P1460" s="7" t="s">
        <v>8</v>
      </c>
      <c r="Q1460" s="9" t="s">
        <v>8</v>
      </c>
      <c r="R1460" s="11" t="s">
        <v>8</v>
      </c>
      <c r="S1460" s="7" t="s">
        <v>8</v>
      </c>
      <c r="T1460" s="9" t="s">
        <v>8</v>
      </c>
    </row>
    <row r="1461" spans="1:20" ht="29.1" customHeight="1" x14ac:dyDescent="0.3">
      <c r="A1461" s="3" t="s">
        <v>5507</v>
      </c>
      <c r="B1461" s="2" t="s">
        <v>7899</v>
      </c>
      <c r="C1461" s="11" t="s">
        <v>8</v>
      </c>
      <c r="D1461" s="7" t="s">
        <v>8</v>
      </c>
      <c r="E1461" s="9" t="s">
        <v>8</v>
      </c>
      <c r="F1461" s="11" t="s">
        <v>8</v>
      </c>
      <c r="G1461" s="7" t="s">
        <v>8</v>
      </c>
      <c r="H1461" s="9" t="s">
        <v>8</v>
      </c>
      <c r="I1461" s="11" t="s">
        <v>8</v>
      </c>
      <c r="J1461" s="7" t="s">
        <v>8</v>
      </c>
      <c r="K1461" s="9" t="s">
        <v>8</v>
      </c>
      <c r="L1461" s="11" t="s">
        <v>8</v>
      </c>
      <c r="M1461" s="7" t="s">
        <v>8</v>
      </c>
      <c r="N1461" s="9" t="s">
        <v>8</v>
      </c>
      <c r="O1461" s="11" t="s">
        <v>8</v>
      </c>
      <c r="P1461" s="7" t="s">
        <v>8</v>
      </c>
      <c r="Q1461" s="9" t="s">
        <v>8</v>
      </c>
      <c r="R1461" s="11" t="s">
        <v>8</v>
      </c>
      <c r="S1461" s="7" t="s">
        <v>8</v>
      </c>
      <c r="T1461" s="9" t="s">
        <v>8</v>
      </c>
    </row>
    <row r="1462" spans="1:20" ht="14.1" customHeight="1" x14ac:dyDescent="0.3">
      <c r="A1462" s="3" t="s">
        <v>5510</v>
      </c>
      <c r="B1462" s="3" t="s">
        <v>5511</v>
      </c>
      <c r="C1462" s="11" t="s">
        <v>8</v>
      </c>
      <c r="D1462" s="7" t="s">
        <v>8</v>
      </c>
      <c r="E1462" s="9" t="s">
        <v>8</v>
      </c>
      <c r="F1462" s="11" t="s">
        <v>8</v>
      </c>
      <c r="G1462" s="7" t="s">
        <v>8</v>
      </c>
      <c r="H1462" s="9" t="s">
        <v>8</v>
      </c>
      <c r="I1462" s="11" t="s">
        <v>8</v>
      </c>
      <c r="J1462" s="7" t="s">
        <v>8</v>
      </c>
      <c r="K1462" s="9" t="s">
        <v>8</v>
      </c>
      <c r="L1462" s="11" t="s">
        <v>8</v>
      </c>
      <c r="M1462" s="7" t="s">
        <v>8</v>
      </c>
      <c r="N1462" s="9" t="s">
        <v>8</v>
      </c>
      <c r="O1462" s="11" t="s">
        <v>8</v>
      </c>
      <c r="P1462" s="7" t="s">
        <v>8</v>
      </c>
      <c r="Q1462" s="9" t="s">
        <v>8</v>
      </c>
      <c r="R1462" s="11" t="s">
        <v>8</v>
      </c>
      <c r="S1462" s="7" t="s">
        <v>8</v>
      </c>
      <c r="T1462" s="9" t="s">
        <v>8</v>
      </c>
    </row>
    <row r="1463" spans="1:20" ht="29.1" customHeight="1" x14ac:dyDescent="0.3">
      <c r="A1463" s="3" t="s">
        <v>5514</v>
      </c>
      <c r="B1463" s="2" t="s">
        <v>7900</v>
      </c>
      <c r="C1463" s="11" t="s">
        <v>8</v>
      </c>
      <c r="D1463" s="7" t="s">
        <v>8</v>
      </c>
      <c r="E1463" s="9" t="s">
        <v>8</v>
      </c>
      <c r="F1463" s="11" t="s">
        <v>8</v>
      </c>
      <c r="G1463" s="7" t="s">
        <v>8</v>
      </c>
      <c r="H1463" s="9" t="s">
        <v>8</v>
      </c>
      <c r="I1463" s="11" t="s">
        <v>8</v>
      </c>
      <c r="J1463" s="7" t="s">
        <v>8</v>
      </c>
      <c r="K1463" s="9" t="s">
        <v>8</v>
      </c>
      <c r="L1463" s="11" t="s">
        <v>8</v>
      </c>
      <c r="M1463" s="7" t="s">
        <v>8</v>
      </c>
      <c r="N1463" s="9" t="s">
        <v>8</v>
      </c>
      <c r="O1463" s="11" t="s">
        <v>8</v>
      </c>
      <c r="P1463" s="7" t="s">
        <v>8</v>
      </c>
      <c r="Q1463" s="9" t="s">
        <v>8</v>
      </c>
      <c r="R1463" s="11" t="s">
        <v>8</v>
      </c>
      <c r="S1463" s="7" t="s">
        <v>8</v>
      </c>
      <c r="T1463" s="9" t="s">
        <v>8</v>
      </c>
    </row>
    <row r="1464" spans="1:20" ht="14.1" customHeight="1" x14ac:dyDescent="0.3">
      <c r="A1464" s="3" t="s">
        <v>5517</v>
      </c>
      <c r="B1464" s="3" t="s">
        <v>5518</v>
      </c>
      <c r="C1464" s="11" t="s">
        <v>8</v>
      </c>
      <c r="D1464" s="7" t="s">
        <v>8</v>
      </c>
      <c r="E1464" s="9" t="s">
        <v>8</v>
      </c>
      <c r="F1464" s="11" t="s">
        <v>8</v>
      </c>
      <c r="G1464" s="7" t="s">
        <v>8</v>
      </c>
      <c r="H1464" s="9" t="s">
        <v>8</v>
      </c>
      <c r="I1464" s="11" t="s">
        <v>8</v>
      </c>
      <c r="J1464" s="7" t="s">
        <v>8</v>
      </c>
      <c r="K1464" s="9" t="s">
        <v>8</v>
      </c>
      <c r="L1464" s="11" t="s">
        <v>8</v>
      </c>
      <c r="M1464" s="7" t="s">
        <v>8</v>
      </c>
      <c r="N1464" s="9" t="s">
        <v>8</v>
      </c>
      <c r="O1464" s="11" t="s">
        <v>8</v>
      </c>
      <c r="P1464" s="7" t="s">
        <v>8</v>
      </c>
      <c r="Q1464" s="9" t="s">
        <v>8</v>
      </c>
      <c r="R1464" s="11" t="s">
        <v>8</v>
      </c>
      <c r="S1464" s="7" t="s">
        <v>8</v>
      </c>
      <c r="T1464" s="9" t="s">
        <v>8</v>
      </c>
    </row>
    <row r="1465" spans="1:20" ht="29.1" customHeight="1" x14ac:dyDescent="0.3">
      <c r="A1465" s="3" t="s">
        <v>5521</v>
      </c>
      <c r="B1465" s="2" t="s">
        <v>7901</v>
      </c>
      <c r="C1465" s="11" t="s">
        <v>8</v>
      </c>
      <c r="D1465" s="7" t="s">
        <v>8</v>
      </c>
      <c r="E1465" s="9" t="s">
        <v>8</v>
      </c>
      <c r="F1465" s="11" t="s">
        <v>8</v>
      </c>
      <c r="G1465" s="7" t="s">
        <v>8</v>
      </c>
      <c r="H1465" s="9" t="s">
        <v>8</v>
      </c>
      <c r="I1465" s="11" t="s">
        <v>8</v>
      </c>
      <c r="J1465" s="7" t="s">
        <v>8</v>
      </c>
      <c r="K1465" s="9" t="s">
        <v>8</v>
      </c>
      <c r="L1465" s="11" t="s">
        <v>8</v>
      </c>
      <c r="M1465" s="7" t="s">
        <v>8</v>
      </c>
      <c r="N1465" s="9" t="s">
        <v>8</v>
      </c>
      <c r="O1465" s="11" t="s">
        <v>8</v>
      </c>
      <c r="P1465" s="7" t="s">
        <v>8</v>
      </c>
      <c r="Q1465" s="9" t="s">
        <v>8</v>
      </c>
      <c r="R1465" s="11" t="s">
        <v>8</v>
      </c>
      <c r="S1465" s="7" t="s">
        <v>8</v>
      </c>
      <c r="T1465" s="9" t="s">
        <v>8</v>
      </c>
    </row>
    <row r="1466" spans="1:20" ht="29.1" customHeight="1" x14ac:dyDescent="0.3">
      <c r="A1466" s="3" t="s">
        <v>5525</v>
      </c>
      <c r="B1466" s="2" t="s">
        <v>7902</v>
      </c>
      <c r="C1466" s="11" t="s">
        <v>8</v>
      </c>
      <c r="D1466" s="7" t="s">
        <v>8</v>
      </c>
      <c r="E1466" s="9" t="s">
        <v>8</v>
      </c>
      <c r="F1466" s="11" t="s">
        <v>8</v>
      </c>
      <c r="G1466" s="7" t="s">
        <v>8</v>
      </c>
      <c r="H1466" s="9" t="s">
        <v>8</v>
      </c>
      <c r="I1466" s="11" t="s">
        <v>8</v>
      </c>
      <c r="J1466" s="7" t="s">
        <v>8</v>
      </c>
      <c r="K1466" s="9" t="s">
        <v>8</v>
      </c>
      <c r="L1466" s="11" t="s">
        <v>8</v>
      </c>
      <c r="M1466" s="7" t="s">
        <v>8</v>
      </c>
      <c r="N1466" s="9" t="s">
        <v>8</v>
      </c>
      <c r="O1466" s="11" t="s">
        <v>8</v>
      </c>
      <c r="P1466" s="7" t="s">
        <v>8</v>
      </c>
      <c r="Q1466" s="9" t="s">
        <v>8</v>
      </c>
      <c r="R1466" s="11" t="s">
        <v>8</v>
      </c>
      <c r="S1466" s="7" t="s">
        <v>8</v>
      </c>
      <c r="T1466" s="9" t="s">
        <v>8</v>
      </c>
    </row>
    <row r="1467" spans="1:20" ht="14.1" customHeight="1" x14ac:dyDescent="0.3">
      <c r="A1467" s="3" t="s">
        <v>5528</v>
      </c>
      <c r="B1467" s="3" t="s">
        <v>7276</v>
      </c>
      <c r="C1467" s="11" t="s">
        <v>8</v>
      </c>
      <c r="D1467" s="7" t="s">
        <v>8</v>
      </c>
      <c r="E1467" s="9" t="s">
        <v>8</v>
      </c>
      <c r="F1467" s="11" t="s">
        <v>8</v>
      </c>
      <c r="G1467" s="7" t="s">
        <v>8</v>
      </c>
      <c r="H1467" s="9" t="s">
        <v>8</v>
      </c>
      <c r="I1467" s="11" t="s">
        <v>8</v>
      </c>
      <c r="J1467" s="7" t="s">
        <v>8</v>
      </c>
      <c r="K1467" s="9" t="s">
        <v>8</v>
      </c>
      <c r="L1467" s="11" t="s">
        <v>8</v>
      </c>
      <c r="M1467" s="7" t="s">
        <v>8</v>
      </c>
      <c r="N1467" s="9" t="s">
        <v>8</v>
      </c>
      <c r="O1467" s="11" t="s">
        <v>8</v>
      </c>
      <c r="P1467" s="7" t="s">
        <v>8</v>
      </c>
      <c r="Q1467" s="9" t="s">
        <v>8</v>
      </c>
      <c r="R1467" s="11" t="s">
        <v>8</v>
      </c>
      <c r="S1467" s="7" t="s">
        <v>8</v>
      </c>
      <c r="T1467" s="9" t="s">
        <v>8</v>
      </c>
    </row>
    <row r="1468" spans="1:20" ht="29.1" customHeight="1" x14ac:dyDescent="0.3">
      <c r="A1468" s="3" t="s">
        <v>5532</v>
      </c>
      <c r="B1468" s="2" t="s">
        <v>7903</v>
      </c>
      <c r="C1468" s="11">
        <v>14</v>
      </c>
      <c r="D1468" s="7">
        <v>145.94352665</v>
      </c>
      <c r="E1468" s="9">
        <v>14971.542705119</v>
      </c>
      <c r="F1468" s="11" t="s">
        <v>8</v>
      </c>
      <c r="G1468" s="7" t="s">
        <v>8</v>
      </c>
      <c r="H1468" s="9" t="s">
        <v>8</v>
      </c>
      <c r="I1468" s="11" t="s">
        <v>8</v>
      </c>
      <c r="J1468" s="7" t="s">
        <v>8</v>
      </c>
      <c r="K1468" s="9" t="s">
        <v>8</v>
      </c>
      <c r="L1468" s="11" t="s">
        <v>8</v>
      </c>
      <c r="M1468" s="7" t="s">
        <v>8</v>
      </c>
      <c r="N1468" s="9" t="s">
        <v>8</v>
      </c>
      <c r="O1468" s="11" t="s">
        <v>8</v>
      </c>
      <c r="P1468" s="7" t="s">
        <v>8</v>
      </c>
      <c r="Q1468" s="9" t="s">
        <v>8</v>
      </c>
      <c r="R1468" s="11" t="s">
        <v>8</v>
      </c>
      <c r="S1468" s="7" t="s">
        <v>8</v>
      </c>
      <c r="T1468" s="9" t="s">
        <v>8</v>
      </c>
    </row>
    <row r="1469" spans="1:20" ht="29.1" customHeight="1" x14ac:dyDescent="0.3">
      <c r="A1469" s="3" t="s">
        <v>5537</v>
      </c>
      <c r="B1469" s="2" t="s">
        <v>7904</v>
      </c>
      <c r="C1469" s="11">
        <v>72</v>
      </c>
      <c r="D1469" s="7">
        <v>231.02356075</v>
      </c>
      <c r="E1469" s="9">
        <v>22993.329376755501</v>
      </c>
      <c r="F1469" s="11" t="s">
        <v>8</v>
      </c>
      <c r="G1469" s="7" t="s">
        <v>8</v>
      </c>
      <c r="H1469" s="9" t="s">
        <v>8</v>
      </c>
      <c r="I1469" s="11" t="s">
        <v>8</v>
      </c>
      <c r="J1469" s="7" t="s">
        <v>8</v>
      </c>
      <c r="K1469" s="9" t="s">
        <v>8</v>
      </c>
      <c r="L1469" s="11" t="s">
        <v>8</v>
      </c>
      <c r="M1469" s="7" t="s">
        <v>8</v>
      </c>
      <c r="N1469" s="9" t="s">
        <v>8</v>
      </c>
      <c r="O1469" s="11" t="s">
        <v>8</v>
      </c>
      <c r="P1469" s="7" t="s">
        <v>8</v>
      </c>
      <c r="Q1469" s="9" t="s">
        <v>8</v>
      </c>
      <c r="R1469" s="11" t="s">
        <v>8</v>
      </c>
      <c r="S1469" s="7" t="s">
        <v>8</v>
      </c>
      <c r="T1469" s="9" t="s">
        <v>8</v>
      </c>
    </row>
    <row r="1470" spans="1:20" ht="29.1" customHeight="1" x14ac:dyDescent="0.3">
      <c r="A1470" s="3" t="s">
        <v>5540</v>
      </c>
      <c r="B1470" s="2" t="s">
        <v>7905</v>
      </c>
      <c r="C1470" s="11">
        <v>17</v>
      </c>
      <c r="D1470" s="7">
        <v>219.17962901999999</v>
      </c>
      <c r="E1470" s="9">
        <v>19116.8224143892</v>
      </c>
      <c r="F1470" s="11" t="s">
        <v>8</v>
      </c>
      <c r="G1470" s="7" t="s">
        <v>8</v>
      </c>
      <c r="H1470" s="9" t="s">
        <v>8</v>
      </c>
      <c r="I1470" s="11" t="s">
        <v>8</v>
      </c>
      <c r="J1470" s="7" t="s">
        <v>8</v>
      </c>
      <c r="K1470" s="9" t="s">
        <v>8</v>
      </c>
      <c r="L1470" s="11" t="s">
        <v>8</v>
      </c>
      <c r="M1470" s="7" t="s">
        <v>8</v>
      </c>
      <c r="N1470" s="9" t="s">
        <v>8</v>
      </c>
      <c r="O1470" s="11" t="s">
        <v>8</v>
      </c>
      <c r="P1470" s="7" t="s">
        <v>8</v>
      </c>
      <c r="Q1470" s="9" t="s">
        <v>8</v>
      </c>
      <c r="R1470" s="11" t="s">
        <v>8</v>
      </c>
      <c r="S1470" s="7" t="s">
        <v>8</v>
      </c>
      <c r="T1470" s="9" t="s">
        <v>8</v>
      </c>
    </row>
    <row r="1471" spans="1:20" ht="14.1" customHeight="1" x14ac:dyDescent="0.3">
      <c r="A1471" s="3" t="s">
        <v>5544</v>
      </c>
      <c r="B1471" s="3" t="s">
        <v>7280</v>
      </c>
      <c r="C1471" s="11">
        <v>166</v>
      </c>
      <c r="D1471" s="7">
        <v>187.77359813000001</v>
      </c>
      <c r="E1471" s="9">
        <v>15278.8839306019</v>
      </c>
      <c r="F1471" s="11" t="s">
        <v>8</v>
      </c>
      <c r="G1471" s="7" t="s">
        <v>8</v>
      </c>
      <c r="H1471" s="9" t="s">
        <v>8</v>
      </c>
      <c r="I1471" s="11">
        <v>18</v>
      </c>
      <c r="J1471" s="7">
        <v>110.97913484</v>
      </c>
      <c r="K1471" s="9">
        <v>8860.8769283403999</v>
      </c>
      <c r="L1471" s="11">
        <v>123</v>
      </c>
      <c r="M1471" s="7">
        <v>211.49564563999999</v>
      </c>
      <c r="N1471" s="9">
        <v>17314.6488642273</v>
      </c>
      <c r="O1471" s="11" t="s">
        <v>8</v>
      </c>
      <c r="P1471" s="7" t="s">
        <v>8</v>
      </c>
      <c r="Q1471" s="9" t="s">
        <v>8</v>
      </c>
      <c r="R1471" s="11" t="s">
        <v>8</v>
      </c>
      <c r="S1471" s="7" t="s">
        <v>8</v>
      </c>
      <c r="T1471" s="9" t="s">
        <v>8</v>
      </c>
    </row>
    <row r="1472" spans="1:20" ht="29.1" customHeight="1" x14ac:dyDescent="0.3">
      <c r="A1472" s="3" t="s">
        <v>5548</v>
      </c>
      <c r="B1472" s="2" t="s">
        <v>5549</v>
      </c>
      <c r="C1472" s="11" t="s">
        <v>8</v>
      </c>
      <c r="D1472" s="7" t="s">
        <v>8</v>
      </c>
      <c r="E1472" s="9" t="s">
        <v>8</v>
      </c>
      <c r="F1472" s="11" t="s">
        <v>8</v>
      </c>
      <c r="G1472" s="7" t="s">
        <v>8</v>
      </c>
      <c r="H1472" s="9" t="s">
        <v>8</v>
      </c>
      <c r="I1472" s="11" t="s">
        <v>8</v>
      </c>
      <c r="J1472" s="7" t="s">
        <v>8</v>
      </c>
      <c r="K1472" s="9" t="s">
        <v>8</v>
      </c>
      <c r="L1472" s="11" t="s">
        <v>8</v>
      </c>
      <c r="M1472" s="7" t="s">
        <v>8</v>
      </c>
      <c r="N1472" s="9" t="s">
        <v>8</v>
      </c>
      <c r="O1472" s="11" t="s">
        <v>8</v>
      </c>
      <c r="P1472" s="7" t="s">
        <v>8</v>
      </c>
      <c r="Q1472" s="9" t="s">
        <v>8</v>
      </c>
      <c r="R1472" s="11" t="s">
        <v>8</v>
      </c>
      <c r="S1472" s="7" t="s">
        <v>8</v>
      </c>
      <c r="T1472" s="9" t="s">
        <v>8</v>
      </c>
    </row>
    <row r="1473" spans="1:20" ht="29.1" customHeight="1" x14ac:dyDescent="0.3">
      <c r="A1473" s="3" t="s">
        <v>5551</v>
      </c>
      <c r="B1473" s="2" t="s">
        <v>7906</v>
      </c>
      <c r="C1473" s="11" t="s">
        <v>8</v>
      </c>
      <c r="D1473" s="7" t="s">
        <v>8</v>
      </c>
      <c r="E1473" s="9" t="s">
        <v>8</v>
      </c>
      <c r="F1473" s="11" t="s">
        <v>8</v>
      </c>
      <c r="G1473" s="7" t="s">
        <v>8</v>
      </c>
      <c r="H1473" s="9" t="s">
        <v>8</v>
      </c>
      <c r="I1473" s="11" t="s">
        <v>8</v>
      </c>
      <c r="J1473" s="7" t="s">
        <v>8</v>
      </c>
      <c r="K1473" s="9" t="s">
        <v>8</v>
      </c>
      <c r="L1473" s="11" t="s">
        <v>8</v>
      </c>
      <c r="M1473" s="7" t="s">
        <v>8</v>
      </c>
      <c r="N1473" s="9" t="s">
        <v>8</v>
      </c>
      <c r="O1473" s="11" t="s">
        <v>8</v>
      </c>
      <c r="P1473" s="7" t="s">
        <v>8</v>
      </c>
      <c r="Q1473" s="9" t="s">
        <v>8</v>
      </c>
      <c r="R1473" s="11" t="s">
        <v>8</v>
      </c>
      <c r="S1473" s="7" t="s">
        <v>8</v>
      </c>
      <c r="T1473" s="9" t="s">
        <v>8</v>
      </c>
    </row>
    <row r="1474" spans="1:20" ht="14.1" customHeight="1" x14ac:dyDescent="0.3">
      <c r="A1474" s="3" t="s">
        <v>5555</v>
      </c>
      <c r="B1474" s="3" t="s">
        <v>5556</v>
      </c>
      <c r="C1474" s="11" t="s">
        <v>8</v>
      </c>
      <c r="D1474" s="7" t="s">
        <v>8</v>
      </c>
      <c r="E1474" s="9" t="s">
        <v>8</v>
      </c>
      <c r="F1474" s="11" t="s">
        <v>8</v>
      </c>
      <c r="G1474" s="7" t="s">
        <v>8</v>
      </c>
      <c r="H1474" s="9" t="s">
        <v>8</v>
      </c>
      <c r="I1474" s="11" t="s">
        <v>8</v>
      </c>
      <c r="J1474" s="7" t="s">
        <v>8</v>
      </c>
      <c r="K1474" s="9" t="s">
        <v>8</v>
      </c>
      <c r="L1474" s="11" t="s">
        <v>8</v>
      </c>
      <c r="M1474" s="7" t="s">
        <v>8</v>
      </c>
      <c r="N1474" s="9" t="s">
        <v>8</v>
      </c>
      <c r="O1474" s="11" t="s">
        <v>8</v>
      </c>
      <c r="P1474" s="7" t="s">
        <v>8</v>
      </c>
      <c r="Q1474" s="9" t="s">
        <v>8</v>
      </c>
      <c r="R1474" s="11" t="s">
        <v>8</v>
      </c>
      <c r="S1474" s="7" t="s">
        <v>8</v>
      </c>
      <c r="T1474" s="9" t="s">
        <v>8</v>
      </c>
    </row>
    <row r="1475" spans="1:20" ht="14.1" customHeight="1" x14ac:dyDescent="0.3">
      <c r="A1475" s="3" t="s">
        <v>5559</v>
      </c>
      <c r="B1475" s="3" t="s">
        <v>5560</v>
      </c>
      <c r="C1475" s="11">
        <v>35</v>
      </c>
      <c r="D1475" s="7">
        <v>141.08803176999999</v>
      </c>
      <c r="E1475" s="9">
        <v>21846.208066954699</v>
      </c>
      <c r="F1475" s="11" t="s">
        <v>8</v>
      </c>
      <c r="G1475" s="7" t="s">
        <v>8</v>
      </c>
      <c r="H1475" s="9" t="s">
        <v>8</v>
      </c>
      <c r="I1475" s="11" t="s">
        <v>8</v>
      </c>
      <c r="J1475" s="7" t="s">
        <v>8</v>
      </c>
      <c r="K1475" s="9" t="s">
        <v>8</v>
      </c>
      <c r="L1475" s="11" t="s">
        <v>8</v>
      </c>
      <c r="M1475" s="7" t="s">
        <v>8</v>
      </c>
      <c r="N1475" s="9" t="s">
        <v>8</v>
      </c>
      <c r="O1475" s="11" t="s">
        <v>8</v>
      </c>
      <c r="P1475" s="7" t="s">
        <v>8</v>
      </c>
      <c r="Q1475" s="9" t="s">
        <v>8</v>
      </c>
      <c r="R1475" s="11" t="s">
        <v>8</v>
      </c>
      <c r="S1475" s="7" t="s">
        <v>8</v>
      </c>
      <c r="T1475" s="9" t="s">
        <v>8</v>
      </c>
    </row>
    <row r="1476" spans="1:20" ht="29.1" customHeight="1" x14ac:dyDescent="0.3">
      <c r="A1476" s="3" t="s">
        <v>5563</v>
      </c>
      <c r="B1476" s="2" t="s">
        <v>5564</v>
      </c>
      <c r="C1476" s="11">
        <v>35</v>
      </c>
      <c r="D1476" s="7">
        <v>161.97063589000001</v>
      </c>
      <c r="E1476" s="9">
        <v>16927.3087544796</v>
      </c>
      <c r="F1476" s="11" t="s">
        <v>8</v>
      </c>
      <c r="G1476" s="7" t="s">
        <v>8</v>
      </c>
      <c r="H1476" s="9" t="s">
        <v>8</v>
      </c>
      <c r="I1476" s="11">
        <v>19</v>
      </c>
      <c r="J1476" s="7">
        <v>159.60965304999999</v>
      </c>
      <c r="K1476" s="9">
        <v>19182.433722743299</v>
      </c>
      <c r="L1476" s="11" t="s">
        <v>8</v>
      </c>
      <c r="M1476" s="7" t="s">
        <v>8</v>
      </c>
      <c r="N1476" s="9" t="s">
        <v>8</v>
      </c>
      <c r="O1476" s="11" t="s">
        <v>8</v>
      </c>
      <c r="P1476" s="7" t="s">
        <v>8</v>
      </c>
      <c r="Q1476" s="9" t="s">
        <v>8</v>
      </c>
      <c r="R1476" s="11" t="s">
        <v>8</v>
      </c>
      <c r="S1476" s="7" t="s">
        <v>8</v>
      </c>
      <c r="T1476" s="9" t="s">
        <v>8</v>
      </c>
    </row>
    <row r="1477" spans="1:20" ht="29.1" customHeight="1" x14ac:dyDescent="0.3">
      <c r="A1477" s="3" t="s">
        <v>5567</v>
      </c>
      <c r="B1477" s="2" t="s">
        <v>7907</v>
      </c>
      <c r="C1477" s="11" t="s">
        <v>8</v>
      </c>
      <c r="D1477" s="7" t="s">
        <v>8</v>
      </c>
      <c r="E1477" s="9" t="s">
        <v>8</v>
      </c>
      <c r="F1477" s="11" t="s">
        <v>8</v>
      </c>
      <c r="G1477" s="7" t="s">
        <v>8</v>
      </c>
      <c r="H1477" s="9" t="s">
        <v>8</v>
      </c>
      <c r="I1477" s="11" t="s">
        <v>8</v>
      </c>
      <c r="J1477" s="7" t="s">
        <v>8</v>
      </c>
      <c r="K1477" s="9" t="s">
        <v>8</v>
      </c>
      <c r="L1477" s="11" t="s">
        <v>8</v>
      </c>
      <c r="M1477" s="7" t="s">
        <v>8</v>
      </c>
      <c r="N1477" s="9" t="s">
        <v>8</v>
      </c>
      <c r="O1477" s="11" t="s">
        <v>8</v>
      </c>
      <c r="P1477" s="7" t="s">
        <v>8</v>
      </c>
      <c r="Q1477" s="9" t="s">
        <v>8</v>
      </c>
      <c r="R1477" s="11" t="s">
        <v>8</v>
      </c>
      <c r="S1477" s="7" t="s">
        <v>8</v>
      </c>
      <c r="T1477" s="9" t="s">
        <v>8</v>
      </c>
    </row>
    <row r="1478" spans="1:20" ht="14.1" customHeight="1" x14ac:dyDescent="0.3">
      <c r="A1478" s="3" t="s">
        <v>5571</v>
      </c>
      <c r="B1478" s="3" t="s">
        <v>5572</v>
      </c>
      <c r="C1478" s="11" t="s">
        <v>8</v>
      </c>
      <c r="D1478" s="7" t="s">
        <v>8</v>
      </c>
      <c r="E1478" s="9" t="s">
        <v>8</v>
      </c>
      <c r="F1478" s="11" t="s">
        <v>8</v>
      </c>
      <c r="G1478" s="7" t="s">
        <v>8</v>
      </c>
      <c r="H1478" s="9" t="s">
        <v>8</v>
      </c>
      <c r="I1478" s="11" t="s">
        <v>8</v>
      </c>
      <c r="J1478" s="7" t="s">
        <v>8</v>
      </c>
      <c r="K1478" s="9" t="s">
        <v>8</v>
      </c>
      <c r="L1478" s="11" t="s">
        <v>8</v>
      </c>
      <c r="M1478" s="7" t="s">
        <v>8</v>
      </c>
      <c r="N1478" s="9" t="s">
        <v>8</v>
      </c>
      <c r="O1478" s="11" t="s">
        <v>8</v>
      </c>
      <c r="P1478" s="7" t="s">
        <v>8</v>
      </c>
      <c r="Q1478" s="9" t="s">
        <v>8</v>
      </c>
      <c r="R1478" s="11" t="s">
        <v>8</v>
      </c>
      <c r="S1478" s="7" t="s">
        <v>8</v>
      </c>
      <c r="T1478" s="9" t="s">
        <v>8</v>
      </c>
    </row>
    <row r="1479" spans="1:20" ht="14.1" customHeight="1" x14ac:dyDescent="0.3">
      <c r="A1479" s="3" t="s">
        <v>5575</v>
      </c>
      <c r="B1479" s="3" t="s">
        <v>5576</v>
      </c>
      <c r="C1479" s="11">
        <v>91</v>
      </c>
      <c r="D1479" s="7">
        <v>144.19316609000001</v>
      </c>
      <c r="E1479" s="9">
        <v>13638.5999825252</v>
      </c>
      <c r="F1479" s="11" t="s">
        <v>8</v>
      </c>
      <c r="G1479" s="7" t="s">
        <v>8</v>
      </c>
      <c r="H1479" s="9" t="s">
        <v>8</v>
      </c>
      <c r="I1479" s="11">
        <v>28</v>
      </c>
      <c r="J1479" s="7">
        <v>139.55128299</v>
      </c>
      <c r="K1479" s="9">
        <v>12303.4853660059</v>
      </c>
      <c r="L1479" s="11">
        <v>13</v>
      </c>
      <c r="M1479" s="7">
        <v>165.07457915000001</v>
      </c>
      <c r="N1479" s="9">
        <v>9436.6038434884904</v>
      </c>
      <c r="O1479" s="11" t="s">
        <v>8</v>
      </c>
      <c r="P1479" s="7" t="s">
        <v>8</v>
      </c>
      <c r="Q1479" s="9" t="s">
        <v>8</v>
      </c>
      <c r="R1479" s="11" t="s">
        <v>8</v>
      </c>
      <c r="S1479" s="7" t="s">
        <v>8</v>
      </c>
      <c r="T1479" s="9" t="s">
        <v>8</v>
      </c>
    </row>
    <row r="1480" spans="1:20" ht="14.1" customHeight="1" x14ac:dyDescent="0.3">
      <c r="A1480" s="3" t="s">
        <v>5578</v>
      </c>
      <c r="B1480" s="3" t="s">
        <v>5579</v>
      </c>
      <c r="C1480" s="11" t="s">
        <v>8</v>
      </c>
      <c r="D1480" s="7" t="s">
        <v>8</v>
      </c>
      <c r="E1480" s="9" t="s">
        <v>8</v>
      </c>
      <c r="F1480" s="11" t="s">
        <v>8</v>
      </c>
      <c r="G1480" s="7" t="s">
        <v>8</v>
      </c>
      <c r="H1480" s="9" t="s">
        <v>8</v>
      </c>
      <c r="I1480" s="11" t="s">
        <v>8</v>
      </c>
      <c r="J1480" s="7" t="s">
        <v>8</v>
      </c>
      <c r="K1480" s="9" t="s">
        <v>8</v>
      </c>
      <c r="L1480" s="11" t="s">
        <v>8</v>
      </c>
      <c r="M1480" s="7" t="s">
        <v>8</v>
      </c>
      <c r="N1480" s="9" t="s">
        <v>8</v>
      </c>
      <c r="O1480" s="11" t="s">
        <v>8</v>
      </c>
      <c r="P1480" s="7" t="s">
        <v>8</v>
      </c>
      <c r="Q1480" s="9" t="s">
        <v>8</v>
      </c>
      <c r="R1480" s="11" t="s">
        <v>8</v>
      </c>
      <c r="S1480" s="7" t="s">
        <v>8</v>
      </c>
      <c r="T1480" s="9" t="s">
        <v>8</v>
      </c>
    </row>
    <row r="1481" spans="1:20" ht="14.1" customHeight="1" x14ac:dyDescent="0.3">
      <c r="A1481" s="3" t="s">
        <v>5582</v>
      </c>
      <c r="B1481" s="3" t="s">
        <v>5583</v>
      </c>
      <c r="C1481" s="11" t="s">
        <v>8</v>
      </c>
      <c r="D1481" s="7" t="s">
        <v>8</v>
      </c>
      <c r="E1481" s="9" t="s">
        <v>8</v>
      </c>
      <c r="F1481" s="11" t="s">
        <v>8</v>
      </c>
      <c r="G1481" s="7" t="s">
        <v>8</v>
      </c>
      <c r="H1481" s="9" t="s">
        <v>8</v>
      </c>
      <c r="I1481" s="11" t="s">
        <v>8</v>
      </c>
      <c r="J1481" s="7" t="s">
        <v>8</v>
      </c>
      <c r="K1481" s="9" t="s">
        <v>8</v>
      </c>
      <c r="L1481" s="11" t="s">
        <v>8</v>
      </c>
      <c r="M1481" s="7" t="s">
        <v>8</v>
      </c>
      <c r="N1481" s="9" t="s">
        <v>8</v>
      </c>
      <c r="O1481" s="11" t="s">
        <v>8</v>
      </c>
      <c r="P1481" s="7" t="s">
        <v>8</v>
      </c>
      <c r="Q1481" s="9" t="s">
        <v>8</v>
      </c>
      <c r="R1481" s="11" t="s">
        <v>8</v>
      </c>
      <c r="S1481" s="7" t="s">
        <v>8</v>
      </c>
      <c r="T1481" s="9" t="s">
        <v>8</v>
      </c>
    </row>
    <row r="1482" spans="1:20" ht="14.1" customHeight="1" x14ac:dyDescent="0.3">
      <c r="A1482" s="3" t="s">
        <v>5588</v>
      </c>
      <c r="B1482" s="3" t="s">
        <v>5589</v>
      </c>
      <c r="C1482" s="11" t="s">
        <v>8</v>
      </c>
      <c r="D1482" s="7" t="s">
        <v>8</v>
      </c>
      <c r="E1482" s="9" t="s">
        <v>8</v>
      </c>
      <c r="F1482" s="11" t="s">
        <v>8</v>
      </c>
      <c r="G1482" s="7" t="s">
        <v>8</v>
      </c>
      <c r="H1482" s="9" t="s">
        <v>8</v>
      </c>
      <c r="I1482" s="11" t="s">
        <v>8</v>
      </c>
      <c r="J1482" s="7" t="s">
        <v>8</v>
      </c>
      <c r="K1482" s="9" t="s">
        <v>8</v>
      </c>
      <c r="L1482" s="11" t="s">
        <v>8</v>
      </c>
      <c r="M1482" s="7" t="s">
        <v>8</v>
      </c>
      <c r="N1482" s="9" t="s">
        <v>8</v>
      </c>
      <c r="O1482" s="11" t="s">
        <v>8</v>
      </c>
      <c r="P1482" s="7" t="s">
        <v>8</v>
      </c>
      <c r="Q1482" s="9" t="s">
        <v>8</v>
      </c>
      <c r="R1482" s="11" t="s">
        <v>8</v>
      </c>
      <c r="S1482" s="7" t="s">
        <v>8</v>
      </c>
      <c r="T1482" s="9" t="s">
        <v>8</v>
      </c>
    </row>
    <row r="1483" spans="1:20" ht="14.1" customHeight="1" x14ac:dyDescent="0.3">
      <c r="A1483" s="3" t="s">
        <v>5592</v>
      </c>
      <c r="B1483" s="3" t="s">
        <v>7285</v>
      </c>
      <c r="C1483" s="11" t="s">
        <v>8</v>
      </c>
      <c r="D1483" s="7" t="s">
        <v>8</v>
      </c>
      <c r="E1483" s="9" t="s">
        <v>8</v>
      </c>
      <c r="F1483" s="11" t="s">
        <v>8</v>
      </c>
      <c r="G1483" s="7" t="s">
        <v>8</v>
      </c>
      <c r="H1483" s="9" t="s">
        <v>8</v>
      </c>
      <c r="I1483" s="11" t="s">
        <v>8</v>
      </c>
      <c r="J1483" s="7" t="s">
        <v>8</v>
      </c>
      <c r="K1483" s="9" t="s">
        <v>8</v>
      </c>
      <c r="L1483" s="11" t="s">
        <v>8</v>
      </c>
      <c r="M1483" s="7" t="s">
        <v>8</v>
      </c>
      <c r="N1483" s="9" t="s">
        <v>8</v>
      </c>
      <c r="O1483" s="11" t="s">
        <v>8</v>
      </c>
      <c r="P1483" s="7" t="s">
        <v>8</v>
      </c>
      <c r="Q1483" s="9" t="s">
        <v>8</v>
      </c>
      <c r="R1483" s="11" t="s">
        <v>8</v>
      </c>
      <c r="S1483" s="7" t="s">
        <v>8</v>
      </c>
      <c r="T1483" s="9" t="s">
        <v>8</v>
      </c>
    </row>
    <row r="1484" spans="1:20" ht="14.1" customHeight="1" x14ac:dyDescent="0.3">
      <c r="A1484" s="3" t="s">
        <v>5596</v>
      </c>
      <c r="B1484" s="3" t="s">
        <v>5597</v>
      </c>
      <c r="C1484" s="11" t="s">
        <v>8</v>
      </c>
      <c r="D1484" s="7" t="s">
        <v>8</v>
      </c>
      <c r="E1484" s="9" t="s">
        <v>8</v>
      </c>
      <c r="F1484" s="11" t="s">
        <v>8</v>
      </c>
      <c r="G1484" s="7" t="s">
        <v>8</v>
      </c>
      <c r="H1484" s="9" t="s">
        <v>8</v>
      </c>
      <c r="I1484" s="11" t="s">
        <v>8</v>
      </c>
      <c r="J1484" s="7" t="s">
        <v>8</v>
      </c>
      <c r="K1484" s="9" t="s">
        <v>8</v>
      </c>
      <c r="L1484" s="11" t="s">
        <v>8</v>
      </c>
      <c r="M1484" s="7" t="s">
        <v>8</v>
      </c>
      <c r="N1484" s="9" t="s">
        <v>8</v>
      </c>
      <c r="O1484" s="11" t="s">
        <v>8</v>
      </c>
      <c r="P1484" s="7" t="s">
        <v>8</v>
      </c>
      <c r="Q1484" s="9" t="s">
        <v>8</v>
      </c>
      <c r="R1484" s="11" t="s">
        <v>8</v>
      </c>
      <c r="S1484" s="7" t="s">
        <v>8</v>
      </c>
      <c r="T1484" s="9" t="s">
        <v>8</v>
      </c>
    </row>
    <row r="1485" spans="1:20" ht="29.1" customHeight="1" x14ac:dyDescent="0.3">
      <c r="A1485" s="3" t="s">
        <v>5600</v>
      </c>
      <c r="B1485" s="2" t="s">
        <v>7908</v>
      </c>
      <c r="C1485" s="11">
        <v>23</v>
      </c>
      <c r="D1485" s="7">
        <v>158.3235766</v>
      </c>
      <c r="E1485" s="9">
        <v>21403.693202738999</v>
      </c>
      <c r="F1485" s="11" t="s">
        <v>8</v>
      </c>
      <c r="G1485" s="7" t="s">
        <v>8</v>
      </c>
      <c r="H1485" s="9" t="s">
        <v>8</v>
      </c>
      <c r="I1485" s="11" t="s">
        <v>8</v>
      </c>
      <c r="J1485" s="7" t="s">
        <v>8</v>
      </c>
      <c r="K1485" s="9" t="s">
        <v>8</v>
      </c>
      <c r="L1485" s="11" t="s">
        <v>8</v>
      </c>
      <c r="M1485" s="7" t="s">
        <v>8</v>
      </c>
      <c r="N1485" s="9" t="s">
        <v>8</v>
      </c>
      <c r="O1485" s="11" t="s">
        <v>8</v>
      </c>
      <c r="P1485" s="7" t="s">
        <v>8</v>
      </c>
      <c r="Q1485" s="9" t="s">
        <v>8</v>
      </c>
      <c r="R1485" s="11" t="s">
        <v>8</v>
      </c>
      <c r="S1485" s="7" t="s">
        <v>8</v>
      </c>
      <c r="T1485" s="9" t="s">
        <v>8</v>
      </c>
    </row>
    <row r="1486" spans="1:20" ht="14.1" customHeight="1" x14ac:dyDescent="0.3">
      <c r="A1486" s="3" t="s">
        <v>5603</v>
      </c>
      <c r="B1486" s="3" t="s">
        <v>7287</v>
      </c>
      <c r="C1486" s="11" t="s">
        <v>8</v>
      </c>
      <c r="D1486" s="7" t="s">
        <v>8</v>
      </c>
      <c r="E1486" s="9" t="s">
        <v>8</v>
      </c>
      <c r="F1486" s="11" t="s">
        <v>8</v>
      </c>
      <c r="G1486" s="7" t="s">
        <v>8</v>
      </c>
      <c r="H1486" s="9" t="s">
        <v>8</v>
      </c>
      <c r="I1486" s="11" t="s">
        <v>8</v>
      </c>
      <c r="J1486" s="7" t="s">
        <v>8</v>
      </c>
      <c r="K1486" s="9" t="s">
        <v>8</v>
      </c>
      <c r="L1486" s="11" t="s">
        <v>8</v>
      </c>
      <c r="M1486" s="7" t="s">
        <v>8</v>
      </c>
      <c r="N1486" s="9" t="s">
        <v>8</v>
      </c>
      <c r="O1486" s="11" t="s">
        <v>8</v>
      </c>
      <c r="P1486" s="7" t="s">
        <v>8</v>
      </c>
      <c r="Q1486" s="9" t="s">
        <v>8</v>
      </c>
      <c r="R1486" s="11" t="s">
        <v>8</v>
      </c>
      <c r="S1486" s="7" t="s">
        <v>8</v>
      </c>
      <c r="T1486" s="9" t="s">
        <v>8</v>
      </c>
    </row>
    <row r="1487" spans="1:20" ht="29.1" customHeight="1" x14ac:dyDescent="0.3">
      <c r="A1487" s="3" t="s">
        <v>5607</v>
      </c>
      <c r="B1487" s="2" t="s">
        <v>7909</v>
      </c>
      <c r="C1487" s="11">
        <v>13</v>
      </c>
      <c r="D1487" s="7">
        <v>129.80606166000001</v>
      </c>
      <c r="E1487" s="9">
        <v>9584.0375628706406</v>
      </c>
      <c r="F1487" s="11" t="s">
        <v>8</v>
      </c>
      <c r="G1487" s="7" t="s">
        <v>8</v>
      </c>
      <c r="H1487" s="9" t="s">
        <v>8</v>
      </c>
      <c r="I1487" s="11" t="s">
        <v>8</v>
      </c>
      <c r="J1487" s="7" t="s">
        <v>8</v>
      </c>
      <c r="K1487" s="9" t="s">
        <v>8</v>
      </c>
      <c r="L1487" s="11" t="s">
        <v>8</v>
      </c>
      <c r="M1487" s="7" t="s">
        <v>8</v>
      </c>
      <c r="N1487" s="9" t="s">
        <v>8</v>
      </c>
      <c r="O1487" s="11" t="s">
        <v>8</v>
      </c>
      <c r="P1487" s="7" t="s">
        <v>8</v>
      </c>
      <c r="Q1487" s="9" t="s">
        <v>8</v>
      </c>
      <c r="R1487" s="11" t="s">
        <v>8</v>
      </c>
      <c r="S1487" s="7" t="s">
        <v>8</v>
      </c>
      <c r="T1487" s="9" t="s">
        <v>8</v>
      </c>
    </row>
    <row r="1488" spans="1:20" ht="29.1" customHeight="1" x14ac:dyDescent="0.3">
      <c r="A1488" s="3" t="s">
        <v>5611</v>
      </c>
      <c r="B1488" s="2" t="s">
        <v>7910</v>
      </c>
      <c r="C1488" s="11" t="s">
        <v>8</v>
      </c>
      <c r="D1488" s="7" t="s">
        <v>8</v>
      </c>
      <c r="E1488" s="9" t="s">
        <v>8</v>
      </c>
      <c r="F1488" s="11" t="s">
        <v>8</v>
      </c>
      <c r="G1488" s="7" t="s">
        <v>8</v>
      </c>
      <c r="H1488" s="9" t="s">
        <v>8</v>
      </c>
      <c r="I1488" s="11" t="s">
        <v>8</v>
      </c>
      <c r="J1488" s="7" t="s">
        <v>8</v>
      </c>
      <c r="K1488" s="9" t="s">
        <v>8</v>
      </c>
      <c r="L1488" s="11" t="s">
        <v>8</v>
      </c>
      <c r="M1488" s="7" t="s">
        <v>8</v>
      </c>
      <c r="N1488" s="9" t="s">
        <v>8</v>
      </c>
      <c r="O1488" s="11" t="s">
        <v>8</v>
      </c>
      <c r="P1488" s="7" t="s">
        <v>8</v>
      </c>
      <c r="Q1488" s="9" t="s">
        <v>8</v>
      </c>
      <c r="R1488" s="11" t="s">
        <v>8</v>
      </c>
      <c r="S1488" s="7" t="s">
        <v>8</v>
      </c>
      <c r="T1488" s="9" t="s">
        <v>8</v>
      </c>
    </row>
    <row r="1489" spans="1:20" ht="14.1" customHeight="1" x14ac:dyDescent="0.3">
      <c r="A1489" s="3" t="s">
        <v>5615</v>
      </c>
      <c r="B1489" s="3" t="s">
        <v>7290</v>
      </c>
      <c r="C1489" s="11" t="s">
        <v>8</v>
      </c>
      <c r="D1489" s="7" t="s">
        <v>8</v>
      </c>
      <c r="E1489" s="9" t="s">
        <v>8</v>
      </c>
      <c r="F1489" s="11" t="s">
        <v>8</v>
      </c>
      <c r="G1489" s="7" t="s">
        <v>8</v>
      </c>
      <c r="H1489" s="9" t="s">
        <v>8</v>
      </c>
      <c r="I1489" s="11" t="s">
        <v>8</v>
      </c>
      <c r="J1489" s="7" t="s">
        <v>8</v>
      </c>
      <c r="K1489" s="9" t="s">
        <v>8</v>
      </c>
      <c r="L1489" s="11" t="s">
        <v>8</v>
      </c>
      <c r="M1489" s="7" t="s">
        <v>8</v>
      </c>
      <c r="N1489" s="9" t="s">
        <v>8</v>
      </c>
      <c r="O1489" s="11" t="s">
        <v>8</v>
      </c>
      <c r="P1489" s="7" t="s">
        <v>8</v>
      </c>
      <c r="Q1489" s="9" t="s">
        <v>8</v>
      </c>
      <c r="R1489" s="11" t="s">
        <v>8</v>
      </c>
      <c r="S1489" s="7" t="s">
        <v>8</v>
      </c>
      <c r="T1489" s="9" t="s">
        <v>8</v>
      </c>
    </row>
    <row r="1490" spans="1:20" ht="14.1" customHeight="1" x14ac:dyDescent="0.3">
      <c r="A1490" s="3" t="s">
        <v>5618</v>
      </c>
      <c r="B1490" s="3" t="s">
        <v>5619</v>
      </c>
      <c r="C1490" s="11" t="s">
        <v>8</v>
      </c>
      <c r="D1490" s="7" t="s">
        <v>8</v>
      </c>
      <c r="E1490" s="9" t="s">
        <v>8</v>
      </c>
      <c r="F1490" s="11" t="s">
        <v>8</v>
      </c>
      <c r="G1490" s="7" t="s">
        <v>8</v>
      </c>
      <c r="H1490" s="9" t="s">
        <v>8</v>
      </c>
      <c r="I1490" s="11" t="s">
        <v>8</v>
      </c>
      <c r="J1490" s="7" t="s">
        <v>8</v>
      </c>
      <c r="K1490" s="9" t="s">
        <v>8</v>
      </c>
      <c r="L1490" s="11" t="s">
        <v>8</v>
      </c>
      <c r="M1490" s="7" t="s">
        <v>8</v>
      </c>
      <c r="N1490" s="9" t="s">
        <v>8</v>
      </c>
      <c r="O1490" s="11" t="s">
        <v>8</v>
      </c>
      <c r="P1490" s="7" t="s">
        <v>8</v>
      </c>
      <c r="Q1490" s="9" t="s">
        <v>8</v>
      </c>
      <c r="R1490" s="11" t="s">
        <v>8</v>
      </c>
      <c r="S1490" s="7" t="s">
        <v>8</v>
      </c>
      <c r="T1490" s="9" t="s">
        <v>8</v>
      </c>
    </row>
    <row r="1491" spans="1:20" ht="14.1" customHeight="1" x14ac:dyDescent="0.3">
      <c r="A1491" s="3" t="s">
        <v>5621</v>
      </c>
      <c r="B1491" s="3" t="s">
        <v>7291</v>
      </c>
      <c r="C1491" s="11" t="s">
        <v>8</v>
      </c>
      <c r="D1491" s="7" t="s">
        <v>8</v>
      </c>
      <c r="E1491" s="9" t="s">
        <v>8</v>
      </c>
      <c r="F1491" s="11" t="s">
        <v>8</v>
      </c>
      <c r="G1491" s="7" t="s">
        <v>8</v>
      </c>
      <c r="H1491" s="9" t="s">
        <v>8</v>
      </c>
      <c r="I1491" s="11" t="s">
        <v>8</v>
      </c>
      <c r="J1491" s="7" t="s">
        <v>8</v>
      </c>
      <c r="K1491" s="9" t="s">
        <v>8</v>
      </c>
      <c r="L1491" s="11" t="s">
        <v>8</v>
      </c>
      <c r="M1491" s="7" t="s">
        <v>8</v>
      </c>
      <c r="N1491" s="9" t="s">
        <v>8</v>
      </c>
      <c r="O1491" s="11" t="s">
        <v>8</v>
      </c>
      <c r="P1491" s="7" t="s">
        <v>8</v>
      </c>
      <c r="Q1491" s="9" t="s">
        <v>8</v>
      </c>
      <c r="R1491" s="11" t="s">
        <v>8</v>
      </c>
      <c r="S1491" s="7" t="s">
        <v>8</v>
      </c>
      <c r="T1491" s="9" t="s">
        <v>8</v>
      </c>
    </row>
    <row r="1492" spans="1:20" ht="29.1" customHeight="1" x14ac:dyDescent="0.3">
      <c r="A1492" s="3" t="s">
        <v>5625</v>
      </c>
      <c r="B1492" s="2" t="s">
        <v>7911</v>
      </c>
      <c r="C1492" s="11" t="s">
        <v>8</v>
      </c>
      <c r="D1492" s="7" t="s">
        <v>8</v>
      </c>
      <c r="E1492" s="9" t="s">
        <v>8</v>
      </c>
      <c r="F1492" s="11" t="s">
        <v>8</v>
      </c>
      <c r="G1492" s="7" t="s">
        <v>8</v>
      </c>
      <c r="H1492" s="9" t="s">
        <v>8</v>
      </c>
      <c r="I1492" s="11" t="s">
        <v>8</v>
      </c>
      <c r="J1492" s="7" t="s">
        <v>8</v>
      </c>
      <c r="K1492" s="9" t="s">
        <v>8</v>
      </c>
      <c r="L1492" s="11" t="s">
        <v>8</v>
      </c>
      <c r="M1492" s="7" t="s">
        <v>8</v>
      </c>
      <c r="N1492" s="9" t="s">
        <v>8</v>
      </c>
      <c r="O1492" s="11" t="s">
        <v>8</v>
      </c>
      <c r="P1492" s="7" t="s">
        <v>8</v>
      </c>
      <c r="Q1492" s="9" t="s">
        <v>8</v>
      </c>
      <c r="R1492" s="11" t="s">
        <v>8</v>
      </c>
      <c r="S1492" s="7" t="s">
        <v>8</v>
      </c>
      <c r="T1492" s="9" t="s">
        <v>8</v>
      </c>
    </row>
    <row r="1493" spans="1:20" ht="14.1" customHeight="1" x14ac:dyDescent="0.3">
      <c r="A1493" s="3" t="s">
        <v>5628</v>
      </c>
      <c r="B1493" s="3" t="s">
        <v>7293</v>
      </c>
      <c r="C1493" s="11" t="s">
        <v>8</v>
      </c>
      <c r="D1493" s="7" t="s">
        <v>8</v>
      </c>
      <c r="E1493" s="9" t="s">
        <v>8</v>
      </c>
      <c r="F1493" s="11" t="s">
        <v>8</v>
      </c>
      <c r="G1493" s="7" t="s">
        <v>8</v>
      </c>
      <c r="H1493" s="9" t="s">
        <v>8</v>
      </c>
      <c r="I1493" s="11" t="s">
        <v>8</v>
      </c>
      <c r="J1493" s="7" t="s">
        <v>8</v>
      </c>
      <c r="K1493" s="9" t="s">
        <v>8</v>
      </c>
      <c r="L1493" s="11" t="s">
        <v>8</v>
      </c>
      <c r="M1493" s="7" t="s">
        <v>8</v>
      </c>
      <c r="N1493" s="9" t="s">
        <v>8</v>
      </c>
      <c r="O1493" s="11" t="s">
        <v>8</v>
      </c>
      <c r="P1493" s="7" t="s">
        <v>8</v>
      </c>
      <c r="Q1493" s="9" t="s">
        <v>8</v>
      </c>
      <c r="R1493" s="11" t="s">
        <v>8</v>
      </c>
      <c r="S1493" s="7" t="s">
        <v>8</v>
      </c>
      <c r="T1493" s="9" t="s">
        <v>8</v>
      </c>
    </row>
    <row r="1494" spans="1:20" ht="14.1" customHeight="1" x14ac:dyDescent="0.3">
      <c r="A1494" s="3" t="s">
        <v>5633</v>
      </c>
      <c r="B1494" s="3" t="s">
        <v>6145</v>
      </c>
      <c r="C1494" s="11">
        <v>32</v>
      </c>
      <c r="D1494" s="7">
        <v>334.28806772000002</v>
      </c>
      <c r="E1494" s="9">
        <v>25717.476979833998</v>
      </c>
      <c r="F1494" s="11" t="s">
        <v>8</v>
      </c>
      <c r="G1494" s="7" t="s">
        <v>8</v>
      </c>
      <c r="H1494" s="9" t="s">
        <v>8</v>
      </c>
      <c r="I1494" s="11" t="s">
        <v>8</v>
      </c>
      <c r="J1494" s="7" t="s">
        <v>8</v>
      </c>
      <c r="K1494" s="9" t="s">
        <v>8</v>
      </c>
      <c r="L1494" s="11" t="s">
        <v>8</v>
      </c>
      <c r="M1494" s="7" t="s">
        <v>8</v>
      </c>
      <c r="N1494" s="9" t="s">
        <v>8</v>
      </c>
      <c r="O1494" s="11" t="s">
        <v>8</v>
      </c>
      <c r="P1494" s="7" t="s">
        <v>8</v>
      </c>
      <c r="Q1494" s="9" t="s">
        <v>8</v>
      </c>
      <c r="R1494" s="11" t="s">
        <v>8</v>
      </c>
      <c r="S1494" s="7" t="s">
        <v>8</v>
      </c>
      <c r="T1494" s="9" t="s">
        <v>8</v>
      </c>
    </row>
    <row r="1495" spans="1:20" ht="14.1" customHeight="1" x14ac:dyDescent="0.3">
      <c r="A1495" s="3" t="s">
        <v>5635</v>
      </c>
      <c r="B1495" s="3" t="s">
        <v>6313</v>
      </c>
      <c r="C1495" s="11">
        <v>53</v>
      </c>
      <c r="D1495" s="7">
        <v>224.72804361999999</v>
      </c>
      <c r="E1495" s="9">
        <v>18682.904674694299</v>
      </c>
      <c r="F1495" s="11" t="s">
        <v>8</v>
      </c>
      <c r="G1495" s="7" t="s">
        <v>8</v>
      </c>
      <c r="H1495" s="9" t="s">
        <v>8</v>
      </c>
      <c r="I1495" s="11">
        <v>14</v>
      </c>
      <c r="J1495" s="7">
        <v>314.82186997000002</v>
      </c>
      <c r="K1495" s="9">
        <v>26050.477138414099</v>
      </c>
      <c r="L1495" s="11" t="s">
        <v>8</v>
      </c>
      <c r="M1495" s="7" t="s">
        <v>8</v>
      </c>
      <c r="N1495" s="9" t="s">
        <v>8</v>
      </c>
      <c r="O1495" s="11" t="s">
        <v>8</v>
      </c>
      <c r="P1495" s="7" t="s">
        <v>8</v>
      </c>
      <c r="Q1495" s="9" t="s">
        <v>8</v>
      </c>
      <c r="R1495" s="11" t="s">
        <v>8</v>
      </c>
      <c r="S1495" s="7" t="s">
        <v>8</v>
      </c>
      <c r="T1495" s="9" t="s">
        <v>8</v>
      </c>
    </row>
    <row r="1496" spans="1:20" ht="29.1" customHeight="1" x14ac:dyDescent="0.3">
      <c r="A1496" s="3" t="s">
        <v>5639</v>
      </c>
      <c r="B1496" s="2" t="s">
        <v>7912</v>
      </c>
      <c r="C1496" s="11" t="s">
        <v>8</v>
      </c>
      <c r="D1496" s="7" t="s">
        <v>8</v>
      </c>
      <c r="E1496" s="9" t="s">
        <v>8</v>
      </c>
      <c r="F1496" s="11" t="s">
        <v>8</v>
      </c>
      <c r="G1496" s="7" t="s">
        <v>8</v>
      </c>
      <c r="H1496" s="9" t="s">
        <v>8</v>
      </c>
      <c r="I1496" s="11" t="s">
        <v>8</v>
      </c>
      <c r="J1496" s="7" t="s">
        <v>8</v>
      </c>
      <c r="K1496" s="9" t="s">
        <v>8</v>
      </c>
      <c r="L1496" s="11" t="s">
        <v>8</v>
      </c>
      <c r="M1496" s="7" t="s">
        <v>8</v>
      </c>
      <c r="N1496" s="9" t="s">
        <v>8</v>
      </c>
      <c r="O1496" s="11" t="s">
        <v>8</v>
      </c>
      <c r="P1496" s="7" t="s">
        <v>8</v>
      </c>
      <c r="Q1496" s="9" t="s">
        <v>8</v>
      </c>
      <c r="R1496" s="11" t="s">
        <v>8</v>
      </c>
      <c r="S1496" s="7" t="s">
        <v>8</v>
      </c>
      <c r="T1496" s="9" t="s">
        <v>8</v>
      </c>
    </row>
    <row r="1497" spans="1:20" ht="29.1" customHeight="1" x14ac:dyDescent="0.3">
      <c r="A1497" s="3" t="s">
        <v>5643</v>
      </c>
      <c r="B1497" s="2" t="s">
        <v>7913</v>
      </c>
      <c r="C1497" s="11" t="s">
        <v>8</v>
      </c>
      <c r="D1497" s="7" t="s">
        <v>8</v>
      </c>
      <c r="E1497" s="9" t="s">
        <v>8</v>
      </c>
      <c r="F1497" s="11" t="s">
        <v>8</v>
      </c>
      <c r="G1497" s="7" t="s">
        <v>8</v>
      </c>
      <c r="H1497" s="9" t="s">
        <v>8</v>
      </c>
      <c r="I1497" s="11" t="s">
        <v>8</v>
      </c>
      <c r="J1497" s="7" t="s">
        <v>8</v>
      </c>
      <c r="K1497" s="9" t="s">
        <v>8</v>
      </c>
      <c r="L1497" s="11" t="s">
        <v>8</v>
      </c>
      <c r="M1497" s="7" t="s">
        <v>8</v>
      </c>
      <c r="N1497" s="9" t="s">
        <v>8</v>
      </c>
      <c r="O1497" s="11" t="s">
        <v>8</v>
      </c>
      <c r="P1497" s="7" t="s">
        <v>8</v>
      </c>
      <c r="Q1497" s="9" t="s">
        <v>8</v>
      </c>
      <c r="R1497" s="11" t="s">
        <v>8</v>
      </c>
      <c r="S1497" s="7" t="s">
        <v>8</v>
      </c>
      <c r="T1497" s="9" t="s">
        <v>8</v>
      </c>
    </row>
    <row r="1498" spans="1:20" ht="14.1" customHeight="1" x14ac:dyDescent="0.3">
      <c r="A1498" s="3" t="s">
        <v>5647</v>
      </c>
      <c r="B1498" s="3" t="s">
        <v>7296</v>
      </c>
      <c r="C1498" s="11" t="s">
        <v>8</v>
      </c>
      <c r="D1498" s="7" t="s">
        <v>8</v>
      </c>
      <c r="E1498" s="9" t="s">
        <v>8</v>
      </c>
      <c r="F1498" s="11" t="s">
        <v>8</v>
      </c>
      <c r="G1498" s="7" t="s">
        <v>8</v>
      </c>
      <c r="H1498" s="9" t="s">
        <v>8</v>
      </c>
      <c r="I1498" s="11" t="s">
        <v>8</v>
      </c>
      <c r="J1498" s="7" t="s">
        <v>8</v>
      </c>
      <c r="K1498" s="9" t="s">
        <v>8</v>
      </c>
      <c r="L1498" s="11" t="s">
        <v>8</v>
      </c>
      <c r="M1498" s="7" t="s">
        <v>8</v>
      </c>
      <c r="N1498" s="9" t="s">
        <v>8</v>
      </c>
      <c r="O1498" s="11" t="s">
        <v>8</v>
      </c>
      <c r="P1498" s="7" t="s">
        <v>8</v>
      </c>
      <c r="Q1498" s="9" t="s">
        <v>8</v>
      </c>
      <c r="R1498" s="11" t="s">
        <v>8</v>
      </c>
      <c r="S1498" s="7" t="s">
        <v>8</v>
      </c>
      <c r="T1498" s="9" t="s">
        <v>8</v>
      </c>
    </row>
    <row r="1499" spans="1:20" ht="29.1" customHeight="1" x14ac:dyDescent="0.3">
      <c r="A1499" s="3" t="s">
        <v>5651</v>
      </c>
      <c r="B1499" s="2" t="s">
        <v>7914</v>
      </c>
      <c r="C1499" s="11" t="s">
        <v>8</v>
      </c>
      <c r="D1499" s="7" t="s">
        <v>8</v>
      </c>
      <c r="E1499" s="9" t="s">
        <v>8</v>
      </c>
      <c r="F1499" s="11" t="s">
        <v>8</v>
      </c>
      <c r="G1499" s="7" t="s">
        <v>8</v>
      </c>
      <c r="H1499" s="9" t="s">
        <v>8</v>
      </c>
      <c r="I1499" s="11" t="s">
        <v>8</v>
      </c>
      <c r="J1499" s="7" t="s">
        <v>8</v>
      </c>
      <c r="K1499" s="9" t="s">
        <v>8</v>
      </c>
      <c r="L1499" s="11" t="s">
        <v>8</v>
      </c>
      <c r="M1499" s="7" t="s">
        <v>8</v>
      </c>
      <c r="N1499" s="9" t="s">
        <v>8</v>
      </c>
      <c r="O1499" s="11" t="s">
        <v>8</v>
      </c>
      <c r="P1499" s="7" t="s">
        <v>8</v>
      </c>
      <c r="Q1499" s="9" t="s">
        <v>8</v>
      </c>
      <c r="R1499" s="11" t="s">
        <v>8</v>
      </c>
      <c r="S1499" s="7" t="s">
        <v>8</v>
      </c>
      <c r="T1499" s="9" t="s">
        <v>8</v>
      </c>
    </row>
    <row r="1500" spans="1:20" ht="14.1" customHeight="1" x14ac:dyDescent="0.3">
      <c r="A1500" s="3" t="s">
        <v>5654</v>
      </c>
      <c r="B1500" s="3" t="s">
        <v>7298</v>
      </c>
      <c r="C1500" s="11" t="s">
        <v>8</v>
      </c>
      <c r="D1500" s="7" t="s">
        <v>8</v>
      </c>
      <c r="E1500" s="9" t="s">
        <v>8</v>
      </c>
      <c r="F1500" s="11" t="s">
        <v>8</v>
      </c>
      <c r="G1500" s="7" t="s">
        <v>8</v>
      </c>
      <c r="H1500" s="9" t="s">
        <v>8</v>
      </c>
      <c r="I1500" s="11" t="s">
        <v>8</v>
      </c>
      <c r="J1500" s="7" t="s">
        <v>8</v>
      </c>
      <c r="K1500" s="9" t="s">
        <v>8</v>
      </c>
      <c r="L1500" s="11" t="s">
        <v>8</v>
      </c>
      <c r="M1500" s="7" t="s">
        <v>8</v>
      </c>
      <c r="N1500" s="9" t="s">
        <v>8</v>
      </c>
      <c r="O1500" s="11" t="s">
        <v>8</v>
      </c>
      <c r="P1500" s="7" t="s">
        <v>8</v>
      </c>
      <c r="Q1500" s="9" t="s">
        <v>8</v>
      </c>
      <c r="R1500" s="11" t="s">
        <v>8</v>
      </c>
      <c r="S1500" s="7" t="s">
        <v>8</v>
      </c>
      <c r="T1500" s="9" t="s">
        <v>8</v>
      </c>
    </row>
    <row r="1501" spans="1:20" ht="29.1" customHeight="1" x14ac:dyDescent="0.3">
      <c r="A1501" s="3" t="s">
        <v>5658</v>
      </c>
      <c r="B1501" s="2" t="s">
        <v>7915</v>
      </c>
      <c r="C1501" s="11" t="s">
        <v>8</v>
      </c>
      <c r="D1501" s="7" t="s">
        <v>8</v>
      </c>
      <c r="E1501" s="9" t="s">
        <v>8</v>
      </c>
      <c r="F1501" s="11" t="s">
        <v>8</v>
      </c>
      <c r="G1501" s="7" t="s">
        <v>8</v>
      </c>
      <c r="H1501" s="9" t="s">
        <v>8</v>
      </c>
      <c r="I1501" s="11" t="s">
        <v>8</v>
      </c>
      <c r="J1501" s="7" t="s">
        <v>8</v>
      </c>
      <c r="K1501" s="9" t="s">
        <v>8</v>
      </c>
      <c r="L1501" s="11" t="s">
        <v>8</v>
      </c>
      <c r="M1501" s="7" t="s">
        <v>8</v>
      </c>
      <c r="N1501" s="9" t="s">
        <v>8</v>
      </c>
      <c r="O1501" s="11" t="s">
        <v>8</v>
      </c>
      <c r="P1501" s="7" t="s">
        <v>8</v>
      </c>
      <c r="Q1501" s="9" t="s">
        <v>8</v>
      </c>
      <c r="R1501" s="11" t="s">
        <v>8</v>
      </c>
      <c r="S1501" s="7" t="s">
        <v>8</v>
      </c>
      <c r="T1501" s="9" t="s">
        <v>8</v>
      </c>
    </row>
    <row r="1502" spans="1:20" ht="14.1" customHeight="1" x14ac:dyDescent="0.3">
      <c r="A1502" s="3" t="s">
        <v>5661</v>
      </c>
      <c r="B1502" s="3" t="s">
        <v>7300</v>
      </c>
      <c r="C1502" s="11" t="s">
        <v>8</v>
      </c>
      <c r="D1502" s="7" t="s">
        <v>8</v>
      </c>
      <c r="E1502" s="9" t="s">
        <v>8</v>
      </c>
      <c r="F1502" s="11" t="s">
        <v>8</v>
      </c>
      <c r="G1502" s="7" t="s">
        <v>8</v>
      </c>
      <c r="H1502" s="9" t="s">
        <v>8</v>
      </c>
      <c r="I1502" s="11" t="s">
        <v>8</v>
      </c>
      <c r="J1502" s="7" t="s">
        <v>8</v>
      </c>
      <c r="K1502" s="9" t="s">
        <v>8</v>
      </c>
      <c r="L1502" s="11" t="s">
        <v>8</v>
      </c>
      <c r="M1502" s="7" t="s">
        <v>8</v>
      </c>
      <c r="N1502" s="9" t="s">
        <v>8</v>
      </c>
      <c r="O1502" s="11" t="s">
        <v>8</v>
      </c>
      <c r="P1502" s="7" t="s">
        <v>8</v>
      </c>
      <c r="Q1502" s="9" t="s">
        <v>8</v>
      </c>
      <c r="R1502" s="11" t="s">
        <v>8</v>
      </c>
      <c r="S1502" s="7" t="s">
        <v>8</v>
      </c>
      <c r="T1502" s="9" t="s">
        <v>8</v>
      </c>
    </row>
    <row r="1503" spans="1:20" ht="29.1" customHeight="1" x14ac:dyDescent="0.3">
      <c r="A1503" s="3" t="s">
        <v>5665</v>
      </c>
      <c r="B1503" s="2" t="s">
        <v>7916</v>
      </c>
      <c r="C1503" s="11">
        <v>13</v>
      </c>
      <c r="D1503" s="7">
        <v>275.50652298</v>
      </c>
      <c r="E1503" s="9">
        <v>27315.751724631202</v>
      </c>
      <c r="F1503" s="11" t="s">
        <v>8</v>
      </c>
      <c r="G1503" s="7" t="s">
        <v>8</v>
      </c>
      <c r="H1503" s="9" t="s">
        <v>8</v>
      </c>
      <c r="I1503" s="11" t="s">
        <v>8</v>
      </c>
      <c r="J1503" s="7" t="s">
        <v>8</v>
      </c>
      <c r="K1503" s="9" t="s">
        <v>8</v>
      </c>
      <c r="L1503" s="11" t="s">
        <v>8</v>
      </c>
      <c r="M1503" s="7" t="s">
        <v>8</v>
      </c>
      <c r="N1503" s="9" t="s">
        <v>8</v>
      </c>
      <c r="O1503" s="11" t="s">
        <v>8</v>
      </c>
      <c r="P1503" s="7" t="s">
        <v>8</v>
      </c>
      <c r="Q1503" s="9" t="s">
        <v>8</v>
      </c>
      <c r="R1503" s="11" t="s">
        <v>8</v>
      </c>
      <c r="S1503" s="7" t="s">
        <v>8</v>
      </c>
      <c r="T1503" s="9" t="s">
        <v>8</v>
      </c>
    </row>
    <row r="1504" spans="1:20" ht="29.1" customHeight="1" x14ac:dyDescent="0.3">
      <c r="A1504" s="3" t="s">
        <v>5668</v>
      </c>
      <c r="B1504" s="2" t="s">
        <v>7917</v>
      </c>
      <c r="C1504" s="11" t="s">
        <v>8</v>
      </c>
      <c r="D1504" s="7" t="s">
        <v>8</v>
      </c>
      <c r="E1504" s="9" t="s">
        <v>8</v>
      </c>
      <c r="F1504" s="11" t="s">
        <v>8</v>
      </c>
      <c r="G1504" s="7" t="s">
        <v>8</v>
      </c>
      <c r="H1504" s="9" t="s">
        <v>8</v>
      </c>
      <c r="I1504" s="11" t="s">
        <v>8</v>
      </c>
      <c r="J1504" s="7" t="s">
        <v>8</v>
      </c>
      <c r="K1504" s="9" t="s">
        <v>8</v>
      </c>
      <c r="L1504" s="11" t="s">
        <v>8</v>
      </c>
      <c r="M1504" s="7" t="s">
        <v>8</v>
      </c>
      <c r="N1504" s="9" t="s">
        <v>8</v>
      </c>
      <c r="O1504" s="11" t="s">
        <v>8</v>
      </c>
      <c r="P1504" s="7" t="s">
        <v>8</v>
      </c>
      <c r="Q1504" s="9" t="s">
        <v>8</v>
      </c>
      <c r="R1504" s="11" t="s">
        <v>8</v>
      </c>
      <c r="S1504" s="7" t="s">
        <v>8</v>
      </c>
      <c r="T1504" s="9" t="s">
        <v>8</v>
      </c>
    </row>
    <row r="1505" spans="1:20" ht="14.1" customHeight="1" x14ac:dyDescent="0.3">
      <c r="A1505" s="3" t="s">
        <v>5672</v>
      </c>
      <c r="B1505" s="3" t="s">
        <v>7303</v>
      </c>
      <c r="C1505" s="11" t="s">
        <v>8</v>
      </c>
      <c r="D1505" s="7" t="s">
        <v>8</v>
      </c>
      <c r="E1505" s="9" t="s">
        <v>8</v>
      </c>
      <c r="F1505" s="11" t="s">
        <v>8</v>
      </c>
      <c r="G1505" s="7" t="s">
        <v>8</v>
      </c>
      <c r="H1505" s="9" t="s">
        <v>8</v>
      </c>
      <c r="I1505" s="11" t="s">
        <v>8</v>
      </c>
      <c r="J1505" s="7" t="s">
        <v>8</v>
      </c>
      <c r="K1505" s="9" t="s">
        <v>8</v>
      </c>
      <c r="L1505" s="11" t="s">
        <v>8</v>
      </c>
      <c r="M1505" s="7" t="s">
        <v>8</v>
      </c>
      <c r="N1505" s="9" t="s">
        <v>8</v>
      </c>
      <c r="O1505" s="11" t="s">
        <v>8</v>
      </c>
      <c r="P1505" s="7" t="s">
        <v>8</v>
      </c>
      <c r="Q1505" s="9" t="s">
        <v>8</v>
      </c>
      <c r="R1505" s="11" t="s">
        <v>8</v>
      </c>
      <c r="S1505" s="7" t="s">
        <v>8</v>
      </c>
      <c r="T1505" s="9" t="s">
        <v>8</v>
      </c>
    </row>
    <row r="1506" spans="1:20" ht="14.1" customHeight="1" x14ac:dyDescent="0.3">
      <c r="A1506" s="3" t="s">
        <v>5675</v>
      </c>
      <c r="B1506" s="3" t="s">
        <v>7304</v>
      </c>
      <c r="C1506" s="11">
        <v>21</v>
      </c>
      <c r="D1506" s="7">
        <v>361.32131242000003</v>
      </c>
      <c r="E1506" s="9">
        <v>40458.418317540003</v>
      </c>
      <c r="F1506" s="11" t="s">
        <v>8</v>
      </c>
      <c r="G1506" s="7" t="s">
        <v>8</v>
      </c>
      <c r="H1506" s="9" t="s">
        <v>8</v>
      </c>
      <c r="I1506" s="11" t="s">
        <v>8</v>
      </c>
      <c r="J1506" s="7" t="s">
        <v>8</v>
      </c>
      <c r="K1506" s="9" t="s">
        <v>8</v>
      </c>
      <c r="L1506" s="11" t="s">
        <v>8</v>
      </c>
      <c r="M1506" s="7" t="s">
        <v>8</v>
      </c>
      <c r="N1506" s="9" t="s">
        <v>8</v>
      </c>
      <c r="O1506" s="11" t="s">
        <v>8</v>
      </c>
      <c r="P1506" s="7" t="s">
        <v>8</v>
      </c>
      <c r="Q1506" s="9" t="s">
        <v>8</v>
      </c>
      <c r="R1506" s="11" t="s">
        <v>8</v>
      </c>
      <c r="S1506" s="7" t="s">
        <v>8</v>
      </c>
      <c r="T1506" s="9" t="s">
        <v>8</v>
      </c>
    </row>
    <row r="1507" spans="1:20" ht="14.1" customHeight="1" x14ac:dyDescent="0.3">
      <c r="A1507" s="3" t="s">
        <v>5678</v>
      </c>
      <c r="B1507" s="3" t="s">
        <v>7305</v>
      </c>
      <c r="C1507" s="11" t="s">
        <v>8</v>
      </c>
      <c r="D1507" s="7" t="s">
        <v>8</v>
      </c>
      <c r="E1507" s="9" t="s">
        <v>8</v>
      </c>
      <c r="F1507" s="11" t="s">
        <v>8</v>
      </c>
      <c r="G1507" s="7" t="s">
        <v>8</v>
      </c>
      <c r="H1507" s="9" t="s">
        <v>8</v>
      </c>
      <c r="I1507" s="11" t="s">
        <v>8</v>
      </c>
      <c r="J1507" s="7" t="s">
        <v>8</v>
      </c>
      <c r="K1507" s="9" t="s">
        <v>8</v>
      </c>
      <c r="L1507" s="11" t="s">
        <v>8</v>
      </c>
      <c r="M1507" s="7" t="s">
        <v>8</v>
      </c>
      <c r="N1507" s="9" t="s">
        <v>8</v>
      </c>
      <c r="O1507" s="11" t="s">
        <v>8</v>
      </c>
      <c r="P1507" s="7" t="s">
        <v>8</v>
      </c>
      <c r="Q1507" s="9" t="s">
        <v>8</v>
      </c>
      <c r="R1507" s="11" t="s">
        <v>8</v>
      </c>
      <c r="S1507" s="7" t="s">
        <v>8</v>
      </c>
      <c r="T1507" s="9" t="s">
        <v>8</v>
      </c>
    </row>
    <row r="1508" spans="1:20" ht="29.1" customHeight="1" x14ac:dyDescent="0.3">
      <c r="A1508" s="3" t="s">
        <v>5682</v>
      </c>
      <c r="B1508" s="2" t="s">
        <v>7918</v>
      </c>
      <c r="C1508" s="11" t="s">
        <v>8</v>
      </c>
      <c r="D1508" s="7" t="s">
        <v>8</v>
      </c>
      <c r="E1508" s="9" t="s">
        <v>8</v>
      </c>
      <c r="F1508" s="11" t="s">
        <v>8</v>
      </c>
      <c r="G1508" s="7" t="s">
        <v>8</v>
      </c>
      <c r="H1508" s="9" t="s">
        <v>8</v>
      </c>
      <c r="I1508" s="11" t="s">
        <v>8</v>
      </c>
      <c r="J1508" s="7" t="s">
        <v>8</v>
      </c>
      <c r="K1508" s="9" t="s">
        <v>8</v>
      </c>
      <c r="L1508" s="11" t="s">
        <v>8</v>
      </c>
      <c r="M1508" s="7" t="s">
        <v>8</v>
      </c>
      <c r="N1508" s="9" t="s">
        <v>8</v>
      </c>
      <c r="O1508" s="11" t="s">
        <v>8</v>
      </c>
      <c r="P1508" s="7" t="s">
        <v>8</v>
      </c>
      <c r="Q1508" s="9" t="s">
        <v>8</v>
      </c>
      <c r="R1508" s="11" t="s">
        <v>8</v>
      </c>
      <c r="S1508" s="7" t="s">
        <v>8</v>
      </c>
      <c r="T1508" s="9" t="s">
        <v>8</v>
      </c>
    </row>
    <row r="1509" spans="1:20" ht="14.1" customHeight="1" x14ac:dyDescent="0.3">
      <c r="A1509" s="3" t="s">
        <v>5685</v>
      </c>
      <c r="B1509" s="3" t="s">
        <v>5686</v>
      </c>
      <c r="C1509" s="11" t="s">
        <v>8</v>
      </c>
      <c r="D1509" s="7" t="s">
        <v>8</v>
      </c>
      <c r="E1509" s="9" t="s">
        <v>8</v>
      </c>
      <c r="F1509" s="11" t="s">
        <v>8</v>
      </c>
      <c r="G1509" s="7" t="s">
        <v>8</v>
      </c>
      <c r="H1509" s="9" t="s">
        <v>8</v>
      </c>
      <c r="I1509" s="11" t="s">
        <v>8</v>
      </c>
      <c r="J1509" s="7" t="s">
        <v>8</v>
      </c>
      <c r="K1509" s="9" t="s">
        <v>8</v>
      </c>
      <c r="L1509" s="11" t="s">
        <v>8</v>
      </c>
      <c r="M1509" s="7" t="s">
        <v>8</v>
      </c>
      <c r="N1509" s="9" t="s">
        <v>8</v>
      </c>
      <c r="O1509" s="11" t="s">
        <v>8</v>
      </c>
      <c r="P1509" s="7" t="s">
        <v>8</v>
      </c>
      <c r="Q1509" s="9" t="s">
        <v>8</v>
      </c>
      <c r="R1509" s="11" t="s">
        <v>8</v>
      </c>
      <c r="S1509" s="7" t="s">
        <v>8</v>
      </c>
      <c r="T1509" s="9" t="s">
        <v>8</v>
      </c>
    </row>
    <row r="1510" spans="1:20" ht="14.1" customHeight="1" x14ac:dyDescent="0.3">
      <c r="A1510" s="3" t="s">
        <v>5689</v>
      </c>
      <c r="B1510" s="3" t="s">
        <v>6313</v>
      </c>
      <c r="C1510" s="11">
        <v>13</v>
      </c>
      <c r="D1510" s="7">
        <v>250.86615741</v>
      </c>
      <c r="E1510" s="9">
        <v>18174.344210988998</v>
      </c>
      <c r="F1510" s="11" t="s">
        <v>8</v>
      </c>
      <c r="G1510" s="7" t="s">
        <v>8</v>
      </c>
      <c r="H1510" s="9" t="s">
        <v>8</v>
      </c>
      <c r="I1510" s="11" t="s">
        <v>8</v>
      </c>
      <c r="J1510" s="7" t="s">
        <v>8</v>
      </c>
      <c r="K1510" s="9" t="s">
        <v>8</v>
      </c>
      <c r="L1510" s="11" t="s">
        <v>8</v>
      </c>
      <c r="M1510" s="7" t="s">
        <v>8</v>
      </c>
      <c r="N1510" s="9" t="s">
        <v>8</v>
      </c>
      <c r="O1510" s="11" t="s">
        <v>8</v>
      </c>
      <c r="P1510" s="7" t="s">
        <v>8</v>
      </c>
      <c r="Q1510" s="9" t="s">
        <v>8</v>
      </c>
      <c r="R1510" s="11" t="s">
        <v>8</v>
      </c>
      <c r="S1510" s="7" t="s">
        <v>8</v>
      </c>
      <c r="T1510" s="9" t="s">
        <v>8</v>
      </c>
    </row>
    <row r="1511" spans="1:20" ht="29.1" customHeight="1" x14ac:dyDescent="0.3">
      <c r="A1511" s="3" t="s">
        <v>5692</v>
      </c>
      <c r="B1511" s="2" t="s">
        <v>7919</v>
      </c>
      <c r="C1511" s="11">
        <v>20</v>
      </c>
      <c r="D1511" s="7">
        <v>162.57070336000001</v>
      </c>
      <c r="E1511" s="9">
        <v>11455.444628450001</v>
      </c>
      <c r="F1511" s="11" t="s">
        <v>8</v>
      </c>
      <c r="G1511" s="7" t="s">
        <v>8</v>
      </c>
      <c r="H1511" s="9" t="s">
        <v>8</v>
      </c>
      <c r="I1511" s="11" t="s">
        <v>8</v>
      </c>
      <c r="J1511" s="7" t="s">
        <v>8</v>
      </c>
      <c r="K1511" s="9" t="s">
        <v>8</v>
      </c>
      <c r="L1511" s="11" t="s">
        <v>8</v>
      </c>
      <c r="M1511" s="7" t="s">
        <v>8</v>
      </c>
      <c r="N1511" s="9" t="s">
        <v>8</v>
      </c>
      <c r="O1511" s="11" t="s">
        <v>8</v>
      </c>
      <c r="P1511" s="7" t="s">
        <v>8</v>
      </c>
      <c r="Q1511" s="9" t="s">
        <v>8</v>
      </c>
      <c r="R1511" s="11" t="s">
        <v>8</v>
      </c>
      <c r="S1511" s="7" t="s">
        <v>8</v>
      </c>
      <c r="T1511" s="9" t="s">
        <v>8</v>
      </c>
    </row>
    <row r="1512" spans="1:20" ht="29.1" customHeight="1" x14ac:dyDescent="0.3">
      <c r="A1512" s="3" t="s">
        <v>5696</v>
      </c>
      <c r="B1512" s="2" t="s">
        <v>7920</v>
      </c>
      <c r="C1512" s="11" t="s">
        <v>8</v>
      </c>
      <c r="D1512" s="7" t="s">
        <v>8</v>
      </c>
      <c r="E1512" s="9" t="s">
        <v>8</v>
      </c>
      <c r="F1512" s="11" t="s">
        <v>8</v>
      </c>
      <c r="G1512" s="7" t="s">
        <v>8</v>
      </c>
      <c r="H1512" s="9" t="s">
        <v>8</v>
      </c>
      <c r="I1512" s="11" t="s">
        <v>8</v>
      </c>
      <c r="J1512" s="7" t="s">
        <v>8</v>
      </c>
      <c r="K1512" s="9" t="s">
        <v>8</v>
      </c>
      <c r="L1512" s="11" t="s">
        <v>8</v>
      </c>
      <c r="M1512" s="7" t="s">
        <v>8</v>
      </c>
      <c r="N1512" s="9" t="s">
        <v>8</v>
      </c>
      <c r="O1512" s="11" t="s">
        <v>8</v>
      </c>
      <c r="P1512" s="7" t="s">
        <v>8</v>
      </c>
      <c r="Q1512" s="9" t="s">
        <v>8</v>
      </c>
      <c r="R1512" s="11" t="s">
        <v>8</v>
      </c>
      <c r="S1512" s="7" t="s">
        <v>8</v>
      </c>
      <c r="T1512" s="9" t="s">
        <v>8</v>
      </c>
    </row>
    <row r="1513" spans="1:20" ht="14.1" customHeight="1" x14ac:dyDescent="0.3">
      <c r="A1513" s="3" t="s">
        <v>5699</v>
      </c>
      <c r="B1513" s="3" t="s">
        <v>5700</v>
      </c>
      <c r="C1513" s="11" t="s">
        <v>8</v>
      </c>
      <c r="D1513" s="7" t="s">
        <v>8</v>
      </c>
      <c r="E1513" s="9" t="s">
        <v>8</v>
      </c>
      <c r="F1513" s="11" t="s">
        <v>8</v>
      </c>
      <c r="G1513" s="7" t="s">
        <v>8</v>
      </c>
      <c r="H1513" s="9" t="s">
        <v>8</v>
      </c>
      <c r="I1513" s="11" t="s">
        <v>8</v>
      </c>
      <c r="J1513" s="7" t="s">
        <v>8</v>
      </c>
      <c r="K1513" s="9" t="s">
        <v>8</v>
      </c>
      <c r="L1513" s="11" t="s">
        <v>8</v>
      </c>
      <c r="M1513" s="7" t="s">
        <v>8</v>
      </c>
      <c r="N1513" s="9" t="s">
        <v>8</v>
      </c>
      <c r="O1513" s="11" t="s">
        <v>8</v>
      </c>
      <c r="P1513" s="7" t="s">
        <v>8</v>
      </c>
      <c r="Q1513" s="9" t="s">
        <v>8</v>
      </c>
      <c r="R1513" s="11" t="s">
        <v>8</v>
      </c>
      <c r="S1513" s="7" t="s">
        <v>8</v>
      </c>
      <c r="T1513" s="9" t="s">
        <v>8</v>
      </c>
    </row>
    <row r="1514" spans="1:20" ht="14.1" customHeight="1" x14ac:dyDescent="0.3">
      <c r="A1514" s="3" t="s">
        <v>5702</v>
      </c>
      <c r="B1514" s="3" t="s">
        <v>7309</v>
      </c>
      <c r="C1514" s="11" t="s">
        <v>8</v>
      </c>
      <c r="D1514" s="7" t="s">
        <v>8</v>
      </c>
      <c r="E1514" s="9" t="s">
        <v>8</v>
      </c>
      <c r="F1514" s="11" t="s">
        <v>8</v>
      </c>
      <c r="G1514" s="7" t="s">
        <v>8</v>
      </c>
      <c r="H1514" s="9" t="s">
        <v>8</v>
      </c>
      <c r="I1514" s="11" t="s">
        <v>8</v>
      </c>
      <c r="J1514" s="7" t="s">
        <v>8</v>
      </c>
      <c r="K1514" s="9" t="s">
        <v>8</v>
      </c>
      <c r="L1514" s="11" t="s">
        <v>8</v>
      </c>
      <c r="M1514" s="7" t="s">
        <v>8</v>
      </c>
      <c r="N1514" s="9" t="s">
        <v>8</v>
      </c>
      <c r="O1514" s="11" t="s">
        <v>8</v>
      </c>
      <c r="P1514" s="7" t="s">
        <v>8</v>
      </c>
      <c r="Q1514" s="9" t="s">
        <v>8</v>
      </c>
      <c r="R1514" s="11" t="s">
        <v>8</v>
      </c>
      <c r="S1514" s="7" t="s">
        <v>8</v>
      </c>
      <c r="T1514" s="9" t="s">
        <v>8</v>
      </c>
    </row>
    <row r="1515" spans="1:20" ht="43.15" customHeight="1" x14ac:dyDescent="0.3">
      <c r="A1515" s="3" t="s">
        <v>5706</v>
      </c>
      <c r="B1515" s="2" t="s">
        <v>7921</v>
      </c>
      <c r="C1515" s="11" t="s">
        <v>8</v>
      </c>
      <c r="D1515" s="7" t="s">
        <v>8</v>
      </c>
      <c r="E1515" s="9" t="s">
        <v>8</v>
      </c>
      <c r="F1515" s="11" t="s">
        <v>8</v>
      </c>
      <c r="G1515" s="7" t="s">
        <v>8</v>
      </c>
      <c r="H1515" s="9" t="s">
        <v>8</v>
      </c>
      <c r="I1515" s="11" t="s">
        <v>8</v>
      </c>
      <c r="J1515" s="7" t="s">
        <v>8</v>
      </c>
      <c r="K1515" s="9" t="s">
        <v>8</v>
      </c>
      <c r="L1515" s="11" t="s">
        <v>8</v>
      </c>
      <c r="M1515" s="7" t="s">
        <v>8</v>
      </c>
      <c r="N1515" s="9" t="s">
        <v>8</v>
      </c>
      <c r="O1515" s="11" t="s">
        <v>8</v>
      </c>
      <c r="P1515" s="7" t="s">
        <v>8</v>
      </c>
      <c r="Q1515" s="9" t="s">
        <v>8</v>
      </c>
      <c r="R1515" s="11" t="s">
        <v>8</v>
      </c>
      <c r="S1515" s="7" t="s">
        <v>8</v>
      </c>
      <c r="T1515" s="9" t="s">
        <v>8</v>
      </c>
    </row>
    <row r="1516" spans="1:20" ht="29.1" customHeight="1" x14ac:dyDescent="0.3">
      <c r="A1516" s="3" t="s">
        <v>5710</v>
      </c>
      <c r="B1516" s="2" t="s">
        <v>7922</v>
      </c>
      <c r="C1516" s="11" t="s">
        <v>8</v>
      </c>
      <c r="D1516" s="7" t="s">
        <v>8</v>
      </c>
      <c r="E1516" s="9" t="s">
        <v>8</v>
      </c>
      <c r="F1516" s="11" t="s">
        <v>8</v>
      </c>
      <c r="G1516" s="7" t="s">
        <v>8</v>
      </c>
      <c r="H1516" s="9" t="s">
        <v>8</v>
      </c>
      <c r="I1516" s="11" t="s">
        <v>8</v>
      </c>
      <c r="J1516" s="7" t="s">
        <v>8</v>
      </c>
      <c r="K1516" s="9" t="s">
        <v>8</v>
      </c>
      <c r="L1516" s="11" t="s">
        <v>8</v>
      </c>
      <c r="M1516" s="7" t="s">
        <v>8</v>
      </c>
      <c r="N1516" s="9" t="s">
        <v>8</v>
      </c>
      <c r="O1516" s="11" t="s">
        <v>8</v>
      </c>
      <c r="P1516" s="7" t="s">
        <v>8</v>
      </c>
      <c r="Q1516" s="9" t="s">
        <v>8</v>
      </c>
      <c r="R1516" s="11" t="s">
        <v>8</v>
      </c>
      <c r="S1516" s="7" t="s">
        <v>8</v>
      </c>
      <c r="T1516" s="9" t="s">
        <v>8</v>
      </c>
    </row>
    <row r="1517" spans="1:20" ht="14.1" customHeight="1" x14ac:dyDescent="0.3">
      <c r="A1517" s="3" t="s">
        <v>5715</v>
      </c>
      <c r="B1517" s="3" t="s">
        <v>5716</v>
      </c>
      <c r="C1517" s="11" t="s">
        <v>8</v>
      </c>
      <c r="D1517" s="7" t="s">
        <v>8</v>
      </c>
      <c r="E1517" s="9" t="s">
        <v>8</v>
      </c>
      <c r="F1517" s="11" t="s">
        <v>8</v>
      </c>
      <c r="G1517" s="7" t="s">
        <v>8</v>
      </c>
      <c r="H1517" s="9" t="s">
        <v>8</v>
      </c>
      <c r="I1517" s="11" t="s">
        <v>8</v>
      </c>
      <c r="J1517" s="7" t="s">
        <v>8</v>
      </c>
      <c r="K1517" s="9" t="s">
        <v>8</v>
      </c>
      <c r="L1517" s="11" t="s">
        <v>8</v>
      </c>
      <c r="M1517" s="7" t="s">
        <v>8</v>
      </c>
      <c r="N1517" s="9" t="s">
        <v>8</v>
      </c>
      <c r="O1517" s="11" t="s">
        <v>8</v>
      </c>
      <c r="P1517" s="7" t="s">
        <v>8</v>
      </c>
      <c r="Q1517" s="9" t="s">
        <v>8</v>
      </c>
      <c r="R1517" s="11" t="s">
        <v>8</v>
      </c>
      <c r="S1517" s="7" t="s">
        <v>8</v>
      </c>
      <c r="T1517" s="9" t="s">
        <v>8</v>
      </c>
    </row>
    <row r="1518" spans="1:20" ht="14.1" customHeight="1" x14ac:dyDescent="0.3">
      <c r="A1518" s="3" t="s">
        <v>5719</v>
      </c>
      <c r="B1518" s="3" t="s">
        <v>5720</v>
      </c>
      <c r="C1518" s="11" t="s">
        <v>8</v>
      </c>
      <c r="D1518" s="7" t="s">
        <v>8</v>
      </c>
      <c r="E1518" s="9" t="s">
        <v>8</v>
      </c>
      <c r="F1518" s="11" t="s">
        <v>8</v>
      </c>
      <c r="G1518" s="7" t="s">
        <v>8</v>
      </c>
      <c r="H1518" s="9" t="s">
        <v>8</v>
      </c>
      <c r="I1518" s="11" t="s">
        <v>8</v>
      </c>
      <c r="J1518" s="7" t="s">
        <v>8</v>
      </c>
      <c r="K1518" s="9" t="s">
        <v>8</v>
      </c>
      <c r="L1518" s="11" t="s">
        <v>8</v>
      </c>
      <c r="M1518" s="7" t="s">
        <v>8</v>
      </c>
      <c r="N1518" s="9" t="s">
        <v>8</v>
      </c>
      <c r="O1518" s="11" t="s">
        <v>8</v>
      </c>
      <c r="P1518" s="7" t="s">
        <v>8</v>
      </c>
      <c r="Q1518" s="9" t="s">
        <v>8</v>
      </c>
      <c r="R1518" s="11" t="s">
        <v>8</v>
      </c>
      <c r="S1518" s="7" t="s">
        <v>8</v>
      </c>
      <c r="T1518" s="9" t="s">
        <v>8</v>
      </c>
    </row>
    <row r="1519" spans="1:20" ht="14.1" customHeight="1" x14ac:dyDescent="0.3">
      <c r="A1519" s="3" t="s">
        <v>5723</v>
      </c>
      <c r="B1519" s="3" t="s">
        <v>7312</v>
      </c>
      <c r="C1519" s="11" t="s">
        <v>8</v>
      </c>
      <c r="D1519" s="7" t="s">
        <v>8</v>
      </c>
      <c r="E1519" s="9" t="s">
        <v>8</v>
      </c>
      <c r="F1519" s="11" t="s">
        <v>8</v>
      </c>
      <c r="G1519" s="7" t="s">
        <v>8</v>
      </c>
      <c r="H1519" s="9" t="s">
        <v>8</v>
      </c>
      <c r="I1519" s="11" t="s">
        <v>8</v>
      </c>
      <c r="J1519" s="7" t="s">
        <v>8</v>
      </c>
      <c r="K1519" s="9" t="s">
        <v>8</v>
      </c>
      <c r="L1519" s="11" t="s">
        <v>8</v>
      </c>
      <c r="M1519" s="7" t="s">
        <v>8</v>
      </c>
      <c r="N1519" s="9" t="s">
        <v>8</v>
      </c>
      <c r="O1519" s="11" t="s">
        <v>8</v>
      </c>
      <c r="P1519" s="7" t="s">
        <v>8</v>
      </c>
      <c r="Q1519" s="9" t="s">
        <v>8</v>
      </c>
      <c r="R1519" s="11" t="s">
        <v>8</v>
      </c>
      <c r="S1519" s="7" t="s">
        <v>8</v>
      </c>
      <c r="T1519" s="9" t="s">
        <v>8</v>
      </c>
    </row>
    <row r="1520" spans="1:20" ht="14.1" customHeight="1" x14ac:dyDescent="0.3">
      <c r="A1520" s="3" t="s">
        <v>5727</v>
      </c>
      <c r="B1520" s="3" t="s">
        <v>7313</v>
      </c>
      <c r="C1520" s="11" t="s">
        <v>8</v>
      </c>
      <c r="D1520" s="7" t="s">
        <v>8</v>
      </c>
      <c r="E1520" s="9" t="s">
        <v>8</v>
      </c>
      <c r="F1520" s="11" t="s">
        <v>8</v>
      </c>
      <c r="G1520" s="7" t="s">
        <v>8</v>
      </c>
      <c r="H1520" s="9" t="s">
        <v>8</v>
      </c>
      <c r="I1520" s="11" t="s">
        <v>8</v>
      </c>
      <c r="J1520" s="7" t="s">
        <v>8</v>
      </c>
      <c r="K1520" s="9" t="s">
        <v>8</v>
      </c>
      <c r="L1520" s="11" t="s">
        <v>8</v>
      </c>
      <c r="M1520" s="7" t="s">
        <v>8</v>
      </c>
      <c r="N1520" s="9" t="s">
        <v>8</v>
      </c>
      <c r="O1520" s="11" t="s">
        <v>8</v>
      </c>
      <c r="P1520" s="7" t="s">
        <v>8</v>
      </c>
      <c r="Q1520" s="9" t="s">
        <v>8</v>
      </c>
      <c r="R1520" s="11" t="s">
        <v>8</v>
      </c>
      <c r="S1520" s="7" t="s">
        <v>8</v>
      </c>
      <c r="T1520" s="9" t="s">
        <v>8</v>
      </c>
    </row>
    <row r="1521" spans="1:20" ht="14.1" customHeight="1" x14ac:dyDescent="0.3">
      <c r="A1521" s="3" t="s">
        <v>5731</v>
      </c>
      <c r="B1521" s="3" t="s">
        <v>7314</v>
      </c>
      <c r="C1521" s="11" t="s">
        <v>8</v>
      </c>
      <c r="D1521" s="7" t="s">
        <v>8</v>
      </c>
      <c r="E1521" s="9" t="s">
        <v>8</v>
      </c>
      <c r="F1521" s="11" t="s">
        <v>8</v>
      </c>
      <c r="G1521" s="7" t="s">
        <v>8</v>
      </c>
      <c r="H1521" s="9" t="s">
        <v>8</v>
      </c>
      <c r="I1521" s="11" t="s">
        <v>8</v>
      </c>
      <c r="J1521" s="7" t="s">
        <v>8</v>
      </c>
      <c r="K1521" s="9" t="s">
        <v>8</v>
      </c>
      <c r="L1521" s="11" t="s">
        <v>8</v>
      </c>
      <c r="M1521" s="7" t="s">
        <v>8</v>
      </c>
      <c r="N1521" s="9" t="s">
        <v>8</v>
      </c>
      <c r="O1521" s="11" t="s">
        <v>8</v>
      </c>
      <c r="P1521" s="7" t="s">
        <v>8</v>
      </c>
      <c r="Q1521" s="9" t="s">
        <v>8</v>
      </c>
      <c r="R1521" s="11" t="s">
        <v>8</v>
      </c>
      <c r="S1521" s="7" t="s">
        <v>8</v>
      </c>
      <c r="T1521" s="9" t="s">
        <v>8</v>
      </c>
    </row>
    <row r="1522" spans="1:20" ht="29.1" customHeight="1" x14ac:dyDescent="0.3">
      <c r="A1522" s="3" t="s">
        <v>5735</v>
      </c>
      <c r="B1522" s="2" t="s">
        <v>7923</v>
      </c>
      <c r="C1522" s="11" t="s">
        <v>8</v>
      </c>
      <c r="D1522" s="7" t="s">
        <v>8</v>
      </c>
      <c r="E1522" s="9" t="s">
        <v>8</v>
      </c>
      <c r="F1522" s="11" t="s">
        <v>8</v>
      </c>
      <c r="G1522" s="7" t="s">
        <v>8</v>
      </c>
      <c r="H1522" s="9" t="s">
        <v>8</v>
      </c>
      <c r="I1522" s="11" t="s">
        <v>8</v>
      </c>
      <c r="J1522" s="7" t="s">
        <v>8</v>
      </c>
      <c r="K1522" s="9" t="s">
        <v>8</v>
      </c>
      <c r="L1522" s="11" t="s">
        <v>8</v>
      </c>
      <c r="M1522" s="7" t="s">
        <v>8</v>
      </c>
      <c r="N1522" s="9" t="s">
        <v>8</v>
      </c>
      <c r="O1522" s="11" t="s">
        <v>8</v>
      </c>
      <c r="P1522" s="7" t="s">
        <v>8</v>
      </c>
      <c r="Q1522" s="9" t="s">
        <v>8</v>
      </c>
      <c r="R1522" s="11" t="s">
        <v>8</v>
      </c>
      <c r="S1522" s="7" t="s">
        <v>8</v>
      </c>
      <c r="T1522" s="9" t="s">
        <v>8</v>
      </c>
    </row>
    <row r="1523" spans="1:20" ht="14.1" customHeight="1" x14ac:dyDescent="0.3">
      <c r="A1523" s="3" t="s">
        <v>5739</v>
      </c>
      <c r="B1523" s="3" t="s">
        <v>2152</v>
      </c>
      <c r="C1523" s="11" t="s">
        <v>8</v>
      </c>
      <c r="D1523" s="7" t="s">
        <v>8</v>
      </c>
      <c r="E1523" s="9" t="s">
        <v>8</v>
      </c>
      <c r="F1523" s="11" t="s">
        <v>8</v>
      </c>
      <c r="G1523" s="7" t="s">
        <v>8</v>
      </c>
      <c r="H1523" s="9" t="s">
        <v>8</v>
      </c>
      <c r="I1523" s="11" t="s">
        <v>8</v>
      </c>
      <c r="J1523" s="7" t="s">
        <v>8</v>
      </c>
      <c r="K1523" s="9" t="s">
        <v>8</v>
      </c>
      <c r="L1523" s="11" t="s">
        <v>8</v>
      </c>
      <c r="M1523" s="7" t="s">
        <v>8</v>
      </c>
      <c r="N1523" s="9" t="s">
        <v>8</v>
      </c>
      <c r="O1523" s="11" t="s">
        <v>8</v>
      </c>
      <c r="P1523" s="7" t="s">
        <v>8</v>
      </c>
      <c r="Q1523" s="9" t="s">
        <v>8</v>
      </c>
      <c r="R1523" s="11" t="s">
        <v>8</v>
      </c>
      <c r="S1523" s="7" t="s">
        <v>8</v>
      </c>
      <c r="T1523" s="9" t="s">
        <v>8</v>
      </c>
    </row>
    <row r="1524" spans="1:20" ht="29.1" customHeight="1" x14ac:dyDescent="0.3">
      <c r="A1524" s="3" t="s">
        <v>5742</v>
      </c>
      <c r="B1524" s="2" t="s">
        <v>7924</v>
      </c>
      <c r="C1524" s="11" t="s">
        <v>8</v>
      </c>
      <c r="D1524" s="7" t="s">
        <v>8</v>
      </c>
      <c r="E1524" s="9" t="s">
        <v>8</v>
      </c>
      <c r="F1524" s="11" t="s">
        <v>8</v>
      </c>
      <c r="G1524" s="7" t="s">
        <v>8</v>
      </c>
      <c r="H1524" s="9" t="s">
        <v>8</v>
      </c>
      <c r="I1524" s="11" t="s">
        <v>8</v>
      </c>
      <c r="J1524" s="7" t="s">
        <v>8</v>
      </c>
      <c r="K1524" s="9" t="s">
        <v>8</v>
      </c>
      <c r="L1524" s="11" t="s">
        <v>8</v>
      </c>
      <c r="M1524" s="7" t="s">
        <v>8</v>
      </c>
      <c r="N1524" s="9" t="s">
        <v>8</v>
      </c>
      <c r="O1524" s="11" t="s">
        <v>8</v>
      </c>
      <c r="P1524" s="7" t="s">
        <v>8</v>
      </c>
      <c r="Q1524" s="9" t="s">
        <v>8</v>
      </c>
      <c r="R1524" s="11" t="s">
        <v>8</v>
      </c>
      <c r="S1524" s="7" t="s">
        <v>8</v>
      </c>
      <c r="T1524" s="9" t="s">
        <v>8</v>
      </c>
    </row>
    <row r="1525" spans="1:20" ht="14.1" customHeight="1" x14ac:dyDescent="0.3">
      <c r="A1525" s="3" t="s">
        <v>5746</v>
      </c>
      <c r="B1525" s="3" t="s">
        <v>7317</v>
      </c>
      <c r="C1525" s="11" t="s">
        <v>8</v>
      </c>
      <c r="D1525" s="7" t="s">
        <v>8</v>
      </c>
      <c r="E1525" s="9" t="s">
        <v>8</v>
      </c>
      <c r="F1525" s="11" t="s">
        <v>8</v>
      </c>
      <c r="G1525" s="7" t="s">
        <v>8</v>
      </c>
      <c r="H1525" s="9" t="s">
        <v>8</v>
      </c>
      <c r="I1525" s="11" t="s">
        <v>8</v>
      </c>
      <c r="J1525" s="7" t="s">
        <v>8</v>
      </c>
      <c r="K1525" s="9" t="s">
        <v>8</v>
      </c>
      <c r="L1525" s="11" t="s">
        <v>8</v>
      </c>
      <c r="M1525" s="7" t="s">
        <v>8</v>
      </c>
      <c r="N1525" s="9" t="s">
        <v>8</v>
      </c>
      <c r="O1525" s="11" t="s">
        <v>8</v>
      </c>
      <c r="P1525" s="7" t="s">
        <v>8</v>
      </c>
      <c r="Q1525" s="9" t="s">
        <v>8</v>
      </c>
      <c r="R1525" s="11" t="s">
        <v>8</v>
      </c>
      <c r="S1525" s="7" t="s">
        <v>8</v>
      </c>
      <c r="T1525" s="9" t="s">
        <v>8</v>
      </c>
    </row>
    <row r="1526" spans="1:20" ht="29.1" customHeight="1" x14ac:dyDescent="0.3">
      <c r="A1526" s="3" t="s">
        <v>5750</v>
      </c>
      <c r="B1526" s="2" t="s">
        <v>7925</v>
      </c>
      <c r="C1526" s="11" t="s">
        <v>8</v>
      </c>
      <c r="D1526" s="7" t="s">
        <v>8</v>
      </c>
      <c r="E1526" s="9" t="s">
        <v>8</v>
      </c>
      <c r="F1526" s="11" t="s">
        <v>8</v>
      </c>
      <c r="G1526" s="7" t="s">
        <v>8</v>
      </c>
      <c r="H1526" s="9" t="s">
        <v>8</v>
      </c>
      <c r="I1526" s="11" t="s">
        <v>8</v>
      </c>
      <c r="J1526" s="7" t="s">
        <v>8</v>
      </c>
      <c r="K1526" s="9" t="s">
        <v>8</v>
      </c>
      <c r="L1526" s="11" t="s">
        <v>8</v>
      </c>
      <c r="M1526" s="7" t="s">
        <v>8</v>
      </c>
      <c r="N1526" s="9" t="s">
        <v>8</v>
      </c>
      <c r="O1526" s="11" t="s">
        <v>8</v>
      </c>
      <c r="P1526" s="7" t="s">
        <v>8</v>
      </c>
      <c r="Q1526" s="9" t="s">
        <v>8</v>
      </c>
      <c r="R1526" s="11" t="s">
        <v>8</v>
      </c>
      <c r="S1526" s="7" t="s">
        <v>8</v>
      </c>
      <c r="T1526" s="9" t="s">
        <v>8</v>
      </c>
    </row>
    <row r="1527" spans="1:20" ht="14.1" customHeight="1" x14ac:dyDescent="0.3">
      <c r="A1527" s="3" t="s">
        <v>5755</v>
      </c>
      <c r="B1527" s="3" t="s">
        <v>7319</v>
      </c>
      <c r="C1527" s="11" t="s">
        <v>8</v>
      </c>
      <c r="D1527" s="7" t="s">
        <v>8</v>
      </c>
      <c r="E1527" s="9" t="s">
        <v>8</v>
      </c>
      <c r="F1527" s="11" t="s">
        <v>8</v>
      </c>
      <c r="G1527" s="7" t="s">
        <v>8</v>
      </c>
      <c r="H1527" s="9" t="s">
        <v>8</v>
      </c>
      <c r="I1527" s="11" t="s">
        <v>8</v>
      </c>
      <c r="J1527" s="7" t="s">
        <v>8</v>
      </c>
      <c r="K1527" s="9" t="s">
        <v>8</v>
      </c>
      <c r="L1527" s="11" t="s">
        <v>8</v>
      </c>
      <c r="M1527" s="7" t="s">
        <v>8</v>
      </c>
      <c r="N1527" s="9" t="s">
        <v>8</v>
      </c>
      <c r="O1527" s="11" t="s">
        <v>8</v>
      </c>
      <c r="P1527" s="7" t="s">
        <v>8</v>
      </c>
      <c r="Q1527" s="9" t="s">
        <v>8</v>
      </c>
      <c r="R1527" s="11" t="s">
        <v>8</v>
      </c>
      <c r="S1527" s="7" t="s">
        <v>8</v>
      </c>
      <c r="T1527" s="9" t="s">
        <v>8</v>
      </c>
    </row>
    <row r="1528" spans="1:20" ht="14.1" customHeight="1" x14ac:dyDescent="0.3">
      <c r="A1528" s="3" t="s">
        <v>5759</v>
      </c>
      <c r="B1528" s="3" t="s">
        <v>7320</v>
      </c>
      <c r="C1528" s="11">
        <v>24</v>
      </c>
      <c r="D1528" s="7">
        <v>429.84911731</v>
      </c>
      <c r="E1528" s="9">
        <v>27965.872081248799</v>
      </c>
      <c r="F1528" s="11" t="s">
        <v>8</v>
      </c>
      <c r="G1528" s="7" t="s">
        <v>8</v>
      </c>
      <c r="H1528" s="9" t="s">
        <v>8</v>
      </c>
      <c r="I1528" s="11" t="s">
        <v>8</v>
      </c>
      <c r="J1528" s="7" t="s">
        <v>8</v>
      </c>
      <c r="K1528" s="9" t="s">
        <v>8</v>
      </c>
      <c r="L1528" s="11" t="s">
        <v>8</v>
      </c>
      <c r="M1528" s="7" t="s">
        <v>8</v>
      </c>
      <c r="N1528" s="9" t="s">
        <v>8</v>
      </c>
      <c r="O1528" s="11" t="s">
        <v>8</v>
      </c>
      <c r="P1528" s="7" t="s">
        <v>8</v>
      </c>
      <c r="Q1528" s="9" t="s">
        <v>8</v>
      </c>
      <c r="R1528" s="11" t="s">
        <v>8</v>
      </c>
      <c r="S1528" s="7" t="s">
        <v>8</v>
      </c>
      <c r="T1528" s="9" t="s">
        <v>8</v>
      </c>
    </row>
    <row r="1529" spans="1:20" ht="29.1" customHeight="1" x14ac:dyDescent="0.3">
      <c r="A1529" s="3" t="s">
        <v>5763</v>
      </c>
      <c r="B1529" s="2" t="s">
        <v>7926</v>
      </c>
      <c r="C1529" s="11" t="s">
        <v>8</v>
      </c>
      <c r="D1529" s="7" t="s">
        <v>8</v>
      </c>
      <c r="E1529" s="9" t="s">
        <v>8</v>
      </c>
      <c r="F1529" s="11" t="s">
        <v>8</v>
      </c>
      <c r="G1529" s="7" t="s">
        <v>8</v>
      </c>
      <c r="H1529" s="9" t="s">
        <v>8</v>
      </c>
      <c r="I1529" s="11" t="s">
        <v>8</v>
      </c>
      <c r="J1529" s="7" t="s">
        <v>8</v>
      </c>
      <c r="K1529" s="9" t="s">
        <v>8</v>
      </c>
      <c r="L1529" s="11" t="s">
        <v>8</v>
      </c>
      <c r="M1529" s="7" t="s">
        <v>8</v>
      </c>
      <c r="N1529" s="9" t="s">
        <v>8</v>
      </c>
      <c r="O1529" s="11" t="s">
        <v>8</v>
      </c>
      <c r="P1529" s="7" t="s">
        <v>8</v>
      </c>
      <c r="Q1529" s="9" t="s">
        <v>8</v>
      </c>
      <c r="R1529" s="11" t="s">
        <v>8</v>
      </c>
      <c r="S1529" s="7" t="s">
        <v>8</v>
      </c>
      <c r="T1529" s="9" t="s">
        <v>8</v>
      </c>
    </row>
    <row r="1530" spans="1:20" ht="14.1" customHeight="1" x14ac:dyDescent="0.3">
      <c r="A1530" s="3" t="s">
        <v>5767</v>
      </c>
      <c r="B1530" s="3" t="s">
        <v>5768</v>
      </c>
      <c r="C1530" s="11">
        <v>12</v>
      </c>
      <c r="D1530" s="7">
        <v>153.76385615999999</v>
      </c>
      <c r="E1530" s="9">
        <v>10380.2972227306</v>
      </c>
      <c r="F1530" s="11" t="s">
        <v>8</v>
      </c>
      <c r="G1530" s="7" t="s">
        <v>8</v>
      </c>
      <c r="H1530" s="9" t="s">
        <v>8</v>
      </c>
      <c r="I1530" s="11" t="s">
        <v>8</v>
      </c>
      <c r="J1530" s="7" t="s">
        <v>8</v>
      </c>
      <c r="K1530" s="9" t="s">
        <v>8</v>
      </c>
      <c r="L1530" s="11" t="s">
        <v>8</v>
      </c>
      <c r="M1530" s="7" t="s">
        <v>8</v>
      </c>
      <c r="N1530" s="9" t="s">
        <v>8</v>
      </c>
      <c r="O1530" s="11" t="s">
        <v>8</v>
      </c>
      <c r="P1530" s="7" t="s">
        <v>8</v>
      </c>
      <c r="Q1530" s="9" t="s">
        <v>8</v>
      </c>
      <c r="R1530" s="11" t="s">
        <v>8</v>
      </c>
      <c r="S1530" s="7" t="s">
        <v>8</v>
      </c>
      <c r="T1530" s="9" t="s">
        <v>8</v>
      </c>
    </row>
    <row r="1531" spans="1:20" ht="14.1" customHeight="1" x14ac:dyDescent="0.3">
      <c r="A1531" s="3" t="s">
        <v>5770</v>
      </c>
      <c r="B1531" s="3" t="s">
        <v>7322</v>
      </c>
      <c r="C1531" s="11" t="s">
        <v>8</v>
      </c>
      <c r="D1531" s="7" t="s">
        <v>8</v>
      </c>
      <c r="E1531" s="9" t="s">
        <v>8</v>
      </c>
      <c r="F1531" s="11" t="s">
        <v>8</v>
      </c>
      <c r="G1531" s="7" t="s">
        <v>8</v>
      </c>
      <c r="H1531" s="9" t="s">
        <v>8</v>
      </c>
      <c r="I1531" s="11" t="s">
        <v>8</v>
      </c>
      <c r="J1531" s="7" t="s">
        <v>8</v>
      </c>
      <c r="K1531" s="9" t="s">
        <v>8</v>
      </c>
      <c r="L1531" s="11" t="s">
        <v>8</v>
      </c>
      <c r="M1531" s="7" t="s">
        <v>8</v>
      </c>
      <c r="N1531" s="9" t="s">
        <v>8</v>
      </c>
      <c r="O1531" s="11" t="s">
        <v>8</v>
      </c>
      <c r="P1531" s="7" t="s">
        <v>8</v>
      </c>
      <c r="Q1531" s="9" t="s">
        <v>8</v>
      </c>
      <c r="R1531" s="11" t="s">
        <v>8</v>
      </c>
      <c r="S1531" s="7" t="s">
        <v>8</v>
      </c>
      <c r="T1531" s="9" t="s">
        <v>8</v>
      </c>
    </row>
    <row r="1532" spans="1:20" ht="14.1" customHeight="1" x14ac:dyDescent="0.3">
      <c r="A1532" s="3" t="s">
        <v>5774</v>
      </c>
      <c r="B1532" s="3" t="s">
        <v>7323</v>
      </c>
      <c r="C1532" s="11" t="s">
        <v>8</v>
      </c>
      <c r="D1532" s="7" t="s">
        <v>8</v>
      </c>
      <c r="E1532" s="9" t="s">
        <v>8</v>
      </c>
      <c r="F1532" s="11" t="s">
        <v>8</v>
      </c>
      <c r="G1532" s="7" t="s">
        <v>8</v>
      </c>
      <c r="H1532" s="9" t="s">
        <v>8</v>
      </c>
      <c r="I1532" s="11" t="s">
        <v>8</v>
      </c>
      <c r="J1532" s="7" t="s">
        <v>8</v>
      </c>
      <c r="K1532" s="9" t="s">
        <v>8</v>
      </c>
      <c r="L1532" s="11" t="s">
        <v>8</v>
      </c>
      <c r="M1532" s="7" t="s">
        <v>8</v>
      </c>
      <c r="N1532" s="9" t="s">
        <v>8</v>
      </c>
      <c r="O1532" s="11" t="s">
        <v>8</v>
      </c>
      <c r="P1532" s="7" t="s">
        <v>8</v>
      </c>
      <c r="Q1532" s="9" t="s">
        <v>8</v>
      </c>
      <c r="R1532" s="11" t="s">
        <v>8</v>
      </c>
      <c r="S1532" s="7" t="s">
        <v>8</v>
      </c>
      <c r="T1532" s="9" t="s">
        <v>8</v>
      </c>
    </row>
    <row r="1533" spans="1:20" ht="29.1" customHeight="1" x14ac:dyDescent="0.3">
      <c r="A1533" s="3" t="s">
        <v>5778</v>
      </c>
      <c r="B1533" s="2" t="s">
        <v>7927</v>
      </c>
      <c r="C1533" s="11" t="s">
        <v>8</v>
      </c>
      <c r="D1533" s="7" t="s">
        <v>8</v>
      </c>
      <c r="E1533" s="9" t="s">
        <v>8</v>
      </c>
      <c r="F1533" s="11" t="s">
        <v>8</v>
      </c>
      <c r="G1533" s="7" t="s">
        <v>8</v>
      </c>
      <c r="H1533" s="9" t="s">
        <v>8</v>
      </c>
      <c r="I1533" s="11" t="s">
        <v>8</v>
      </c>
      <c r="J1533" s="7" t="s">
        <v>8</v>
      </c>
      <c r="K1533" s="9" t="s">
        <v>8</v>
      </c>
      <c r="L1533" s="11" t="s">
        <v>8</v>
      </c>
      <c r="M1533" s="7" t="s">
        <v>8</v>
      </c>
      <c r="N1533" s="9" t="s">
        <v>8</v>
      </c>
      <c r="O1533" s="11" t="s">
        <v>8</v>
      </c>
      <c r="P1533" s="7" t="s">
        <v>8</v>
      </c>
      <c r="Q1533" s="9" t="s">
        <v>8</v>
      </c>
      <c r="R1533" s="11" t="s">
        <v>8</v>
      </c>
      <c r="S1533" s="7" t="s">
        <v>8</v>
      </c>
      <c r="T1533" s="9" t="s">
        <v>8</v>
      </c>
    </row>
    <row r="1534" spans="1:20" ht="14.1" customHeight="1" x14ac:dyDescent="0.3">
      <c r="A1534" s="3" t="s">
        <v>5782</v>
      </c>
      <c r="B1534" s="3" t="s">
        <v>7325</v>
      </c>
      <c r="C1534" s="11">
        <v>67</v>
      </c>
      <c r="D1534" s="7">
        <v>283.02592095</v>
      </c>
      <c r="E1534" s="9">
        <v>19461.811931095101</v>
      </c>
      <c r="F1534" s="11">
        <v>12</v>
      </c>
      <c r="G1534" s="7">
        <v>340.38262671000001</v>
      </c>
      <c r="H1534" s="9">
        <v>23087.564702731001</v>
      </c>
      <c r="I1534" s="11">
        <v>19</v>
      </c>
      <c r="J1534" s="7">
        <v>276.37759233000003</v>
      </c>
      <c r="K1534" s="9">
        <v>19122.7889123001</v>
      </c>
      <c r="L1534" s="11" t="s">
        <v>8</v>
      </c>
      <c r="M1534" s="7" t="s">
        <v>8</v>
      </c>
      <c r="N1534" s="9" t="s">
        <v>8</v>
      </c>
      <c r="O1534" s="11" t="s">
        <v>8</v>
      </c>
      <c r="P1534" s="7" t="s">
        <v>8</v>
      </c>
      <c r="Q1534" s="9" t="s">
        <v>8</v>
      </c>
      <c r="R1534" s="11" t="s">
        <v>8</v>
      </c>
      <c r="S1534" s="7" t="s">
        <v>8</v>
      </c>
      <c r="T1534" s="9" t="s">
        <v>8</v>
      </c>
    </row>
    <row r="1535" spans="1:20" ht="29.1" customHeight="1" x14ac:dyDescent="0.3">
      <c r="A1535" s="3" t="s">
        <v>5786</v>
      </c>
      <c r="B1535" s="2" t="s">
        <v>7928</v>
      </c>
      <c r="C1535" s="11" t="s">
        <v>8</v>
      </c>
      <c r="D1535" s="7" t="s">
        <v>8</v>
      </c>
      <c r="E1535" s="9" t="s">
        <v>8</v>
      </c>
      <c r="F1535" s="11" t="s">
        <v>8</v>
      </c>
      <c r="G1535" s="7" t="s">
        <v>8</v>
      </c>
      <c r="H1535" s="9" t="s">
        <v>8</v>
      </c>
      <c r="I1535" s="11" t="s">
        <v>8</v>
      </c>
      <c r="J1535" s="7" t="s">
        <v>8</v>
      </c>
      <c r="K1535" s="9" t="s">
        <v>8</v>
      </c>
      <c r="L1535" s="11" t="s">
        <v>8</v>
      </c>
      <c r="M1535" s="7" t="s">
        <v>8</v>
      </c>
      <c r="N1535" s="9" t="s">
        <v>8</v>
      </c>
      <c r="O1535" s="11" t="s">
        <v>8</v>
      </c>
      <c r="P1535" s="7" t="s">
        <v>8</v>
      </c>
      <c r="Q1535" s="9" t="s">
        <v>8</v>
      </c>
      <c r="R1535" s="11" t="s">
        <v>8</v>
      </c>
      <c r="S1535" s="7" t="s">
        <v>8</v>
      </c>
      <c r="T1535" s="9" t="s">
        <v>8</v>
      </c>
    </row>
    <row r="1536" spans="1:20" ht="14.1" customHeight="1" x14ac:dyDescent="0.3">
      <c r="A1536" s="3" t="s">
        <v>5790</v>
      </c>
      <c r="B1536" s="3" t="s">
        <v>5791</v>
      </c>
      <c r="C1536" s="11" t="s">
        <v>8</v>
      </c>
      <c r="D1536" s="7" t="s">
        <v>8</v>
      </c>
      <c r="E1536" s="9" t="s">
        <v>8</v>
      </c>
      <c r="F1536" s="11" t="s">
        <v>8</v>
      </c>
      <c r="G1536" s="7" t="s">
        <v>8</v>
      </c>
      <c r="H1536" s="9" t="s">
        <v>8</v>
      </c>
      <c r="I1536" s="11" t="s">
        <v>8</v>
      </c>
      <c r="J1536" s="7" t="s">
        <v>8</v>
      </c>
      <c r="K1536" s="9" t="s">
        <v>8</v>
      </c>
      <c r="L1536" s="11" t="s">
        <v>8</v>
      </c>
      <c r="M1536" s="7" t="s">
        <v>8</v>
      </c>
      <c r="N1536" s="9" t="s">
        <v>8</v>
      </c>
      <c r="O1536" s="11" t="s">
        <v>8</v>
      </c>
      <c r="P1536" s="7" t="s">
        <v>8</v>
      </c>
      <c r="Q1536" s="9" t="s">
        <v>8</v>
      </c>
      <c r="R1536" s="11" t="s">
        <v>8</v>
      </c>
      <c r="S1536" s="7" t="s">
        <v>8</v>
      </c>
      <c r="T1536" s="9" t="s">
        <v>8</v>
      </c>
    </row>
    <row r="1537" spans="1:20" ht="29.1" customHeight="1" x14ac:dyDescent="0.3">
      <c r="A1537" s="3" t="s">
        <v>5794</v>
      </c>
      <c r="B1537" s="2" t="s">
        <v>7929</v>
      </c>
      <c r="C1537" s="11" t="s">
        <v>8</v>
      </c>
      <c r="D1537" s="7" t="s">
        <v>8</v>
      </c>
      <c r="E1537" s="9" t="s">
        <v>8</v>
      </c>
      <c r="F1537" s="11" t="s">
        <v>8</v>
      </c>
      <c r="G1537" s="7" t="s">
        <v>8</v>
      </c>
      <c r="H1537" s="9" t="s">
        <v>8</v>
      </c>
      <c r="I1537" s="11" t="s">
        <v>8</v>
      </c>
      <c r="J1537" s="7" t="s">
        <v>8</v>
      </c>
      <c r="K1537" s="9" t="s">
        <v>8</v>
      </c>
      <c r="L1537" s="11" t="s">
        <v>8</v>
      </c>
      <c r="M1537" s="7" t="s">
        <v>8</v>
      </c>
      <c r="N1537" s="9" t="s">
        <v>8</v>
      </c>
      <c r="O1537" s="11" t="s">
        <v>8</v>
      </c>
      <c r="P1537" s="7" t="s">
        <v>8</v>
      </c>
      <c r="Q1537" s="9" t="s">
        <v>8</v>
      </c>
      <c r="R1537" s="11" t="s">
        <v>8</v>
      </c>
      <c r="S1537" s="7" t="s">
        <v>8</v>
      </c>
      <c r="T1537" s="9" t="s">
        <v>8</v>
      </c>
    </row>
    <row r="1538" spans="1:20" ht="29.1" customHeight="1" x14ac:dyDescent="0.3">
      <c r="A1538" s="3" t="s">
        <v>5798</v>
      </c>
      <c r="B1538" s="2" t="s">
        <v>7930</v>
      </c>
      <c r="C1538" s="11" t="s">
        <v>8</v>
      </c>
      <c r="D1538" s="7" t="s">
        <v>8</v>
      </c>
      <c r="E1538" s="9" t="s">
        <v>8</v>
      </c>
      <c r="F1538" s="11" t="s">
        <v>8</v>
      </c>
      <c r="G1538" s="7" t="s">
        <v>8</v>
      </c>
      <c r="H1538" s="9" t="s">
        <v>8</v>
      </c>
      <c r="I1538" s="11" t="s">
        <v>8</v>
      </c>
      <c r="J1538" s="7" t="s">
        <v>8</v>
      </c>
      <c r="K1538" s="9" t="s">
        <v>8</v>
      </c>
      <c r="L1538" s="11" t="s">
        <v>8</v>
      </c>
      <c r="M1538" s="7" t="s">
        <v>8</v>
      </c>
      <c r="N1538" s="9" t="s">
        <v>8</v>
      </c>
      <c r="O1538" s="11" t="s">
        <v>8</v>
      </c>
      <c r="P1538" s="7" t="s">
        <v>8</v>
      </c>
      <c r="Q1538" s="9" t="s">
        <v>8</v>
      </c>
      <c r="R1538" s="11" t="s">
        <v>8</v>
      </c>
      <c r="S1538" s="7" t="s">
        <v>8</v>
      </c>
      <c r="T1538" s="9" t="s">
        <v>8</v>
      </c>
    </row>
    <row r="1539" spans="1:20" ht="14.1" customHeight="1" x14ac:dyDescent="0.3">
      <c r="A1539" s="3" t="s">
        <v>5801</v>
      </c>
      <c r="B1539" s="3" t="s">
        <v>5802</v>
      </c>
      <c r="C1539" s="11" t="s">
        <v>8</v>
      </c>
      <c r="D1539" s="7" t="s">
        <v>8</v>
      </c>
      <c r="E1539" s="9" t="s">
        <v>8</v>
      </c>
      <c r="F1539" s="11" t="s">
        <v>8</v>
      </c>
      <c r="G1539" s="7" t="s">
        <v>8</v>
      </c>
      <c r="H1539" s="9" t="s">
        <v>8</v>
      </c>
      <c r="I1539" s="11" t="s">
        <v>8</v>
      </c>
      <c r="J1539" s="7" t="s">
        <v>8</v>
      </c>
      <c r="K1539" s="9" t="s">
        <v>8</v>
      </c>
      <c r="L1539" s="11" t="s">
        <v>8</v>
      </c>
      <c r="M1539" s="7" t="s">
        <v>8</v>
      </c>
      <c r="N1539" s="9" t="s">
        <v>8</v>
      </c>
      <c r="O1539" s="11" t="s">
        <v>8</v>
      </c>
      <c r="P1539" s="7" t="s">
        <v>8</v>
      </c>
      <c r="Q1539" s="9" t="s">
        <v>8</v>
      </c>
      <c r="R1539" s="11" t="s">
        <v>8</v>
      </c>
      <c r="S1539" s="7" t="s">
        <v>8</v>
      </c>
      <c r="T1539" s="9" t="s">
        <v>8</v>
      </c>
    </row>
    <row r="1540" spans="1:20" ht="14.1" customHeight="1" x14ac:dyDescent="0.3">
      <c r="A1540" s="3" t="s">
        <v>5805</v>
      </c>
      <c r="B1540" s="3" t="s">
        <v>7329</v>
      </c>
      <c r="C1540" s="11">
        <v>13</v>
      </c>
      <c r="D1540" s="7">
        <v>146.49275514999999</v>
      </c>
      <c r="E1540" s="9">
        <v>11125.2090478799</v>
      </c>
      <c r="F1540" s="11" t="s">
        <v>8</v>
      </c>
      <c r="G1540" s="7" t="s">
        <v>8</v>
      </c>
      <c r="H1540" s="9" t="s">
        <v>8</v>
      </c>
      <c r="I1540" s="11" t="s">
        <v>8</v>
      </c>
      <c r="J1540" s="7" t="s">
        <v>8</v>
      </c>
      <c r="K1540" s="9" t="s">
        <v>8</v>
      </c>
      <c r="L1540" s="11" t="s">
        <v>8</v>
      </c>
      <c r="M1540" s="7" t="s">
        <v>8</v>
      </c>
      <c r="N1540" s="9" t="s">
        <v>8</v>
      </c>
      <c r="O1540" s="11" t="s">
        <v>8</v>
      </c>
      <c r="P1540" s="7" t="s">
        <v>8</v>
      </c>
      <c r="Q1540" s="9" t="s">
        <v>8</v>
      </c>
      <c r="R1540" s="11" t="s">
        <v>8</v>
      </c>
      <c r="S1540" s="7" t="s">
        <v>8</v>
      </c>
      <c r="T1540" s="9" t="s">
        <v>8</v>
      </c>
    </row>
    <row r="1541" spans="1:20" ht="14.1" customHeight="1" x14ac:dyDescent="0.3">
      <c r="A1541" s="3" t="s">
        <v>5808</v>
      </c>
      <c r="B1541" s="3" t="s">
        <v>5809</v>
      </c>
      <c r="C1541" s="11" t="s">
        <v>8</v>
      </c>
      <c r="D1541" s="7" t="s">
        <v>8</v>
      </c>
      <c r="E1541" s="9" t="s">
        <v>8</v>
      </c>
      <c r="F1541" s="11" t="s">
        <v>8</v>
      </c>
      <c r="G1541" s="7" t="s">
        <v>8</v>
      </c>
      <c r="H1541" s="9" t="s">
        <v>8</v>
      </c>
      <c r="I1541" s="11" t="s">
        <v>8</v>
      </c>
      <c r="J1541" s="7" t="s">
        <v>8</v>
      </c>
      <c r="K1541" s="9" t="s">
        <v>8</v>
      </c>
      <c r="L1541" s="11" t="s">
        <v>8</v>
      </c>
      <c r="M1541" s="7" t="s">
        <v>8</v>
      </c>
      <c r="N1541" s="9" t="s">
        <v>8</v>
      </c>
      <c r="O1541" s="11" t="s">
        <v>8</v>
      </c>
      <c r="P1541" s="7" t="s">
        <v>8</v>
      </c>
      <c r="Q1541" s="9" t="s">
        <v>8</v>
      </c>
      <c r="R1541" s="11" t="s">
        <v>8</v>
      </c>
      <c r="S1541" s="7" t="s">
        <v>8</v>
      </c>
      <c r="T1541" s="9" t="s">
        <v>8</v>
      </c>
    </row>
    <row r="1542" spans="1:20" ht="14.1" customHeight="1" x14ac:dyDescent="0.3">
      <c r="A1542" s="3" t="s">
        <v>5812</v>
      </c>
      <c r="B1542" s="3" t="s">
        <v>7330</v>
      </c>
      <c r="C1542" s="11" t="s">
        <v>8</v>
      </c>
      <c r="D1542" s="7" t="s">
        <v>8</v>
      </c>
      <c r="E1542" s="9" t="s">
        <v>8</v>
      </c>
      <c r="F1542" s="11" t="s">
        <v>8</v>
      </c>
      <c r="G1542" s="7" t="s">
        <v>8</v>
      </c>
      <c r="H1542" s="9" t="s">
        <v>8</v>
      </c>
      <c r="I1542" s="11" t="s">
        <v>8</v>
      </c>
      <c r="J1542" s="7" t="s">
        <v>8</v>
      </c>
      <c r="K1542" s="9" t="s">
        <v>8</v>
      </c>
      <c r="L1542" s="11" t="s">
        <v>8</v>
      </c>
      <c r="M1542" s="7" t="s">
        <v>8</v>
      </c>
      <c r="N1542" s="9" t="s">
        <v>8</v>
      </c>
      <c r="O1542" s="11" t="s">
        <v>8</v>
      </c>
      <c r="P1542" s="7" t="s">
        <v>8</v>
      </c>
      <c r="Q1542" s="9" t="s">
        <v>8</v>
      </c>
      <c r="R1542" s="11" t="s">
        <v>8</v>
      </c>
      <c r="S1542" s="7" t="s">
        <v>8</v>
      </c>
      <c r="T1542" s="9" t="s">
        <v>8</v>
      </c>
    </row>
    <row r="1543" spans="1:20" ht="29.1" customHeight="1" x14ac:dyDescent="0.3">
      <c r="A1543" s="3" t="s">
        <v>5816</v>
      </c>
      <c r="B1543" s="2" t="s">
        <v>7931</v>
      </c>
      <c r="C1543" s="11">
        <v>96</v>
      </c>
      <c r="D1543" s="7">
        <v>220.24223316000001</v>
      </c>
      <c r="E1543" s="9">
        <v>20683.014941487501</v>
      </c>
      <c r="F1543" s="11" t="s">
        <v>8</v>
      </c>
      <c r="G1543" s="7" t="s">
        <v>8</v>
      </c>
      <c r="H1543" s="9" t="s">
        <v>8</v>
      </c>
      <c r="I1543" s="11" t="s">
        <v>8</v>
      </c>
      <c r="J1543" s="7" t="s">
        <v>8</v>
      </c>
      <c r="K1543" s="9" t="s">
        <v>8</v>
      </c>
      <c r="L1543" s="11" t="s">
        <v>8</v>
      </c>
      <c r="M1543" s="7" t="s">
        <v>8</v>
      </c>
      <c r="N1543" s="9" t="s">
        <v>8</v>
      </c>
      <c r="O1543" s="11">
        <v>12</v>
      </c>
      <c r="P1543" s="7">
        <v>190.51465429999999</v>
      </c>
      <c r="Q1543" s="9">
        <v>16748.3742628974</v>
      </c>
      <c r="R1543" s="11" t="s">
        <v>8</v>
      </c>
      <c r="S1543" s="7" t="s">
        <v>8</v>
      </c>
      <c r="T1543" s="9" t="s">
        <v>8</v>
      </c>
    </row>
    <row r="1544" spans="1:20" ht="14.1" customHeight="1" x14ac:dyDescent="0.3">
      <c r="A1544" s="3" t="s">
        <v>5820</v>
      </c>
      <c r="B1544" s="3" t="s">
        <v>7332</v>
      </c>
      <c r="C1544" s="11">
        <v>81</v>
      </c>
      <c r="D1544" s="7">
        <v>249.93368527999999</v>
      </c>
      <c r="E1544" s="9">
        <v>16010.8649620672</v>
      </c>
      <c r="F1544" s="11" t="s">
        <v>8</v>
      </c>
      <c r="G1544" s="7" t="s">
        <v>8</v>
      </c>
      <c r="H1544" s="9" t="s">
        <v>8</v>
      </c>
      <c r="I1544" s="11">
        <v>18</v>
      </c>
      <c r="J1544" s="7">
        <v>190.91427346</v>
      </c>
      <c r="K1544" s="9">
        <v>12457.572063105599</v>
      </c>
      <c r="L1544" s="11" t="s">
        <v>8</v>
      </c>
      <c r="M1544" s="7" t="s">
        <v>8</v>
      </c>
      <c r="N1544" s="9" t="s">
        <v>8</v>
      </c>
      <c r="O1544" s="11">
        <v>13</v>
      </c>
      <c r="P1544" s="7">
        <v>316.66806929000001</v>
      </c>
      <c r="Q1544" s="9">
        <v>20165.436306632801</v>
      </c>
      <c r="R1544" s="11" t="s">
        <v>8</v>
      </c>
      <c r="S1544" s="7" t="s">
        <v>8</v>
      </c>
      <c r="T1544" s="9" t="s">
        <v>8</v>
      </c>
    </row>
    <row r="1545" spans="1:20" ht="14.1" customHeight="1" x14ac:dyDescent="0.3">
      <c r="A1545" s="3" t="s">
        <v>5824</v>
      </c>
      <c r="B1545" s="3" t="s">
        <v>7333</v>
      </c>
      <c r="C1545" s="11" t="s">
        <v>8</v>
      </c>
      <c r="D1545" s="7" t="s">
        <v>8</v>
      </c>
      <c r="E1545" s="9" t="s">
        <v>8</v>
      </c>
      <c r="F1545" s="11" t="s">
        <v>8</v>
      </c>
      <c r="G1545" s="7" t="s">
        <v>8</v>
      </c>
      <c r="H1545" s="9" t="s">
        <v>8</v>
      </c>
      <c r="I1545" s="11" t="s">
        <v>8</v>
      </c>
      <c r="J1545" s="7" t="s">
        <v>8</v>
      </c>
      <c r="K1545" s="9" t="s">
        <v>8</v>
      </c>
      <c r="L1545" s="11" t="s">
        <v>8</v>
      </c>
      <c r="M1545" s="7" t="s">
        <v>8</v>
      </c>
      <c r="N1545" s="9" t="s">
        <v>8</v>
      </c>
      <c r="O1545" s="11" t="s">
        <v>8</v>
      </c>
      <c r="P1545" s="7" t="s">
        <v>8</v>
      </c>
      <c r="Q1545" s="9" t="s">
        <v>8</v>
      </c>
      <c r="R1545" s="11" t="s">
        <v>8</v>
      </c>
      <c r="S1545" s="7" t="s">
        <v>8</v>
      </c>
      <c r="T1545" s="9" t="s">
        <v>8</v>
      </c>
    </row>
    <row r="1546" spans="1:20" ht="29.1" customHeight="1" x14ac:dyDescent="0.3">
      <c r="A1546" s="3" t="s">
        <v>5828</v>
      </c>
      <c r="B1546" s="2" t="s">
        <v>7932</v>
      </c>
      <c r="C1546" s="11">
        <v>15</v>
      </c>
      <c r="D1546" s="7">
        <v>434.66064262999998</v>
      </c>
      <c r="E1546" s="9">
        <v>31205.781787810902</v>
      </c>
      <c r="F1546" s="11" t="s">
        <v>8</v>
      </c>
      <c r="G1546" s="7" t="s">
        <v>8</v>
      </c>
      <c r="H1546" s="9" t="s">
        <v>8</v>
      </c>
      <c r="I1546" s="11" t="s">
        <v>8</v>
      </c>
      <c r="J1546" s="7" t="s">
        <v>8</v>
      </c>
      <c r="K1546" s="9" t="s">
        <v>8</v>
      </c>
      <c r="L1546" s="11" t="s">
        <v>8</v>
      </c>
      <c r="M1546" s="7" t="s">
        <v>8</v>
      </c>
      <c r="N1546" s="9" t="s">
        <v>8</v>
      </c>
      <c r="O1546" s="11" t="s">
        <v>8</v>
      </c>
      <c r="P1546" s="7" t="s">
        <v>8</v>
      </c>
      <c r="Q1546" s="9" t="s">
        <v>8</v>
      </c>
      <c r="R1546" s="11" t="s">
        <v>8</v>
      </c>
      <c r="S1546" s="7" t="s">
        <v>8</v>
      </c>
      <c r="T1546" s="9" t="s">
        <v>8</v>
      </c>
    </row>
    <row r="1547" spans="1:20" ht="29.1" customHeight="1" x14ac:dyDescent="0.3">
      <c r="A1547" s="3" t="s">
        <v>5832</v>
      </c>
      <c r="B1547" s="2" t="s">
        <v>7933</v>
      </c>
      <c r="C1547" s="11" t="s">
        <v>8</v>
      </c>
      <c r="D1547" s="7" t="s">
        <v>8</v>
      </c>
      <c r="E1547" s="9" t="s">
        <v>8</v>
      </c>
      <c r="F1547" s="11" t="s">
        <v>8</v>
      </c>
      <c r="G1547" s="7" t="s">
        <v>8</v>
      </c>
      <c r="H1547" s="9" t="s">
        <v>8</v>
      </c>
      <c r="I1547" s="11" t="s">
        <v>8</v>
      </c>
      <c r="J1547" s="7" t="s">
        <v>8</v>
      </c>
      <c r="K1547" s="9" t="s">
        <v>8</v>
      </c>
      <c r="L1547" s="11" t="s">
        <v>8</v>
      </c>
      <c r="M1547" s="7" t="s">
        <v>8</v>
      </c>
      <c r="N1547" s="9" t="s">
        <v>8</v>
      </c>
      <c r="O1547" s="11" t="s">
        <v>8</v>
      </c>
      <c r="P1547" s="7" t="s">
        <v>8</v>
      </c>
      <c r="Q1547" s="9" t="s">
        <v>8</v>
      </c>
      <c r="R1547" s="11" t="s">
        <v>8</v>
      </c>
      <c r="S1547" s="7" t="s">
        <v>8</v>
      </c>
      <c r="T1547" s="9" t="s">
        <v>8</v>
      </c>
    </row>
    <row r="1548" spans="1:20" ht="29.1" customHeight="1" x14ac:dyDescent="0.3">
      <c r="A1548" s="3" t="s">
        <v>5836</v>
      </c>
      <c r="B1548" s="2" t="s">
        <v>7934</v>
      </c>
      <c r="C1548" s="11">
        <v>11</v>
      </c>
      <c r="D1548" s="7">
        <v>248.36026765</v>
      </c>
      <c r="E1548" s="9">
        <v>20936.750290813299</v>
      </c>
      <c r="F1548" s="11" t="s">
        <v>8</v>
      </c>
      <c r="G1548" s="7" t="s">
        <v>8</v>
      </c>
      <c r="H1548" s="9" t="s">
        <v>8</v>
      </c>
      <c r="I1548" s="11" t="s">
        <v>8</v>
      </c>
      <c r="J1548" s="7" t="s">
        <v>8</v>
      </c>
      <c r="K1548" s="9" t="s">
        <v>8</v>
      </c>
      <c r="L1548" s="11" t="s">
        <v>8</v>
      </c>
      <c r="M1548" s="7" t="s">
        <v>8</v>
      </c>
      <c r="N1548" s="9" t="s">
        <v>8</v>
      </c>
      <c r="O1548" s="11" t="s">
        <v>8</v>
      </c>
      <c r="P1548" s="7" t="s">
        <v>8</v>
      </c>
      <c r="Q1548" s="9" t="s">
        <v>8</v>
      </c>
      <c r="R1548" s="11" t="s">
        <v>8</v>
      </c>
      <c r="S1548" s="7" t="s">
        <v>8</v>
      </c>
      <c r="T1548" s="9" t="s">
        <v>8</v>
      </c>
    </row>
    <row r="1549" spans="1:20" ht="14.1" customHeight="1" x14ac:dyDescent="0.3">
      <c r="A1549" s="3" t="s">
        <v>5839</v>
      </c>
      <c r="B1549" s="3" t="s">
        <v>7337</v>
      </c>
      <c r="C1549" s="11" t="s">
        <v>8</v>
      </c>
      <c r="D1549" s="7" t="s">
        <v>8</v>
      </c>
      <c r="E1549" s="9" t="s">
        <v>8</v>
      </c>
      <c r="F1549" s="11" t="s">
        <v>8</v>
      </c>
      <c r="G1549" s="7" t="s">
        <v>8</v>
      </c>
      <c r="H1549" s="9" t="s">
        <v>8</v>
      </c>
      <c r="I1549" s="11" t="s">
        <v>8</v>
      </c>
      <c r="J1549" s="7" t="s">
        <v>8</v>
      </c>
      <c r="K1549" s="9" t="s">
        <v>8</v>
      </c>
      <c r="L1549" s="11" t="s">
        <v>8</v>
      </c>
      <c r="M1549" s="7" t="s">
        <v>8</v>
      </c>
      <c r="N1549" s="9" t="s">
        <v>8</v>
      </c>
      <c r="O1549" s="11" t="s">
        <v>8</v>
      </c>
      <c r="P1549" s="7" t="s">
        <v>8</v>
      </c>
      <c r="Q1549" s="9" t="s">
        <v>8</v>
      </c>
      <c r="R1549" s="11" t="s">
        <v>8</v>
      </c>
      <c r="S1549" s="7" t="s">
        <v>8</v>
      </c>
      <c r="T1549" s="9" t="s">
        <v>8</v>
      </c>
    </row>
    <row r="1550" spans="1:20" ht="14.1" customHeight="1" x14ac:dyDescent="0.3">
      <c r="A1550" s="3" t="s">
        <v>5842</v>
      </c>
      <c r="B1550" s="3" t="s">
        <v>5843</v>
      </c>
      <c r="C1550" s="11" t="s">
        <v>8</v>
      </c>
      <c r="D1550" s="7" t="s">
        <v>8</v>
      </c>
      <c r="E1550" s="9" t="s">
        <v>8</v>
      </c>
      <c r="F1550" s="11" t="s">
        <v>8</v>
      </c>
      <c r="G1550" s="7" t="s">
        <v>8</v>
      </c>
      <c r="H1550" s="9" t="s">
        <v>8</v>
      </c>
      <c r="I1550" s="11" t="s">
        <v>8</v>
      </c>
      <c r="J1550" s="7" t="s">
        <v>8</v>
      </c>
      <c r="K1550" s="9" t="s">
        <v>8</v>
      </c>
      <c r="L1550" s="11" t="s">
        <v>8</v>
      </c>
      <c r="M1550" s="7" t="s">
        <v>8</v>
      </c>
      <c r="N1550" s="9" t="s">
        <v>8</v>
      </c>
      <c r="O1550" s="11" t="s">
        <v>8</v>
      </c>
      <c r="P1550" s="7" t="s">
        <v>8</v>
      </c>
      <c r="Q1550" s="9" t="s">
        <v>8</v>
      </c>
      <c r="R1550" s="11" t="s">
        <v>8</v>
      </c>
      <c r="S1550" s="7" t="s">
        <v>8</v>
      </c>
      <c r="T1550" s="9" t="s">
        <v>8</v>
      </c>
    </row>
    <row r="1551" spans="1:20" ht="14.1" customHeight="1" x14ac:dyDescent="0.3">
      <c r="A1551" s="3" t="s">
        <v>5846</v>
      </c>
      <c r="B1551" s="3" t="s">
        <v>7338</v>
      </c>
      <c r="C1551" s="11" t="s">
        <v>8</v>
      </c>
      <c r="D1551" s="7" t="s">
        <v>8</v>
      </c>
      <c r="E1551" s="9" t="s">
        <v>8</v>
      </c>
      <c r="F1551" s="11" t="s">
        <v>8</v>
      </c>
      <c r="G1551" s="7" t="s">
        <v>8</v>
      </c>
      <c r="H1551" s="9" t="s">
        <v>8</v>
      </c>
      <c r="I1551" s="11" t="s">
        <v>8</v>
      </c>
      <c r="J1551" s="7" t="s">
        <v>8</v>
      </c>
      <c r="K1551" s="9" t="s">
        <v>8</v>
      </c>
      <c r="L1551" s="11" t="s">
        <v>8</v>
      </c>
      <c r="M1551" s="7" t="s">
        <v>8</v>
      </c>
      <c r="N1551" s="9" t="s">
        <v>8</v>
      </c>
      <c r="O1551" s="11" t="s">
        <v>8</v>
      </c>
      <c r="P1551" s="7" t="s">
        <v>8</v>
      </c>
      <c r="Q1551" s="9" t="s">
        <v>8</v>
      </c>
      <c r="R1551" s="11" t="s">
        <v>8</v>
      </c>
      <c r="S1551" s="7" t="s">
        <v>8</v>
      </c>
      <c r="T1551" s="9" t="s">
        <v>8</v>
      </c>
    </row>
    <row r="1552" spans="1:20" ht="29.1" customHeight="1" x14ac:dyDescent="0.3">
      <c r="A1552" s="3" t="s">
        <v>5850</v>
      </c>
      <c r="B1552" s="2" t="s">
        <v>7935</v>
      </c>
      <c r="C1552" s="11" t="s">
        <v>8</v>
      </c>
      <c r="D1552" s="7" t="s">
        <v>8</v>
      </c>
      <c r="E1552" s="9" t="s">
        <v>8</v>
      </c>
      <c r="F1552" s="11" t="s">
        <v>8</v>
      </c>
      <c r="G1552" s="7" t="s">
        <v>8</v>
      </c>
      <c r="H1552" s="9" t="s">
        <v>8</v>
      </c>
      <c r="I1552" s="11" t="s">
        <v>8</v>
      </c>
      <c r="J1552" s="7" t="s">
        <v>8</v>
      </c>
      <c r="K1552" s="9" t="s">
        <v>8</v>
      </c>
      <c r="L1552" s="11" t="s">
        <v>8</v>
      </c>
      <c r="M1552" s="7" t="s">
        <v>8</v>
      </c>
      <c r="N1552" s="9" t="s">
        <v>8</v>
      </c>
      <c r="O1552" s="11" t="s">
        <v>8</v>
      </c>
      <c r="P1552" s="7" t="s">
        <v>8</v>
      </c>
      <c r="Q1552" s="9" t="s">
        <v>8</v>
      </c>
      <c r="R1552" s="11" t="s">
        <v>8</v>
      </c>
      <c r="S1552" s="7" t="s">
        <v>8</v>
      </c>
      <c r="T1552" s="9" t="s">
        <v>8</v>
      </c>
    </row>
    <row r="1553" spans="1:20" ht="29.1" customHeight="1" x14ac:dyDescent="0.3">
      <c r="A1553" s="3" t="s">
        <v>5854</v>
      </c>
      <c r="B1553" s="2" t="s">
        <v>7936</v>
      </c>
      <c r="C1553" s="11" t="s">
        <v>8</v>
      </c>
      <c r="D1553" s="7" t="s">
        <v>8</v>
      </c>
      <c r="E1553" s="9" t="s">
        <v>8</v>
      </c>
      <c r="F1553" s="11" t="s">
        <v>8</v>
      </c>
      <c r="G1553" s="7" t="s">
        <v>8</v>
      </c>
      <c r="H1553" s="9" t="s">
        <v>8</v>
      </c>
      <c r="I1553" s="11" t="s">
        <v>8</v>
      </c>
      <c r="J1553" s="7" t="s">
        <v>8</v>
      </c>
      <c r="K1553" s="9" t="s">
        <v>8</v>
      </c>
      <c r="L1553" s="11" t="s">
        <v>8</v>
      </c>
      <c r="M1553" s="7" t="s">
        <v>8</v>
      </c>
      <c r="N1553" s="9" t="s">
        <v>8</v>
      </c>
      <c r="O1553" s="11" t="s">
        <v>8</v>
      </c>
      <c r="P1553" s="7" t="s">
        <v>8</v>
      </c>
      <c r="Q1553" s="9" t="s">
        <v>8</v>
      </c>
      <c r="R1553" s="11" t="s">
        <v>8</v>
      </c>
      <c r="S1553" s="7" t="s">
        <v>8</v>
      </c>
      <c r="T1553" s="9" t="s">
        <v>8</v>
      </c>
    </row>
    <row r="1554" spans="1:20" ht="14.1" customHeight="1" x14ac:dyDescent="0.3">
      <c r="A1554" s="3" t="s">
        <v>5858</v>
      </c>
      <c r="B1554" s="3" t="s">
        <v>7341</v>
      </c>
      <c r="C1554" s="11" t="s">
        <v>8</v>
      </c>
      <c r="D1554" s="7" t="s">
        <v>8</v>
      </c>
      <c r="E1554" s="9" t="s">
        <v>8</v>
      </c>
      <c r="F1554" s="11" t="s">
        <v>8</v>
      </c>
      <c r="G1554" s="7" t="s">
        <v>8</v>
      </c>
      <c r="H1554" s="9" t="s">
        <v>8</v>
      </c>
      <c r="I1554" s="11" t="s">
        <v>8</v>
      </c>
      <c r="J1554" s="7" t="s">
        <v>8</v>
      </c>
      <c r="K1554" s="9" t="s">
        <v>8</v>
      </c>
      <c r="L1554" s="11" t="s">
        <v>8</v>
      </c>
      <c r="M1554" s="7" t="s">
        <v>8</v>
      </c>
      <c r="N1554" s="9" t="s">
        <v>8</v>
      </c>
      <c r="O1554" s="11" t="s">
        <v>8</v>
      </c>
      <c r="P1554" s="7" t="s">
        <v>8</v>
      </c>
      <c r="Q1554" s="9" t="s">
        <v>8</v>
      </c>
      <c r="R1554" s="11" t="s">
        <v>8</v>
      </c>
      <c r="S1554" s="7" t="s">
        <v>8</v>
      </c>
      <c r="T1554" s="9" t="s">
        <v>8</v>
      </c>
    </row>
    <row r="1555" spans="1:20" ht="29.1" customHeight="1" x14ac:dyDescent="0.3">
      <c r="A1555" s="3" t="s">
        <v>5863</v>
      </c>
      <c r="B1555" s="2" t="s">
        <v>7937</v>
      </c>
      <c r="C1555" s="11" t="s">
        <v>8</v>
      </c>
      <c r="D1555" s="7" t="s">
        <v>8</v>
      </c>
      <c r="E1555" s="9" t="s">
        <v>8</v>
      </c>
      <c r="F1555" s="11" t="s">
        <v>8</v>
      </c>
      <c r="G1555" s="7" t="s">
        <v>8</v>
      </c>
      <c r="H1555" s="9" t="s">
        <v>8</v>
      </c>
      <c r="I1555" s="11" t="s">
        <v>8</v>
      </c>
      <c r="J1555" s="7" t="s">
        <v>8</v>
      </c>
      <c r="K1555" s="9" t="s">
        <v>8</v>
      </c>
      <c r="L1555" s="11" t="s">
        <v>8</v>
      </c>
      <c r="M1555" s="7" t="s">
        <v>8</v>
      </c>
      <c r="N1555" s="9" t="s">
        <v>8</v>
      </c>
      <c r="O1555" s="11" t="s">
        <v>8</v>
      </c>
      <c r="P1555" s="7" t="s">
        <v>8</v>
      </c>
      <c r="Q1555" s="9" t="s">
        <v>8</v>
      </c>
      <c r="R1555" s="11" t="s">
        <v>8</v>
      </c>
      <c r="S1555" s="7" t="s">
        <v>8</v>
      </c>
      <c r="T1555" s="9" t="s">
        <v>8</v>
      </c>
    </row>
    <row r="1556" spans="1:20" ht="14.1" customHeight="1" x14ac:dyDescent="0.3">
      <c r="A1556" s="3" t="s">
        <v>5867</v>
      </c>
      <c r="B1556" s="3" t="s">
        <v>6309</v>
      </c>
      <c r="C1556" s="11" t="s">
        <v>8</v>
      </c>
      <c r="D1556" s="7" t="s">
        <v>8</v>
      </c>
      <c r="E1556" s="9" t="s">
        <v>8</v>
      </c>
      <c r="F1556" s="11" t="s">
        <v>8</v>
      </c>
      <c r="G1556" s="7" t="s">
        <v>8</v>
      </c>
      <c r="H1556" s="9" t="s">
        <v>8</v>
      </c>
      <c r="I1556" s="11" t="s">
        <v>8</v>
      </c>
      <c r="J1556" s="7" t="s">
        <v>8</v>
      </c>
      <c r="K1556" s="9" t="s">
        <v>8</v>
      </c>
      <c r="L1556" s="11" t="s">
        <v>8</v>
      </c>
      <c r="M1556" s="7" t="s">
        <v>8</v>
      </c>
      <c r="N1556" s="9" t="s">
        <v>8</v>
      </c>
      <c r="O1556" s="11" t="s">
        <v>8</v>
      </c>
      <c r="P1556" s="7" t="s">
        <v>8</v>
      </c>
      <c r="Q1556" s="9" t="s">
        <v>8</v>
      </c>
      <c r="R1556" s="11" t="s">
        <v>8</v>
      </c>
      <c r="S1556" s="7" t="s">
        <v>8</v>
      </c>
      <c r="T1556" s="9" t="s">
        <v>8</v>
      </c>
    </row>
    <row r="1557" spans="1:20" ht="29.1" customHeight="1" x14ac:dyDescent="0.3">
      <c r="A1557" s="3" t="s">
        <v>5869</v>
      </c>
      <c r="B1557" s="2" t="s">
        <v>7938</v>
      </c>
      <c r="C1557" s="11" t="s">
        <v>8</v>
      </c>
      <c r="D1557" s="7" t="s">
        <v>8</v>
      </c>
      <c r="E1557" s="9" t="s">
        <v>8</v>
      </c>
      <c r="F1557" s="11" t="s">
        <v>8</v>
      </c>
      <c r="G1557" s="7" t="s">
        <v>8</v>
      </c>
      <c r="H1557" s="9" t="s">
        <v>8</v>
      </c>
      <c r="I1557" s="11" t="s">
        <v>8</v>
      </c>
      <c r="J1557" s="7" t="s">
        <v>8</v>
      </c>
      <c r="K1557" s="9" t="s">
        <v>8</v>
      </c>
      <c r="L1557" s="11" t="s">
        <v>8</v>
      </c>
      <c r="M1557" s="7" t="s">
        <v>8</v>
      </c>
      <c r="N1557" s="9" t="s">
        <v>8</v>
      </c>
      <c r="O1557" s="11" t="s">
        <v>8</v>
      </c>
      <c r="P1557" s="7" t="s">
        <v>8</v>
      </c>
      <c r="Q1557" s="9" t="s">
        <v>8</v>
      </c>
      <c r="R1557" s="11" t="s">
        <v>8</v>
      </c>
      <c r="S1557" s="7" t="s">
        <v>8</v>
      </c>
      <c r="T1557" s="9" t="s">
        <v>8</v>
      </c>
    </row>
    <row r="1558" spans="1:20" ht="14.1" customHeight="1" x14ac:dyDescent="0.3">
      <c r="A1558" s="3" t="s">
        <v>5874</v>
      </c>
      <c r="B1558" s="3" t="s">
        <v>7344</v>
      </c>
      <c r="C1558" s="11">
        <v>27</v>
      </c>
      <c r="D1558" s="7">
        <v>175.02399922999999</v>
      </c>
      <c r="E1558" s="9">
        <v>16264.0120483841</v>
      </c>
      <c r="F1558" s="11" t="s">
        <v>8</v>
      </c>
      <c r="G1558" s="7" t="s">
        <v>8</v>
      </c>
      <c r="H1558" s="9" t="s">
        <v>8</v>
      </c>
      <c r="I1558" s="11">
        <v>16</v>
      </c>
      <c r="J1558" s="7">
        <v>167.15330510999999</v>
      </c>
      <c r="K1558" s="9">
        <v>15586.4875720366</v>
      </c>
      <c r="L1558" s="11" t="s">
        <v>8</v>
      </c>
      <c r="M1558" s="7" t="s">
        <v>8</v>
      </c>
      <c r="N1558" s="9" t="s">
        <v>8</v>
      </c>
      <c r="O1558" s="11" t="s">
        <v>8</v>
      </c>
      <c r="P1558" s="7" t="s">
        <v>8</v>
      </c>
      <c r="Q1558" s="9" t="s">
        <v>8</v>
      </c>
      <c r="R1558" s="11" t="s">
        <v>8</v>
      </c>
      <c r="S1558" s="7" t="s">
        <v>8</v>
      </c>
      <c r="T1558" s="9" t="s">
        <v>8</v>
      </c>
    </row>
    <row r="1559" spans="1:20" ht="14.1" customHeight="1" x14ac:dyDescent="0.3">
      <c r="A1559" s="3" t="s">
        <v>5877</v>
      </c>
      <c r="B1559" s="3" t="s">
        <v>5878</v>
      </c>
      <c r="C1559" s="11" t="s">
        <v>8</v>
      </c>
      <c r="D1559" s="7" t="s">
        <v>8</v>
      </c>
      <c r="E1559" s="9" t="s">
        <v>8</v>
      </c>
      <c r="F1559" s="11" t="s">
        <v>8</v>
      </c>
      <c r="G1559" s="7" t="s">
        <v>8</v>
      </c>
      <c r="H1559" s="9" t="s">
        <v>8</v>
      </c>
      <c r="I1559" s="11" t="s">
        <v>8</v>
      </c>
      <c r="J1559" s="7" t="s">
        <v>8</v>
      </c>
      <c r="K1559" s="9" t="s">
        <v>8</v>
      </c>
      <c r="L1559" s="11" t="s">
        <v>8</v>
      </c>
      <c r="M1559" s="7" t="s">
        <v>8</v>
      </c>
      <c r="N1559" s="9" t="s">
        <v>8</v>
      </c>
      <c r="O1559" s="11" t="s">
        <v>8</v>
      </c>
      <c r="P1559" s="7" t="s">
        <v>8</v>
      </c>
      <c r="Q1559" s="9" t="s">
        <v>8</v>
      </c>
      <c r="R1559" s="11" t="s">
        <v>8</v>
      </c>
      <c r="S1559" s="7" t="s">
        <v>8</v>
      </c>
      <c r="T1559" s="9" t="s">
        <v>8</v>
      </c>
    </row>
    <row r="1560" spans="1:20" ht="29.1" customHeight="1" x14ac:dyDescent="0.3">
      <c r="A1560" s="3" t="s">
        <v>5881</v>
      </c>
      <c r="B1560" s="2" t="s">
        <v>7939</v>
      </c>
      <c r="C1560" s="11">
        <v>20</v>
      </c>
      <c r="D1560" s="7">
        <v>124.92144363</v>
      </c>
      <c r="E1560" s="9">
        <v>11638.4588838617</v>
      </c>
      <c r="F1560" s="11" t="s">
        <v>8</v>
      </c>
      <c r="G1560" s="7" t="s">
        <v>8</v>
      </c>
      <c r="H1560" s="9" t="s">
        <v>8</v>
      </c>
      <c r="I1560" s="11" t="s">
        <v>8</v>
      </c>
      <c r="J1560" s="7" t="s">
        <v>8</v>
      </c>
      <c r="K1560" s="9" t="s">
        <v>8</v>
      </c>
      <c r="L1560" s="11" t="s">
        <v>8</v>
      </c>
      <c r="M1560" s="7" t="s">
        <v>8</v>
      </c>
      <c r="N1560" s="9" t="s">
        <v>8</v>
      </c>
      <c r="O1560" s="11" t="s">
        <v>8</v>
      </c>
      <c r="P1560" s="7" t="s">
        <v>8</v>
      </c>
      <c r="Q1560" s="9" t="s">
        <v>8</v>
      </c>
      <c r="R1560" s="11" t="s">
        <v>8</v>
      </c>
      <c r="S1560" s="7" t="s">
        <v>8</v>
      </c>
      <c r="T1560" s="9" t="s">
        <v>8</v>
      </c>
    </row>
    <row r="1561" spans="1:20" ht="14.1" customHeight="1" x14ac:dyDescent="0.3">
      <c r="A1561" s="3" t="s">
        <v>5885</v>
      </c>
      <c r="B1561" s="3" t="s">
        <v>7346</v>
      </c>
      <c r="C1561" s="11">
        <v>228</v>
      </c>
      <c r="D1561" s="7">
        <v>347.28116745</v>
      </c>
      <c r="E1561" s="9">
        <v>22688.143036452599</v>
      </c>
      <c r="F1561" s="11">
        <v>25</v>
      </c>
      <c r="G1561" s="7">
        <v>424.54002878</v>
      </c>
      <c r="H1561" s="9">
        <v>32710.425188116398</v>
      </c>
      <c r="I1561" s="11">
        <v>55</v>
      </c>
      <c r="J1561" s="7">
        <v>171.34029636</v>
      </c>
      <c r="K1561" s="9">
        <v>10677.4067844333</v>
      </c>
      <c r="L1561" s="11" t="s">
        <v>8</v>
      </c>
      <c r="M1561" s="7" t="s">
        <v>8</v>
      </c>
      <c r="N1561" s="9" t="s">
        <v>8</v>
      </c>
      <c r="O1561" s="11">
        <v>17</v>
      </c>
      <c r="P1561" s="7">
        <v>427.99358145999997</v>
      </c>
      <c r="Q1561" s="9">
        <v>27351.501373798299</v>
      </c>
      <c r="R1561" s="11">
        <v>18</v>
      </c>
      <c r="S1561" s="7">
        <v>314.39918332000002</v>
      </c>
      <c r="T1561" s="9">
        <v>19491.9852583682</v>
      </c>
    </row>
    <row r="1562" spans="1:20" ht="29.1" customHeight="1" x14ac:dyDescent="0.3">
      <c r="A1562" s="3" t="s">
        <v>5889</v>
      </c>
      <c r="B1562" s="2" t="s">
        <v>7940</v>
      </c>
      <c r="C1562" s="11">
        <v>11</v>
      </c>
      <c r="D1562" s="7">
        <v>226.66434846999999</v>
      </c>
      <c r="E1562" s="9">
        <v>24069.5070022707</v>
      </c>
      <c r="F1562" s="11" t="s">
        <v>8</v>
      </c>
      <c r="G1562" s="7" t="s">
        <v>8</v>
      </c>
      <c r="H1562" s="9" t="s">
        <v>8</v>
      </c>
      <c r="I1562" s="11" t="s">
        <v>8</v>
      </c>
      <c r="J1562" s="7" t="s">
        <v>8</v>
      </c>
      <c r="K1562" s="9" t="s">
        <v>8</v>
      </c>
      <c r="L1562" s="11" t="s">
        <v>8</v>
      </c>
      <c r="M1562" s="7" t="s">
        <v>8</v>
      </c>
      <c r="N1562" s="9" t="s">
        <v>8</v>
      </c>
      <c r="O1562" s="11" t="s">
        <v>8</v>
      </c>
      <c r="P1562" s="7" t="s">
        <v>8</v>
      </c>
      <c r="Q1562" s="9" t="s">
        <v>8</v>
      </c>
      <c r="R1562" s="11" t="s">
        <v>8</v>
      </c>
      <c r="S1562" s="7" t="s">
        <v>8</v>
      </c>
      <c r="T1562" s="9" t="s">
        <v>8</v>
      </c>
    </row>
    <row r="1563" spans="1:20" ht="14.1" customHeight="1" x14ac:dyDescent="0.3">
      <c r="A1563" s="3" t="s">
        <v>5893</v>
      </c>
      <c r="B1563" s="3" t="s">
        <v>7348</v>
      </c>
      <c r="C1563" s="11">
        <v>21</v>
      </c>
      <c r="D1563" s="7">
        <v>181.58804853999999</v>
      </c>
      <c r="E1563" s="9">
        <v>18778.7386826814</v>
      </c>
      <c r="F1563" s="11" t="s">
        <v>8</v>
      </c>
      <c r="G1563" s="7" t="s">
        <v>8</v>
      </c>
      <c r="H1563" s="9" t="s">
        <v>8</v>
      </c>
      <c r="I1563" s="11">
        <v>11</v>
      </c>
      <c r="J1563" s="7">
        <v>121.58930039000001</v>
      </c>
      <c r="K1563" s="9">
        <v>11857.134613001999</v>
      </c>
      <c r="L1563" s="11" t="s">
        <v>8</v>
      </c>
      <c r="M1563" s="7" t="s">
        <v>8</v>
      </c>
      <c r="N1563" s="9" t="s">
        <v>8</v>
      </c>
      <c r="O1563" s="11" t="s">
        <v>8</v>
      </c>
      <c r="P1563" s="7" t="s">
        <v>8</v>
      </c>
      <c r="Q1563" s="9" t="s">
        <v>8</v>
      </c>
      <c r="R1563" s="11" t="s">
        <v>8</v>
      </c>
      <c r="S1563" s="7" t="s">
        <v>8</v>
      </c>
      <c r="T1563" s="9" t="s">
        <v>8</v>
      </c>
    </row>
    <row r="1564" spans="1:20" ht="14.1" customHeight="1" x14ac:dyDescent="0.3">
      <c r="A1564" s="3" t="s">
        <v>5896</v>
      </c>
      <c r="B1564" s="3" t="s">
        <v>7349</v>
      </c>
      <c r="C1564" s="11">
        <v>57</v>
      </c>
      <c r="D1564" s="7">
        <v>173.69884938999999</v>
      </c>
      <c r="E1564" s="9">
        <v>16558.8065849585</v>
      </c>
      <c r="F1564" s="11" t="s">
        <v>8</v>
      </c>
      <c r="G1564" s="7" t="s">
        <v>8</v>
      </c>
      <c r="H1564" s="9" t="s">
        <v>8</v>
      </c>
      <c r="I1564" s="11">
        <v>19</v>
      </c>
      <c r="J1564" s="7">
        <v>181.57608442</v>
      </c>
      <c r="K1564" s="9">
        <v>17312.051834678699</v>
      </c>
      <c r="L1564" s="11">
        <v>15</v>
      </c>
      <c r="M1564" s="7">
        <v>58.277759551999999</v>
      </c>
      <c r="N1564" s="9">
        <v>5529.3935538137803</v>
      </c>
      <c r="O1564" s="11" t="s">
        <v>8</v>
      </c>
      <c r="P1564" s="7" t="s">
        <v>8</v>
      </c>
      <c r="Q1564" s="9" t="s">
        <v>8</v>
      </c>
      <c r="R1564" s="11" t="s">
        <v>8</v>
      </c>
      <c r="S1564" s="7" t="s">
        <v>8</v>
      </c>
      <c r="T1564" s="9" t="s">
        <v>8</v>
      </c>
    </row>
    <row r="1565" spans="1:20" ht="14.1" customHeight="1" x14ac:dyDescent="0.3">
      <c r="A1565" s="3" t="s">
        <v>5900</v>
      </c>
      <c r="B1565" s="3" t="s">
        <v>7350</v>
      </c>
      <c r="C1565" s="11">
        <v>22</v>
      </c>
      <c r="D1565" s="7">
        <v>313.28629042</v>
      </c>
      <c r="E1565" s="9">
        <v>19456.470595987801</v>
      </c>
      <c r="F1565" s="11" t="s">
        <v>8</v>
      </c>
      <c r="G1565" s="7" t="s">
        <v>8</v>
      </c>
      <c r="H1565" s="9" t="s">
        <v>8</v>
      </c>
      <c r="I1565" s="11" t="s">
        <v>8</v>
      </c>
      <c r="J1565" s="7" t="s">
        <v>8</v>
      </c>
      <c r="K1565" s="9" t="s">
        <v>8</v>
      </c>
      <c r="L1565" s="11" t="s">
        <v>8</v>
      </c>
      <c r="M1565" s="7" t="s">
        <v>8</v>
      </c>
      <c r="N1565" s="9" t="s">
        <v>8</v>
      </c>
      <c r="O1565" s="11" t="s">
        <v>8</v>
      </c>
      <c r="P1565" s="7" t="s">
        <v>8</v>
      </c>
      <c r="Q1565" s="9" t="s">
        <v>8</v>
      </c>
      <c r="R1565" s="11" t="s">
        <v>8</v>
      </c>
      <c r="S1565" s="7" t="s">
        <v>8</v>
      </c>
      <c r="T1565" s="9" t="s">
        <v>8</v>
      </c>
    </row>
    <row r="1566" spans="1:20" ht="29.1" customHeight="1" x14ac:dyDescent="0.3">
      <c r="A1566" s="3" t="s">
        <v>5903</v>
      </c>
      <c r="B1566" s="2" t="s">
        <v>7941</v>
      </c>
      <c r="C1566" s="11" t="s">
        <v>8</v>
      </c>
      <c r="D1566" s="7" t="s">
        <v>8</v>
      </c>
      <c r="E1566" s="9" t="s">
        <v>8</v>
      </c>
      <c r="F1566" s="11" t="s">
        <v>8</v>
      </c>
      <c r="G1566" s="7" t="s">
        <v>8</v>
      </c>
      <c r="H1566" s="9" t="s">
        <v>8</v>
      </c>
      <c r="I1566" s="11" t="s">
        <v>8</v>
      </c>
      <c r="J1566" s="7" t="s">
        <v>8</v>
      </c>
      <c r="K1566" s="9" t="s">
        <v>8</v>
      </c>
      <c r="L1566" s="11" t="s">
        <v>8</v>
      </c>
      <c r="M1566" s="7" t="s">
        <v>8</v>
      </c>
      <c r="N1566" s="9" t="s">
        <v>8</v>
      </c>
      <c r="O1566" s="11" t="s">
        <v>8</v>
      </c>
      <c r="P1566" s="7" t="s">
        <v>8</v>
      </c>
      <c r="Q1566" s="9" t="s">
        <v>8</v>
      </c>
      <c r="R1566" s="11" t="s">
        <v>8</v>
      </c>
      <c r="S1566" s="7" t="s">
        <v>8</v>
      </c>
      <c r="T1566" s="9" t="s">
        <v>8</v>
      </c>
    </row>
    <row r="1567" spans="1:20" ht="29.1" customHeight="1" x14ac:dyDescent="0.3">
      <c r="A1567" s="3" t="s">
        <v>5906</v>
      </c>
      <c r="B1567" s="2" t="s">
        <v>5907</v>
      </c>
      <c r="C1567" s="11" t="s">
        <v>8</v>
      </c>
      <c r="D1567" s="7" t="s">
        <v>8</v>
      </c>
      <c r="E1567" s="9" t="s">
        <v>8</v>
      </c>
      <c r="F1567" s="11" t="s">
        <v>8</v>
      </c>
      <c r="G1567" s="7" t="s">
        <v>8</v>
      </c>
      <c r="H1567" s="9" t="s">
        <v>8</v>
      </c>
      <c r="I1567" s="11" t="s">
        <v>8</v>
      </c>
      <c r="J1567" s="7" t="s">
        <v>8</v>
      </c>
      <c r="K1567" s="9" t="s">
        <v>8</v>
      </c>
      <c r="L1567" s="11" t="s">
        <v>8</v>
      </c>
      <c r="M1567" s="7" t="s">
        <v>8</v>
      </c>
      <c r="N1567" s="9" t="s">
        <v>8</v>
      </c>
      <c r="O1567" s="11" t="s">
        <v>8</v>
      </c>
      <c r="P1567" s="7" t="s">
        <v>8</v>
      </c>
      <c r="Q1567" s="9" t="s">
        <v>8</v>
      </c>
      <c r="R1567" s="11" t="s">
        <v>8</v>
      </c>
      <c r="S1567" s="7" t="s">
        <v>8</v>
      </c>
      <c r="T1567" s="9" t="s">
        <v>8</v>
      </c>
    </row>
    <row r="1568" spans="1:20" ht="14.1" customHeight="1" x14ac:dyDescent="0.3">
      <c r="A1568" s="3" t="s">
        <v>5911</v>
      </c>
      <c r="B1568" s="3" t="s">
        <v>7353</v>
      </c>
      <c r="C1568" s="11" t="s">
        <v>8</v>
      </c>
      <c r="D1568" s="7" t="s">
        <v>8</v>
      </c>
      <c r="E1568" s="9" t="s">
        <v>8</v>
      </c>
      <c r="F1568" s="11" t="s">
        <v>8</v>
      </c>
      <c r="G1568" s="7" t="s">
        <v>8</v>
      </c>
      <c r="H1568" s="9" t="s">
        <v>8</v>
      </c>
      <c r="I1568" s="11" t="s">
        <v>8</v>
      </c>
      <c r="J1568" s="7" t="s">
        <v>8</v>
      </c>
      <c r="K1568" s="9" t="s">
        <v>8</v>
      </c>
      <c r="L1568" s="11" t="s">
        <v>8</v>
      </c>
      <c r="M1568" s="7" t="s">
        <v>8</v>
      </c>
      <c r="N1568" s="9" t="s">
        <v>8</v>
      </c>
      <c r="O1568" s="11" t="s">
        <v>8</v>
      </c>
      <c r="P1568" s="7" t="s">
        <v>8</v>
      </c>
      <c r="Q1568" s="9" t="s">
        <v>8</v>
      </c>
      <c r="R1568" s="11" t="s">
        <v>8</v>
      </c>
      <c r="S1568" s="7" t="s">
        <v>8</v>
      </c>
      <c r="T1568" s="9" t="s">
        <v>8</v>
      </c>
    </row>
    <row r="1569" spans="1:20" ht="14.1" customHeight="1" x14ac:dyDescent="0.3">
      <c r="A1569" s="3" t="s">
        <v>5915</v>
      </c>
      <c r="B1569" s="3" t="s">
        <v>155</v>
      </c>
      <c r="C1569" s="11" t="s">
        <v>8</v>
      </c>
      <c r="D1569" s="7" t="s">
        <v>8</v>
      </c>
      <c r="E1569" s="9" t="s">
        <v>8</v>
      </c>
      <c r="F1569" s="11" t="s">
        <v>8</v>
      </c>
      <c r="G1569" s="7" t="s">
        <v>8</v>
      </c>
      <c r="H1569" s="9" t="s">
        <v>8</v>
      </c>
      <c r="I1569" s="11" t="s">
        <v>8</v>
      </c>
      <c r="J1569" s="7" t="s">
        <v>8</v>
      </c>
      <c r="K1569" s="9" t="s">
        <v>8</v>
      </c>
      <c r="L1569" s="11" t="s">
        <v>8</v>
      </c>
      <c r="M1569" s="7" t="s">
        <v>8</v>
      </c>
      <c r="N1569" s="9" t="s">
        <v>8</v>
      </c>
      <c r="O1569" s="11" t="s">
        <v>8</v>
      </c>
      <c r="P1569" s="7" t="s">
        <v>8</v>
      </c>
      <c r="Q1569" s="9" t="s">
        <v>8</v>
      </c>
      <c r="R1569" s="11" t="s">
        <v>8</v>
      </c>
      <c r="S1569" s="7" t="s">
        <v>8</v>
      </c>
      <c r="T1569" s="9" t="s">
        <v>8</v>
      </c>
    </row>
    <row r="1570" spans="1:20" ht="14.1" customHeight="1" x14ac:dyDescent="0.3">
      <c r="A1570" s="3" t="s">
        <v>5918</v>
      </c>
      <c r="B1570" s="3" t="s">
        <v>7354</v>
      </c>
      <c r="C1570" s="11">
        <v>33</v>
      </c>
      <c r="D1570" s="7">
        <v>182.48173503999999</v>
      </c>
      <c r="E1570" s="9">
        <v>18292.000358800298</v>
      </c>
      <c r="F1570" s="11" t="s">
        <v>8</v>
      </c>
      <c r="G1570" s="7" t="s">
        <v>8</v>
      </c>
      <c r="H1570" s="9" t="s">
        <v>8</v>
      </c>
      <c r="I1570" s="11">
        <v>13</v>
      </c>
      <c r="J1570" s="7">
        <v>180.63908051000001</v>
      </c>
      <c r="K1570" s="9">
        <v>16106.0594439206</v>
      </c>
      <c r="L1570" s="11" t="s">
        <v>8</v>
      </c>
      <c r="M1570" s="7" t="s">
        <v>8</v>
      </c>
      <c r="N1570" s="9" t="s">
        <v>8</v>
      </c>
      <c r="O1570" s="11" t="s">
        <v>8</v>
      </c>
      <c r="P1570" s="7" t="s">
        <v>8</v>
      </c>
      <c r="Q1570" s="9" t="s">
        <v>8</v>
      </c>
      <c r="R1570" s="11" t="s">
        <v>8</v>
      </c>
      <c r="S1570" s="7" t="s">
        <v>8</v>
      </c>
      <c r="T1570" s="9" t="s">
        <v>8</v>
      </c>
    </row>
    <row r="1571" spans="1:20" ht="14.1" customHeight="1" x14ac:dyDescent="0.3">
      <c r="A1571" s="3" t="s">
        <v>5922</v>
      </c>
      <c r="B1571" s="3" t="s">
        <v>7355</v>
      </c>
      <c r="C1571" s="11" t="s">
        <v>8</v>
      </c>
      <c r="D1571" s="7" t="s">
        <v>8</v>
      </c>
      <c r="E1571" s="9" t="s">
        <v>8</v>
      </c>
      <c r="F1571" s="11" t="s">
        <v>8</v>
      </c>
      <c r="G1571" s="7" t="s">
        <v>8</v>
      </c>
      <c r="H1571" s="9" t="s">
        <v>8</v>
      </c>
      <c r="I1571" s="11" t="s">
        <v>8</v>
      </c>
      <c r="J1571" s="7" t="s">
        <v>8</v>
      </c>
      <c r="K1571" s="9" t="s">
        <v>8</v>
      </c>
      <c r="L1571" s="11" t="s">
        <v>8</v>
      </c>
      <c r="M1571" s="7" t="s">
        <v>8</v>
      </c>
      <c r="N1571" s="9" t="s">
        <v>8</v>
      </c>
      <c r="O1571" s="11" t="s">
        <v>8</v>
      </c>
      <c r="P1571" s="7" t="s">
        <v>8</v>
      </c>
      <c r="Q1571" s="9" t="s">
        <v>8</v>
      </c>
      <c r="R1571" s="11" t="s">
        <v>8</v>
      </c>
      <c r="S1571" s="7" t="s">
        <v>8</v>
      </c>
      <c r="T1571" s="9" t="s">
        <v>8</v>
      </c>
    </row>
    <row r="1572" spans="1:20" ht="29.1" customHeight="1" x14ac:dyDescent="0.3">
      <c r="A1572" s="3" t="s">
        <v>5925</v>
      </c>
      <c r="B1572" s="2" t="s">
        <v>7942</v>
      </c>
      <c r="C1572" s="11" t="s">
        <v>8</v>
      </c>
      <c r="D1572" s="7" t="s">
        <v>8</v>
      </c>
      <c r="E1572" s="9" t="s">
        <v>8</v>
      </c>
      <c r="F1572" s="11" t="s">
        <v>8</v>
      </c>
      <c r="G1572" s="7" t="s">
        <v>8</v>
      </c>
      <c r="H1572" s="9" t="s">
        <v>8</v>
      </c>
      <c r="I1572" s="11" t="s">
        <v>8</v>
      </c>
      <c r="J1572" s="7" t="s">
        <v>8</v>
      </c>
      <c r="K1572" s="9" t="s">
        <v>8</v>
      </c>
      <c r="L1572" s="11" t="s">
        <v>8</v>
      </c>
      <c r="M1572" s="7" t="s">
        <v>8</v>
      </c>
      <c r="N1572" s="9" t="s">
        <v>8</v>
      </c>
      <c r="O1572" s="11" t="s">
        <v>8</v>
      </c>
      <c r="P1572" s="7" t="s">
        <v>8</v>
      </c>
      <c r="Q1572" s="9" t="s">
        <v>8</v>
      </c>
      <c r="R1572" s="11" t="s">
        <v>8</v>
      </c>
      <c r="S1572" s="7" t="s">
        <v>8</v>
      </c>
      <c r="T1572" s="9" t="s">
        <v>8</v>
      </c>
    </row>
    <row r="1573" spans="1:20" ht="29.1" customHeight="1" x14ac:dyDescent="0.3">
      <c r="A1573" s="3" t="s">
        <v>5928</v>
      </c>
      <c r="B1573" s="2" t="s">
        <v>7943</v>
      </c>
      <c r="C1573" s="11" t="s">
        <v>8</v>
      </c>
      <c r="D1573" s="7" t="s">
        <v>8</v>
      </c>
      <c r="E1573" s="9" t="s">
        <v>8</v>
      </c>
      <c r="F1573" s="11" t="s">
        <v>8</v>
      </c>
      <c r="G1573" s="7" t="s">
        <v>8</v>
      </c>
      <c r="H1573" s="9" t="s">
        <v>8</v>
      </c>
      <c r="I1573" s="11" t="s">
        <v>8</v>
      </c>
      <c r="J1573" s="7" t="s">
        <v>8</v>
      </c>
      <c r="K1573" s="9" t="s">
        <v>8</v>
      </c>
      <c r="L1573" s="11" t="s">
        <v>8</v>
      </c>
      <c r="M1573" s="7" t="s">
        <v>8</v>
      </c>
      <c r="N1573" s="9" t="s">
        <v>8</v>
      </c>
      <c r="O1573" s="11" t="s">
        <v>8</v>
      </c>
      <c r="P1573" s="7" t="s">
        <v>8</v>
      </c>
      <c r="Q1573" s="9" t="s">
        <v>8</v>
      </c>
      <c r="R1573" s="11" t="s">
        <v>8</v>
      </c>
      <c r="S1573" s="7" t="s">
        <v>8</v>
      </c>
      <c r="T1573" s="9" t="s">
        <v>8</v>
      </c>
    </row>
    <row r="1574" spans="1:20" ht="14.1" customHeight="1" x14ac:dyDescent="0.3">
      <c r="A1574" s="3" t="s">
        <v>5931</v>
      </c>
      <c r="B1574" s="3" t="s">
        <v>7358</v>
      </c>
      <c r="C1574" s="11" t="s">
        <v>8</v>
      </c>
      <c r="D1574" s="7" t="s">
        <v>8</v>
      </c>
      <c r="E1574" s="9" t="s">
        <v>8</v>
      </c>
      <c r="F1574" s="11" t="s">
        <v>8</v>
      </c>
      <c r="G1574" s="7" t="s">
        <v>8</v>
      </c>
      <c r="H1574" s="9" t="s">
        <v>8</v>
      </c>
      <c r="I1574" s="11" t="s">
        <v>8</v>
      </c>
      <c r="J1574" s="7" t="s">
        <v>8</v>
      </c>
      <c r="K1574" s="9" t="s">
        <v>8</v>
      </c>
      <c r="L1574" s="11" t="s">
        <v>8</v>
      </c>
      <c r="M1574" s="7" t="s">
        <v>8</v>
      </c>
      <c r="N1574" s="9" t="s">
        <v>8</v>
      </c>
      <c r="O1574" s="11" t="s">
        <v>8</v>
      </c>
      <c r="P1574" s="7" t="s">
        <v>8</v>
      </c>
      <c r="Q1574" s="9" t="s">
        <v>8</v>
      </c>
      <c r="R1574" s="11" t="s">
        <v>8</v>
      </c>
      <c r="S1574" s="7" t="s">
        <v>8</v>
      </c>
      <c r="T1574" s="9" t="s">
        <v>8</v>
      </c>
    </row>
    <row r="1575" spans="1:20" ht="14.1" customHeight="1" x14ac:dyDescent="0.3">
      <c r="A1575" s="3" t="s">
        <v>5934</v>
      </c>
      <c r="B1575" s="3" t="s">
        <v>7359</v>
      </c>
      <c r="C1575" s="11" t="s">
        <v>8</v>
      </c>
      <c r="D1575" s="7" t="s">
        <v>8</v>
      </c>
      <c r="E1575" s="9" t="s">
        <v>8</v>
      </c>
      <c r="F1575" s="11" t="s">
        <v>8</v>
      </c>
      <c r="G1575" s="7" t="s">
        <v>8</v>
      </c>
      <c r="H1575" s="9" t="s">
        <v>8</v>
      </c>
      <c r="I1575" s="11" t="s">
        <v>8</v>
      </c>
      <c r="J1575" s="7" t="s">
        <v>8</v>
      </c>
      <c r="K1575" s="9" t="s">
        <v>8</v>
      </c>
      <c r="L1575" s="11" t="s">
        <v>8</v>
      </c>
      <c r="M1575" s="7" t="s">
        <v>8</v>
      </c>
      <c r="N1575" s="9" t="s">
        <v>8</v>
      </c>
      <c r="O1575" s="11" t="s">
        <v>8</v>
      </c>
      <c r="P1575" s="7" t="s">
        <v>8</v>
      </c>
      <c r="Q1575" s="9" t="s">
        <v>8</v>
      </c>
      <c r="R1575" s="11" t="s">
        <v>8</v>
      </c>
      <c r="S1575" s="7" t="s">
        <v>8</v>
      </c>
      <c r="T1575" s="9" t="s">
        <v>8</v>
      </c>
    </row>
    <row r="1576" spans="1:20" ht="29.1" customHeight="1" x14ac:dyDescent="0.3">
      <c r="A1576" s="3" t="s">
        <v>5937</v>
      </c>
      <c r="B1576" s="2" t="s">
        <v>7944</v>
      </c>
      <c r="C1576" s="11" t="s">
        <v>8</v>
      </c>
      <c r="D1576" s="7" t="s">
        <v>8</v>
      </c>
      <c r="E1576" s="9" t="s">
        <v>8</v>
      </c>
      <c r="F1576" s="11" t="s">
        <v>8</v>
      </c>
      <c r="G1576" s="7" t="s">
        <v>8</v>
      </c>
      <c r="H1576" s="9" t="s">
        <v>8</v>
      </c>
      <c r="I1576" s="11" t="s">
        <v>8</v>
      </c>
      <c r="J1576" s="7" t="s">
        <v>8</v>
      </c>
      <c r="K1576" s="9" t="s">
        <v>8</v>
      </c>
      <c r="L1576" s="11" t="s">
        <v>8</v>
      </c>
      <c r="M1576" s="7" t="s">
        <v>8</v>
      </c>
      <c r="N1576" s="9" t="s">
        <v>8</v>
      </c>
      <c r="O1576" s="11" t="s">
        <v>8</v>
      </c>
      <c r="P1576" s="7" t="s">
        <v>8</v>
      </c>
      <c r="Q1576" s="9" t="s">
        <v>8</v>
      </c>
      <c r="R1576" s="11" t="s">
        <v>8</v>
      </c>
      <c r="S1576" s="7" t="s">
        <v>8</v>
      </c>
      <c r="T1576" s="9" t="s">
        <v>8</v>
      </c>
    </row>
    <row r="1577" spans="1:20" ht="14.1" customHeight="1" x14ac:dyDescent="0.3">
      <c r="A1577" s="3" t="s">
        <v>5940</v>
      </c>
      <c r="B1577" s="3" t="s">
        <v>7361</v>
      </c>
      <c r="C1577" s="11">
        <v>23</v>
      </c>
      <c r="D1577" s="7">
        <v>171.47512191000001</v>
      </c>
      <c r="E1577" s="9">
        <v>10219.8820832155</v>
      </c>
      <c r="F1577" s="11" t="s">
        <v>8</v>
      </c>
      <c r="G1577" s="7" t="s">
        <v>8</v>
      </c>
      <c r="H1577" s="9" t="s">
        <v>8</v>
      </c>
      <c r="I1577" s="11" t="s">
        <v>8</v>
      </c>
      <c r="J1577" s="7" t="s">
        <v>8</v>
      </c>
      <c r="K1577" s="9" t="s">
        <v>8</v>
      </c>
      <c r="L1577" s="11" t="s">
        <v>8</v>
      </c>
      <c r="M1577" s="7" t="s">
        <v>8</v>
      </c>
      <c r="N1577" s="9" t="s">
        <v>8</v>
      </c>
      <c r="O1577" s="11" t="s">
        <v>8</v>
      </c>
      <c r="P1577" s="7" t="s">
        <v>8</v>
      </c>
      <c r="Q1577" s="9" t="s">
        <v>8</v>
      </c>
      <c r="R1577" s="11" t="s">
        <v>8</v>
      </c>
      <c r="S1577" s="7" t="s">
        <v>8</v>
      </c>
      <c r="T1577" s="9" t="s">
        <v>8</v>
      </c>
    </row>
    <row r="1578" spans="1:20" ht="29.1" customHeight="1" x14ac:dyDescent="0.3">
      <c r="A1578" s="3" t="s">
        <v>5944</v>
      </c>
      <c r="B1578" s="2" t="s">
        <v>7945</v>
      </c>
      <c r="C1578" s="11" t="s">
        <v>8</v>
      </c>
      <c r="D1578" s="7" t="s">
        <v>8</v>
      </c>
      <c r="E1578" s="9" t="s">
        <v>8</v>
      </c>
      <c r="F1578" s="11" t="s">
        <v>8</v>
      </c>
      <c r="G1578" s="7" t="s">
        <v>8</v>
      </c>
      <c r="H1578" s="9" t="s">
        <v>8</v>
      </c>
      <c r="I1578" s="11" t="s">
        <v>8</v>
      </c>
      <c r="J1578" s="7" t="s">
        <v>8</v>
      </c>
      <c r="K1578" s="9" t="s">
        <v>8</v>
      </c>
      <c r="L1578" s="11" t="s">
        <v>8</v>
      </c>
      <c r="M1578" s="7" t="s">
        <v>8</v>
      </c>
      <c r="N1578" s="9" t="s">
        <v>8</v>
      </c>
      <c r="O1578" s="11" t="s">
        <v>8</v>
      </c>
      <c r="P1578" s="7" t="s">
        <v>8</v>
      </c>
      <c r="Q1578" s="9" t="s">
        <v>8</v>
      </c>
      <c r="R1578" s="11" t="s">
        <v>8</v>
      </c>
      <c r="S1578" s="7" t="s">
        <v>8</v>
      </c>
      <c r="T1578" s="9" t="s">
        <v>8</v>
      </c>
    </row>
    <row r="1579" spans="1:20" ht="29.1" customHeight="1" x14ac:dyDescent="0.3">
      <c r="A1579" s="3" t="s">
        <v>5947</v>
      </c>
      <c r="B1579" s="2" t="s">
        <v>7946</v>
      </c>
      <c r="C1579" s="11">
        <v>25</v>
      </c>
      <c r="D1579" s="7">
        <v>125.85616527000001</v>
      </c>
      <c r="E1579" s="9">
        <v>7455.6689124312297</v>
      </c>
      <c r="F1579" s="11" t="s">
        <v>8</v>
      </c>
      <c r="G1579" s="7" t="s">
        <v>8</v>
      </c>
      <c r="H1579" s="9" t="s">
        <v>8</v>
      </c>
      <c r="I1579" s="11" t="s">
        <v>8</v>
      </c>
      <c r="J1579" s="7" t="s">
        <v>8</v>
      </c>
      <c r="K1579" s="9" t="s">
        <v>8</v>
      </c>
      <c r="L1579" s="11" t="s">
        <v>8</v>
      </c>
      <c r="M1579" s="7" t="s">
        <v>8</v>
      </c>
      <c r="N1579" s="9" t="s">
        <v>8</v>
      </c>
      <c r="O1579" s="11" t="s">
        <v>8</v>
      </c>
      <c r="P1579" s="7" t="s">
        <v>8</v>
      </c>
      <c r="Q1579" s="9" t="s">
        <v>8</v>
      </c>
      <c r="R1579" s="11" t="s">
        <v>8</v>
      </c>
      <c r="S1579" s="7" t="s">
        <v>8</v>
      </c>
      <c r="T1579" s="9" t="s">
        <v>8</v>
      </c>
    </row>
    <row r="1580" spans="1:20" ht="29.1" customHeight="1" x14ac:dyDescent="0.3">
      <c r="A1580" s="3" t="s">
        <v>5950</v>
      </c>
      <c r="B1580" s="2" t="s">
        <v>7947</v>
      </c>
      <c r="C1580" s="11">
        <v>22</v>
      </c>
      <c r="D1580" s="7">
        <v>184.92247184999999</v>
      </c>
      <c r="E1580" s="9">
        <v>10868.863203959199</v>
      </c>
      <c r="F1580" s="11" t="s">
        <v>8</v>
      </c>
      <c r="G1580" s="7" t="s">
        <v>8</v>
      </c>
      <c r="H1580" s="9" t="s">
        <v>8</v>
      </c>
      <c r="I1580" s="11" t="s">
        <v>8</v>
      </c>
      <c r="J1580" s="7" t="s">
        <v>8</v>
      </c>
      <c r="K1580" s="9" t="s">
        <v>8</v>
      </c>
      <c r="L1580" s="11" t="s">
        <v>8</v>
      </c>
      <c r="M1580" s="7" t="s">
        <v>8</v>
      </c>
      <c r="N1580" s="9" t="s">
        <v>8</v>
      </c>
      <c r="O1580" s="11" t="s">
        <v>8</v>
      </c>
      <c r="P1580" s="7" t="s">
        <v>8</v>
      </c>
      <c r="Q1580" s="9" t="s">
        <v>8</v>
      </c>
      <c r="R1580" s="11" t="s">
        <v>8</v>
      </c>
      <c r="S1580" s="7" t="s">
        <v>8</v>
      </c>
      <c r="T1580" s="9" t="s">
        <v>8</v>
      </c>
    </row>
    <row r="1581" spans="1:20" ht="29.1" customHeight="1" x14ac:dyDescent="0.3">
      <c r="A1581" s="3" t="s">
        <v>5953</v>
      </c>
      <c r="B1581" s="2" t="s">
        <v>7948</v>
      </c>
      <c r="C1581" s="11">
        <v>19</v>
      </c>
      <c r="D1581" s="7">
        <v>258.67248733000002</v>
      </c>
      <c r="E1581" s="9">
        <v>15479.516447698899</v>
      </c>
      <c r="F1581" s="11" t="s">
        <v>8</v>
      </c>
      <c r="G1581" s="7" t="s">
        <v>8</v>
      </c>
      <c r="H1581" s="9" t="s">
        <v>8</v>
      </c>
      <c r="I1581" s="11" t="s">
        <v>8</v>
      </c>
      <c r="J1581" s="7" t="s">
        <v>8</v>
      </c>
      <c r="K1581" s="9" t="s">
        <v>8</v>
      </c>
      <c r="L1581" s="11" t="s">
        <v>8</v>
      </c>
      <c r="M1581" s="7" t="s">
        <v>8</v>
      </c>
      <c r="N1581" s="9" t="s">
        <v>8</v>
      </c>
      <c r="O1581" s="11" t="s">
        <v>8</v>
      </c>
      <c r="P1581" s="7" t="s">
        <v>8</v>
      </c>
      <c r="Q1581" s="9" t="s">
        <v>8</v>
      </c>
      <c r="R1581" s="11" t="s">
        <v>8</v>
      </c>
      <c r="S1581" s="7" t="s">
        <v>8</v>
      </c>
      <c r="T1581" s="9" t="s">
        <v>8</v>
      </c>
    </row>
    <row r="1582" spans="1:20" ht="29.1" customHeight="1" x14ac:dyDescent="0.3">
      <c r="A1582" s="3" t="s">
        <v>5957</v>
      </c>
      <c r="B1582" s="2" t="s">
        <v>7949</v>
      </c>
      <c r="C1582" s="11" t="s">
        <v>8</v>
      </c>
      <c r="D1582" s="7" t="s">
        <v>8</v>
      </c>
      <c r="E1582" s="9" t="s">
        <v>8</v>
      </c>
      <c r="F1582" s="11" t="s">
        <v>8</v>
      </c>
      <c r="G1582" s="7" t="s">
        <v>8</v>
      </c>
      <c r="H1582" s="9" t="s">
        <v>8</v>
      </c>
      <c r="I1582" s="11" t="s">
        <v>8</v>
      </c>
      <c r="J1582" s="7" t="s">
        <v>8</v>
      </c>
      <c r="K1582" s="9" t="s">
        <v>8</v>
      </c>
      <c r="L1582" s="11" t="s">
        <v>8</v>
      </c>
      <c r="M1582" s="7" t="s">
        <v>8</v>
      </c>
      <c r="N1582" s="9" t="s">
        <v>8</v>
      </c>
      <c r="O1582" s="11" t="s">
        <v>8</v>
      </c>
      <c r="P1582" s="7" t="s">
        <v>8</v>
      </c>
      <c r="Q1582" s="9" t="s">
        <v>8</v>
      </c>
      <c r="R1582" s="11" t="s">
        <v>8</v>
      </c>
      <c r="S1582" s="7" t="s">
        <v>8</v>
      </c>
      <c r="T1582" s="9" t="s">
        <v>8</v>
      </c>
    </row>
    <row r="1583" spans="1:20" ht="29.1" customHeight="1" x14ac:dyDescent="0.3">
      <c r="A1583" s="3" t="s">
        <v>5961</v>
      </c>
      <c r="B1583" s="2" t="s">
        <v>7950</v>
      </c>
      <c r="C1583" s="11" t="s">
        <v>8</v>
      </c>
      <c r="D1583" s="7" t="s">
        <v>8</v>
      </c>
      <c r="E1583" s="9" t="s">
        <v>8</v>
      </c>
      <c r="F1583" s="11" t="s">
        <v>8</v>
      </c>
      <c r="G1583" s="7" t="s">
        <v>8</v>
      </c>
      <c r="H1583" s="9" t="s">
        <v>8</v>
      </c>
      <c r="I1583" s="11" t="s">
        <v>8</v>
      </c>
      <c r="J1583" s="7" t="s">
        <v>8</v>
      </c>
      <c r="K1583" s="9" t="s">
        <v>8</v>
      </c>
      <c r="L1583" s="11" t="s">
        <v>8</v>
      </c>
      <c r="M1583" s="7" t="s">
        <v>8</v>
      </c>
      <c r="N1583" s="9" t="s">
        <v>8</v>
      </c>
      <c r="O1583" s="11" t="s">
        <v>8</v>
      </c>
      <c r="P1583" s="7" t="s">
        <v>8</v>
      </c>
      <c r="Q1583" s="9" t="s">
        <v>8</v>
      </c>
      <c r="R1583" s="11" t="s">
        <v>8</v>
      </c>
      <c r="S1583" s="7" t="s">
        <v>8</v>
      </c>
      <c r="T1583" s="9" t="s">
        <v>8</v>
      </c>
    </row>
    <row r="1584" spans="1:20" ht="29.1" customHeight="1" x14ac:dyDescent="0.3">
      <c r="A1584" s="3" t="s">
        <v>5964</v>
      </c>
      <c r="B1584" s="2" t="s">
        <v>5965</v>
      </c>
      <c r="C1584" s="11" t="s">
        <v>8</v>
      </c>
      <c r="D1584" s="7" t="s">
        <v>8</v>
      </c>
      <c r="E1584" s="9" t="s">
        <v>8</v>
      </c>
      <c r="F1584" s="11" t="s">
        <v>8</v>
      </c>
      <c r="G1584" s="7" t="s">
        <v>8</v>
      </c>
      <c r="H1584" s="9" t="s">
        <v>8</v>
      </c>
      <c r="I1584" s="11" t="s">
        <v>8</v>
      </c>
      <c r="J1584" s="7" t="s">
        <v>8</v>
      </c>
      <c r="K1584" s="9" t="s">
        <v>8</v>
      </c>
      <c r="L1584" s="11" t="s">
        <v>8</v>
      </c>
      <c r="M1584" s="7" t="s">
        <v>8</v>
      </c>
      <c r="N1584" s="9" t="s">
        <v>8</v>
      </c>
      <c r="O1584" s="11" t="s">
        <v>8</v>
      </c>
      <c r="P1584" s="7" t="s">
        <v>8</v>
      </c>
      <c r="Q1584" s="9" t="s">
        <v>8</v>
      </c>
      <c r="R1584" s="11" t="s">
        <v>8</v>
      </c>
      <c r="S1584" s="7" t="s">
        <v>8</v>
      </c>
      <c r="T1584" s="9" t="s">
        <v>8</v>
      </c>
    </row>
    <row r="1585" spans="1:20" ht="29.1" customHeight="1" x14ac:dyDescent="0.3">
      <c r="A1585" s="3" t="s">
        <v>5967</v>
      </c>
      <c r="B1585" s="2" t="s">
        <v>7951</v>
      </c>
      <c r="C1585" s="11" t="s">
        <v>8</v>
      </c>
      <c r="D1585" s="7" t="s">
        <v>8</v>
      </c>
      <c r="E1585" s="9" t="s">
        <v>8</v>
      </c>
      <c r="F1585" s="11" t="s">
        <v>8</v>
      </c>
      <c r="G1585" s="7" t="s">
        <v>8</v>
      </c>
      <c r="H1585" s="9" t="s">
        <v>8</v>
      </c>
      <c r="I1585" s="11" t="s">
        <v>8</v>
      </c>
      <c r="J1585" s="7" t="s">
        <v>8</v>
      </c>
      <c r="K1585" s="9" t="s">
        <v>8</v>
      </c>
      <c r="L1585" s="11" t="s">
        <v>8</v>
      </c>
      <c r="M1585" s="7" t="s">
        <v>8</v>
      </c>
      <c r="N1585" s="9" t="s">
        <v>8</v>
      </c>
      <c r="O1585" s="11" t="s">
        <v>8</v>
      </c>
      <c r="P1585" s="7" t="s">
        <v>8</v>
      </c>
      <c r="Q1585" s="9" t="s">
        <v>8</v>
      </c>
      <c r="R1585" s="11" t="s">
        <v>8</v>
      </c>
      <c r="S1585" s="7" t="s">
        <v>8</v>
      </c>
      <c r="T1585" s="9" t="s">
        <v>8</v>
      </c>
    </row>
    <row r="1586" spans="1:20" ht="14.1" customHeight="1" x14ac:dyDescent="0.3">
      <c r="A1586" s="3" t="s">
        <v>5970</v>
      </c>
      <c r="B1586" s="3" t="s">
        <v>7370</v>
      </c>
      <c r="C1586" s="11" t="s">
        <v>8</v>
      </c>
      <c r="D1586" s="7" t="s">
        <v>8</v>
      </c>
      <c r="E1586" s="9" t="s">
        <v>8</v>
      </c>
      <c r="F1586" s="11" t="s">
        <v>8</v>
      </c>
      <c r="G1586" s="7" t="s">
        <v>8</v>
      </c>
      <c r="H1586" s="9" t="s">
        <v>8</v>
      </c>
      <c r="I1586" s="11" t="s">
        <v>8</v>
      </c>
      <c r="J1586" s="7" t="s">
        <v>8</v>
      </c>
      <c r="K1586" s="9" t="s">
        <v>8</v>
      </c>
      <c r="L1586" s="11" t="s">
        <v>8</v>
      </c>
      <c r="M1586" s="7" t="s">
        <v>8</v>
      </c>
      <c r="N1586" s="9" t="s">
        <v>8</v>
      </c>
      <c r="O1586" s="11" t="s">
        <v>8</v>
      </c>
      <c r="P1586" s="7" t="s">
        <v>8</v>
      </c>
      <c r="Q1586" s="9" t="s">
        <v>8</v>
      </c>
      <c r="R1586" s="11" t="s">
        <v>8</v>
      </c>
      <c r="S1586" s="7" t="s">
        <v>8</v>
      </c>
      <c r="T1586" s="9" t="s">
        <v>8</v>
      </c>
    </row>
    <row r="1587" spans="1:20" ht="14.1" customHeight="1" x14ac:dyDescent="0.3">
      <c r="A1587" s="3" t="s">
        <v>5973</v>
      </c>
      <c r="B1587" s="3" t="s">
        <v>7371</v>
      </c>
      <c r="C1587" s="11" t="s">
        <v>8</v>
      </c>
      <c r="D1587" s="7" t="s">
        <v>8</v>
      </c>
      <c r="E1587" s="9" t="s">
        <v>8</v>
      </c>
      <c r="F1587" s="11" t="s">
        <v>8</v>
      </c>
      <c r="G1587" s="7" t="s">
        <v>8</v>
      </c>
      <c r="H1587" s="9" t="s">
        <v>8</v>
      </c>
      <c r="I1587" s="11" t="s">
        <v>8</v>
      </c>
      <c r="J1587" s="7" t="s">
        <v>8</v>
      </c>
      <c r="K1587" s="9" t="s">
        <v>8</v>
      </c>
      <c r="L1587" s="11" t="s">
        <v>8</v>
      </c>
      <c r="M1587" s="7" t="s">
        <v>8</v>
      </c>
      <c r="N1587" s="9" t="s">
        <v>8</v>
      </c>
      <c r="O1587" s="11" t="s">
        <v>8</v>
      </c>
      <c r="P1587" s="7" t="s">
        <v>8</v>
      </c>
      <c r="Q1587" s="9" t="s">
        <v>8</v>
      </c>
      <c r="R1587" s="11" t="s">
        <v>8</v>
      </c>
      <c r="S1587" s="7" t="s">
        <v>8</v>
      </c>
      <c r="T1587" s="9" t="s">
        <v>8</v>
      </c>
    </row>
    <row r="1588" spans="1:20" ht="29.1" customHeight="1" x14ac:dyDescent="0.3">
      <c r="A1588" s="3" t="s">
        <v>5976</v>
      </c>
      <c r="B1588" s="2" t="s">
        <v>7952</v>
      </c>
      <c r="C1588" s="11" t="s">
        <v>8</v>
      </c>
      <c r="D1588" s="7" t="s">
        <v>8</v>
      </c>
      <c r="E1588" s="9" t="s">
        <v>8</v>
      </c>
      <c r="F1588" s="11" t="s">
        <v>8</v>
      </c>
      <c r="G1588" s="7" t="s">
        <v>8</v>
      </c>
      <c r="H1588" s="9" t="s">
        <v>8</v>
      </c>
      <c r="I1588" s="11" t="s">
        <v>8</v>
      </c>
      <c r="J1588" s="7" t="s">
        <v>8</v>
      </c>
      <c r="K1588" s="9" t="s">
        <v>8</v>
      </c>
      <c r="L1588" s="11" t="s">
        <v>8</v>
      </c>
      <c r="M1588" s="7" t="s">
        <v>8</v>
      </c>
      <c r="N1588" s="9" t="s">
        <v>8</v>
      </c>
      <c r="O1588" s="11" t="s">
        <v>8</v>
      </c>
      <c r="P1588" s="7" t="s">
        <v>8</v>
      </c>
      <c r="Q1588" s="9" t="s">
        <v>8</v>
      </c>
      <c r="R1588" s="11" t="s">
        <v>8</v>
      </c>
      <c r="S1588" s="7" t="s">
        <v>8</v>
      </c>
      <c r="T1588" s="9" t="s">
        <v>8</v>
      </c>
    </row>
    <row r="1589" spans="1:20" ht="14.1" customHeight="1" x14ac:dyDescent="0.3">
      <c r="A1589" s="3" t="s">
        <v>5980</v>
      </c>
      <c r="B1589" s="3" t="s">
        <v>7373</v>
      </c>
      <c r="C1589" s="11" t="s">
        <v>8</v>
      </c>
      <c r="D1589" s="7" t="s">
        <v>8</v>
      </c>
      <c r="E1589" s="9" t="s">
        <v>8</v>
      </c>
      <c r="F1589" s="11" t="s">
        <v>8</v>
      </c>
      <c r="G1589" s="7" t="s">
        <v>8</v>
      </c>
      <c r="H1589" s="9" t="s">
        <v>8</v>
      </c>
      <c r="I1589" s="11" t="s">
        <v>8</v>
      </c>
      <c r="J1589" s="7" t="s">
        <v>8</v>
      </c>
      <c r="K1589" s="9" t="s">
        <v>8</v>
      </c>
      <c r="L1589" s="11" t="s">
        <v>8</v>
      </c>
      <c r="M1589" s="7" t="s">
        <v>8</v>
      </c>
      <c r="N1589" s="9" t="s">
        <v>8</v>
      </c>
      <c r="O1589" s="11" t="s">
        <v>8</v>
      </c>
      <c r="P1589" s="7" t="s">
        <v>8</v>
      </c>
      <c r="Q1589" s="9" t="s">
        <v>8</v>
      </c>
      <c r="R1589" s="11" t="s">
        <v>8</v>
      </c>
      <c r="S1589" s="7" t="s">
        <v>8</v>
      </c>
      <c r="T1589" s="9" t="s">
        <v>8</v>
      </c>
    </row>
    <row r="1590" spans="1:20" ht="29.1" customHeight="1" x14ac:dyDescent="0.3">
      <c r="A1590" s="3" t="s">
        <v>5983</v>
      </c>
      <c r="B1590" s="2" t="s">
        <v>7953</v>
      </c>
      <c r="C1590" s="11" t="s">
        <v>8</v>
      </c>
      <c r="D1590" s="7" t="s">
        <v>8</v>
      </c>
      <c r="E1590" s="9" t="s">
        <v>8</v>
      </c>
      <c r="F1590" s="11" t="s">
        <v>8</v>
      </c>
      <c r="G1590" s="7" t="s">
        <v>8</v>
      </c>
      <c r="H1590" s="9" t="s">
        <v>8</v>
      </c>
      <c r="I1590" s="11" t="s">
        <v>8</v>
      </c>
      <c r="J1590" s="7" t="s">
        <v>8</v>
      </c>
      <c r="K1590" s="9" t="s">
        <v>8</v>
      </c>
      <c r="L1590" s="11" t="s">
        <v>8</v>
      </c>
      <c r="M1590" s="7" t="s">
        <v>8</v>
      </c>
      <c r="N1590" s="9" t="s">
        <v>8</v>
      </c>
      <c r="O1590" s="11" t="s">
        <v>8</v>
      </c>
      <c r="P1590" s="7" t="s">
        <v>8</v>
      </c>
      <c r="Q1590" s="9" t="s">
        <v>8</v>
      </c>
      <c r="R1590" s="11" t="s">
        <v>8</v>
      </c>
      <c r="S1590" s="7" t="s">
        <v>8</v>
      </c>
      <c r="T1590" s="9" t="s">
        <v>8</v>
      </c>
    </row>
    <row r="1591" spans="1:20" ht="14.1" customHeight="1" x14ac:dyDescent="0.3">
      <c r="A1591" s="3" t="s">
        <v>5987</v>
      </c>
      <c r="B1591" s="3" t="s">
        <v>7375</v>
      </c>
      <c r="C1591" s="11" t="s">
        <v>8</v>
      </c>
      <c r="D1591" s="7" t="s">
        <v>8</v>
      </c>
      <c r="E1591" s="9" t="s">
        <v>8</v>
      </c>
      <c r="F1591" s="11" t="s">
        <v>8</v>
      </c>
      <c r="G1591" s="7" t="s">
        <v>8</v>
      </c>
      <c r="H1591" s="9" t="s">
        <v>8</v>
      </c>
      <c r="I1591" s="11" t="s">
        <v>8</v>
      </c>
      <c r="J1591" s="7" t="s">
        <v>8</v>
      </c>
      <c r="K1591" s="9" t="s">
        <v>8</v>
      </c>
      <c r="L1591" s="11" t="s">
        <v>8</v>
      </c>
      <c r="M1591" s="7" t="s">
        <v>8</v>
      </c>
      <c r="N1591" s="9" t="s">
        <v>8</v>
      </c>
      <c r="O1591" s="11" t="s">
        <v>8</v>
      </c>
      <c r="P1591" s="7" t="s">
        <v>8</v>
      </c>
      <c r="Q1591" s="9" t="s">
        <v>8</v>
      </c>
      <c r="R1591" s="11" t="s">
        <v>8</v>
      </c>
      <c r="S1591" s="7" t="s">
        <v>8</v>
      </c>
      <c r="T1591" s="9" t="s">
        <v>8</v>
      </c>
    </row>
    <row r="1592" spans="1:20" ht="29.1" customHeight="1" x14ac:dyDescent="0.3">
      <c r="A1592" s="3" t="s">
        <v>5990</v>
      </c>
      <c r="B1592" s="2" t="s">
        <v>7954</v>
      </c>
      <c r="C1592" s="11">
        <v>34</v>
      </c>
      <c r="D1592" s="7">
        <v>373.07005537999999</v>
      </c>
      <c r="E1592" s="9">
        <v>21918.324897352599</v>
      </c>
      <c r="F1592" s="11">
        <v>33</v>
      </c>
      <c r="G1592" s="7">
        <v>368.34514683999998</v>
      </c>
      <c r="H1592" s="9">
        <v>21646.560271048402</v>
      </c>
      <c r="I1592" s="11" t="s">
        <v>8</v>
      </c>
      <c r="J1592" s="7" t="s">
        <v>8</v>
      </c>
      <c r="K1592" s="9" t="s">
        <v>8</v>
      </c>
      <c r="L1592" s="11" t="s">
        <v>8</v>
      </c>
      <c r="M1592" s="7" t="s">
        <v>8</v>
      </c>
      <c r="N1592" s="9" t="s">
        <v>8</v>
      </c>
      <c r="O1592" s="11" t="s">
        <v>8</v>
      </c>
      <c r="P1592" s="7" t="s">
        <v>8</v>
      </c>
      <c r="Q1592" s="9" t="s">
        <v>8</v>
      </c>
      <c r="R1592" s="11" t="s">
        <v>8</v>
      </c>
      <c r="S1592" s="7" t="s">
        <v>8</v>
      </c>
      <c r="T1592" s="9" t="s">
        <v>8</v>
      </c>
    </row>
    <row r="1593" spans="1:20" ht="29.1" customHeight="1" x14ac:dyDescent="0.3">
      <c r="A1593" s="3" t="s">
        <v>5993</v>
      </c>
      <c r="B1593" s="2" t="s">
        <v>7955</v>
      </c>
      <c r="C1593" s="11">
        <v>17</v>
      </c>
      <c r="D1593" s="7">
        <v>221.71150506999999</v>
      </c>
      <c r="E1593" s="9">
        <v>13502.768415348401</v>
      </c>
      <c r="F1593" s="11" t="s">
        <v>8</v>
      </c>
      <c r="G1593" s="7" t="s">
        <v>8</v>
      </c>
      <c r="H1593" s="9" t="s">
        <v>8</v>
      </c>
      <c r="I1593" s="11" t="s">
        <v>8</v>
      </c>
      <c r="J1593" s="7" t="s">
        <v>8</v>
      </c>
      <c r="K1593" s="9" t="s">
        <v>8</v>
      </c>
      <c r="L1593" s="11" t="s">
        <v>8</v>
      </c>
      <c r="M1593" s="7" t="s">
        <v>8</v>
      </c>
      <c r="N1593" s="9" t="s">
        <v>8</v>
      </c>
      <c r="O1593" s="11" t="s">
        <v>8</v>
      </c>
      <c r="P1593" s="7" t="s">
        <v>8</v>
      </c>
      <c r="Q1593" s="9" t="s">
        <v>8</v>
      </c>
      <c r="R1593" s="11" t="s">
        <v>8</v>
      </c>
      <c r="S1593" s="7" t="s">
        <v>8</v>
      </c>
      <c r="T1593" s="9" t="s">
        <v>8</v>
      </c>
    </row>
    <row r="1594" spans="1:20" ht="14.1" customHeight="1" x14ac:dyDescent="0.3">
      <c r="A1594" s="3" t="s">
        <v>5997</v>
      </c>
      <c r="B1594" s="3" t="s">
        <v>7378</v>
      </c>
      <c r="C1594" s="11" t="s">
        <v>8</v>
      </c>
      <c r="D1594" s="7" t="s">
        <v>8</v>
      </c>
      <c r="E1594" s="9" t="s">
        <v>8</v>
      </c>
      <c r="F1594" s="11" t="s">
        <v>8</v>
      </c>
      <c r="G1594" s="7" t="s">
        <v>8</v>
      </c>
      <c r="H1594" s="9" t="s">
        <v>8</v>
      </c>
      <c r="I1594" s="11" t="s">
        <v>8</v>
      </c>
      <c r="J1594" s="7" t="s">
        <v>8</v>
      </c>
      <c r="K1594" s="9" t="s">
        <v>8</v>
      </c>
      <c r="L1594" s="11" t="s">
        <v>8</v>
      </c>
      <c r="M1594" s="7" t="s">
        <v>8</v>
      </c>
      <c r="N1594" s="9" t="s">
        <v>8</v>
      </c>
      <c r="O1594" s="11" t="s">
        <v>8</v>
      </c>
      <c r="P1594" s="7" t="s">
        <v>8</v>
      </c>
      <c r="Q1594" s="9" t="s">
        <v>8</v>
      </c>
      <c r="R1594" s="11" t="s">
        <v>8</v>
      </c>
      <c r="S1594" s="7" t="s">
        <v>8</v>
      </c>
      <c r="T1594" s="9" t="s">
        <v>8</v>
      </c>
    </row>
    <row r="1595" spans="1:20" ht="14.1" customHeight="1" x14ac:dyDescent="0.3">
      <c r="A1595" s="3" t="s">
        <v>6001</v>
      </c>
      <c r="B1595" s="3" t="s">
        <v>7379</v>
      </c>
      <c r="C1595" s="11" t="s">
        <v>8</v>
      </c>
      <c r="D1595" s="7" t="s">
        <v>8</v>
      </c>
      <c r="E1595" s="9" t="s">
        <v>8</v>
      </c>
      <c r="F1595" s="11" t="s">
        <v>8</v>
      </c>
      <c r="G1595" s="7" t="s">
        <v>8</v>
      </c>
      <c r="H1595" s="9" t="s">
        <v>8</v>
      </c>
      <c r="I1595" s="11" t="s">
        <v>8</v>
      </c>
      <c r="J1595" s="7" t="s">
        <v>8</v>
      </c>
      <c r="K1595" s="9" t="s">
        <v>8</v>
      </c>
      <c r="L1595" s="11" t="s">
        <v>8</v>
      </c>
      <c r="M1595" s="7" t="s">
        <v>8</v>
      </c>
      <c r="N1595" s="9" t="s">
        <v>8</v>
      </c>
      <c r="O1595" s="11" t="s">
        <v>8</v>
      </c>
      <c r="P1595" s="7" t="s">
        <v>8</v>
      </c>
      <c r="Q1595" s="9" t="s">
        <v>8</v>
      </c>
      <c r="R1595" s="11" t="s">
        <v>8</v>
      </c>
      <c r="S1595" s="7" t="s">
        <v>8</v>
      </c>
      <c r="T1595" s="9" t="s">
        <v>8</v>
      </c>
    </row>
    <row r="1596" spans="1:20" ht="29.1" customHeight="1" x14ac:dyDescent="0.3">
      <c r="A1596" s="3" t="s">
        <v>6005</v>
      </c>
      <c r="B1596" s="2" t="s">
        <v>7956</v>
      </c>
      <c r="C1596" s="11" t="s">
        <v>8</v>
      </c>
      <c r="D1596" s="7" t="s">
        <v>8</v>
      </c>
      <c r="E1596" s="9" t="s">
        <v>8</v>
      </c>
      <c r="F1596" s="11" t="s">
        <v>8</v>
      </c>
      <c r="G1596" s="7" t="s">
        <v>8</v>
      </c>
      <c r="H1596" s="9" t="s">
        <v>8</v>
      </c>
      <c r="I1596" s="11" t="s">
        <v>8</v>
      </c>
      <c r="J1596" s="7" t="s">
        <v>8</v>
      </c>
      <c r="K1596" s="9" t="s">
        <v>8</v>
      </c>
      <c r="L1596" s="11" t="s">
        <v>8</v>
      </c>
      <c r="M1596" s="7" t="s">
        <v>8</v>
      </c>
      <c r="N1596" s="9" t="s">
        <v>8</v>
      </c>
      <c r="O1596" s="11" t="s">
        <v>8</v>
      </c>
      <c r="P1596" s="7" t="s">
        <v>8</v>
      </c>
      <c r="Q1596" s="9" t="s">
        <v>8</v>
      </c>
      <c r="R1596" s="11" t="s">
        <v>8</v>
      </c>
      <c r="S1596" s="7" t="s">
        <v>8</v>
      </c>
      <c r="T1596" s="9" t="s">
        <v>8</v>
      </c>
    </row>
    <row r="1597" spans="1:20" ht="29.1" customHeight="1" x14ac:dyDescent="0.3">
      <c r="A1597" s="3" t="s">
        <v>6008</v>
      </c>
      <c r="B1597" s="2" t="s">
        <v>7957</v>
      </c>
      <c r="C1597" s="11" t="s">
        <v>8</v>
      </c>
      <c r="D1597" s="7" t="s">
        <v>8</v>
      </c>
      <c r="E1597" s="9" t="s">
        <v>8</v>
      </c>
      <c r="F1597" s="11" t="s">
        <v>8</v>
      </c>
      <c r="G1597" s="7" t="s">
        <v>8</v>
      </c>
      <c r="H1597" s="9" t="s">
        <v>8</v>
      </c>
      <c r="I1597" s="11" t="s">
        <v>8</v>
      </c>
      <c r="J1597" s="7" t="s">
        <v>8</v>
      </c>
      <c r="K1597" s="9" t="s">
        <v>8</v>
      </c>
      <c r="L1597" s="11" t="s">
        <v>8</v>
      </c>
      <c r="M1597" s="7" t="s">
        <v>8</v>
      </c>
      <c r="N1597" s="9" t="s">
        <v>8</v>
      </c>
      <c r="O1597" s="11" t="s">
        <v>8</v>
      </c>
      <c r="P1597" s="7" t="s">
        <v>8</v>
      </c>
      <c r="Q1597" s="9" t="s">
        <v>8</v>
      </c>
      <c r="R1597" s="11" t="s">
        <v>8</v>
      </c>
      <c r="S1597" s="7" t="s">
        <v>8</v>
      </c>
      <c r="T1597" s="9" t="s">
        <v>8</v>
      </c>
    </row>
    <row r="1598" spans="1:20" ht="29.1" customHeight="1" x14ac:dyDescent="0.3">
      <c r="A1598" s="3" t="s">
        <v>6013</v>
      </c>
      <c r="B1598" s="2" t="s">
        <v>7958</v>
      </c>
      <c r="C1598" s="11">
        <v>182</v>
      </c>
      <c r="D1598" s="7">
        <v>116.17540785</v>
      </c>
      <c r="E1598" s="9">
        <v>7251.51224341138</v>
      </c>
      <c r="F1598" s="11">
        <v>12</v>
      </c>
      <c r="G1598" s="7">
        <v>155.53298986999999</v>
      </c>
      <c r="H1598" s="9">
        <v>9672.4428227072294</v>
      </c>
      <c r="I1598" s="11">
        <v>61</v>
      </c>
      <c r="J1598" s="7">
        <v>117.6924858</v>
      </c>
      <c r="K1598" s="9">
        <v>7415.4901461066902</v>
      </c>
      <c r="L1598" s="11" t="s">
        <v>8</v>
      </c>
      <c r="M1598" s="7" t="s">
        <v>8</v>
      </c>
      <c r="N1598" s="9" t="s">
        <v>8</v>
      </c>
      <c r="O1598" s="11">
        <v>13</v>
      </c>
      <c r="P1598" s="7">
        <v>103.36310272</v>
      </c>
      <c r="Q1598" s="9">
        <v>6397.6988582861904</v>
      </c>
      <c r="R1598" s="11" t="s">
        <v>8</v>
      </c>
      <c r="S1598" s="7" t="s">
        <v>8</v>
      </c>
      <c r="T1598" s="9" t="s">
        <v>8</v>
      </c>
    </row>
    <row r="1599" spans="1:20" ht="14.1" customHeight="1" x14ac:dyDescent="0.3">
      <c r="A1599" s="3" t="s">
        <v>6016</v>
      </c>
      <c r="B1599" s="3" t="s">
        <v>7383</v>
      </c>
      <c r="C1599" s="11" t="s">
        <v>8</v>
      </c>
      <c r="D1599" s="7" t="s">
        <v>8</v>
      </c>
      <c r="E1599" s="9" t="s">
        <v>8</v>
      </c>
      <c r="F1599" s="11" t="s">
        <v>8</v>
      </c>
      <c r="G1599" s="7" t="s">
        <v>8</v>
      </c>
      <c r="H1599" s="9" t="s">
        <v>8</v>
      </c>
      <c r="I1599" s="11" t="s">
        <v>8</v>
      </c>
      <c r="J1599" s="7" t="s">
        <v>8</v>
      </c>
      <c r="K1599" s="9" t="s">
        <v>8</v>
      </c>
      <c r="L1599" s="11" t="s">
        <v>8</v>
      </c>
      <c r="M1599" s="7" t="s">
        <v>8</v>
      </c>
      <c r="N1599" s="9" t="s">
        <v>8</v>
      </c>
      <c r="O1599" s="11" t="s">
        <v>8</v>
      </c>
      <c r="P1599" s="7" t="s">
        <v>8</v>
      </c>
      <c r="Q1599" s="9" t="s">
        <v>8</v>
      </c>
      <c r="R1599" s="11" t="s">
        <v>8</v>
      </c>
      <c r="S1599" s="7" t="s">
        <v>8</v>
      </c>
      <c r="T1599" s="9" t="s">
        <v>8</v>
      </c>
    </row>
    <row r="1600" spans="1:20" ht="29.1" customHeight="1" x14ac:dyDescent="0.3">
      <c r="A1600" s="3" t="s">
        <v>6019</v>
      </c>
      <c r="B1600" s="2" t="s">
        <v>7959</v>
      </c>
      <c r="C1600" s="11" t="s">
        <v>8</v>
      </c>
      <c r="D1600" s="7" t="s">
        <v>8</v>
      </c>
      <c r="E1600" s="9" t="s">
        <v>8</v>
      </c>
      <c r="F1600" s="11" t="s">
        <v>8</v>
      </c>
      <c r="G1600" s="7" t="s">
        <v>8</v>
      </c>
      <c r="H1600" s="9" t="s">
        <v>8</v>
      </c>
      <c r="I1600" s="11" t="s">
        <v>8</v>
      </c>
      <c r="J1600" s="7" t="s">
        <v>8</v>
      </c>
      <c r="K1600" s="9" t="s">
        <v>8</v>
      </c>
      <c r="L1600" s="11" t="s">
        <v>8</v>
      </c>
      <c r="M1600" s="7" t="s">
        <v>8</v>
      </c>
      <c r="N1600" s="9" t="s">
        <v>8</v>
      </c>
      <c r="O1600" s="11" t="s">
        <v>8</v>
      </c>
      <c r="P1600" s="7" t="s">
        <v>8</v>
      </c>
      <c r="Q1600" s="9" t="s">
        <v>8</v>
      </c>
      <c r="R1600" s="11" t="s">
        <v>8</v>
      </c>
      <c r="S1600" s="7" t="s">
        <v>8</v>
      </c>
      <c r="T1600" s="9" t="s">
        <v>8</v>
      </c>
    </row>
    <row r="1601" spans="1:20" ht="29.1" customHeight="1" x14ac:dyDescent="0.3">
      <c r="A1601" s="3" t="s">
        <v>6023</v>
      </c>
      <c r="B1601" s="2" t="s">
        <v>7960</v>
      </c>
      <c r="C1601" s="11" t="s">
        <v>8</v>
      </c>
      <c r="D1601" s="7" t="s">
        <v>8</v>
      </c>
      <c r="E1601" s="9" t="s">
        <v>8</v>
      </c>
      <c r="F1601" s="11" t="s">
        <v>8</v>
      </c>
      <c r="G1601" s="7" t="s">
        <v>8</v>
      </c>
      <c r="H1601" s="9" t="s">
        <v>8</v>
      </c>
      <c r="I1601" s="11" t="s">
        <v>8</v>
      </c>
      <c r="J1601" s="7" t="s">
        <v>8</v>
      </c>
      <c r="K1601" s="9" t="s">
        <v>8</v>
      </c>
      <c r="L1601" s="11" t="s">
        <v>8</v>
      </c>
      <c r="M1601" s="7" t="s">
        <v>8</v>
      </c>
      <c r="N1601" s="9" t="s">
        <v>8</v>
      </c>
      <c r="O1601" s="11" t="s">
        <v>8</v>
      </c>
      <c r="P1601" s="7" t="s">
        <v>8</v>
      </c>
      <c r="Q1601" s="9" t="s">
        <v>8</v>
      </c>
      <c r="R1601" s="11" t="s">
        <v>8</v>
      </c>
      <c r="S1601" s="7" t="s">
        <v>8</v>
      </c>
      <c r="T1601" s="9" t="s">
        <v>8</v>
      </c>
    </row>
    <row r="1602" spans="1:20" ht="14.1" customHeight="1" x14ac:dyDescent="0.3">
      <c r="A1602" s="3" t="s">
        <v>6027</v>
      </c>
      <c r="B1602" s="3" t="s">
        <v>7386</v>
      </c>
      <c r="C1602" s="11" t="s">
        <v>8</v>
      </c>
      <c r="D1602" s="7" t="s">
        <v>8</v>
      </c>
      <c r="E1602" s="9" t="s">
        <v>8</v>
      </c>
      <c r="F1602" s="11" t="s">
        <v>8</v>
      </c>
      <c r="G1602" s="7" t="s">
        <v>8</v>
      </c>
      <c r="H1602" s="9" t="s">
        <v>8</v>
      </c>
      <c r="I1602" s="11" t="s">
        <v>8</v>
      </c>
      <c r="J1602" s="7" t="s">
        <v>8</v>
      </c>
      <c r="K1602" s="9" t="s">
        <v>8</v>
      </c>
      <c r="L1602" s="11" t="s">
        <v>8</v>
      </c>
      <c r="M1602" s="7" t="s">
        <v>8</v>
      </c>
      <c r="N1602" s="9" t="s">
        <v>8</v>
      </c>
      <c r="O1602" s="11" t="s">
        <v>8</v>
      </c>
      <c r="P1602" s="7" t="s">
        <v>8</v>
      </c>
      <c r="Q1602" s="9" t="s">
        <v>8</v>
      </c>
      <c r="R1602" s="11" t="s">
        <v>8</v>
      </c>
      <c r="S1602" s="7" t="s">
        <v>8</v>
      </c>
      <c r="T1602" s="9" t="s">
        <v>8</v>
      </c>
    </row>
    <row r="1603" spans="1:20" ht="43.15" customHeight="1" x14ac:dyDescent="0.3">
      <c r="A1603" s="3" t="s">
        <v>6031</v>
      </c>
      <c r="B1603" s="2" t="s">
        <v>7961</v>
      </c>
      <c r="C1603" s="11" t="s">
        <v>8</v>
      </c>
      <c r="D1603" s="7" t="s">
        <v>8</v>
      </c>
      <c r="E1603" s="9" t="s">
        <v>8</v>
      </c>
      <c r="F1603" s="11" t="s">
        <v>8</v>
      </c>
      <c r="G1603" s="7" t="s">
        <v>8</v>
      </c>
      <c r="H1603" s="9" t="s">
        <v>8</v>
      </c>
      <c r="I1603" s="11" t="s">
        <v>8</v>
      </c>
      <c r="J1603" s="7" t="s">
        <v>8</v>
      </c>
      <c r="K1603" s="9" t="s">
        <v>8</v>
      </c>
      <c r="L1603" s="11" t="s">
        <v>8</v>
      </c>
      <c r="M1603" s="7" t="s">
        <v>8</v>
      </c>
      <c r="N1603" s="9" t="s">
        <v>8</v>
      </c>
      <c r="O1603" s="11" t="s">
        <v>8</v>
      </c>
      <c r="P1603" s="7" t="s">
        <v>8</v>
      </c>
      <c r="Q1603" s="9" t="s">
        <v>8</v>
      </c>
      <c r="R1603" s="11" t="s">
        <v>8</v>
      </c>
      <c r="S1603" s="7" t="s">
        <v>8</v>
      </c>
      <c r="T1603" s="9" t="s">
        <v>8</v>
      </c>
    </row>
    <row r="1604" spans="1:20" ht="29.1" customHeight="1" x14ac:dyDescent="0.3">
      <c r="A1604" s="3" t="s">
        <v>6034</v>
      </c>
      <c r="B1604" s="2" t="s">
        <v>7962</v>
      </c>
      <c r="C1604" s="11">
        <v>13</v>
      </c>
      <c r="D1604" s="7">
        <v>172.42253866999999</v>
      </c>
      <c r="E1604" s="9">
        <v>10058.679285341001</v>
      </c>
      <c r="F1604" s="11" t="s">
        <v>8</v>
      </c>
      <c r="G1604" s="7" t="s">
        <v>8</v>
      </c>
      <c r="H1604" s="9" t="s">
        <v>8</v>
      </c>
      <c r="I1604" s="11" t="s">
        <v>8</v>
      </c>
      <c r="J1604" s="7" t="s">
        <v>8</v>
      </c>
      <c r="K1604" s="9" t="s">
        <v>8</v>
      </c>
      <c r="L1604" s="11" t="s">
        <v>8</v>
      </c>
      <c r="M1604" s="7" t="s">
        <v>8</v>
      </c>
      <c r="N1604" s="9" t="s">
        <v>8</v>
      </c>
      <c r="O1604" s="11" t="s">
        <v>8</v>
      </c>
      <c r="P1604" s="7" t="s">
        <v>8</v>
      </c>
      <c r="Q1604" s="9" t="s">
        <v>8</v>
      </c>
      <c r="R1604" s="11" t="s">
        <v>8</v>
      </c>
      <c r="S1604" s="7" t="s">
        <v>8</v>
      </c>
      <c r="T1604" s="9" t="s">
        <v>8</v>
      </c>
    </row>
    <row r="1605" spans="1:20" ht="29.1" customHeight="1" x14ac:dyDescent="0.3">
      <c r="A1605" s="3" t="s">
        <v>6037</v>
      </c>
      <c r="B1605" s="2" t="s">
        <v>7963</v>
      </c>
      <c r="C1605" s="11" t="s">
        <v>8</v>
      </c>
      <c r="D1605" s="7" t="s">
        <v>8</v>
      </c>
      <c r="E1605" s="9" t="s">
        <v>8</v>
      </c>
      <c r="F1605" s="11" t="s">
        <v>8</v>
      </c>
      <c r="G1605" s="7" t="s">
        <v>8</v>
      </c>
      <c r="H1605" s="9" t="s">
        <v>8</v>
      </c>
      <c r="I1605" s="11" t="s">
        <v>8</v>
      </c>
      <c r="J1605" s="7" t="s">
        <v>8</v>
      </c>
      <c r="K1605" s="9" t="s">
        <v>8</v>
      </c>
      <c r="L1605" s="11" t="s">
        <v>8</v>
      </c>
      <c r="M1605" s="7" t="s">
        <v>8</v>
      </c>
      <c r="N1605" s="9" t="s">
        <v>8</v>
      </c>
      <c r="O1605" s="11" t="s">
        <v>8</v>
      </c>
      <c r="P1605" s="7" t="s">
        <v>8</v>
      </c>
      <c r="Q1605" s="9" t="s">
        <v>8</v>
      </c>
      <c r="R1605" s="11" t="s">
        <v>8</v>
      </c>
      <c r="S1605" s="7" t="s">
        <v>8</v>
      </c>
      <c r="T1605" s="9" t="s">
        <v>8</v>
      </c>
    </row>
    <row r="1606" spans="1:20" ht="29.1" customHeight="1" x14ac:dyDescent="0.3">
      <c r="A1606" s="3" t="s">
        <v>6040</v>
      </c>
      <c r="B1606" s="2" t="s">
        <v>7964</v>
      </c>
      <c r="C1606" s="11">
        <v>32</v>
      </c>
      <c r="D1606" s="7">
        <v>61.231558497999998</v>
      </c>
      <c r="E1606" s="9">
        <v>5026.0231130206203</v>
      </c>
      <c r="F1606" s="11" t="s">
        <v>8</v>
      </c>
      <c r="G1606" s="7" t="s">
        <v>8</v>
      </c>
      <c r="H1606" s="9" t="s">
        <v>8</v>
      </c>
      <c r="I1606" s="11" t="s">
        <v>8</v>
      </c>
      <c r="J1606" s="7" t="s">
        <v>8</v>
      </c>
      <c r="K1606" s="9" t="s">
        <v>8</v>
      </c>
      <c r="L1606" s="11" t="s">
        <v>8</v>
      </c>
      <c r="M1606" s="7" t="s">
        <v>8</v>
      </c>
      <c r="N1606" s="9" t="s">
        <v>8</v>
      </c>
      <c r="O1606" s="11" t="s">
        <v>8</v>
      </c>
      <c r="P1606" s="7" t="s">
        <v>8</v>
      </c>
      <c r="Q1606" s="9" t="s">
        <v>8</v>
      </c>
      <c r="R1606" s="11" t="s">
        <v>8</v>
      </c>
      <c r="S1606" s="7" t="s">
        <v>8</v>
      </c>
      <c r="T1606" s="9" t="s">
        <v>8</v>
      </c>
    </row>
    <row r="1607" spans="1:20" ht="14.1" customHeight="1" x14ac:dyDescent="0.3">
      <c r="A1607" s="3" t="s">
        <v>6043</v>
      </c>
      <c r="B1607" s="3" t="s">
        <v>6044</v>
      </c>
      <c r="C1607" s="11" t="s">
        <v>8</v>
      </c>
      <c r="D1607" s="7" t="s">
        <v>8</v>
      </c>
      <c r="E1607" s="9" t="s">
        <v>8</v>
      </c>
      <c r="F1607" s="11" t="s">
        <v>8</v>
      </c>
      <c r="G1607" s="7" t="s">
        <v>8</v>
      </c>
      <c r="H1607" s="9" t="s">
        <v>8</v>
      </c>
      <c r="I1607" s="11" t="s">
        <v>8</v>
      </c>
      <c r="J1607" s="7" t="s">
        <v>8</v>
      </c>
      <c r="K1607" s="9" t="s">
        <v>8</v>
      </c>
      <c r="L1607" s="11" t="s">
        <v>8</v>
      </c>
      <c r="M1607" s="7" t="s">
        <v>8</v>
      </c>
      <c r="N1607" s="9" t="s">
        <v>8</v>
      </c>
      <c r="O1607" s="11" t="s">
        <v>8</v>
      </c>
      <c r="P1607" s="7" t="s">
        <v>8</v>
      </c>
      <c r="Q1607" s="9" t="s">
        <v>8</v>
      </c>
      <c r="R1607" s="11" t="s">
        <v>8</v>
      </c>
      <c r="S1607" s="7" t="s">
        <v>8</v>
      </c>
      <c r="T1607" s="9" t="s">
        <v>8</v>
      </c>
    </row>
    <row r="1608" spans="1:20" ht="29.1" customHeight="1" x14ac:dyDescent="0.3">
      <c r="A1608" s="3" t="s">
        <v>6046</v>
      </c>
      <c r="B1608" s="2" t="s">
        <v>7965</v>
      </c>
      <c r="C1608" s="11" t="s">
        <v>8</v>
      </c>
      <c r="D1608" s="7" t="s">
        <v>8</v>
      </c>
      <c r="E1608" s="9" t="s">
        <v>8</v>
      </c>
      <c r="F1608" s="11" t="s">
        <v>8</v>
      </c>
      <c r="G1608" s="7" t="s">
        <v>8</v>
      </c>
      <c r="H1608" s="9" t="s">
        <v>8</v>
      </c>
      <c r="I1608" s="11" t="s">
        <v>8</v>
      </c>
      <c r="J1608" s="7" t="s">
        <v>8</v>
      </c>
      <c r="K1608" s="9" t="s">
        <v>8</v>
      </c>
      <c r="L1608" s="11" t="s">
        <v>8</v>
      </c>
      <c r="M1608" s="7" t="s">
        <v>8</v>
      </c>
      <c r="N1608" s="9" t="s">
        <v>8</v>
      </c>
      <c r="O1608" s="11" t="s">
        <v>8</v>
      </c>
      <c r="P1608" s="7" t="s">
        <v>8</v>
      </c>
      <c r="Q1608" s="9" t="s">
        <v>8</v>
      </c>
      <c r="R1608" s="11" t="s">
        <v>8</v>
      </c>
      <c r="S1608" s="7" t="s">
        <v>8</v>
      </c>
      <c r="T1608" s="9" t="s">
        <v>8</v>
      </c>
    </row>
    <row r="1609" spans="1:20" ht="29.1" customHeight="1" x14ac:dyDescent="0.3">
      <c r="A1609" s="3" t="s">
        <v>6049</v>
      </c>
      <c r="B1609" s="2" t="s">
        <v>7966</v>
      </c>
      <c r="C1609" s="11" t="s">
        <v>8</v>
      </c>
      <c r="D1609" s="7" t="s">
        <v>8</v>
      </c>
      <c r="E1609" s="9" t="s">
        <v>8</v>
      </c>
      <c r="F1609" s="11" t="s">
        <v>8</v>
      </c>
      <c r="G1609" s="7" t="s">
        <v>8</v>
      </c>
      <c r="H1609" s="9" t="s">
        <v>8</v>
      </c>
      <c r="I1609" s="11" t="s">
        <v>8</v>
      </c>
      <c r="J1609" s="7" t="s">
        <v>8</v>
      </c>
      <c r="K1609" s="9" t="s">
        <v>8</v>
      </c>
      <c r="L1609" s="11" t="s">
        <v>8</v>
      </c>
      <c r="M1609" s="7" t="s">
        <v>8</v>
      </c>
      <c r="N1609" s="9" t="s">
        <v>8</v>
      </c>
      <c r="O1609" s="11" t="s">
        <v>8</v>
      </c>
      <c r="P1609" s="7" t="s">
        <v>8</v>
      </c>
      <c r="Q1609" s="9" t="s">
        <v>8</v>
      </c>
      <c r="R1609" s="11" t="s">
        <v>8</v>
      </c>
      <c r="S1609" s="7" t="s">
        <v>8</v>
      </c>
      <c r="T1609" s="9" t="s">
        <v>8</v>
      </c>
    </row>
  </sheetData>
  <mergeCells count="8">
    <mergeCell ref="A6:T6"/>
    <mergeCell ref="A7:T7"/>
    <mergeCell ref="A8:T8"/>
    <mergeCell ref="A1:T1"/>
    <mergeCell ref="A2:T2"/>
    <mergeCell ref="A3:T3"/>
    <mergeCell ref="A4:T4"/>
    <mergeCell ref="A5:T5"/>
  </mergeCells>
  <pageMargins left="0.05" right="0.05" top="0.5" bottom="0.5" header="0" footer="0"/>
  <pageSetup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848B5-7AC4-D943-8911-0192C8C09CCE}">
  <dimension ref="A1:D277"/>
  <sheetViews>
    <sheetView workbookViewId="0">
      <selection activeCell="D1" sqref="D1:D1048576"/>
    </sheetView>
  </sheetViews>
  <sheetFormatPr defaultColWidth="10.85546875" defaultRowHeight="11.65" x14ac:dyDescent="0.3"/>
  <cols>
    <col min="2" max="3" width="10.85546875" style="13"/>
  </cols>
  <sheetData>
    <row r="1" spans="1:4" ht="24" x14ac:dyDescent="0.35">
      <c r="A1" s="1" t="s">
        <v>26</v>
      </c>
      <c r="B1" s="1" t="s">
        <v>8095</v>
      </c>
      <c r="C1" s="4" t="s">
        <v>8091</v>
      </c>
      <c r="D1" s="5" t="s">
        <v>8096</v>
      </c>
    </row>
    <row r="2" spans="1:4" x14ac:dyDescent="0.3">
      <c r="A2" s="3" t="s">
        <v>44</v>
      </c>
      <c r="B2" s="3">
        <v>2015</v>
      </c>
      <c r="C2" s="51" t="s">
        <v>8092</v>
      </c>
      <c r="D2" s="53">
        <v>3.24</v>
      </c>
    </row>
    <row r="3" spans="1:4" x14ac:dyDescent="0.3">
      <c r="A3" s="3" t="s">
        <v>354</v>
      </c>
      <c r="B3" s="3">
        <v>2015</v>
      </c>
      <c r="C3" s="51" t="s">
        <v>8092</v>
      </c>
      <c r="D3" s="53">
        <v>2.91</v>
      </c>
    </row>
    <row r="4" spans="1:4" x14ac:dyDescent="0.3">
      <c r="A4" s="3" t="s">
        <v>587</v>
      </c>
      <c r="B4" s="3">
        <v>2015</v>
      </c>
      <c r="C4" s="51" t="s">
        <v>8092</v>
      </c>
      <c r="D4" s="53">
        <v>3.61</v>
      </c>
    </row>
    <row r="5" spans="1:4" x14ac:dyDescent="0.3">
      <c r="A5" s="3" t="s">
        <v>778</v>
      </c>
      <c r="B5" s="3">
        <v>2015</v>
      </c>
      <c r="C5" s="51" t="s">
        <v>8092</v>
      </c>
      <c r="D5" s="53">
        <v>3.41</v>
      </c>
    </row>
    <row r="6" spans="1:4" x14ac:dyDescent="0.3">
      <c r="A6" s="3" t="s">
        <v>1201</v>
      </c>
      <c r="B6" s="3">
        <v>2015</v>
      </c>
      <c r="C6" s="51" t="s">
        <v>8092</v>
      </c>
      <c r="D6" s="53">
        <v>3.88</v>
      </c>
    </row>
    <row r="7" spans="1:4" x14ac:dyDescent="0.3">
      <c r="A7" s="3" t="s">
        <v>1642</v>
      </c>
      <c r="B7" s="3">
        <v>2015</v>
      </c>
      <c r="C7" s="51" t="s">
        <v>8092</v>
      </c>
      <c r="D7" s="53">
        <v>2.96</v>
      </c>
    </row>
    <row r="8" spans="1:4" x14ac:dyDescent="0.3">
      <c r="A8" s="3" t="s">
        <v>1799</v>
      </c>
      <c r="B8" s="3">
        <v>2015</v>
      </c>
      <c r="C8" s="51" t="s">
        <v>8092</v>
      </c>
      <c r="D8" s="53">
        <v>2.82</v>
      </c>
    </row>
    <row r="9" spans="1:4" x14ac:dyDescent="0.3">
      <c r="A9" s="3" t="s">
        <v>1934</v>
      </c>
      <c r="B9" s="3">
        <v>2015</v>
      </c>
      <c r="C9" s="51" t="s">
        <v>8092</v>
      </c>
      <c r="D9" s="53">
        <v>2.58</v>
      </c>
    </row>
    <row r="10" spans="1:4" x14ac:dyDescent="0.3">
      <c r="A10" s="3" t="s">
        <v>2367</v>
      </c>
      <c r="B10" s="3">
        <v>2015</v>
      </c>
      <c r="C10" s="51" t="s">
        <v>8092</v>
      </c>
      <c r="D10" s="53">
        <v>2.17</v>
      </c>
    </row>
    <row r="11" spans="1:4" x14ac:dyDescent="0.3">
      <c r="A11" s="3" t="s">
        <v>2273</v>
      </c>
      <c r="B11" s="3">
        <v>2015</v>
      </c>
      <c r="C11" s="51" t="s">
        <v>8092</v>
      </c>
      <c r="D11" s="53">
        <v>2.99</v>
      </c>
    </row>
    <row r="12" spans="1:4" x14ac:dyDescent="0.3">
      <c r="A12" s="3" t="s">
        <v>2553</v>
      </c>
      <c r="B12" s="3">
        <v>2015</v>
      </c>
      <c r="C12" s="51" t="s">
        <v>8092</v>
      </c>
      <c r="D12" s="53">
        <v>1.96</v>
      </c>
    </row>
    <row r="13" spans="1:4" x14ac:dyDescent="0.3">
      <c r="A13" s="3" t="s">
        <v>3037</v>
      </c>
      <c r="B13" s="3">
        <v>2015</v>
      </c>
      <c r="C13" s="51" t="s">
        <v>8092</v>
      </c>
      <c r="D13" s="53">
        <v>2.71</v>
      </c>
    </row>
    <row r="14" spans="1:4" x14ac:dyDescent="0.3">
      <c r="A14" s="3" t="s">
        <v>3296</v>
      </c>
      <c r="B14" s="3">
        <v>2015</v>
      </c>
      <c r="C14" s="51" t="s">
        <v>8092</v>
      </c>
      <c r="D14" s="53">
        <v>2.85</v>
      </c>
    </row>
    <row r="15" spans="1:4" x14ac:dyDescent="0.3">
      <c r="A15" s="3" t="s">
        <v>3412</v>
      </c>
      <c r="B15" s="3">
        <v>2015</v>
      </c>
      <c r="C15" s="51" t="s">
        <v>8092</v>
      </c>
      <c r="D15" s="53">
        <v>2.82</v>
      </c>
    </row>
    <row r="16" spans="1:4" x14ac:dyDescent="0.3">
      <c r="A16" s="3" t="s">
        <v>3504</v>
      </c>
      <c r="B16" s="3">
        <v>2015</v>
      </c>
      <c r="C16" s="51" t="s">
        <v>8092</v>
      </c>
      <c r="D16" s="53">
        <v>3.3</v>
      </c>
    </row>
    <row r="17" spans="1:4" x14ac:dyDescent="0.3">
      <c r="A17" s="3" t="s">
        <v>3631</v>
      </c>
      <c r="B17" s="3">
        <v>2015</v>
      </c>
      <c r="C17" s="51" t="s">
        <v>8092</v>
      </c>
      <c r="D17" s="53">
        <v>1.75</v>
      </c>
    </row>
    <row r="18" spans="1:4" x14ac:dyDescent="0.3">
      <c r="A18" s="3" t="s">
        <v>3973</v>
      </c>
      <c r="B18" s="3">
        <v>2015</v>
      </c>
      <c r="C18" s="51" t="s">
        <v>8092</v>
      </c>
      <c r="D18" s="53">
        <v>2.98</v>
      </c>
    </row>
    <row r="19" spans="1:4" x14ac:dyDescent="0.3">
      <c r="A19" s="3" t="s">
        <v>4457</v>
      </c>
      <c r="B19" s="3">
        <v>2015</v>
      </c>
      <c r="C19" s="51" t="s">
        <v>8092</v>
      </c>
      <c r="D19" s="53">
        <v>2.2799999999999998</v>
      </c>
    </row>
    <row r="20" spans="1:4" x14ac:dyDescent="0.3">
      <c r="A20" s="3" t="s">
        <v>4696</v>
      </c>
      <c r="B20" s="3">
        <v>2015</v>
      </c>
      <c r="C20" s="51" t="s">
        <v>8092</v>
      </c>
      <c r="D20" s="53">
        <v>2.17</v>
      </c>
    </row>
    <row r="21" spans="1:4" x14ac:dyDescent="0.3">
      <c r="A21" s="3" t="s">
        <v>4885</v>
      </c>
      <c r="B21" s="3">
        <v>2015</v>
      </c>
      <c r="C21" s="51" t="s">
        <v>8092</v>
      </c>
      <c r="D21" s="53">
        <v>3.03</v>
      </c>
    </row>
    <row r="22" spans="1:4" x14ac:dyDescent="0.3">
      <c r="A22" s="3" t="s">
        <v>5536</v>
      </c>
      <c r="B22" s="3">
        <v>2015</v>
      </c>
      <c r="C22" s="51" t="s">
        <v>8092</v>
      </c>
      <c r="D22" s="53">
        <v>2.5299999999999998</v>
      </c>
    </row>
    <row r="23" spans="1:4" x14ac:dyDescent="0.3">
      <c r="A23" s="3" t="s">
        <v>44</v>
      </c>
      <c r="B23" s="3">
        <v>2015</v>
      </c>
      <c r="C23" s="52" t="s">
        <v>8093</v>
      </c>
      <c r="D23" s="53">
        <v>2.13</v>
      </c>
    </row>
    <row r="24" spans="1:4" x14ac:dyDescent="0.3">
      <c r="A24" s="3" t="s">
        <v>354</v>
      </c>
      <c r="B24" s="3">
        <v>2015</v>
      </c>
      <c r="C24" s="52" t="s">
        <v>8093</v>
      </c>
      <c r="D24" s="53">
        <v>1.71</v>
      </c>
    </row>
    <row r="25" spans="1:4" x14ac:dyDescent="0.3">
      <c r="A25" s="3" t="s">
        <v>587</v>
      </c>
      <c r="B25" s="3">
        <v>2015</v>
      </c>
      <c r="C25" s="52" t="s">
        <v>8093</v>
      </c>
      <c r="D25" s="53">
        <v>1.81</v>
      </c>
    </row>
    <row r="26" spans="1:4" x14ac:dyDescent="0.3">
      <c r="A26" s="3" t="s">
        <v>778</v>
      </c>
      <c r="B26" s="3">
        <v>2015</v>
      </c>
      <c r="C26" s="52" t="s">
        <v>8093</v>
      </c>
      <c r="D26" s="53">
        <v>1.74</v>
      </c>
    </row>
    <row r="27" spans="1:4" x14ac:dyDescent="0.3">
      <c r="A27" s="3" t="s">
        <v>1201</v>
      </c>
      <c r="B27" s="3">
        <v>2015</v>
      </c>
      <c r="C27" s="52" t="s">
        <v>8093</v>
      </c>
      <c r="D27" s="53">
        <v>2.27</v>
      </c>
    </row>
    <row r="28" spans="1:4" x14ac:dyDescent="0.3">
      <c r="A28" s="3" t="s">
        <v>1642</v>
      </c>
      <c r="B28" s="3">
        <v>2015</v>
      </c>
      <c r="C28" s="52" t="s">
        <v>8093</v>
      </c>
      <c r="D28" s="53">
        <v>2.12</v>
      </c>
    </row>
    <row r="29" spans="1:4" x14ac:dyDescent="0.3">
      <c r="A29" s="3" t="s">
        <v>1799</v>
      </c>
      <c r="B29" s="3">
        <v>2015</v>
      </c>
      <c r="C29" s="52" t="s">
        <v>8093</v>
      </c>
      <c r="D29" s="53">
        <v>2.2400000000000002</v>
      </c>
    </row>
    <row r="30" spans="1:4" x14ac:dyDescent="0.3">
      <c r="A30" s="3" t="s">
        <v>1934</v>
      </c>
      <c r="B30" s="3">
        <v>2015</v>
      </c>
      <c r="C30" s="52" t="s">
        <v>8093</v>
      </c>
      <c r="D30" s="53">
        <v>2.1800000000000002</v>
      </c>
    </row>
    <row r="31" spans="1:4" x14ac:dyDescent="0.3">
      <c r="A31" s="3" t="s">
        <v>2367</v>
      </c>
      <c r="B31" s="3">
        <v>2015</v>
      </c>
      <c r="C31" s="52" t="s">
        <v>8093</v>
      </c>
      <c r="D31" s="53">
        <v>1.75</v>
      </c>
    </row>
    <row r="32" spans="1:4" x14ac:dyDescent="0.3">
      <c r="A32" s="3" t="s">
        <v>2273</v>
      </c>
      <c r="B32" s="3">
        <v>2015</v>
      </c>
      <c r="C32" s="52" t="s">
        <v>8093</v>
      </c>
      <c r="D32" s="53">
        <v>2.34</v>
      </c>
    </row>
    <row r="33" spans="1:4" x14ac:dyDescent="0.3">
      <c r="A33" s="3" t="s">
        <v>2553</v>
      </c>
      <c r="B33" s="3">
        <v>2015</v>
      </c>
      <c r="C33" s="52" t="s">
        <v>8093</v>
      </c>
      <c r="D33" s="53">
        <v>1.5</v>
      </c>
    </row>
    <row r="34" spans="1:4" x14ac:dyDescent="0.3">
      <c r="A34" s="3" t="s">
        <v>3037</v>
      </c>
      <c r="B34" s="3">
        <v>2015</v>
      </c>
      <c r="C34" s="52" t="s">
        <v>8093</v>
      </c>
      <c r="D34" s="53">
        <v>1.81</v>
      </c>
    </row>
    <row r="35" spans="1:4" x14ac:dyDescent="0.3">
      <c r="A35" s="3" t="s">
        <v>3296</v>
      </c>
      <c r="B35" s="3">
        <v>2015</v>
      </c>
      <c r="C35" s="52" t="s">
        <v>8093</v>
      </c>
      <c r="D35" s="53">
        <v>3.58</v>
      </c>
    </row>
    <row r="36" spans="1:4" x14ac:dyDescent="0.3">
      <c r="A36" s="3" t="s">
        <v>3412</v>
      </c>
      <c r="B36" s="3">
        <v>2015</v>
      </c>
      <c r="C36" s="52" t="s">
        <v>8093</v>
      </c>
      <c r="D36" s="53">
        <v>1.77</v>
      </c>
    </row>
    <row r="37" spans="1:4" x14ac:dyDescent="0.3">
      <c r="A37" s="3" t="s">
        <v>3504</v>
      </c>
      <c r="B37" s="3">
        <v>2015</v>
      </c>
      <c r="C37" s="52" t="s">
        <v>8093</v>
      </c>
      <c r="D37" s="53">
        <v>1.87</v>
      </c>
    </row>
    <row r="38" spans="1:4" x14ac:dyDescent="0.3">
      <c r="A38" s="3" t="s">
        <v>3631</v>
      </c>
      <c r="B38" s="3">
        <v>2015</v>
      </c>
      <c r="C38" s="52" t="s">
        <v>8093</v>
      </c>
      <c r="D38" s="53">
        <v>1.71</v>
      </c>
    </row>
    <row r="39" spans="1:4" x14ac:dyDescent="0.3">
      <c r="A39" s="3" t="s">
        <v>3973</v>
      </c>
      <c r="B39" s="3">
        <v>2015</v>
      </c>
      <c r="C39" s="52" t="s">
        <v>8093</v>
      </c>
      <c r="D39" s="53">
        <v>1.87</v>
      </c>
    </row>
    <row r="40" spans="1:4" x14ac:dyDescent="0.3">
      <c r="A40" s="3" t="s">
        <v>4457</v>
      </c>
      <c r="B40" s="3">
        <v>2015</v>
      </c>
      <c r="C40" s="52" t="s">
        <v>8093</v>
      </c>
      <c r="D40" s="53">
        <v>1.4</v>
      </c>
    </row>
    <row r="41" spans="1:4" x14ac:dyDescent="0.3">
      <c r="A41" s="3" t="s">
        <v>4696</v>
      </c>
      <c r="B41" s="3">
        <v>2015</v>
      </c>
      <c r="C41" s="52" t="s">
        <v>8093</v>
      </c>
      <c r="D41" s="53">
        <v>2.04</v>
      </c>
    </row>
    <row r="42" spans="1:4" x14ac:dyDescent="0.3">
      <c r="A42" s="3" t="s">
        <v>4885</v>
      </c>
      <c r="B42" s="3">
        <v>2015</v>
      </c>
      <c r="C42" s="52" t="s">
        <v>8093</v>
      </c>
      <c r="D42" s="53">
        <v>2.09</v>
      </c>
    </row>
    <row r="43" spans="1:4" x14ac:dyDescent="0.3">
      <c r="A43" s="3" t="s">
        <v>5536</v>
      </c>
      <c r="B43" s="3">
        <v>2015</v>
      </c>
      <c r="C43" s="52" t="s">
        <v>8093</v>
      </c>
      <c r="D43" s="53">
        <v>1.76</v>
      </c>
    </row>
    <row r="44" spans="1:4" x14ac:dyDescent="0.3">
      <c r="A44" s="3" t="s">
        <v>44</v>
      </c>
      <c r="B44" s="3">
        <v>2015</v>
      </c>
      <c r="C44" s="51" t="s">
        <v>8094</v>
      </c>
      <c r="D44" s="53">
        <v>2.54</v>
      </c>
    </row>
    <row r="45" spans="1:4" x14ac:dyDescent="0.3">
      <c r="A45" s="3" t="s">
        <v>354</v>
      </c>
      <c r="B45" s="3">
        <v>2015</v>
      </c>
      <c r="C45" s="51" t="s">
        <v>8094</v>
      </c>
      <c r="D45" s="53">
        <v>2.06</v>
      </c>
    </row>
    <row r="46" spans="1:4" x14ac:dyDescent="0.3">
      <c r="A46" s="3" t="s">
        <v>587</v>
      </c>
      <c r="B46" s="3">
        <v>2015</v>
      </c>
      <c r="C46" s="51" t="s">
        <v>8094</v>
      </c>
      <c r="D46" s="53">
        <v>2.64</v>
      </c>
    </row>
    <row r="47" spans="1:4" x14ac:dyDescent="0.3">
      <c r="A47" s="3" t="s">
        <v>778</v>
      </c>
      <c r="B47" s="3">
        <v>2015</v>
      </c>
      <c r="C47" s="51" t="s">
        <v>8094</v>
      </c>
      <c r="D47" s="53">
        <v>2.4700000000000002</v>
      </c>
    </row>
    <row r="48" spans="1:4" x14ac:dyDescent="0.3">
      <c r="A48" s="3" t="s">
        <v>1201</v>
      </c>
      <c r="B48" s="3">
        <v>2015</v>
      </c>
      <c r="C48" s="51" t="s">
        <v>8094</v>
      </c>
      <c r="D48" s="53">
        <v>2.94</v>
      </c>
    </row>
    <row r="49" spans="1:4" x14ac:dyDescent="0.3">
      <c r="A49" s="3" t="s">
        <v>1642</v>
      </c>
      <c r="B49" s="3">
        <v>2015</v>
      </c>
      <c r="C49" s="51" t="s">
        <v>8094</v>
      </c>
      <c r="D49" s="53">
        <v>2.5499999999999998</v>
      </c>
    </row>
    <row r="50" spans="1:4" x14ac:dyDescent="0.3">
      <c r="A50" s="3" t="s">
        <v>1799</v>
      </c>
      <c r="B50" s="3">
        <v>2015</v>
      </c>
      <c r="C50" s="51" t="s">
        <v>8094</v>
      </c>
      <c r="D50" s="53">
        <v>2.5099999999999998</v>
      </c>
    </row>
    <row r="51" spans="1:4" x14ac:dyDescent="0.3">
      <c r="A51" s="3" t="s">
        <v>1934</v>
      </c>
      <c r="B51" s="3">
        <v>2015</v>
      </c>
      <c r="C51" s="51" t="s">
        <v>8094</v>
      </c>
      <c r="D51" s="53">
        <v>2.38</v>
      </c>
    </row>
    <row r="52" spans="1:4" x14ac:dyDescent="0.3">
      <c r="A52" s="3" t="s">
        <v>2367</v>
      </c>
      <c r="B52" s="3">
        <v>2015</v>
      </c>
      <c r="C52" s="51" t="s">
        <v>8094</v>
      </c>
      <c r="D52" s="53">
        <v>1.93</v>
      </c>
    </row>
    <row r="53" spans="1:4" x14ac:dyDescent="0.3">
      <c r="A53" s="3" t="s">
        <v>2273</v>
      </c>
      <c r="B53" s="3">
        <v>2015</v>
      </c>
      <c r="C53" s="51" t="s">
        <v>8094</v>
      </c>
      <c r="D53" s="53">
        <v>2.67</v>
      </c>
    </row>
    <row r="54" spans="1:4" x14ac:dyDescent="0.3">
      <c r="A54" s="3" t="s">
        <v>2553</v>
      </c>
      <c r="B54" s="3">
        <v>2015</v>
      </c>
      <c r="C54" s="51" t="s">
        <v>8094</v>
      </c>
      <c r="D54" s="53">
        <v>1.68</v>
      </c>
    </row>
    <row r="55" spans="1:4" x14ac:dyDescent="0.3">
      <c r="A55" s="3" t="s">
        <v>3037</v>
      </c>
      <c r="B55" s="3">
        <v>2015</v>
      </c>
      <c r="C55" s="51" t="s">
        <v>8094</v>
      </c>
      <c r="D55" s="53">
        <v>2.23</v>
      </c>
    </row>
    <row r="56" spans="1:4" x14ac:dyDescent="0.3">
      <c r="A56" s="3" t="s">
        <v>3296</v>
      </c>
      <c r="B56" s="3">
        <v>2015</v>
      </c>
      <c r="C56" s="51" t="s">
        <v>8094</v>
      </c>
      <c r="D56" s="53">
        <v>3.15</v>
      </c>
    </row>
    <row r="57" spans="1:4" x14ac:dyDescent="0.3">
      <c r="A57" s="3" t="s">
        <v>3412</v>
      </c>
      <c r="B57" s="3">
        <v>2015</v>
      </c>
      <c r="C57" s="51" t="s">
        <v>8094</v>
      </c>
      <c r="D57" s="53">
        <v>2.36</v>
      </c>
    </row>
    <row r="58" spans="1:4" x14ac:dyDescent="0.3">
      <c r="A58" s="3" t="s">
        <v>3504</v>
      </c>
      <c r="B58" s="3">
        <v>2015</v>
      </c>
      <c r="C58" s="51" t="s">
        <v>8094</v>
      </c>
      <c r="D58" s="53">
        <v>2.54</v>
      </c>
    </row>
    <row r="59" spans="1:4" x14ac:dyDescent="0.3">
      <c r="A59" s="3" t="s">
        <v>3631</v>
      </c>
      <c r="B59" s="3">
        <v>2015</v>
      </c>
      <c r="C59" s="51" t="s">
        <v>8094</v>
      </c>
      <c r="D59" s="53">
        <v>1.72</v>
      </c>
    </row>
    <row r="60" spans="1:4" x14ac:dyDescent="0.3">
      <c r="A60" s="3" t="s">
        <v>3973</v>
      </c>
      <c r="B60" s="3">
        <v>2015</v>
      </c>
      <c r="C60" s="51" t="s">
        <v>8094</v>
      </c>
      <c r="D60" s="53">
        <v>2.34</v>
      </c>
    </row>
    <row r="61" spans="1:4" x14ac:dyDescent="0.3">
      <c r="A61" s="3" t="s">
        <v>4457</v>
      </c>
      <c r="B61" s="3">
        <v>2015</v>
      </c>
      <c r="C61" s="51" t="s">
        <v>8094</v>
      </c>
      <c r="D61" s="53">
        <v>1.85</v>
      </c>
    </row>
    <row r="62" spans="1:4" x14ac:dyDescent="0.3">
      <c r="A62" s="3" t="s">
        <v>4696</v>
      </c>
      <c r="B62" s="3">
        <v>2015</v>
      </c>
      <c r="C62" s="51" t="s">
        <v>8094</v>
      </c>
      <c r="D62" s="53">
        <v>2.1</v>
      </c>
    </row>
    <row r="63" spans="1:4" x14ac:dyDescent="0.3">
      <c r="A63" s="3" t="s">
        <v>4885</v>
      </c>
      <c r="B63" s="3">
        <v>2015</v>
      </c>
      <c r="C63" s="51" t="s">
        <v>8094</v>
      </c>
      <c r="D63" s="53">
        <v>2.44</v>
      </c>
    </row>
    <row r="64" spans="1:4" x14ac:dyDescent="0.3">
      <c r="A64" s="3" t="s">
        <v>5536</v>
      </c>
      <c r="B64" s="3">
        <v>2015</v>
      </c>
      <c r="C64" s="51" t="s">
        <v>8094</v>
      </c>
      <c r="D64" s="53">
        <v>2.29</v>
      </c>
    </row>
    <row r="65" spans="1:4" x14ac:dyDescent="0.3">
      <c r="A65" s="3" t="s">
        <v>44</v>
      </c>
      <c r="B65" s="13">
        <v>2016</v>
      </c>
      <c r="C65" s="51" t="s">
        <v>8092</v>
      </c>
      <c r="D65" s="53">
        <v>3.32</v>
      </c>
    </row>
    <row r="66" spans="1:4" x14ac:dyDescent="0.3">
      <c r="A66" s="3" t="s">
        <v>354</v>
      </c>
      <c r="B66" s="13">
        <v>2016</v>
      </c>
      <c r="C66" s="51" t="s">
        <v>8092</v>
      </c>
      <c r="D66" s="53">
        <v>2.9</v>
      </c>
    </row>
    <row r="67" spans="1:4" x14ac:dyDescent="0.3">
      <c r="A67" s="3" t="s">
        <v>587</v>
      </c>
      <c r="B67" s="13">
        <v>2016</v>
      </c>
      <c r="C67" s="51" t="s">
        <v>8092</v>
      </c>
      <c r="D67" s="53">
        <v>2.89</v>
      </c>
    </row>
    <row r="68" spans="1:4" x14ac:dyDescent="0.3">
      <c r="A68" s="3" t="s">
        <v>778</v>
      </c>
      <c r="B68" s="13">
        <v>2016</v>
      </c>
      <c r="C68" s="51" t="s">
        <v>8092</v>
      </c>
      <c r="D68" s="53">
        <v>3.29</v>
      </c>
    </row>
    <row r="69" spans="1:4" x14ac:dyDescent="0.3">
      <c r="A69" s="3" t="s">
        <v>1201</v>
      </c>
      <c r="B69" s="13">
        <v>2016</v>
      </c>
      <c r="C69" s="51" t="s">
        <v>8092</v>
      </c>
      <c r="D69" s="53">
        <v>3.89</v>
      </c>
    </row>
    <row r="70" spans="1:4" x14ac:dyDescent="0.3">
      <c r="A70" s="3" t="s">
        <v>1642</v>
      </c>
      <c r="B70" s="13">
        <v>2016</v>
      </c>
      <c r="C70" s="51" t="s">
        <v>8092</v>
      </c>
      <c r="D70" s="53">
        <v>2.61</v>
      </c>
    </row>
    <row r="71" spans="1:4" x14ac:dyDescent="0.3">
      <c r="A71" s="3" t="s">
        <v>1799</v>
      </c>
      <c r="B71" s="13">
        <v>2016</v>
      </c>
      <c r="C71" s="51" t="s">
        <v>8092</v>
      </c>
      <c r="D71" s="53">
        <v>2.5</v>
      </c>
    </row>
    <row r="72" spans="1:4" x14ac:dyDescent="0.3">
      <c r="A72" s="3" t="s">
        <v>1934</v>
      </c>
      <c r="B72" s="13">
        <v>2016</v>
      </c>
      <c r="C72" s="51" t="s">
        <v>8092</v>
      </c>
      <c r="D72" s="53">
        <v>2.5099999999999998</v>
      </c>
    </row>
    <row r="73" spans="1:4" x14ac:dyDescent="0.3">
      <c r="A73" s="3" t="s">
        <v>2367</v>
      </c>
      <c r="B73" s="13">
        <v>2016</v>
      </c>
      <c r="C73" s="51" t="s">
        <v>8092</v>
      </c>
      <c r="D73" s="53">
        <v>2.06</v>
      </c>
    </row>
    <row r="74" spans="1:4" x14ac:dyDescent="0.3">
      <c r="A74" s="3" t="s">
        <v>2273</v>
      </c>
      <c r="B74" s="13">
        <v>2016</v>
      </c>
      <c r="C74" s="51" t="s">
        <v>8092</v>
      </c>
      <c r="D74" s="53">
        <v>2.73</v>
      </c>
    </row>
    <row r="75" spans="1:4" x14ac:dyDescent="0.3">
      <c r="A75" s="3" t="s">
        <v>2553</v>
      </c>
      <c r="B75" s="13">
        <v>2016</v>
      </c>
      <c r="C75" s="51" t="s">
        <v>8092</v>
      </c>
      <c r="D75" s="53">
        <v>1.63</v>
      </c>
    </row>
    <row r="76" spans="1:4" x14ac:dyDescent="0.3">
      <c r="A76" s="3" t="s">
        <v>3037</v>
      </c>
      <c r="B76" s="13">
        <v>2016</v>
      </c>
      <c r="C76" s="51" t="s">
        <v>8092</v>
      </c>
      <c r="D76" s="53">
        <v>2.74</v>
      </c>
    </row>
    <row r="77" spans="1:4" x14ac:dyDescent="0.3">
      <c r="A77" s="3" t="s">
        <v>3296</v>
      </c>
      <c r="B77" s="13">
        <v>2016</v>
      </c>
      <c r="C77" s="51" t="s">
        <v>8092</v>
      </c>
      <c r="D77" s="53">
        <v>2.79</v>
      </c>
    </row>
    <row r="78" spans="1:4" x14ac:dyDescent="0.3">
      <c r="A78" s="3" t="s">
        <v>3412</v>
      </c>
      <c r="B78" s="13">
        <v>2016</v>
      </c>
      <c r="C78" s="51" t="s">
        <v>8092</v>
      </c>
      <c r="D78" s="53">
        <v>2.5</v>
      </c>
    </row>
    <row r="79" spans="1:4" x14ac:dyDescent="0.3">
      <c r="A79" s="3" t="s">
        <v>3504</v>
      </c>
      <c r="B79" s="13">
        <v>2016</v>
      </c>
      <c r="C79" s="51" t="s">
        <v>8092</v>
      </c>
      <c r="D79" s="53">
        <v>3.12</v>
      </c>
    </row>
    <row r="80" spans="1:4" x14ac:dyDescent="0.3">
      <c r="A80" s="3" t="s">
        <v>3631</v>
      </c>
      <c r="B80" s="13">
        <v>2016</v>
      </c>
      <c r="C80" s="51" t="s">
        <v>8092</v>
      </c>
      <c r="D80" s="53">
        <v>1.66</v>
      </c>
    </row>
    <row r="81" spans="1:4" x14ac:dyDescent="0.3">
      <c r="A81" s="3" t="s">
        <v>3973</v>
      </c>
      <c r="B81" s="13">
        <v>2016</v>
      </c>
      <c r="C81" s="51" t="s">
        <v>8092</v>
      </c>
      <c r="D81" s="53">
        <v>2.87</v>
      </c>
    </row>
    <row r="82" spans="1:4" x14ac:dyDescent="0.3">
      <c r="A82" s="3" t="s">
        <v>4457</v>
      </c>
      <c r="B82" s="13">
        <v>2016</v>
      </c>
      <c r="C82" s="51" t="s">
        <v>8092</v>
      </c>
      <c r="D82" s="53">
        <v>2.2200000000000002</v>
      </c>
    </row>
    <row r="83" spans="1:4" x14ac:dyDescent="0.3">
      <c r="A83" s="3" t="s">
        <v>4696</v>
      </c>
      <c r="B83" s="13">
        <v>2016</v>
      </c>
      <c r="C83" s="51" t="s">
        <v>8092</v>
      </c>
      <c r="D83" s="53">
        <v>2.12</v>
      </c>
    </row>
    <row r="84" spans="1:4" x14ac:dyDescent="0.3">
      <c r="A84" s="3" t="s">
        <v>4885</v>
      </c>
      <c r="B84" s="13">
        <v>2016</v>
      </c>
      <c r="C84" s="51" t="s">
        <v>8092</v>
      </c>
      <c r="D84" s="53">
        <v>3.11</v>
      </c>
    </row>
    <row r="85" spans="1:4" x14ac:dyDescent="0.3">
      <c r="A85" s="3" t="s">
        <v>5536</v>
      </c>
      <c r="B85" s="13">
        <v>2016</v>
      </c>
      <c r="C85" s="51" t="s">
        <v>8092</v>
      </c>
      <c r="D85" s="53">
        <v>2.44</v>
      </c>
    </row>
    <row r="86" spans="1:4" x14ac:dyDescent="0.3">
      <c r="A86" s="3" t="s">
        <v>5586</v>
      </c>
      <c r="B86" s="13">
        <v>2016</v>
      </c>
      <c r="C86" s="51" t="s">
        <v>8092</v>
      </c>
      <c r="D86" s="53">
        <v>2.94</v>
      </c>
    </row>
    <row r="87" spans="1:4" x14ac:dyDescent="0.3">
      <c r="A87" s="3" t="s">
        <v>5754</v>
      </c>
      <c r="B87" s="13">
        <v>2016</v>
      </c>
      <c r="C87" s="51" t="s">
        <v>8092</v>
      </c>
      <c r="D87" s="53">
        <v>3.31</v>
      </c>
    </row>
    <row r="88" spans="1:4" x14ac:dyDescent="0.3">
      <c r="A88" s="3" t="s">
        <v>44</v>
      </c>
      <c r="B88" s="13">
        <v>2016</v>
      </c>
      <c r="C88" s="52" t="s">
        <v>8093</v>
      </c>
      <c r="D88" s="53">
        <v>2.2200000000000002</v>
      </c>
    </row>
    <row r="89" spans="1:4" x14ac:dyDescent="0.3">
      <c r="A89" s="3" t="s">
        <v>354</v>
      </c>
      <c r="B89" s="13">
        <v>2016</v>
      </c>
      <c r="C89" s="52" t="s">
        <v>8093</v>
      </c>
      <c r="D89" s="53">
        <v>1.77</v>
      </c>
    </row>
    <row r="90" spans="1:4" x14ac:dyDescent="0.3">
      <c r="A90" s="3" t="s">
        <v>587</v>
      </c>
      <c r="B90" s="13">
        <v>2016</v>
      </c>
      <c r="C90" s="52" t="s">
        <v>8093</v>
      </c>
      <c r="D90" s="53">
        <v>2.09</v>
      </c>
    </row>
    <row r="91" spans="1:4" x14ac:dyDescent="0.3">
      <c r="A91" s="3" t="s">
        <v>778</v>
      </c>
      <c r="B91" s="13">
        <v>2016</v>
      </c>
      <c r="C91" s="52" t="s">
        <v>8093</v>
      </c>
      <c r="D91" s="53">
        <v>1.62</v>
      </c>
    </row>
    <row r="92" spans="1:4" x14ac:dyDescent="0.3">
      <c r="A92" s="3" t="s">
        <v>1201</v>
      </c>
      <c r="B92" s="13">
        <v>2016</v>
      </c>
      <c r="C92" s="52" t="s">
        <v>8093</v>
      </c>
      <c r="D92" s="53">
        <v>2.33</v>
      </c>
    </row>
    <row r="93" spans="1:4" x14ac:dyDescent="0.3">
      <c r="A93" s="3" t="s">
        <v>1642</v>
      </c>
      <c r="B93" s="13">
        <v>2016</v>
      </c>
      <c r="C93" s="52" t="s">
        <v>8093</v>
      </c>
      <c r="D93" s="53">
        <v>1.78</v>
      </c>
    </row>
    <row r="94" spans="1:4" x14ac:dyDescent="0.3">
      <c r="A94" s="3" t="s">
        <v>1799</v>
      </c>
      <c r="B94" s="13">
        <v>2016</v>
      </c>
      <c r="C94" s="52" t="s">
        <v>8093</v>
      </c>
      <c r="D94" s="53">
        <v>1.55</v>
      </c>
    </row>
    <row r="95" spans="1:4" x14ac:dyDescent="0.3">
      <c r="A95" s="3" t="s">
        <v>1934</v>
      </c>
      <c r="B95" s="13">
        <v>2016</v>
      </c>
      <c r="C95" s="52" t="s">
        <v>8093</v>
      </c>
      <c r="D95" s="53">
        <v>2.27</v>
      </c>
    </row>
    <row r="96" spans="1:4" x14ac:dyDescent="0.3">
      <c r="A96" s="3" t="s">
        <v>2367</v>
      </c>
      <c r="B96" s="13">
        <v>2016</v>
      </c>
      <c r="C96" s="52" t="s">
        <v>8093</v>
      </c>
      <c r="D96" s="53">
        <v>2.6</v>
      </c>
    </row>
    <row r="97" spans="1:4" x14ac:dyDescent="0.3">
      <c r="A97" s="3" t="s">
        <v>2273</v>
      </c>
      <c r="B97" s="13">
        <v>2016</v>
      </c>
      <c r="C97" s="52" t="s">
        <v>8093</v>
      </c>
      <c r="D97" s="53">
        <v>3.15</v>
      </c>
    </row>
    <row r="98" spans="1:4" x14ac:dyDescent="0.3">
      <c r="A98" s="3" t="s">
        <v>2553</v>
      </c>
      <c r="B98" s="13">
        <v>2016</v>
      </c>
      <c r="C98" s="52" t="s">
        <v>8093</v>
      </c>
      <c r="D98" s="53">
        <v>1.53</v>
      </c>
    </row>
    <row r="99" spans="1:4" x14ac:dyDescent="0.3">
      <c r="A99" s="3" t="s">
        <v>3037</v>
      </c>
      <c r="B99" s="13">
        <v>2016</v>
      </c>
      <c r="C99" s="52" t="s">
        <v>8093</v>
      </c>
      <c r="D99" s="53">
        <v>1.83</v>
      </c>
    </row>
    <row r="100" spans="1:4" x14ac:dyDescent="0.3">
      <c r="A100" s="3" t="s">
        <v>3296</v>
      </c>
      <c r="B100" s="13">
        <v>2016</v>
      </c>
      <c r="C100" s="52" t="s">
        <v>8093</v>
      </c>
      <c r="D100" s="53">
        <v>3.01</v>
      </c>
    </row>
    <row r="101" spans="1:4" x14ac:dyDescent="0.3">
      <c r="A101" s="3" t="s">
        <v>3412</v>
      </c>
      <c r="B101" s="13">
        <v>2016</v>
      </c>
      <c r="C101" s="52" t="s">
        <v>8093</v>
      </c>
      <c r="D101" s="53">
        <v>2.2000000000000002</v>
      </c>
    </row>
    <row r="102" spans="1:4" x14ac:dyDescent="0.3">
      <c r="A102" s="3" t="s">
        <v>3504</v>
      </c>
      <c r="B102" s="13">
        <v>2016</v>
      </c>
      <c r="C102" s="52" t="s">
        <v>8093</v>
      </c>
      <c r="D102" s="53">
        <v>1.73</v>
      </c>
    </row>
    <row r="103" spans="1:4" x14ac:dyDescent="0.3">
      <c r="A103" s="3" t="s">
        <v>3631</v>
      </c>
      <c r="B103" s="13">
        <v>2016</v>
      </c>
      <c r="C103" s="52" t="s">
        <v>8093</v>
      </c>
      <c r="D103" s="53">
        <v>1.77</v>
      </c>
    </row>
    <row r="104" spans="1:4" x14ac:dyDescent="0.3">
      <c r="A104" s="3" t="s">
        <v>3973</v>
      </c>
      <c r="B104" s="13">
        <v>2016</v>
      </c>
      <c r="C104" s="52" t="s">
        <v>8093</v>
      </c>
      <c r="D104" s="53">
        <v>1.85</v>
      </c>
    </row>
    <row r="105" spans="1:4" x14ac:dyDescent="0.3">
      <c r="A105" s="3" t="s">
        <v>4457</v>
      </c>
      <c r="B105" s="13">
        <v>2016</v>
      </c>
      <c r="C105" s="52" t="s">
        <v>8093</v>
      </c>
      <c r="D105" s="53">
        <v>1.73</v>
      </c>
    </row>
    <row r="106" spans="1:4" x14ac:dyDescent="0.3">
      <c r="A106" s="3" t="s">
        <v>4696</v>
      </c>
      <c r="B106" s="13">
        <v>2016</v>
      </c>
      <c r="C106" s="52" t="s">
        <v>8093</v>
      </c>
      <c r="D106" s="53">
        <v>1.9</v>
      </c>
    </row>
    <row r="107" spans="1:4" x14ac:dyDescent="0.3">
      <c r="A107" s="3" t="s">
        <v>4885</v>
      </c>
      <c r="B107" s="13">
        <v>2016</v>
      </c>
      <c r="C107" s="52" t="s">
        <v>8093</v>
      </c>
      <c r="D107" s="53">
        <v>1.73</v>
      </c>
    </row>
    <row r="108" spans="1:4" x14ac:dyDescent="0.3">
      <c r="A108" s="3" t="s">
        <v>5536</v>
      </c>
      <c r="B108" s="13">
        <v>2016</v>
      </c>
      <c r="C108" s="52" t="s">
        <v>8093</v>
      </c>
      <c r="D108" s="53">
        <v>1.81</v>
      </c>
    </row>
    <row r="109" spans="1:4" x14ac:dyDescent="0.3">
      <c r="A109" s="3" t="s">
        <v>5586</v>
      </c>
      <c r="B109" s="13">
        <v>2016</v>
      </c>
      <c r="C109" s="52" t="s">
        <v>8093</v>
      </c>
      <c r="D109" s="53">
        <v>2.67</v>
      </c>
    </row>
    <row r="110" spans="1:4" x14ac:dyDescent="0.3">
      <c r="A110" s="3" t="s">
        <v>5754</v>
      </c>
      <c r="B110" s="13">
        <v>2016</v>
      </c>
      <c r="C110" s="52" t="s">
        <v>8093</v>
      </c>
      <c r="D110" s="53">
        <v>2.84</v>
      </c>
    </row>
    <row r="111" spans="1:4" x14ac:dyDescent="0.3">
      <c r="A111" s="3" t="s">
        <v>44</v>
      </c>
      <c r="B111" s="13">
        <v>2016</v>
      </c>
      <c r="C111" s="51" t="s">
        <v>8094</v>
      </c>
      <c r="D111" s="53">
        <v>2.61</v>
      </c>
    </row>
    <row r="112" spans="1:4" x14ac:dyDescent="0.3">
      <c r="A112" s="3" t="s">
        <v>354</v>
      </c>
      <c r="B112" s="13">
        <v>2016</v>
      </c>
      <c r="C112" s="51" t="s">
        <v>8094</v>
      </c>
      <c r="D112" s="53">
        <v>2.09</v>
      </c>
    </row>
    <row r="113" spans="1:4" x14ac:dyDescent="0.3">
      <c r="A113" s="3" t="s">
        <v>587</v>
      </c>
      <c r="B113" s="13">
        <v>2016</v>
      </c>
      <c r="C113" s="51" t="s">
        <v>8094</v>
      </c>
      <c r="D113" s="53">
        <v>2.4300000000000002</v>
      </c>
    </row>
    <row r="114" spans="1:4" x14ac:dyDescent="0.3">
      <c r="A114" s="3" t="s">
        <v>778</v>
      </c>
      <c r="B114" s="13">
        <v>2016</v>
      </c>
      <c r="C114" s="51" t="s">
        <v>8094</v>
      </c>
      <c r="D114" s="53">
        <v>2.2599999999999998</v>
      </c>
    </row>
    <row r="115" spans="1:4" x14ac:dyDescent="0.3">
      <c r="A115" s="3" t="s">
        <v>1201</v>
      </c>
      <c r="B115" s="13">
        <v>2016</v>
      </c>
      <c r="C115" s="51" t="s">
        <v>8094</v>
      </c>
      <c r="D115" s="53">
        <v>3.02</v>
      </c>
    </row>
    <row r="116" spans="1:4" x14ac:dyDescent="0.3">
      <c r="A116" s="3" t="s">
        <v>1642</v>
      </c>
      <c r="B116" s="13">
        <v>2016</v>
      </c>
      <c r="C116" s="51" t="s">
        <v>8094</v>
      </c>
      <c r="D116" s="53">
        <v>2.17</v>
      </c>
    </row>
    <row r="117" spans="1:4" x14ac:dyDescent="0.3">
      <c r="A117" s="3" t="s">
        <v>1799</v>
      </c>
      <c r="B117" s="13">
        <v>2016</v>
      </c>
      <c r="C117" s="51" t="s">
        <v>8094</v>
      </c>
      <c r="D117" s="53">
        <v>1.97</v>
      </c>
    </row>
    <row r="118" spans="1:4" x14ac:dyDescent="0.3">
      <c r="A118" s="3" t="s">
        <v>1934</v>
      </c>
      <c r="B118" s="13">
        <v>2016</v>
      </c>
      <c r="C118" s="51" t="s">
        <v>8094</v>
      </c>
      <c r="D118" s="53">
        <v>2.38</v>
      </c>
    </row>
    <row r="119" spans="1:4" x14ac:dyDescent="0.3">
      <c r="A119" s="3" t="s">
        <v>2367</v>
      </c>
      <c r="B119" s="13">
        <v>2016</v>
      </c>
      <c r="C119" s="51" t="s">
        <v>8094</v>
      </c>
      <c r="D119" s="53">
        <v>2.34</v>
      </c>
    </row>
    <row r="120" spans="1:4" x14ac:dyDescent="0.3">
      <c r="A120" s="3" t="s">
        <v>2273</v>
      </c>
      <c r="B120" s="13">
        <v>2016</v>
      </c>
      <c r="C120" s="51" t="s">
        <v>8094</v>
      </c>
      <c r="D120" s="53">
        <v>2.9</v>
      </c>
    </row>
    <row r="121" spans="1:4" x14ac:dyDescent="0.3">
      <c r="A121" s="3" t="s">
        <v>2553</v>
      </c>
      <c r="B121" s="13">
        <v>2016</v>
      </c>
      <c r="C121" s="51" t="s">
        <v>8094</v>
      </c>
      <c r="D121" s="53">
        <v>1.57</v>
      </c>
    </row>
    <row r="122" spans="1:4" x14ac:dyDescent="0.3">
      <c r="A122" s="3" t="s">
        <v>3037</v>
      </c>
      <c r="B122" s="13">
        <v>2016</v>
      </c>
      <c r="C122" s="51" t="s">
        <v>8094</v>
      </c>
      <c r="D122" s="53">
        <v>2.2400000000000002</v>
      </c>
    </row>
    <row r="123" spans="1:4" x14ac:dyDescent="0.3">
      <c r="A123" s="3" t="s">
        <v>3296</v>
      </c>
      <c r="B123" s="13">
        <v>2016</v>
      </c>
      <c r="C123" s="51" t="s">
        <v>8094</v>
      </c>
      <c r="D123" s="53">
        <v>2.89</v>
      </c>
    </row>
    <row r="124" spans="1:4" x14ac:dyDescent="0.3">
      <c r="A124" s="3" t="s">
        <v>3412</v>
      </c>
      <c r="B124" s="13">
        <v>2016</v>
      </c>
      <c r="C124" s="51" t="s">
        <v>8094</v>
      </c>
      <c r="D124" s="53">
        <v>2.38</v>
      </c>
    </row>
    <row r="125" spans="1:4" x14ac:dyDescent="0.3">
      <c r="A125" s="3" t="s">
        <v>3504</v>
      </c>
      <c r="B125" s="13">
        <v>2016</v>
      </c>
      <c r="C125" s="51" t="s">
        <v>8094</v>
      </c>
      <c r="D125" s="53">
        <v>2.2999999999999998</v>
      </c>
    </row>
    <row r="126" spans="1:4" x14ac:dyDescent="0.3">
      <c r="A126" s="3" t="s">
        <v>3631</v>
      </c>
      <c r="B126" s="13">
        <v>2016</v>
      </c>
      <c r="C126" s="51" t="s">
        <v>8094</v>
      </c>
      <c r="D126" s="53">
        <v>1.72</v>
      </c>
    </row>
    <row r="127" spans="1:4" x14ac:dyDescent="0.3">
      <c r="A127" s="3" t="s">
        <v>3973</v>
      </c>
      <c r="B127" s="13">
        <v>2016</v>
      </c>
      <c r="C127" s="51" t="s">
        <v>8094</v>
      </c>
      <c r="D127" s="53">
        <v>2.2799999999999998</v>
      </c>
    </row>
    <row r="128" spans="1:4" x14ac:dyDescent="0.3">
      <c r="A128" s="3" t="s">
        <v>4457</v>
      </c>
      <c r="B128" s="13">
        <v>2016</v>
      </c>
      <c r="C128" s="51" t="s">
        <v>8094</v>
      </c>
      <c r="D128" s="53">
        <v>1.94</v>
      </c>
    </row>
    <row r="129" spans="1:4" x14ac:dyDescent="0.3">
      <c r="A129" s="3" t="s">
        <v>4696</v>
      </c>
      <c r="B129" s="13">
        <v>2016</v>
      </c>
      <c r="C129" s="51" t="s">
        <v>8094</v>
      </c>
      <c r="D129" s="53">
        <v>2</v>
      </c>
    </row>
    <row r="130" spans="1:4" x14ac:dyDescent="0.3">
      <c r="A130" s="3" t="s">
        <v>4885</v>
      </c>
      <c r="B130" s="13">
        <v>2016</v>
      </c>
      <c r="C130" s="51" t="s">
        <v>8094</v>
      </c>
      <c r="D130" s="53">
        <v>2.23</v>
      </c>
    </row>
    <row r="131" spans="1:4" x14ac:dyDescent="0.3">
      <c r="A131" s="3" t="s">
        <v>5536</v>
      </c>
      <c r="B131" s="13">
        <v>2016</v>
      </c>
      <c r="C131" s="51" t="s">
        <v>8094</v>
      </c>
      <c r="D131" s="53">
        <v>2.21</v>
      </c>
    </row>
    <row r="132" spans="1:4" x14ac:dyDescent="0.3">
      <c r="A132" s="3" t="s">
        <v>5586</v>
      </c>
      <c r="B132" s="13">
        <v>2016</v>
      </c>
      <c r="C132" s="51" t="s">
        <v>8094</v>
      </c>
      <c r="D132" s="53">
        <v>2.76</v>
      </c>
    </row>
    <row r="133" spans="1:4" x14ac:dyDescent="0.3">
      <c r="A133" s="3" t="s">
        <v>5754</v>
      </c>
      <c r="B133" s="13">
        <v>2016</v>
      </c>
      <c r="C133" s="51" t="s">
        <v>8094</v>
      </c>
      <c r="D133" s="53">
        <v>3.02</v>
      </c>
    </row>
    <row r="134" spans="1:4" x14ac:dyDescent="0.3">
      <c r="A134" s="3" t="s">
        <v>44</v>
      </c>
      <c r="B134" s="13">
        <v>2017</v>
      </c>
      <c r="C134" s="51" t="s">
        <v>8092</v>
      </c>
      <c r="D134" s="53">
        <v>3.5</v>
      </c>
    </row>
    <row r="135" spans="1:4" x14ac:dyDescent="0.3">
      <c r="A135" s="3" t="s">
        <v>354</v>
      </c>
      <c r="B135" s="13">
        <v>2017</v>
      </c>
      <c r="C135" s="51" t="s">
        <v>8092</v>
      </c>
      <c r="D135" s="53">
        <v>3.02</v>
      </c>
    </row>
    <row r="136" spans="1:4" x14ac:dyDescent="0.3">
      <c r="A136" s="3" t="s">
        <v>587</v>
      </c>
      <c r="B136" s="13">
        <v>2017</v>
      </c>
      <c r="C136" s="51" t="s">
        <v>8092</v>
      </c>
      <c r="D136" s="53">
        <v>3.27</v>
      </c>
    </row>
    <row r="137" spans="1:4" x14ac:dyDescent="0.3">
      <c r="A137" s="3" t="s">
        <v>778</v>
      </c>
      <c r="B137" s="13">
        <v>2017</v>
      </c>
      <c r="C137" s="51" t="s">
        <v>8092</v>
      </c>
      <c r="D137" s="53">
        <v>3.25</v>
      </c>
    </row>
    <row r="138" spans="1:4" x14ac:dyDescent="0.3">
      <c r="A138" s="3" t="s">
        <v>1201</v>
      </c>
      <c r="B138" s="13">
        <v>2017</v>
      </c>
      <c r="C138" s="51" t="s">
        <v>8092</v>
      </c>
      <c r="D138" s="53">
        <v>4.03</v>
      </c>
    </row>
    <row r="139" spans="1:4" x14ac:dyDescent="0.3">
      <c r="A139" s="3" t="s">
        <v>1642</v>
      </c>
      <c r="B139" s="13">
        <v>2017</v>
      </c>
      <c r="C139" s="51" t="s">
        <v>8092</v>
      </c>
      <c r="D139" s="53">
        <v>2.9</v>
      </c>
    </row>
    <row r="140" spans="1:4" x14ac:dyDescent="0.3">
      <c r="A140" s="3" t="s">
        <v>1799</v>
      </c>
      <c r="B140" s="13">
        <v>2017</v>
      </c>
      <c r="C140" s="51" t="s">
        <v>8092</v>
      </c>
      <c r="D140" s="53">
        <v>2.4500000000000002</v>
      </c>
    </row>
    <row r="141" spans="1:4" x14ac:dyDescent="0.3">
      <c r="A141" s="3" t="s">
        <v>1934</v>
      </c>
      <c r="B141" s="13">
        <v>2017</v>
      </c>
      <c r="C141" s="51" t="s">
        <v>8092</v>
      </c>
      <c r="D141" s="53">
        <v>2.4500000000000002</v>
      </c>
    </row>
    <row r="142" spans="1:4" x14ac:dyDescent="0.3">
      <c r="A142" s="3" t="s">
        <v>2367</v>
      </c>
      <c r="B142" s="13">
        <v>2017</v>
      </c>
      <c r="C142" s="51" t="s">
        <v>8092</v>
      </c>
      <c r="D142" s="53">
        <v>2.0299999999999998</v>
      </c>
    </row>
    <row r="143" spans="1:4" x14ac:dyDescent="0.3">
      <c r="A143" s="3" t="s">
        <v>2273</v>
      </c>
      <c r="B143" s="13">
        <v>2017</v>
      </c>
      <c r="C143" s="51" t="s">
        <v>8092</v>
      </c>
      <c r="D143" s="53">
        <v>2.72</v>
      </c>
    </row>
    <row r="144" spans="1:4" x14ac:dyDescent="0.3">
      <c r="A144" s="3" t="s">
        <v>2553</v>
      </c>
      <c r="B144" s="13">
        <v>2017</v>
      </c>
      <c r="C144" s="51" t="s">
        <v>8092</v>
      </c>
      <c r="D144" s="53">
        <v>1.61</v>
      </c>
    </row>
    <row r="145" spans="1:4" x14ac:dyDescent="0.3">
      <c r="A145" s="3" t="s">
        <v>3037</v>
      </c>
      <c r="B145" s="13">
        <v>2017</v>
      </c>
      <c r="C145" s="51" t="s">
        <v>8092</v>
      </c>
      <c r="D145" s="53">
        <v>2.74</v>
      </c>
    </row>
    <row r="146" spans="1:4" x14ac:dyDescent="0.3">
      <c r="A146" s="3" t="s">
        <v>3296</v>
      </c>
      <c r="B146" s="13">
        <v>2017</v>
      </c>
      <c r="C146" s="51" t="s">
        <v>8092</v>
      </c>
      <c r="D146" s="53">
        <v>2.9</v>
      </c>
    </row>
    <row r="147" spans="1:4" x14ac:dyDescent="0.3">
      <c r="A147" s="3" t="s">
        <v>3799</v>
      </c>
      <c r="B147" s="13">
        <v>2017</v>
      </c>
      <c r="C147" s="51" t="s">
        <v>8092</v>
      </c>
      <c r="D147" s="53">
        <v>3.47</v>
      </c>
    </row>
    <row r="148" spans="1:4" x14ac:dyDescent="0.3">
      <c r="A148" s="3" t="s">
        <v>3412</v>
      </c>
      <c r="B148" s="13">
        <v>2017</v>
      </c>
      <c r="C148" s="51" t="s">
        <v>8092</v>
      </c>
      <c r="D148" s="53">
        <v>2.48</v>
      </c>
    </row>
    <row r="149" spans="1:4" x14ac:dyDescent="0.3">
      <c r="A149" s="3" t="s">
        <v>3504</v>
      </c>
      <c r="B149" s="13">
        <v>2017</v>
      </c>
      <c r="C149" s="51" t="s">
        <v>8092</v>
      </c>
      <c r="D149" s="53">
        <v>3.2</v>
      </c>
    </row>
    <row r="150" spans="1:4" x14ac:dyDescent="0.3">
      <c r="A150" s="3" t="s">
        <v>3631</v>
      </c>
      <c r="B150" s="13">
        <v>2017</v>
      </c>
      <c r="C150" s="51" t="s">
        <v>8092</v>
      </c>
      <c r="D150" s="53">
        <v>1.82</v>
      </c>
    </row>
    <row r="151" spans="1:4" x14ac:dyDescent="0.3">
      <c r="A151" s="3" t="s">
        <v>3973</v>
      </c>
      <c r="B151" s="13">
        <v>2017</v>
      </c>
      <c r="C151" s="51" t="s">
        <v>8092</v>
      </c>
      <c r="D151" s="53">
        <v>3</v>
      </c>
    </row>
    <row r="152" spans="1:4" x14ac:dyDescent="0.3">
      <c r="A152" s="3" t="s">
        <v>4457</v>
      </c>
      <c r="B152" s="13">
        <v>2017</v>
      </c>
      <c r="C152" s="51" t="s">
        <v>8092</v>
      </c>
      <c r="D152" s="53">
        <v>2.44</v>
      </c>
    </row>
    <row r="153" spans="1:4" x14ac:dyDescent="0.3">
      <c r="A153" s="3" t="s">
        <v>4696</v>
      </c>
      <c r="B153" s="13">
        <v>2017</v>
      </c>
      <c r="C153" s="51" t="s">
        <v>8092</v>
      </c>
      <c r="D153" s="53">
        <v>2.14</v>
      </c>
    </row>
    <row r="154" spans="1:4" x14ac:dyDescent="0.3">
      <c r="A154" s="3" t="s">
        <v>4885</v>
      </c>
      <c r="B154" s="13">
        <v>2017</v>
      </c>
      <c r="C154" s="51" t="s">
        <v>8092</v>
      </c>
      <c r="D154" s="53">
        <v>3.34</v>
      </c>
    </row>
    <row r="155" spans="1:4" x14ac:dyDescent="0.3">
      <c r="A155" s="3" t="s">
        <v>5536</v>
      </c>
      <c r="B155" s="13">
        <v>2017</v>
      </c>
      <c r="C155" s="51" t="s">
        <v>8092</v>
      </c>
      <c r="D155" s="53">
        <v>2.34</v>
      </c>
    </row>
    <row r="156" spans="1:4" x14ac:dyDescent="0.3">
      <c r="A156" s="3" t="s">
        <v>5586</v>
      </c>
      <c r="B156" s="13">
        <v>2017</v>
      </c>
      <c r="C156" s="51" t="s">
        <v>8092</v>
      </c>
      <c r="D156" s="53">
        <v>2.7</v>
      </c>
    </row>
    <row r="157" spans="1:4" x14ac:dyDescent="0.3">
      <c r="A157" s="3" t="s">
        <v>5754</v>
      </c>
      <c r="B157" s="13">
        <v>2017</v>
      </c>
      <c r="C157" s="51" t="s">
        <v>8092</v>
      </c>
      <c r="D157" s="53">
        <v>3.66</v>
      </c>
    </row>
    <row r="158" spans="1:4" x14ac:dyDescent="0.3">
      <c r="A158" s="3" t="s">
        <v>44</v>
      </c>
      <c r="B158" s="13">
        <v>2017</v>
      </c>
      <c r="C158" s="52" t="s">
        <v>8093</v>
      </c>
      <c r="D158" s="53">
        <v>2.21</v>
      </c>
    </row>
    <row r="159" spans="1:4" x14ac:dyDescent="0.3">
      <c r="A159" s="3" t="s">
        <v>354</v>
      </c>
      <c r="B159" s="13">
        <v>2017</v>
      </c>
      <c r="C159" s="52" t="s">
        <v>8093</v>
      </c>
      <c r="D159" s="53">
        <v>1.93</v>
      </c>
    </row>
    <row r="160" spans="1:4" x14ac:dyDescent="0.3">
      <c r="A160" s="3" t="s">
        <v>587</v>
      </c>
      <c r="B160" s="13">
        <v>2017</v>
      </c>
      <c r="C160" s="52" t="s">
        <v>8093</v>
      </c>
      <c r="D160" s="53">
        <v>1.81</v>
      </c>
    </row>
    <row r="161" spans="1:4" x14ac:dyDescent="0.3">
      <c r="A161" s="3" t="s">
        <v>778</v>
      </c>
      <c r="B161" s="13">
        <v>2017</v>
      </c>
      <c r="C161" s="52" t="s">
        <v>8093</v>
      </c>
      <c r="D161" s="53">
        <v>1.58</v>
      </c>
    </row>
    <row r="162" spans="1:4" x14ac:dyDescent="0.3">
      <c r="A162" s="3" t="s">
        <v>1201</v>
      </c>
      <c r="B162" s="13">
        <v>2017</v>
      </c>
      <c r="C162" s="52" t="s">
        <v>8093</v>
      </c>
      <c r="D162" s="53">
        <v>2.36</v>
      </c>
    </row>
    <row r="163" spans="1:4" x14ac:dyDescent="0.3">
      <c r="A163" s="3" t="s">
        <v>1642</v>
      </c>
      <c r="B163" s="13">
        <v>2017</v>
      </c>
      <c r="C163" s="52" t="s">
        <v>8093</v>
      </c>
      <c r="D163" s="53">
        <v>1.61</v>
      </c>
    </row>
    <row r="164" spans="1:4" x14ac:dyDescent="0.3">
      <c r="A164" s="3" t="s">
        <v>1799</v>
      </c>
      <c r="B164" s="13">
        <v>2017</v>
      </c>
      <c r="C164" s="52" t="s">
        <v>8093</v>
      </c>
      <c r="D164" s="53">
        <v>1.42</v>
      </c>
    </row>
    <row r="165" spans="1:4" x14ac:dyDescent="0.3">
      <c r="A165" s="3" t="s">
        <v>1934</v>
      </c>
      <c r="B165" s="13">
        <v>2017</v>
      </c>
      <c r="C165" s="52" t="s">
        <v>8093</v>
      </c>
      <c r="D165" s="53">
        <v>2.25</v>
      </c>
    </row>
    <row r="166" spans="1:4" x14ac:dyDescent="0.3">
      <c r="A166" s="3" t="s">
        <v>2367</v>
      </c>
      <c r="B166" s="13">
        <v>2017</v>
      </c>
      <c r="C166" s="52" t="s">
        <v>8093</v>
      </c>
      <c r="D166" s="53">
        <v>2.48</v>
      </c>
    </row>
    <row r="167" spans="1:4" x14ac:dyDescent="0.3">
      <c r="A167" s="3" t="s">
        <v>2273</v>
      </c>
      <c r="B167" s="13">
        <v>2017</v>
      </c>
      <c r="C167" s="52" t="s">
        <v>8093</v>
      </c>
      <c r="D167" s="53">
        <v>2.97</v>
      </c>
    </row>
    <row r="168" spans="1:4" x14ac:dyDescent="0.3">
      <c r="A168" s="3" t="s">
        <v>2553</v>
      </c>
      <c r="B168" s="13">
        <v>2017</v>
      </c>
      <c r="C168" s="52" t="s">
        <v>8093</v>
      </c>
      <c r="D168" s="53">
        <v>1.53</v>
      </c>
    </row>
    <row r="169" spans="1:4" x14ac:dyDescent="0.3">
      <c r="A169" s="3" t="s">
        <v>3037</v>
      </c>
      <c r="B169" s="13">
        <v>2017</v>
      </c>
      <c r="C169" s="52" t="s">
        <v>8093</v>
      </c>
      <c r="D169" s="53">
        <v>1.72</v>
      </c>
    </row>
    <row r="170" spans="1:4" x14ac:dyDescent="0.3">
      <c r="A170" s="3" t="s">
        <v>3296</v>
      </c>
      <c r="B170" s="13">
        <v>2017</v>
      </c>
      <c r="C170" s="52" t="s">
        <v>8093</v>
      </c>
      <c r="D170" s="53">
        <v>2.63</v>
      </c>
    </row>
    <row r="171" spans="1:4" x14ac:dyDescent="0.3">
      <c r="A171" s="3" t="s">
        <v>3799</v>
      </c>
      <c r="B171" s="13">
        <v>2017</v>
      </c>
      <c r="C171" s="52" t="s">
        <v>8093</v>
      </c>
      <c r="D171" s="53">
        <v>1.74</v>
      </c>
    </row>
    <row r="172" spans="1:4" x14ac:dyDescent="0.3">
      <c r="A172" s="3" t="s">
        <v>3412</v>
      </c>
      <c r="B172" s="13">
        <v>2017</v>
      </c>
      <c r="C172" s="52" t="s">
        <v>8093</v>
      </c>
      <c r="D172" s="53">
        <v>2.21</v>
      </c>
    </row>
    <row r="173" spans="1:4" x14ac:dyDescent="0.3">
      <c r="A173" s="3" t="s">
        <v>3504</v>
      </c>
      <c r="B173" s="13">
        <v>2017</v>
      </c>
      <c r="C173" s="52" t="s">
        <v>8093</v>
      </c>
      <c r="D173" s="53">
        <v>1.65</v>
      </c>
    </row>
    <row r="174" spans="1:4" x14ac:dyDescent="0.3">
      <c r="A174" s="3" t="s">
        <v>3631</v>
      </c>
      <c r="B174" s="13">
        <v>2017</v>
      </c>
      <c r="C174" s="52" t="s">
        <v>8093</v>
      </c>
      <c r="D174" s="53">
        <v>1.76</v>
      </c>
    </row>
    <row r="175" spans="1:4" x14ac:dyDescent="0.3">
      <c r="A175" s="3" t="s">
        <v>3973</v>
      </c>
      <c r="B175" s="13">
        <v>2017</v>
      </c>
      <c r="C175" s="52" t="s">
        <v>8093</v>
      </c>
      <c r="D175" s="53">
        <v>1.97</v>
      </c>
    </row>
    <row r="176" spans="1:4" x14ac:dyDescent="0.3">
      <c r="A176" s="3" t="s">
        <v>4457</v>
      </c>
      <c r="B176" s="13">
        <v>2017</v>
      </c>
      <c r="C176" s="52" t="s">
        <v>8093</v>
      </c>
      <c r="D176" s="53">
        <v>1.32</v>
      </c>
    </row>
    <row r="177" spans="1:4" x14ac:dyDescent="0.3">
      <c r="A177" s="3" t="s">
        <v>4696</v>
      </c>
      <c r="B177" s="13">
        <v>2017</v>
      </c>
      <c r="C177" s="52" t="s">
        <v>8093</v>
      </c>
      <c r="D177" s="53">
        <v>2.0299999999999998</v>
      </c>
    </row>
    <row r="178" spans="1:4" x14ac:dyDescent="0.3">
      <c r="A178" s="3" t="s">
        <v>4885</v>
      </c>
      <c r="B178" s="13">
        <v>2017</v>
      </c>
      <c r="C178" s="52" t="s">
        <v>8093</v>
      </c>
      <c r="D178" s="53">
        <v>1.87</v>
      </c>
    </row>
    <row r="179" spans="1:4" x14ac:dyDescent="0.3">
      <c r="A179" s="3" t="s">
        <v>5536</v>
      </c>
      <c r="B179" s="13">
        <v>2017</v>
      </c>
      <c r="C179" s="52" t="s">
        <v>8093</v>
      </c>
      <c r="D179" s="53">
        <v>1.91</v>
      </c>
    </row>
    <row r="180" spans="1:4" x14ac:dyDescent="0.3">
      <c r="A180" s="3" t="s">
        <v>5586</v>
      </c>
      <c r="B180" s="13">
        <v>2017</v>
      </c>
      <c r="C180" s="52" t="s">
        <v>8093</v>
      </c>
      <c r="D180" s="53">
        <v>2.1</v>
      </c>
    </row>
    <row r="181" spans="1:4" x14ac:dyDescent="0.3">
      <c r="A181" s="3" t="s">
        <v>5754</v>
      </c>
      <c r="B181" s="13">
        <v>2017</v>
      </c>
      <c r="C181" s="52" t="s">
        <v>8093</v>
      </c>
      <c r="D181" s="53">
        <v>2.1800000000000002</v>
      </c>
    </row>
    <row r="182" spans="1:4" x14ac:dyDescent="0.3">
      <c r="A182" s="3" t="s">
        <v>44</v>
      </c>
      <c r="B182" s="13">
        <v>2017</v>
      </c>
      <c r="C182" s="51" t="s">
        <v>8094</v>
      </c>
      <c r="D182" s="53">
        <v>2.69</v>
      </c>
    </row>
    <row r="183" spans="1:4" x14ac:dyDescent="0.3">
      <c r="A183" s="3" t="s">
        <v>354</v>
      </c>
      <c r="B183" s="13">
        <v>2017</v>
      </c>
      <c r="C183" s="51" t="s">
        <v>8094</v>
      </c>
      <c r="D183" s="53">
        <v>2.29</v>
      </c>
    </row>
    <row r="184" spans="1:4" x14ac:dyDescent="0.3">
      <c r="A184" s="3" t="s">
        <v>587</v>
      </c>
      <c r="B184" s="13">
        <v>2017</v>
      </c>
      <c r="C184" s="51" t="s">
        <v>8094</v>
      </c>
      <c r="D184" s="53">
        <v>2.4300000000000002</v>
      </c>
    </row>
    <row r="185" spans="1:4" x14ac:dyDescent="0.3">
      <c r="A185" s="3" t="s">
        <v>778</v>
      </c>
      <c r="B185" s="13">
        <v>2017</v>
      </c>
      <c r="C185" s="51" t="s">
        <v>8094</v>
      </c>
      <c r="D185" s="53">
        <v>2.25</v>
      </c>
    </row>
    <row r="186" spans="1:4" x14ac:dyDescent="0.3">
      <c r="A186" s="3" t="s">
        <v>1201</v>
      </c>
      <c r="B186" s="13">
        <v>2017</v>
      </c>
      <c r="C186" s="51" t="s">
        <v>8094</v>
      </c>
      <c r="D186" s="53">
        <v>3.11</v>
      </c>
    </row>
    <row r="187" spans="1:4" x14ac:dyDescent="0.3">
      <c r="A187" s="3" t="s">
        <v>1642</v>
      </c>
      <c r="B187" s="13">
        <v>2017</v>
      </c>
      <c r="C187" s="51" t="s">
        <v>8094</v>
      </c>
      <c r="D187" s="53">
        <v>2.19</v>
      </c>
    </row>
    <row r="188" spans="1:4" x14ac:dyDescent="0.3">
      <c r="A188" s="3" t="s">
        <v>1799</v>
      </c>
      <c r="B188" s="13">
        <v>2017</v>
      </c>
      <c r="C188" s="51" t="s">
        <v>8094</v>
      </c>
      <c r="D188" s="53">
        <v>1.86</v>
      </c>
    </row>
    <row r="189" spans="1:4" x14ac:dyDescent="0.3">
      <c r="A189" s="3" t="s">
        <v>1934</v>
      </c>
      <c r="B189" s="13">
        <v>2017</v>
      </c>
      <c r="C189" s="51" t="s">
        <v>8094</v>
      </c>
      <c r="D189" s="53">
        <v>2.35</v>
      </c>
    </row>
    <row r="190" spans="1:4" x14ac:dyDescent="0.3">
      <c r="A190" s="3" t="s">
        <v>2367</v>
      </c>
      <c r="B190" s="13">
        <v>2017</v>
      </c>
      <c r="C190" s="51" t="s">
        <v>8094</v>
      </c>
      <c r="D190" s="53">
        <v>2.2799999999999998</v>
      </c>
    </row>
    <row r="191" spans="1:4" x14ac:dyDescent="0.3">
      <c r="A191" s="3" t="s">
        <v>2273</v>
      </c>
      <c r="B191" s="13">
        <v>2017</v>
      </c>
      <c r="C191" s="51" t="s">
        <v>8094</v>
      </c>
      <c r="D191" s="53">
        <v>2.83</v>
      </c>
    </row>
    <row r="192" spans="1:4" x14ac:dyDescent="0.3">
      <c r="A192" s="3" t="s">
        <v>2553</v>
      </c>
      <c r="B192" s="13">
        <v>2017</v>
      </c>
      <c r="C192" s="51" t="s">
        <v>8094</v>
      </c>
      <c r="D192" s="53">
        <v>1.56</v>
      </c>
    </row>
    <row r="193" spans="1:4" x14ac:dyDescent="0.3">
      <c r="A193" s="3" t="s">
        <v>3037</v>
      </c>
      <c r="B193" s="13">
        <v>2017</v>
      </c>
      <c r="C193" s="51" t="s">
        <v>8094</v>
      </c>
      <c r="D193" s="53">
        <v>2.21</v>
      </c>
    </row>
    <row r="194" spans="1:4" x14ac:dyDescent="0.3">
      <c r="A194" s="3" t="s">
        <v>3296</v>
      </c>
      <c r="B194" s="13">
        <v>2017</v>
      </c>
      <c r="C194" s="51" t="s">
        <v>8094</v>
      </c>
      <c r="D194" s="53">
        <v>2.77</v>
      </c>
    </row>
    <row r="195" spans="1:4" x14ac:dyDescent="0.3">
      <c r="A195" s="3" t="s">
        <v>3799</v>
      </c>
      <c r="B195" s="13">
        <v>2017</v>
      </c>
      <c r="C195" s="51" t="s">
        <v>8094</v>
      </c>
      <c r="D195" s="53">
        <v>2.34</v>
      </c>
    </row>
    <row r="196" spans="1:4" x14ac:dyDescent="0.3">
      <c r="A196" s="3" t="s">
        <v>3412</v>
      </c>
      <c r="B196" s="13">
        <v>2017</v>
      </c>
      <c r="C196" s="51" t="s">
        <v>8094</v>
      </c>
      <c r="D196" s="53">
        <v>2.36</v>
      </c>
    </row>
    <row r="197" spans="1:4" x14ac:dyDescent="0.3">
      <c r="A197" s="3" t="s">
        <v>3504</v>
      </c>
      <c r="B197" s="13">
        <v>2017</v>
      </c>
      <c r="C197" s="51" t="s">
        <v>8094</v>
      </c>
      <c r="D197" s="53">
        <v>2.29</v>
      </c>
    </row>
    <row r="198" spans="1:4" x14ac:dyDescent="0.3">
      <c r="A198" s="3" t="s">
        <v>3631</v>
      </c>
      <c r="B198" s="13">
        <v>2017</v>
      </c>
      <c r="C198" s="51" t="s">
        <v>8094</v>
      </c>
      <c r="D198" s="53">
        <v>1.78</v>
      </c>
    </row>
    <row r="199" spans="1:4" x14ac:dyDescent="0.3">
      <c r="A199" s="3" t="s">
        <v>3973</v>
      </c>
      <c r="B199" s="13">
        <v>2017</v>
      </c>
      <c r="C199" s="51" t="s">
        <v>8094</v>
      </c>
      <c r="D199" s="53">
        <v>2.41</v>
      </c>
    </row>
    <row r="200" spans="1:4" x14ac:dyDescent="0.3">
      <c r="A200" s="3" t="s">
        <v>4457</v>
      </c>
      <c r="B200" s="13">
        <v>2017</v>
      </c>
      <c r="C200" s="51" t="s">
        <v>8094</v>
      </c>
      <c r="D200" s="53">
        <v>1.69</v>
      </c>
    </row>
    <row r="201" spans="1:4" x14ac:dyDescent="0.3">
      <c r="A201" s="3" t="s">
        <v>4696</v>
      </c>
      <c r="B201" s="13">
        <v>2017</v>
      </c>
      <c r="C201" s="51" t="s">
        <v>8094</v>
      </c>
      <c r="D201" s="53">
        <v>2.08</v>
      </c>
    </row>
    <row r="202" spans="1:4" x14ac:dyDescent="0.3">
      <c r="A202" s="3" t="s">
        <v>4885</v>
      </c>
      <c r="B202" s="13">
        <v>2017</v>
      </c>
      <c r="C202" s="51" t="s">
        <v>8094</v>
      </c>
      <c r="D202" s="53">
        <v>2.44</v>
      </c>
    </row>
    <row r="203" spans="1:4" x14ac:dyDescent="0.3">
      <c r="A203" s="3" t="s">
        <v>5536</v>
      </c>
      <c r="B203" s="13">
        <v>2017</v>
      </c>
      <c r="C203" s="51" t="s">
        <v>8094</v>
      </c>
      <c r="D203" s="53">
        <v>2.17</v>
      </c>
    </row>
    <row r="204" spans="1:4" x14ac:dyDescent="0.3">
      <c r="A204" s="3" t="s">
        <v>5586</v>
      </c>
      <c r="B204" s="13">
        <v>2017</v>
      </c>
      <c r="C204" s="51" t="s">
        <v>8094</v>
      </c>
      <c r="D204" s="53">
        <v>2.37</v>
      </c>
    </row>
    <row r="205" spans="1:4" x14ac:dyDescent="0.3">
      <c r="A205" s="3" t="s">
        <v>5754</v>
      </c>
      <c r="B205" s="13">
        <v>2017</v>
      </c>
      <c r="C205" s="51" t="s">
        <v>8094</v>
      </c>
      <c r="D205" s="53">
        <v>2.79</v>
      </c>
    </row>
    <row r="206" spans="1:4" x14ac:dyDescent="0.3">
      <c r="A206" s="3" t="s">
        <v>44</v>
      </c>
      <c r="B206" s="13">
        <v>2017</v>
      </c>
      <c r="C206" s="51" t="s">
        <v>8092</v>
      </c>
      <c r="D206" s="53">
        <v>3.5</v>
      </c>
    </row>
    <row r="207" spans="1:4" x14ac:dyDescent="0.3">
      <c r="A207" s="3" t="s">
        <v>354</v>
      </c>
      <c r="B207" s="13">
        <v>2017</v>
      </c>
      <c r="C207" s="51" t="s">
        <v>8092</v>
      </c>
      <c r="D207" s="53">
        <v>3.02</v>
      </c>
    </row>
    <row r="208" spans="1:4" x14ac:dyDescent="0.3">
      <c r="A208" s="3" t="s">
        <v>587</v>
      </c>
      <c r="B208" s="13">
        <v>2017</v>
      </c>
      <c r="C208" s="51" t="s">
        <v>8092</v>
      </c>
      <c r="D208" s="53">
        <v>3.27</v>
      </c>
    </row>
    <row r="209" spans="1:4" x14ac:dyDescent="0.3">
      <c r="A209" s="3" t="s">
        <v>778</v>
      </c>
      <c r="B209" s="13">
        <v>2017</v>
      </c>
      <c r="C209" s="51" t="s">
        <v>8092</v>
      </c>
      <c r="D209" s="53">
        <v>3.25</v>
      </c>
    </row>
    <row r="210" spans="1:4" x14ac:dyDescent="0.3">
      <c r="A210" s="3" t="s">
        <v>1201</v>
      </c>
      <c r="B210" s="13">
        <v>2017</v>
      </c>
      <c r="C210" s="51" t="s">
        <v>8092</v>
      </c>
      <c r="D210" s="53">
        <v>4.03</v>
      </c>
    </row>
    <row r="211" spans="1:4" x14ac:dyDescent="0.3">
      <c r="A211" s="3" t="s">
        <v>1642</v>
      </c>
      <c r="B211" s="13">
        <v>2017</v>
      </c>
      <c r="C211" s="51" t="s">
        <v>8092</v>
      </c>
      <c r="D211" s="53">
        <v>2.9</v>
      </c>
    </row>
    <row r="212" spans="1:4" x14ac:dyDescent="0.3">
      <c r="A212" s="3" t="s">
        <v>1799</v>
      </c>
      <c r="B212" s="13">
        <v>2017</v>
      </c>
      <c r="C212" s="51" t="s">
        <v>8092</v>
      </c>
      <c r="D212" s="53">
        <v>2.4500000000000002</v>
      </c>
    </row>
    <row r="213" spans="1:4" x14ac:dyDescent="0.3">
      <c r="A213" s="3" t="s">
        <v>1934</v>
      </c>
      <c r="B213" s="13">
        <v>2017</v>
      </c>
      <c r="C213" s="51" t="s">
        <v>8092</v>
      </c>
      <c r="D213" s="53">
        <v>2.4500000000000002</v>
      </c>
    </row>
    <row r="214" spans="1:4" x14ac:dyDescent="0.3">
      <c r="A214" s="3" t="s">
        <v>2367</v>
      </c>
      <c r="B214" s="13">
        <v>2017</v>
      </c>
      <c r="C214" s="51" t="s">
        <v>8092</v>
      </c>
      <c r="D214" s="53">
        <v>2.0299999999999998</v>
      </c>
    </row>
    <row r="215" spans="1:4" x14ac:dyDescent="0.3">
      <c r="A215" s="3" t="s">
        <v>2273</v>
      </c>
      <c r="B215" s="13">
        <v>2017</v>
      </c>
      <c r="C215" s="51" t="s">
        <v>8092</v>
      </c>
      <c r="D215" s="53">
        <v>2.72</v>
      </c>
    </row>
    <row r="216" spans="1:4" x14ac:dyDescent="0.3">
      <c r="A216" s="3" t="s">
        <v>2553</v>
      </c>
      <c r="B216" s="13">
        <v>2017</v>
      </c>
      <c r="C216" s="51" t="s">
        <v>8092</v>
      </c>
      <c r="D216" s="53">
        <v>1.61</v>
      </c>
    </row>
    <row r="217" spans="1:4" x14ac:dyDescent="0.3">
      <c r="A217" s="3" t="s">
        <v>3037</v>
      </c>
      <c r="B217" s="13">
        <v>2017</v>
      </c>
      <c r="C217" s="51" t="s">
        <v>8092</v>
      </c>
      <c r="D217" s="53">
        <v>2.74</v>
      </c>
    </row>
    <row r="218" spans="1:4" x14ac:dyDescent="0.3">
      <c r="A218" s="3" t="s">
        <v>3296</v>
      </c>
      <c r="B218" s="13">
        <v>2017</v>
      </c>
      <c r="C218" s="51" t="s">
        <v>8092</v>
      </c>
      <c r="D218" s="53">
        <v>2.9</v>
      </c>
    </row>
    <row r="219" spans="1:4" x14ac:dyDescent="0.3">
      <c r="A219" s="3" t="s">
        <v>3799</v>
      </c>
      <c r="B219" s="13">
        <v>2017</v>
      </c>
      <c r="C219" s="51" t="s">
        <v>8092</v>
      </c>
      <c r="D219" s="53">
        <v>3.47</v>
      </c>
    </row>
    <row r="220" spans="1:4" x14ac:dyDescent="0.3">
      <c r="A220" s="3" t="s">
        <v>3412</v>
      </c>
      <c r="B220" s="13">
        <v>2017</v>
      </c>
      <c r="C220" s="51" t="s">
        <v>8092</v>
      </c>
      <c r="D220" s="53">
        <v>2.48</v>
      </c>
    </row>
    <row r="221" spans="1:4" x14ac:dyDescent="0.3">
      <c r="A221" s="3" t="s">
        <v>3504</v>
      </c>
      <c r="B221" s="13">
        <v>2017</v>
      </c>
      <c r="C221" s="51" t="s">
        <v>8092</v>
      </c>
      <c r="D221" s="53">
        <v>3.2</v>
      </c>
    </row>
    <row r="222" spans="1:4" x14ac:dyDescent="0.3">
      <c r="A222" s="3" t="s">
        <v>3631</v>
      </c>
      <c r="B222" s="13">
        <v>2017</v>
      </c>
      <c r="C222" s="51" t="s">
        <v>8092</v>
      </c>
      <c r="D222" s="53">
        <v>1.82</v>
      </c>
    </row>
    <row r="223" spans="1:4" x14ac:dyDescent="0.3">
      <c r="A223" s="3" t="s">
        <v>3973</v>
      </c>
      <c r="B223" s="13">
        <v>2017</v>
      </c>
      <c r="C223" s="51" t="s">
        <v>8092</v>
      </c>
      <c r="D223" s="53">
        <v>3</v>
      </c>
    </row>
    <row r="224" spans="1:4" x14ac:dyDescent="0.3">
      <c r="A224" s="3" t="s">
        <v>4457</v>
      </c>
      <c r="B224" s="13">
        <v>2017</v>
      </c>
      <c r="C224" s="51" t="s">
        <v>8092</v>
      </c>
      <c r="D224" s="53">
        <v>2.44</v>
      </c>
    </row>
    <row r="225" spans="1:4" x14ac:dyDescent="0.3">
      <c r="A225" s="3" t="s">
        <v>4696</v>
      </c>
      <c r="B225" s="13">
        <v>2017</v>
      </c>
      <c r="C225" s="51" t="s">
        <v>8092</v>
      </c>
      <c r="D225" s="53">
        <v>2.14</v>
      </c>
    </row>
    <row r="226" spans="1:4" x14ac:dyDescent="0.3">
      <c r="A226" s="3" t="s">
        <v>4885</v>
      </c>
      <c r="B226" s="13">
        <v>2017</v>
      </c>
      <c r="C226" s="51" t="s">
        <v>8092</v>
      </c>
      <c r="D226" s="53">
        <v>3.34</v>
      </c>
    </row>
    <row r="227" spans="1:4" x14ac:dyDescent="0.3">
      <c r="A227" s="3" t="s">
        <v>5536</v>
      </c>
      <c r="B227" s="13">
        <v>2017</v>
      </c>
      <c r="C227" s="51" t="s">
        <v>8092</v>
      </c>
      <c r="D227" s="53">
        <v>2.34</v>
      </c>
    </row>
    <row r="228" spans="1:4" x14ac:dyDescent="0.3">
      <c r="A228" s="3" t="s">
        <v>5586</v>
      </c>
      <c r="B228" s="13">
        <v>2017</v>
      </c>
      <c r="C228" s="51" t="s">
        <v>8092</v>
      </c>
      <c r="D228" s="53">
        <v>2.7</v>
      </c>
    </row>
    <row r="229" spans="1:4" x14ac:dyDescent="0.3">
      <c r="A229" s="3" t="s">
        <v>5754</v>
      </c>
      <c r="B229" s="13">
        <v>2017</v>
      </c>
      <c r="C229" s="51" t="s">
        <v>8092</v>
      </c>
      <c r="D229" s="53">
        <v>3.66</v>
      </c>
    </row>
    <row r="230" spans="1:4" x14ac:dyDescent="0.3">
      <c r="A230" s="3" t="s">
        <v>44</v>
      </c>
      <c r="B230" s="13">
        <v>2017</v>
      </c>
      <c r="C230" s="52" t="s">
        <v>8093</v>
      </c>
      <c r="D230" s="53">
        <v>2.21</v>
      </c>
    </row>
    <row r="231" spans="1:4" x14ac:dyDescent="0.3">
      <c r="A231" s="3" t="s">
        <v>354</v>
      </c>
      <c r="B231" s="13">
        <v>2017</v>
      </c>
      <c r="C231" s="52" t="s">
        <v>8093</v>
      </c>
      <c r="D231" s="53">
        <v>1.93</v>
      </c>
    </row>
    <row r="232" spans="1:4" x14ac:dyDescent="0.3">
      <c r="A232" s="3" t="s">
        <v>587</v>
      </c>
      <c r="B232" s="13">
        <v>2017</v>
      </c>
      <c r="C232" s="52" t="s">
        <v>8093</v>
      </c>
      <c r="D232" s="53">
        <v>1.81</v>
      </c>
    </row>
    <row r="233" spans="1:4" x14ac:dyDescent="0.3">
      <c r="A233" s="3" t="s">
        <v>778</v>
      </c>
      <c r="B233" s="13">
        <v>2017</v>
      </c>
      <c r="C233" s="52" t="s">
        <v>8093</v>
      </c>
      <c r="D233" s="53">
        <v>1.58</v>
      </c>
    </row>
    <row r="234" spans="1:4" x14ac:dyDescent="0.3">
      <c r="A234" s="3" t="s">
        <v>1201</v>
      </c>
      <c r="B234" s="13">
        <v>2017</v>
      </c>
      <c r="C234" s="52" t="s">
        <v>8093</v>
      </c>
      <c r="D234" s="53">
        <v>2.36</v>
      </c>
    </row>
    <row r="235" spans="1:4" x14ac:dyDescent="0.3">
      <c r="A235" s="3" t="s">
        <v>1642</v>
      </c>
      <c r="B235" s="13">
        <v>2017</v>
      </c>
      <c r="C235" s="52" t="s">
        <v>8093</v>
      </c>
      <c r="D235" s="53">
        <v>1.61</v>
      </c>
    </row>
    <row r="236" spans="1:4" x14ac:dyDescent="0.3">
      <c r="A236" s="3" t="s">
        <v>1799</v>
      </c>
      <c r="B236" s="13">
        <v>2017</v>
      </c>
      <c r="C236" s="52" t="s">
        <v>8093</v>
      </c>
      <c r="D236" s="53">
        <v>1.42</v>
      </c>
    </row>
    <row r="237" spans="1:4" x14ac:dyDescent="0.3">
      <c r="A237" s="3" t="s">
        <v>1934</v>
      </c>
      <c r="B237" s="13">
        <v>2017</v>
      </c>
      <c r="C237" s="52" t="s">
        <v>8093</v>
      </c>
      <c r="D237" s="53">
        <v>2.25</v>
      </c>
    </row>
    <row r="238" spans="1:4" x14ac:dyDescent="0.3">
      <c r="A238" s="3" t="s">
        <v>2367</v>
      </c>
      <c r="B238" s="13">
        <v>2017</v>
      </c>
      <c r="C238" s="52" t="s">
        <v>8093</v>
      </c>
      <c r="D238" s="53">
        <v>2.48</v>
      </c>
    </row>
    <row r="239" spans="1:4" x14ac:dyDescent="0.3">
      <c r="A239" s="3" t="s">
        <v>2273</v>
      </c>
      <c r="B239" s="13">
        <v>2017</v>
      </c>
      <c r="C239" s="52" t="s">
        <v>8093</v>
      </c>
      <c r="D239" s="53">
        <v>2.97</v>
      </c>
    </row>
    <row r="240" spans="1:4" x14ac:dyDescent="0.3">
      <c r="A240" s="3" t="s">
        <v>2553</v>
      </c>
      <c r="B240" s="13">
        <v>2017</v>
      </c>
      <c r="C240" s="52" t="s">
        <v>8093</v>
      </c>
      <c r="D240" s="53">
        <v>1.53</v>
      </c>
    </row>
    <row r="241" spans="1:4" x14ac:dyDescent="0.3">
      <c r="A241" s="3" t="s">
        <v>3037</v>
      </c>
      <c r="B241" s="13">
        <v>2017</v>
      </c>
      <c r="C241" s="52" t="s">
        <v>8093</v>
      </c>
      <c r="D241" s="53">
        <v>1.72</v>
      </c>
    </row>
    <row r="242" spans="1:4" x14ac:dyDescent="0.3">
      <c r="A242" s="3" t="s">
        <v>3296</v>
      </c>
      <c r="B242" s="13">
        <v>2017</v>
      </c>
      <c r="C242" s="52" t="s">
        <v>8093</v>
      </c>
      <c r="D242" s="53">
        <v>2.63</v>
      </c>
    </row>
    <row r="243" spans="1:4" x14ac:dyDescent="0.3">
      <c r="A243" s="3" t="s">
        <v>3799</v>
      </c>
      <c r="B243" s="13">
        <v>2017</v>
      </c>
      <c r="C243" s="52" t="s">
        <v>8093</v>
      </c>
      <c r="D243" s="53">
        <v>1.74</v>
      </c>
    </row>
    <row r="244" spans="1:4" x14ac:dyDescent="0.3">
      <c r="A244" s="3" t="s">
        <v>3412</v>
      </c>
      <c r="B244" s="13">
        <v>2017</v>
      </c>
      <c r="C244" s="52" t="s">
        <v>8093</v>
      </c>
      <c r="D244" s="53">
        <v>2.21</v>
      </c>
    </row>
    <row r="245" spans="1:4" x14ac:dyDescent="0.3">
      <c r="A245" s="3" t="s">
        <v>3504</v>
      </c>
      <c r="B245" s="13">
        <v>2017</v>
      </c>
      <c r="C245" s="52" t="s">
        <v>8093</v>
      </c>
      <c r="D245" s="53">
        <v>1.65</v>
      </c>
    </row>
    <row r="246" spans="1:4" x14ac:dyDescent="0.3">
      <c r="A246" s="3" t="s">
        <v>3631</v>
      </c>
      <c r="B246" s="13">
        <v>2017</v>
      </c>
      <c r="C246" s="52" t="s">
        <v>8093</v>
      </c>
      <c r="D246" s="53">
        <v>1.76</v>
      </c>
    </row>
    <row r="247" spans="1:4" x14ac:dyDescent="0.3">
      <c r="A247" s="3" t="s">
        <v>3973</v>
      </c>
      <c r="B247" s="13">
        <v>2017</v>
      </c>
      <c r="C247" s="52" t="s">
        <v>8093</v>
      </c>
      <c r="D247" s="53">
        <v>1.97</v>
      </c>
    </row>
    <row r="248" spans="1:4" x14ac:dyDescent="0.3">
      <c r="A248" s="3" t="s">
        <v>4457</v>
      </c>
      <c r="B248" s="13">
        <v>2017</v>
      </c>
      <c r="C248" s="52" t="s">
        <v>8093</v>
      </c>
      <c r="D248" s="53">
        <v>1.32</v>
      </c>
    </row>
    <row r="249" spans="1:4" x14ac:dyDescent="0.3">
      <c r="A249" s="3" t="s">
        <v>4696</v>
      </c>
      <c r="B249" s="13">
        <v>2017</v>
      </c>
      <c r="C249" s="52" t="s">
        <v>8093</v>
      </c>
      <c r="D249" s="53">
        <v>2.0299999999999998</v>
      </c>
    </row>
    <row r="250" spans="1:4" x14ac:dyDescent="0.3">
      <c r="A250" s="3" t="s">
        <v>4885</v>
      </c>
      <c r="B250" s="13">
        <v>2017</v>
      </c>
      <c r="C250" s="52" t="s">
        <v>8093</v>
      </c>
      <c r="D250" s="53">
        <v>1.87</v>
      </c>
    </row>
    <row r="251" spans="1:4" x14ac:dyDescent="0.3">
      <c r="A251" s="3" t="s">
        <v>5536</v>
      </c>
      <c r="B251" s="13">
        <v>2017</v>
      </c>
      <c r="C251" s="52" t="s">
        <v>8093</v>
      </c>
      <c r="D251" s="53">
        <v>1.91</v>
      </c>
    </row>
    <row r="252" spans="1:4" x14ac:dyDescent="0.3">
      <c r="A252" s="3" t="s">
        <v>5586</v>
      </c>
      <c r="B252" s="13">
        <v>2017</v>
      </c>
      <c r="C252" s="52" t="s">
        <v>8093</v>
      </c>
      <c r="D252" s="53">
        <v>2.1</v>
      </c>
    </row>
    <row r="253" spans="1:4" x14ac:dyDescent="0.3">
      <c r="A253" s="3" t="s">
        <v>5754</v>
      </c>
      <c r="B253" s="13">
        <v>2017</v>
      </c>
      <c r="C253" s="52" t="s">
        <v>8093</v>
      </c>
      <c r="D253" s="53">
        <v>2.1800000000000002</v>
      </c>
    </row>
    <row r="254" spans="1:4" x14ac:dyDescent="0.3">
      <c r="A254" s="3" t="s">
        <v>44</v>
      </c>
      <c r="B254" s="13">
        <v>2017</v>
      </c>
      <c r="C254" s="51" t="s">
        <v>8094</v>
      </c>
      <c r="D254" s="53">
        <v>2.69</v>
      </c>
    </row>
    <row r="255" spans="1:4" x14ac:dyDescent="0.3">
      <c r="A255" s="3" t="s">
        <v>354</v>
      </c>
      <c r="B255" s="13">
        <v>2017</v>
      </c>
      <c r="C255" s="51" t="s">
        <v>8094</v>
      </c>
      <c r="D255" s="53">
        <v>2.29</v>
      </c>
    </row>
    <row r="256" spans="1:4" x14ac:dyDescent="0.3">
      <c r="A256" s="3" t="s">
        <v>587</v>
      </c>
      <c r="B256" s="13">
        <v>2017</v>
      </c>
      <c r="C256" s="51" t="s">
        <v>8094</v>
      </c>
      <c r="D256" s="53">
        <v>2.4300000000000002</v>
      </c>
    </row>
    <row r="257" spans="1:4" x14ac:dyDescent="0.3">
      <c r="A257" s="3" t="s">
        <v>778</v>
      </c>
      <c r="B257" s="13">
        <v>2017</v>
      </c>
      <c r="C257" s="51" t="s">
        <v>8094</v>
      </c>
      <c r="D257" s="53">
        <v>2.25</v>
      </c>
    </row>
    <row r="258" spans="1:4" x14ac:dyDescent="0.3">
      <c r="A258" s="3" t="s">
        <v>1201</v>
      </c>
      <c r="B258" s="13">
        <v>2017</v>
      </c>
      <c r="C258" s="51" t="s">
        <v>8094</v>
      </c>
      <c r="D258" s="53">
        <v>3.11</v>
      </c>
    </row>
    <row r="259" spans="1:4" x14ac:dyDescent="0.3">
      <c r="A259" s="3" t="s">
        <v>1642</v>
      </c>
      <c r="B259" s="13">
        <v>2017</v>
      </c>
      <c r="C259" s="51" t="s">
        <v>8094</v>
      </c>
      <c r="D259" s="53">
        <v>2.19</v>
      </c>
    </row>
    <row r="260" spans="1:4" x14ac:dyDescent="0.3">
      <c r="A260" s="3" t="s">
        <v>1799</v>
      </c>
      <c r="B260" s="13">
        <v>2017</v>
      </c>
      <c r="C260" s="51" t="s">
        <v>8094</v>
      </c>
      <c r="D260" s="53">
        <v>1.86</v>
      </c>
    </row>
    <row r="261" spans="1:4" x14ac:dyDescent="0.3">
      <c r="A261" s="3" t="s">
        <v>1934</v>
      </c>
      <c r="B261" s="13">
        <v>2017</v>
      </c>
      <c r="C261" s="51" t="s">
        <v>8094</v>
      </c>
      <c r="D261" s="53">
        <v>2.35</v>
      </c>
    </row>
    <row r="262" spans="1:4" x14ac:dyDescent="0.3">
      <c r="A262" s="3" t="s">
        <v>2367</v>
      </c>
      <c r="B262" s="13">
        <v>2017</v>
      </c>
      <c r="C262" s="51" t="s">
        <v>8094</v>
      </c>
      <c r="D262" s="53">
        <v>2.2799999999999998</v>
      </c>
    </row>
    <row r="263" spans="1:4" x14ac:dyDescent="0.3">
      <c r="A263" s="3" t="s">
        <v>2273</v>
      </c>
      <c r="B263" s="13">
        <v>2017</v>
      </c>
      <c r="C263" s="51" t="s">
        <v>8094</v>
      </c>
      <c r="D263" s="53">
        <v>2.83</v>
      </c>
    </row>
    <row r="264" spans="1:4" x14ac:dyDescent="0.3">
      <c r="A264" s="3" t="s">
        <v>2553</v>
      </c>
      <c r="B264" s="13">
        <v>2017</v>
      </c>
      <c r="C264" s="51" t="s">
        <v>8094</v>
      </c>
      <c r="D264" s="53">
        <v>1.56</v>
      </c>
    </row>
    <row r="265" spans="1:4" x14ac:dyDescent="0.3">
      <c r="A265" s="3" t="s">
        <v>3037</v>
      </c>
      <c r="B265" s="13">
        <v>2017</v>
      </c>
      <c r="C265" s="51" t="s">
        <v>8094</v>
      </c>
      <c r="D265" s="53">
        <v>2.21</v>
      </c>
    </row>
    <row r="266" spans="1:4" x14ac:dyDescent="0.3">
      <c r="A266" s="3" t="s">
        <v>3296</v>
      </c>
      <c r="B266" s="13">
        <v>2017</v>
      </c>
      <c r="C266" s="51" t="s">
        <v>8094</v>
      </c>
      <c r="D266" s="53">
        <v>2.77</v>
      </c>
    </row>
    <row r="267" spans="1:4" x14ac:dyDescent="0.3">
      <c r="A267" s="3" t="s">
        <v>3799</v>
      </c>
      <c r="B267" s="13">
        <v>2017</v>
      </c>
      <c r="C267" s="51" t="s">
        <v>8094</v>
      </c>
      <c r="D267" s="53">
        <v>2.34</v>
      </c>
    </row>
    <row r="268" spans="1:4" x14ac:dyDescent="0.3">
      <c r="A268" s="3" t="s">
        <v>3412</v>
      </c>
      <c r="B268" s="13">
        <v>2017</v>
      </c>
      <c r="C268" s="51" t="s">
        <v>8094</v>
      </c>
      <c r="D268" s="53">
        <v>2.36</v>
      </c>
    </row>
    <row r="269" spans="1:4" x14ac:dyDescent="0.3">
      <c r="A269" s="3" t="s">
        <v>3504</v>
      </c>
      <c r="B269" s="13">
        <v>2017</v>
      </c>
      <c r="C269" s="51" t="s">
        <v>8094</v>
      </c>
      <c r="D269" s="53">
        <v>2.29</v>
      </c>
    </row>
    <row r="270" spans="1:4" x14ac:dyDescent="0.3">
      <c r="A270" s="3" t="s">
        <v>3631</v>
      </c>
      <c r="B270" s="13">
        <v>2017</v>
      </c>
      <c r="C270" s="51" t="s">
        <v>8094</v>
      </c>
      <c r="D270" s="53">
        <v>1.78</v>
      </c>
    </row>
    <row r="271" spans="1:4" x14ac:dyDescent="0.3">
      <c r="A271" s="3" t="s">
        <v>3973</v>
      </c>
      <c r="B271" s="13">
        <v>2017</v>
      </c>
      <c r="C271" s="51" t="s">
        <v>8094</v>
      </c>
      <c r="D271" s="53">
        <v>2.41</v>
      </c>
    </row>
    <row r="272" spans="1:4" x14ac:dyDescent="0.3">
      <c r="A272" s="3" t="s">
        <v>4457</v>
      </c>
      <c r="B272" s="13">
        <v>2017</v>
      </c>
      <c r="C272" s="51" t="s">
        <v>8094</v>
      </c>
      <c r="D272" s="53">
        <v>1.69</v>
      </c>
    </row>
    <row r="273" spans="1:4" x14ac:dyDescent="0.3">
      <c r="A273" s="3" t="s">
        <v>4696</v>
      </c>
      <c r="B273" s="13">
        <v>2017</v>
      </c>
      <c r="C273" s="51" t="s">
        <v>8094</v>
      </c>
      <c r="D273" s="53">
        <v>2.08</v>
      </c>
    </row>
    <row r="274" spans="1:4" x14ac:dyDescent="0.3">
      <c r="A274" s="3" t="s">
        <v>4885</v>
      </c>
      <c r="B274" s="13">
        <v>2017</v>
      </c>
      <c r="C274" s="51" t="s">
        <v>8094</v>
      </c>
      <c r="D274" s="53">
        <v>2.44</v>
      </c>
    </row>
    <row r="275" spans="1:4" x14ac:dyDescent="0.3">
      <c r="A275" s="3" t="s">
        <v>5536</v>
      </c>
      <c r="B275" s="13">
        <v>2017</v>
      </c>
      <c r="C275" s="51" t="s">
        <v>8094</v>
      </c>
      <c r="D275" s="53">
        <v>2.17</v>
      </c>
    </row>
    <row r="276" spans="1:4" x14ac:dyDescent="0.3">
      <c r="A276" s="3" t="s">
        <v>5586</v>
      </c>
      <c r="B276" s="13">
        <v>2017</v>
      </c>
      <c r="C276" s="51" t="s">
        <v>8094</v>
      </c>
      <c r="D276" s="53">
        <v>2.37</v>
      </c>
    </row>
    <row r="277" spans="1:4" x14ac:dyDescent="0.3">
      <c r="A277" s="3" t="s">
        <v>5754</v>
      </c>
      <c r="B277" s="13">
        <v>2017</v>
      </c>
      <c r="C277" s="51" t="s">
        <v>8094</v>
      </c>
      <c r="D277" s="53">
        <v>2.79</v>
      </c>
    </row>
  </sheetData>
  <autoFilter ref="A1:D277" xr:uid="{5BE10798-7574-4C3F-88BE-0CE4E51A2C66}"/>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38A02-250B-4480-9800-99AD2E2682A7}">
  <dimension ref="A1:B11"/>
  <sheetViews>
    <sheetView workbookViewId="0">
      <selection activeCell="A2" sqref="A2"/>
    </sheetView>
  </sheetViews>
  <sheetFormatPr defaultRowHeight="11.65" x14ac:dyDescent="0.3"/>
  <cols>
    <col min="1" max="1" width="12.5703125" bestFit="1" customWidth="1"/>
    <col min="2" max="2" width="27.85546875" bestFit="1" customWidth="1"/>
    <col min="3" max="4" width="6.7109375" bestFit="1" customWidth="1"/>
    <col min="5" max="5" width="10.140625" bestFit="1" customWidth="1"/>
    <col min="6" max="7" width="6.7109375" bestFit="1" customWidth="1"/>
    <col min="8" max="11" width="3.7109375" bestFit="1" customWidth="1"/>
    <col min="12" max="12" width="6.7109375" bestFit="1" customWidth="1"/>
    <col min="13" max="14" width="3.7109375" bestFit="1" customWidth="1"/>
    <col min="15" max="15" width="6.7109375" bestFit="1" customWidth="1"/>
    <col min="16" max="16" width="3.7109375" bestFit="1" customWidth="1"/>
    <col min="17" max="17" width="6.7109375" bestFit="1" customWidth="1"/>
    <col min="18" max="19" width="3.7109375" bestFit="1" customWidth="1"/>
    <col min="20" max="20" width="6.7109375" bestFit="1" customWidth="1"/>
    <col min="21" max="22" width="3.7109375" bestFit="1" customWidth="1"/>
    <col min="23" max="25" width="6.7109375" bestFit="1" customWidth="1"/>
    <col min="26" max="27" width="3.7109375" bestFit="1" customWidth="1"/>
    <col min="28" max="28" width="6.7109375" bestFit="1" customWidth="1"/>
    <col min="29" max="32" width="3.7109375" bestFit="1" customWidth="1"/>
    <col min="33" max="34" width="6.7109375" bestFit="1" customWidth="1"/>
    <col min="35" max="35" width="3.7109375" bestFit="1" customWidth="1"/>
    <col min="36" max="36" width="6.7109375" bestFit="1" customWidth="1"/>
    <col min="37" max="38" width="3.7109375" bestFit="1" customWidth="1"/>
    <col min="39" max="39" width="6.7109375" bestFit="1" customWidth="1"/>
    <col min="40" max="41" width="3.7109375" bestFit="1" customWidth="1"/>
    <col min="42" max="42" width="6.7109375" bestFit="1" customWidth="1"/>
    <col min="43" max="43" width="3.7109375" bestFit="1" customWidth="1"/>
    <col min="44" max="44" width="6.7109375" bestFit="1" customWidth="1"/>
    <col min="45" max="45" width="3.7109375" bestFit="1" customWidth="1"/>
    <col min="46" max="46" width="6.7109375" bestFit="1" customWidth="1"/>
    <col min="47" max="49" width="3.7109375" bestFit="1" customWidth="1"/>
    <col min="50" max="50" width="6.7109375" bestFit="1" customWidth="1"/>
    <col min="51" max="51" width="3.7109375" bestFit="1" customWidth="1"/>
    <col min="52" max="52" width="6.7109375" bestFit="1" customWidth="1"/>
    <col min="53" max="54" width="3.7109375" bestFit="1" customWidth="1"/>
    <col min="55" max="56" width="6.7109375" bestFit="1" customWidth="1"/>
    <col min="57" max="64" width="3.7109375" bestFit="1" customWidth="1"/>
    <col min="65" max="65" width="5.7109375" bestFit="1" customWidth="1"/>
    <col min="66" max="69" width="3.7109375" bestFit="1" customWidth="1"/>
    <col min="70" max="70" width="6.7109375" bestFit="1" customWidth="1"/>
    <col min="71" max="72" width="3.7109375" bestFit="1" customWidth="1"/>
    <col min="73" max="73" width="6.7109375" bestFit="1" customWidth="1"/>
    <col min="74" max="76" width="3.7109375" bestFit="1" customWidth="1"/>
    <col min="77" max="77" width="6.7109375" bestFit="1" customWidth="1"/>
    <col min="78" max="79" width="3.7109375" bestFit="1" customWidth="1"/>
    <col min="80" max="80" width="6.7109375" bestFit="1" customWidth="1"/>
    <col min="81" max="81" width="3.7109375" bestFit="1" customWidth="1"/>
    <col min="82" max="82" width="6.7109375" bestFit="1" customWidth="1"/>
    <col min="83" max="83" width="3.7109375" bestFit="1" customWidth="1"/>
    <col min="84" max="84" width="6.7109375" bestFit="1" customWidth="1"/>
    <col min="85" max="85" width="3.7109375" bestFit="1" customWidth="1"/>
    <col min="86" max="89" width="6.7109375" bestFit="1" customWidth="1"/>
    <col min="90" max="95" width="3.7109375" bestFit="1" customWidth="1"/>
    <col min="96" max="96" width="6.7109375" bestFit="1" customWidth="1"/>
    <col min="97" max="97" width="3.7109375" bestFit="1" customWidth="1"/>
    <col min="98" max="99" width="6.7109375" bestFit="1" customWidth="1"/>
    <col min="100" max="100" width="3.7109375" bestFit="1" customWidth="1"/>
    <col min="101" max="101" width="6.7109375" bestFit="1" customWidth="1"/>
    <col min="102" max="104" width="3.7109375" bestFit="1" customWidth="1"/>
    <col min="105" max="105" width="6.7109375" bestFit="1" customWidth="1"/>
    <col min="106" max="110" width="3.7109375" bestFit="1" customWidth="1"/>
    <col min="111" max="112" width="6.7109375" bestFit="1" customWidth="1"/>
    <col min="113" max="113" width="3.7109375" bestFit="1" customWidth="1"/>
    <col min="114" max="114" width="6.7109375" bestFit="1" customWidth="1"/>
    <col min="115" max="115" width="3.7109375" bestFit="1" customWidth="1"/>
    <col min="116" max="116" width="6.7109375" bestFit="1" customWidth="1"/>
    <col min="117" max="118" width="3.7109375" bestFit="1" customWidth="1"/>
    <col min="119" max="119" width="6.7109375" bestFit="1" customWidth="1"/>
    <col min="120" max="123" width="3.7109375" bestFit="1" customWidth="1"/>
    <col min="124" max="124" width="6.7109375" bestFit="1" customWidth="1"/>
    <col min="125" max="125" width="5.7109375" bestFit="1" customWidth="1"/>
    <col min="126" max="127" width="3.7109375" bestFit="1" customWidth="1"/>
    <col min="128" max="128" width="6.7109375" bestFit="1" customWidth="1"/>
    <col min="129" max="129" width="3.7109375" bestFit="1" customWidth="1"/>
    <col min="130" max="130" width="6.7109375" bestFit="1" customWidth="1"/>
    <col min="131" max="131" width="3.7109375" bestFit="1" customWidth="1"/>
    <col min="132" max="132" width="6.7109375" bestFit="1" customWidth="1"/>
    <col min="133" max="133" width="3.7109375" bestFit="1" customWidth="1"/>
    <col min="134" max="134" width="6.7109375" bestFit="1" customWidth="1"/>
    <col min="135" max="135" width="3.7109375" bestFit="1" customWidth="1"/>
    <col min="136" max="138" width="6.7109375" bestFit="1" customWidth="1"/>
    <col min="139" max="139" width="3.7109375" bestFit="1" customWidth="1"/>
    <col min="140" max="141" width="6.7109375" bestFit="1" customWidth="1"/>
    <col min="142" max="143" width="3.7109375" bestFit="1" customWidth="1"/>
    <col min="144" max="144" width="5.7109375" bestFit="1" customWidth="1"/>
    <col min="145" max="146" width="3.7109375" bestFit="1" customWidth="1"/>
    <col min="147" max="147" width="5.7109375" bestFit="1" customWidth="1"/>
    <col min="148" max="149" width="3.7109375" bestFit="1" customWidth="1"/>
    <col min="150" max="150" width="5.7109375" bestFit="1" customWidth="1"/>
    <col min="151" max="153" width="3.7109375" bestFit="1" customWidth="1"/>
    <col min="154" max="154" width="6.7109375" bestFit="1" customWidth="1"/>
    <col min="155" max="155" width="3.7109375" bestFit="1" customWidth="1"/>
    <col min="156" max="157" width="6.7109375" bestFit="1" customWidth="1"/>
    <col min="158" max="158" width="3.7109375" bestFit="1" customWidth="1"/>
    <col min="159" max="159" width="6.7109375" bestFit="1" customWidth="1"/>
    <col min="160" max="162" width="3.7109375" bestFit="1" customWidth="1"/>
    <col min="163" max="164" width="6.7109375" bestFit="1" customWidth="1"/>
    <col min="165" max="165" width="3.7109375" bestFit="1" customWidth="1"/>
    <col min="166" max="167" width="6.7109375" bestFit="1" customWidth="1"/>
    <col min="168" max="168" width="3.7109375" bestFit="1" customWidth="1"/>
    <col min="169" max="171" width="6.7109375" bestFit="1" customWidth="1"/>
    <col min="172" max="172" width="3.7109375" bestFit="1" customWidth="1"/>
    <col min="173" max="174" width="6.7109375" bestFit="1" customWidth="1"/>
    <col min="175" max="175" width="3.7109375" bestFit="1" customWidth="1"/>
    <col min="176" max="176" width="5.7109375" bestFit="1" customWidth="1"/>
    <col min="177" max="177" width="3.7109375" bestFit="1" customWidth="1"/>
    <col min="178" max="178" width="6.7109375" bestFit="1" customWidth="1"/>
    <col min="179" max="179" width="3.7109375" bestFit="1" customWidth="1"/>
    <col min="180" max="180" width="6.7109375" bestFit="1" customWidth="1"/>
    <col min="181" max="181" width="3.7109375" bestFit="1" customWidth="1"/>
    <col min="182" max="183" width="6.7109375" bestFit="1" customWidth="1"/>
    <col min="184" max="184" width="3.7109375" bestFit="1" customWidth="1"/>
    <col min="185" max="185" width="6.7109375" bestFit="1" customWidth="1"/>
    <col min="186" max="191" width="3.7109375" bestFit="1" customWidth="1"/>
    <col min="192" max="192" width="6.7109375" bestFit="1" customWidth="1"/>
    <col min="193" max="194" width="3.7109375" bestFit="1" customWidth="1"/>
    <col min="195" max="195" width="6.7109375" bestFit="1" customWidth="1"/>
    <col min="196" max="196" width="3.7109375" bestFit="1" customWidth="1"/>
    <col min="197" max="197" width="6.7109375" bestFit="1" customWidth="1"/>
    <col min="198" max="205" width="3.7109375" bestFit="1" customWidth="1"/>
    <col min="206" max="206" width="6.7109375" bestFit="1" customWidth="1"/>
    <col min="207" max="207" width="3.7109375" bestFit="1" customWidth="1"/>
    <col min="208" max="208" width="6.7109375" bestFit="1" customWidth="1"/>
    <col min="209" max="213" width="3.7109375" bestFit="1" customWidth="1"/>
    <col min="214" max="214" width="6.7109375" bestFit="1" customWidth="1"/>
    <col min="215" max="215" width="3.7109375" bestFit="1" customWidth="1"/>
    <col min="216" max="216" width="6.7109375" bestFit="1" customWidth="1"/>
    <col min="217" max="220" width="3.7109375" bestFit="1" customWidth="1"/>
    <col min="221" max="221" width="5.7109375" bestFit="1" customWidth="1"/>
    <col min="222" max="222" width="3.7109375" bestFit="1" customWidth="1"/>
    <col min="223" max="223" width="6.7109375" bestFit="1" customWidth="1"/>
    <col min="224" max="229" width="3.7109375" bestFit="1" customWidth="1"/>
    <col min="230" max="230" width="5.7109375" bestFit="1" customWidth="1"/>
    <col min="231" max="231" width="3.7109375" bestFit="1" customWidth="1"/>
    <col min="232" max="232" width="6.7109375" bestFit="1" customWidth="1"/>
    <col min="233" max="236" width="3.7109375" bestFit="1" customWidth="1"/>
    <col min="237" max="237" width="6.7109375" bestFit="1" customWidth="1"/>
    <col min="238" max="244" width="3.7109375" bestFit="1" customWidth="1"/>
    <col min="245" max="245" width="6.7109375" bestFit="1" customWidth="1"/>
    <col min="246" max="248" width="3.7109375" bestFit="1" customWidth="1"/>
    <col min="249" max="249" width="5.7109375" bestFit="1" customWidth="1"/>
    <col min="250" max="254" width="3.7109375" bestFit="1" customWidth="1"/>
    <col min="255" max="255" width="6.7109375" bestFit="1" customWidth="1"/>
    <col min="256" max="262" width="3.7109375" bestFit="1" customWidth="1"/>
    <col min="263" max="263" width="6.7109375" bestFit="1" customWidth="1"/>
    <col min="264" max="277" width="3.7109375" bestFit="1" customWidth="1"/>
    <col min="278" max="292" width="4.7109375" bestFit="1" customWidth="1"/>
    <col min="293" max="380" width="5.7109375" bestFit="1" customWidth="1"/>
    <col min="382" max="382" width="10.140625" bestFit="1" customWidth="1"/>
  </cols>
  <sheetData>
    <row r="1" spans="1:2" ht="12" x14ac:dyDescent="0.35">
      <c r="A1" s="54" t="s">
        <v>8186</v>
      </c>
    </row>
    <row r="2" spans="1:2" s="15" customFormat="1" x14ac:dyDescent="0.3"/>
    <row r="3" spans="1:2" s="15" customFormat="1" x14ac:dyDescent="0.3"/>
    <row r="4" spans="1:2" x14ac:dyDescent="0.3">
      <c r="A4" s="61" t="s">
        <v>26</v>
      </c>
      <c r="B4" s="62" t="s">
        <v>354</v>
      </c>
    </row>
    <row r="5" spans="1:2" x14ac:dyDescent="0.3">
      <c r="A5" s="61" t="s">
        <v>8091</v>
      </c>
      <c r="B5" s="62" t="s">
        <v>8094</v>
      </c>
    </row>
    <row r="7" spans="1:2" x14ac:dyDescent="0.3">
      <c r="A7" s="55" t="s">
        <v>8074</v>
      </c>
      <c r="B7" s="56" t="s">
        <v>8101</v>
      </c>
    </row>
    <row r="8" spans="1:2" x14ac:dyDescent="0.3">
      <c r="A8" s="16">
        <v>2015</v>
      </c>
      <c r="B8" s="57">
        <v>2.06</v>
      </c>
    </row>
    <row r="9" spans="1:2" x14ac:dyDescent="0.3">
      <c r="A9" s="17">
        <v>2016</v>
      </c>
      <c r="B9" s="58">
        <v>2.09</v>
      </c>
    </row>
    <row r="10" spans="1:2" x14ac:dyDescent="0.3">
      <c r="A10" s="17">
        <v>2017</v>
      </c>
      <c r="B10" s="58">
        <v>2.29</v>
      </c>
    </row>
    <row r="11" spans="1:2" x14ac:dyDescent="0.3">
      <c r="A11" s="59" t="s">
        <v>8075</v>
      </c>
      <c r="B11" s="60">
        <v>2.1825000000000001</v>
      </c>
    </row>
  </sheetData>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603"/>
  <sheetViews>
    <sheetView zoomScaleNormal="100" workbookViewId="0">
      <selection activeCell="B2" sqref="B2:Z2"/>
    </sheetView>
  </sheetViews>
  <sheetFormatPr defaultColWidth="10.85546875" defaultRowHeight="12" customHeight="1" x14ac:dyDescent="0.3"/>
  <cols>
    <col min="1" max="3" width="10.85546875" style="13"/>
    <col min="4" max="4" width="22" bestFit="1" customWidth="1"/>
    <col min="5" max="7" width="22" style="92" hidden="1" customWidth="1"/>
    <col min="8" max="8" width="25" customWidth="1"/>
    <col min="9" max="9" width="23" customWidth="1"/>
    <col min="10" max="10" width="17" customWidth="1"/>
    <col min="11" max="11" width="6" customWidth="1"/>
    <col min="12" max="12" width="7" customWidth="1"/>
    <col min="13" max="27" width="10.5703125" customWidth="1"/>
    <col min="28" max="28" width="5.85546875" bestFit="1" customWidth="1"/>
  </cols>
  <sheetData>
    <row r="1" spans="1:26" s="15" customFormat="1" ht="12" customHeight="1" x14ac:dyDescent="0.35">
      <c r="B1" s="54" t="s">
        <v>8187</v>
      </c>
      <c r="E1" s="92"/>
      <c r="F1" s="92"/>
      <c r="G1" s="92"/>
    </row>
    <row r="2" spans="1:26" ht="33" customHeight="1" x14ac:dyDescent="0.4">
      <c r="B2" s="125" t="s">
        <v>8097</v>
      </c>
      <c r="C2" s="126"/>
      <c r="D2" s="126"/>
      <c r="E2" s="126"/>
      <c r="F2" s="126"/>
      <c r="G2" s="126"/>
      <c r="H2" s="126"/>
      <c r="I2" s="126"/>
      <c r="J2" s="126"/>
      <c r="K2" s="126"/>
      <c r="L2" s="126"/>
      <c r="M2" s="126"/>
      <c r="N2" s="126"/>
      <c r="O2" s="126"/>
      <c r="P2" s="126"/>
      <c r="Q2" s="126"/>
      <c r="R2" s="126"/>
      <c r="S2" s="126"/>
      <c r="T2" s="126"/>
      <c r="U2" s="126"/>
      <c r="V2" s="126"/>
      <c r="W2" s="126"/>
      <c r="X2" s="126"/>
      <c r="Y2" s="126"/>
      <c r="Z2" s="126"/>
    </row>
    <row r="3" spans="1:26" ht="12" customHeight="1" thickBot="1" x14ac:dyDescent="0.35"/>
    <row r="4" spans="1:26" ht="146.25" customHeight="1" thickTop="1" x14ac:dyDescent="0.3">
      <c r="A4" s="21" t="s">
        <v>22</v>
      </c>
      <c r="B4" s="20" t="s">
        <v>25</v>
      </c>
      <c r="C4" s="20" t="s">
        <v>26</v>
      </c>
      <c r="D4" s="22" t="s">
        <v>23</v>
      </c>
      <c r="E4" s="110" t="s">
        <v>8179</v>
      </c>
      <c r="F4" s="110" t="s">
        <v>8180</v>
      </c>
      <c r="G4" s="110" t="s">
        <v>8181</v>
      </c>
      <c r="H4" s="23" t="s">
        <v>24</v>
      </c>
      <c r="I4" s="24" t="s">
        <v>27</v>
      </c>
      <c r="J4" s="24" t="s">
        <v>28</v>
      </c>
      <c r="K4" s="25" t="s">
        <v>8076</v>
      </c>
      <c r="L4" s="25" t="s">
        <v>8077</v>
      </c>
      <c r="M4" s="25" t="s">
        <v>8078</v>
      </c>
      <c r="N4" s="25" t="s">
        <v>8079</v>
      </c>
      <c r="O4" s="25" t="s">
        <v>8080</v>
      </c>
      <c r="P4" s="25" t="s">
        <v>8081</v>
      </c>
      <c r="Q4" s="25" t="s">
        <v>8082</v>
      </c>
      <c r="R4" s="25" t="s">
        <v>8083</v>
      </c>
      <c r="S4" s="25" t="s">
        <v>8084</v>
      </c>
      <c r="T4" s="25" t="s">
        <v>8085</v>
      </c>
      <c r="U4" s="25" t="s">
        <v>8086</v>
      </c>
      <c r="V4" s="25" t="s">
        <v>8087</v>
      </c>
      <c r="W4" s="25" t="s">
        <v>8088</v>
      </c>
      <c r="X4" s="26" t="s">
        <v>8089</v>
      </c>
      <c r="Y4" s="27" t="s">
        <v>8090</v>
      </c>
    </row>
    <row r="5" spans="1:26" ht="29.1" customHeight="1" x14ac:dyDescent="0.35">
      <c r="A5" s="29" t="s">
        <v>40</v>
      </c>
      <c r="B5" s="28" t="s">
        <v>43</v>
      </c>
      <c r="C5" s="28" t="s">
        <v>44</v>
      </c>
      <c r="D5" s="30" t="s">
        <v>41</v>
      </c>
      <c r="E5" s="111" t="str">
        <f>IF(OR(M5&lt;100,M5="",R5&lt;100,R5=""),"Less than 100 Claims - lower validity", "More than 100 Claims  - higher validity")</f>
        <v>More than 100 Claims  - higher validity</v>
      </c>
      <c r="F5" s="111" t="str">
        <f>IF(OR(R5&lt;100,R5=""),"Less than 100 Claims - lower validity", "More than 100 Claims  - higher validity")</f>
        <v>More than 100 Claims  - higher validity</v>
      </c>
      <c r="G5" s="111" t="str">
        <f>IF(OR(M5&lt;100,M5=""),"Less than 100 Claims - lower validity", "More than 100 Claims  - higher validity")</f>
        <v>More than 100 Claims  - higher validity</v>
      </c>
      <c r="H5" s="28" t="s">
        <v>42</v>
      </c>
      <c r="I5" s="28">
        <v>80631</v>
      </c>
      <c r="J5" s="28" t="s">
        <v>45</v>
      </c>
      <c r="K5" s="28" t="s">
        <v>46</v>
      </c>
      <c r="L5" s="28">
        <v>4</v>
      </c>
      <c r="M5" s="31">
        <v>31378</v>
      </c>
      <c r="N5" s="32">
        <v>55.1</v>
      </c>
      <c r="O5" s="32">
        <v>13.5</v>
      </c>
      <c r="P5" s="47">
        <v>4.07</v>
      </c>
      <c r="Q5" s="33">
        <v>305.04000000000002</v>
      </c>
      <c r="R5" s="31">
        <v>1679</v>
      </c>
      <c r="S5" s="32">
        <v>43.9</v>
      </c>
      <c r="T5" s="32">
        <v>15.8</v>
      </c>
      <c r="U5" s="47">
        <v>2.77</v>
      </c>
      <c r="V5" s="34">
        <v>19034</v>
      </c>
      <c r="W5" s="32">
        <v>99</v>
      </c>
      <c r="X5" s="32">
        <v>29.4</v>
      </c>
      <c r="Y5" s="44">
        <v>3.37</v>
      </c>
      <c r="Z5" s="79"/>
    </row>
    <row r="6" spans="1:26" ht="29.1" customHeight="1" x14ac:dyDescent="0.35">
      <c r="A6" s="29" t="s">
        <v>47</v>
      </c>
      <c r="B6" s="28" t="s">
        <v>50</v>
      </c>
      <c r="C6" s="28" t="s">
        <v>44</v>
      </c>
      <c r="D6" s="30" t="s">
        <v>48</v>
      </c>
      <c r="E6" s="111" t="str">
        <f t="shared" ref="E6:E69" si="0">IF(OR(M6&lt;100,M6="",R6&lt;100,R6=""),"Less than 100 Claims - lower validity", "More than 100 Claims  - higher validity")</f>
        <v>More than 100 Claims  - higher validity</v>
      </c>
      <c r="F6" s="111" t="str">
        <f t="shared" ref="F6:F69" si="1">IF(OR(R6&lt;100,R6=""),"Less than 100 Claims - lower validity", "More than 100 Claims  - higher validity")</f>
        <v>More than 100 Claims  - higher validity</v>
      </c>
      <c r="G6" s="111" t="str">
        <f t="shared" ref="G6:G69" si="2">IF(OR(M6&lt;100,M6=""),"Less than 100 Claims - lower validity", "More than 100 Claims  - higher validity")</f>
        <v>More than 100 Claims  - higher validity</v>
      </c>
      <c r="H6" s="35" t="s">
        <v>49</v>
      </c>
      <c r="I6" s="28">
        <v>80501</v>
      </c>
      <c r="J6" s="35" t="s">
        <v>51</v>
      </c>
      <c r="K6" s="28" t="s">
        <v>46</v>
      </c>
      <c r="L6" s="28">
        <v>4</v>
      </c>
      <c r="M6" s="31">
        <v>21771</v>
      </c>
      <c r="N6" s="32">
        <v>34.9</v>
      </c>
      <c r="O6" s="32">
        <v>8.3000000000000007</v>
      </c>
      <c r="P6" s="47">
        <v>4.18</v>
      </c>
      <c r="Q6" s="33">
        <v>309.8</v>
      </c>
      <c r="R6" s="31">
        <v>1658</v>
      </c>
      <c r="S6" s="32">
        <v>31.5</v>
      </c>
      <c r="T6" s="32">
        <v>11.6</v>
      </c>
      <c r="U6" s="47">
        <v>2.71</v>
      </c>
      <c r="V6" s="34">
        <v>18499</v>
      </c>
      <c r="W6" s="32">
        <v>66.400000000000006</v>
      </c>
      <c r="X6" s="32">
        <v>20</v>
      </c>
      <c r="Y6" s="44">
        <v>3.32</v>
      </c>
      <c r="Z6" s="13"/>
    </row>
    <row r="7" spans="1:26" ht="29.1" customHeight="1" x14ac:dyDescent="0.35">
      <c r="A7" s="29" t="s">
        <v>52</v>
      </c>
      <c r="B7" s="28" t="s">
        <v>55</v>
      </c>
      <c r="C7" s="28" t="s">
        <v>44</v>
      </c>
      <c r="D7" s="30" t="s">
        <v>53</v>
      </c>
      <c r="E7" s="111" t="str">
        <f t="shared" si="0"/>
        <v>More than 100 Claims  - higher validity</v>
      </c>
      <c r="F7" s="111" t="str">
        <f t="shared" si="1"/>
        <v>More than 100 Claims  - higher validity</v>
      </c>
      <c r="G7" s="111" t="str">
        <f t="shared" si="2"/>
        <v>More than 100 Claims  - higher validity</v>
      </c>
      <c r="H7" s="35" t="s">
        <v>54</v>
      </c>
      <c r="I7" s="28">
        <v>80601</v>
      </c>
      <c r="J7" s="28" t="s">
        <v>56</v>
      </c>
      <c r="K7" s="28" t="s">
        <v>46</v>
      </c>
      <c r="L7" s="28">
        <v>4</v>
      </c>
      <c r="M7" s="31">
        <v>15270</v>
      </c>
      <c r="N7" s="32">
        <v>26.4</v>
      </c>
      <c r="O7" s="32">
        <v>5.6</v>
      </c>
      <c r="P7" s="47">
        <v>4.67</v>
      </c>
      <c r="Q7" s="33">
        <v>347.59</v>
      </c>
      <c r="R7" s="31">
        <v>696</v>
      </c>
      <c r="S7" s="32">
        <v>12.8</v>
      </c>
      <c r="T7" s="32">
        <v>5</v>
      </c>
      <c r="U7" s="47">
        <v>2.56</v>
      </c>
      <c r="V7" s="34">
        <v>16861</v>
      </c>
      <c r="W7" s="32">
        <v>39.200000000000003</v>
      </c>
      <c r="X7" s="32">
        <v>10.7</v>
      </c>
      <c r="Y7" s="44">
        <v>3.68</v>
      </c>
      <c r="Z7" s="13"/>
    </row>
    <row r="8" spans="1:26" ht="29.1" customHeight="1" x14ac:dyDescent="0.35">
      <c r="A8" s="29" t="s">
        <v>57</v>
      </c>
      <c r="B8" s="28" t="s">
        <v>60</v>
      </c>
      <c r="C8" s="28" t="s">
        <v>44</v>
      </c>
      <c r="D8" s="30" t="s">
        <v>58</v>
      </c>
      <c r="E8" s="111" t="str">
        <f t="shared" si="0"/>
        <v>More than 100 Claims  - higher validity</v>
      </c>
      <c r="F8" s="111" t="str">
        <f t="shared" si="1"/>
        <v>More than 100 Claims  - higher validity</v>
      </c>
      <c r="G8" s="111" t="str">
        <f t="shared" si="2"/>
        <v>More than 100 Claims  - higher validity</v>
      </c>
      <c r="H8" s="28" t="s">
        <v>59</v>
      </c>
      <c r="I8" s="28">
        <v>81401</v>
      </c>
      <c r="J8" s="28" t="s">
        <v>61</v>
      </c>
      <c r="K8" s="28" t="s">
        <v>46</v>
      </c>
      <c r="L8" s="28">
        <v>4</v>
      </c>
      <c r="M8" s="31">
        <v>13911</v>
      </c>
      <c r="N8" s="32">
        <v>19.8</v>
      </c>
      <c r="O8" s="32">
        <v>5.5</v>
      </c>
      <c r="P8" s="47">
        <v>3.56</v>
      </c>
      <c r="Q8" s="33">
        <v>274.36</v>
      </c>
      <c r="R8" s="31">
        <v>648</v>
      </c>
      <c r="S8" s="32">
        <v>10.9</v>
      </c>
      <c r="T8" s="32">
        <v>4.4000000000000004</v>
      </c>
      <c r="U8" s="47">
        <v>2.4700000000000002</v>
      </c>
      <c r="V8" s="34">
        <v>15507</v>
      </c>
      <c r="W8" s="32">
        <v>30.6</v>
      </c>
      <c r="X8" s="32">
        <v>9.9</v>
      </c>
      <c r="Y8" s="44">
        <v>3.08</v>
      </c>
      <c r="Z8" s="13"/>
    </row>
    <row r="9" spans="1:26" ht="24.75" x14ac:dyDescent="0.35">
      <c r="A9" s="29" t="s">
        <v>62</v>
      </c>
      <c r="B9" s="28" t="s">
        <v>65</v>
      </c>
      <c r="C9" s="28" t="s">
        <v>44</v>
      </c>
      <c r="D9" s="36" t="s">
        <v>63</v>
      </c>
      <c r="E9" s="111" t="str">
        <f t="shared" si="0"/>
        <v>More than 100 Claims  - higher validity</v>
      </c>
      <c r="F9" s="111" t="str">
        <f t="shared" si="1"/>
        <v>More than 100 Claims  - higher validity</v>
      </c>
      <c r="G9" s="111" t="str">
        <f t="shared" si="2"/>
        <v>More than 100 Claims  - higher validity</v>
      </c>
      <c r="H9" s="28" t="s">
        <v>64</v>
      </c>
      <c r="I9" s="28">
        <v>81101</v>
      </c>
      <c r="J9" s="28" t="s">
        <v>63</v>
      </c>
      <c r="K9" s="28" t="s">
        <v>46</v>
      </c>
      <c r="L9" s="28">
        <v>4</v>
      </c>
      <c r="M9" s="31">
        <v>10323</v>
      </c>
      <c r="N9" s="32">
        <v>12.2</v>
      </c>
      <c r="O9" s="32">
        <v>3.7</v>
      </c>
      <c r="P9" s="47">
        <v>3.3</v>
      </c>
      <c r="Q9" s="33">
        <v>251.2</v>
      </c>
      <c r="R9" s="31">
        <v>436</v>
      </c>
      <c r="S9" s="32">
        <v>5</v>
      </c>
      <c r="T9" s="32">
        <v>2.5</v>
      </c>
      <c r="U9" s="47">
        <v>1.98</v>
      </c>
      <c r="V9" s="34">
        <v>13118</v>
      </c>
      <c r="W9" s="32">
        <v>17.3</v>
      </c>
      <c r="X9" s="32">
        <v>6.2</v>
      </c>
      <c r="Y9" s="44">
        <v>2.76</v>
      </c>
      <c r="Z9" s="13"/>
    </row>
    <row r="10" spans="1:26" ht="29.1" customHeight="1" x14ac:dyDescent="0.35">
      <c r="A10" s="29" t="s">
        <v>66</v>
      </c>
      <c r="B10" s="28" t="s">
        <v>69</v>
      </c>
      <c r="C10" s="28" t="s">
        <v>44</v>
      </c>
      <c r="D10" s="30" t="s">
        <v>67</v>
      </c>
      <c r="E10" s="111" t="str">
        <f t="shared" si="0"/>
        <v>More than 100 Claims  - higher validity</v>
      </c>
      <c r="F10" s="111" t="str">
        <f t="shared" si="1"/>
        <v>More than 100 Claims  - higher validity</v>
      </c>
      <c r="G10" s="111" t="str">
        <f t="shared" si="2"/>
        <v>More than 100 Claims  - higher validity</v>
      </c>
      <c r="H10" s="28" t="s">
        <v>68</v>
      </c>
      <c r="I10" s="28">
        <v>80033</v>
      </c>
      <c r="J10" s="28" t="s">
        <v>56</v>
      </c>
      <c r="K10" s="28" t="s">
        <v>46</v>
      </c>
      <c r="L10" s="28">
        <v>4</v>
      </c>
      <c r="M10" s="31">
        <v>39900</v>
      </c>
      <c r="N10" s="32">
        <v>61.6</v>
      </c>
      <c r="O10" s="32">
        <v>16.8</v>
      </c>
      <c r="P10" s="47">
        <v>3.66</v>
      </c>
      <c r="Q10" s="33">
        <v>272.7</v>
      </c>
      <c r="R10" s="31">
        <v>3502</v>
      </c>
      <c r="S10" s="32">
        <v>54.1</v>
      </c>
      <c r="T10" s="32">
        <v>24</v>
      </c>
      <c r="U10" s="47">
        <v>2.2599999999999998</v>
      </c>
      <c r="V10" s="34">
        <v>15169</v>
      </c>
      <c r="W10" s="32">
        <v>115.7</v>
      </c>
      <c r="X10" s="32">
        <v>40.799999999999997</v>
      </c>
      <c r="Y10" s="44">
        <v>2.84</v>
      </c>
      <c r="Z10" s="13"/>
    </row>
    <row r="11" spans="1:26" ht="29.1" customHeight="1" x14ac:dyDescent="0.35">
      <c r="A11" s="29" t="s">
        <v>70</v>
      </c>
      <c r="B11" s="28" t="s">
        <v>73</v>
      </c>
      <c r="C11" s="28" t="s">
        <v>44</v>
      </c>
      <c r="D11" s="36" t="s">
        <v>71</v>
      </c>
      <c r="E11" s="111" t="str">
        <f t="shared" si="0"/>
        <v>More than 100 Claims  - higher validity</v>
      </c>
      <c r="F11" s="111" t="str">
        <f t="shared" si="1"/>
        <v>More than 100 Claims  - higher validity</v>
      </c>
      <c r="G11" s="111" t="str">
        <f t="shared" si="2"/>
        <v>More than 100 Claims  - higher validity</v>
      </c>
      <c r="H11" s="28" t="s">
        <v>72</v>
      </c>
      <c r="I11" s="28">
        <v>80524</v>
      </c>
      <c r="J11" s="35" t="s">
        <v>74</v>
      </c>
      <c r="K11" s="28" t="s">
        <v>46</v>
      </c>
      <c r="L11" s="28">
        <v>5</v>
      </c>
      <c r="M11" s="31">
        <v>24187</v>
      </c>
      <c r="N11" s="32">
        <v>50.8</v>
      </c>
      <c r="O11" s="32">
        <v>8.8000000000000007</v>
      </c>
      <c r="P11" s="47">
        <v>5.75</v>
      </c>
      <c r="Q11" s="33">
        <v>454.2</v>
      </c>
      <c r="R11" s="31">
        <v>2102</v>
      </c>
      <c r="S11" s="32">
        <v>42.8</v>
      </c>
      <c r="T11" s="32">
        <v>12.9</v>
      </c>
      <c r="U11" s="47">
        <v>3.31</v>
      </c>
      <c r="V11" s="34">
        <v>22292</v>
      </c>
      <c r="W11" s="32">
        <v>93.5</v>
      </c>
      <c r="X11" s="32">
        <v>21.7</v>
      </c>
      <c r="Y11" s="44">
        <v>4.3</v>
      </c>
      <c r="Z11" s="13"/>
    </row>
    <row r="12" spans="1:26" ht="29.1" customHeight="1" x14ac:dyDescent="0.35">
      <c r="A12" s="29" t="s">
        <v>75</v>
      </c>
      <c r="B12" s="28" t="s">
        <v>78</v>
      </c>
      <c r="C12" s="28" t="s">
        <v>44</v>
      </c>
      <c r="D12" s="30" t="s">
        <v>76</v>
      </c>
      <c r="E12" s="111" t="str">
        <f t="shared" si="0"/>
        <v>More than 100 Claims  - higher validity</v>
      </c>
      <c r="F12" s="111" t="str">
        <f t="shared" si="1"/>
        <v>More than 100 Claims  - higher validity</v>
      </c>
      <c r="G12" s="111" t="str">
        <f t="shared" si="2"/>
        <v>More than 100 Claims  - higher validity</v>
      </c>
      <c r="H12" s="28" t="s">
        <v>77</v>
      </c>
      <c r="I12" s="28">
        <v>80204</v>
      </c>
      <c r="J12" s="28" t="s">
        <v>79</v>
      </c>
      <c r="K12" s="28" t="s">
        <v>46</v>
      </c>
      <c r="L12" s="28">
        <v>2</v>
      </c>
      <c r="M12" s="31">
        <v>26058</v>
      </c>
      <c r="N12" s="32">
        <v>28</v>
      </c>
      <c r="O12" s="32">
        <v>7.1</v>
      </c>
      <c r="P12" s="47">
        <v>3.95</v>
      </c>
      <c r="Q12" s="33">
        <v>297.95999999999998</v>
      </c>
      <c r="R12" s="31">
        <v>1673</v>
      </c>
      <c r="S12" s="32">
        <v>39.299999999999997</v>
      </c>
      <c r="T12" s="32">
        <v>21.1</v>
      </c>
      <c r="U12" s="47">
        <v>1.86</v>
      </c>
      <c r="V12" s="34">
        <v>17517</v>
      </c>
      <c r="W12" s="32">
        <v>67.3</v>
      </c>
      <c r="X12" s="32">
        <v>28.2</v>
      </c>
      <c r="Y12" s="44">
        <v>2.38</v>
      </c>
      <c r="Z12" s="13"/>
    </row>
    <row r="13" spans="1:26" ht="43.15" customHeight="1" x14ac:dyDescent="0.35">
      <c r="A13" s="29" t="s">
        <v>80</v>
      </c>
      <c r="B13" s="28" t="s">
        <v>83</v>
      </c>
      <c r="C13" s="28" t="s">
        <v>44</v>
      </c>
      <c r="D13" s="30" t="s">
        <v>81</v>
      </c>
      <c r="E13" s="111" t="str">
        <f t="shared" si="0"/>
        <v>More than 100 Claims  - higher validity</v>
      </c>
      <c r="F13" s="111" t="str">
        <f t="shared" si="1"/>
        <v>More than 100 Claims  - higher validity</v>
      </c>
      <c r="G13" s="111" t="str">
        <f t="shared" si="2"/>
        <v>More than 100 Claims  - higher validity</v>
      </c>
      <c r="H13" s="28" t="s">
        <v>82</v>
      </c>
      <c r="I13" s="28">
        <v>81004</v>
      </c>
      <c r="J13" s="35" t="s">
        <v>51</v>
      </c>
      <c r="K13" s="28" t="s">
        <v>46</v>
      </c>
      <c r="L13" s="28">
        <v>4</v>
      </c>
      <c r="M13" s="31">
        <v>19274</v>
      </c>
      <c r="N13" s="32">
        <v>23</v>
      </c>
      <c r="O13" s="32">
        <v>8.1</v>
      </c>
      <c r="P13" s="47">
        <v>2.84</v>
      </c>
      <c r="Q13" s="33">
        <v>202.98</v>
      </c>
      <c r="R13" s="31">
        <v>1083</v>
      </c>
      <c r="S13" s="32">
        <v>19.7</v>
      </c>
      <c r="T13" s="32">
        <v>9.1</v>
      </c>
      <c r="U13" s="47">
        <v>2.16</v>
      </c>
      <c r="V13" s="34">
        <v>14862</v>
      </c>
      <c r="W13" s="32">
        <v>42.7</v>
      </c>
      <c r="X13" s="32">
        <v>17.2</v>
      </c>
      <c r="Y13" s="44">
        <v>2.48</v>
      </c>
      <c r="Z13" s="13"/>
    </row>
    <row r="14" spans="1:26" ht="29.1" customHeight="1" x14ac:dyDescent="0.35">
      <c r="A14" s="29" t="s">
        <v>84</v>
      </c>
      <c r="B14" s="28" t="s">
        <v>87</v>
      </c>
      <c r="C14" s="28" t="s">
        <v>44</v>
      </c>
      <c r="D14" s="30" t="s">
        <v>85</v>
      </c>
      <c r="E14" s="111" t="str">
        <f t="shared" si="0"/>
        <v>More than 100 Claims  - higher validity</v>
      </c>
      <c r="F14" s="111" t="str">
        <f t="shared" si="1"/>
        <v>More than 100 Claims  - higher validity</v>
      </c>
      <c r="G14" s="111" t="str">
        <f t="shared" si="2"/>
        <v>More than 100 Claims  - higher validity</v>
      </c>
      <c r="H14" s="35" t="s">
        <v>86</v>
      </c>
      <c r="I14" s="28">
        <v>81301</v>
      </c>
      <c r="J14" s="35" t="s">
        <v>51</v>
      </c>
      <c r="K14" s="28" t="s">
        <v>46</v>
      </c>
      <c r="L14" s="28">
        <v>5</v>
      </c>
      <c r="M14" s="31">
        <v>37545</v>
      </c>
      <c r="N14" s="32">
        <v>60.4</v>
      </c>
      <c r="O14" s="32">
        <v>13.9</v>
      </c>
      <c r="P14" s="47">
        <v>4.3499999999999996</v>
      </c>
      <c r="Q14" s="33">
        <v>349.37</v>
      </c>
      <c r="R14" s="31">
        <v>1696</v>
      </c>
      <c r="S14" s="32">
        <v>39.799999999999997</v>
      </c>
      <c r="T14" s="32">
        <v>17.7</v>
      </c>
      <c r="U14" s="47">
        <v>2.25</v>
      </c>
      <c r="V14" s="34">
        <v>19349</v>
      </c>
      <c r="W14" s="32">
        <v>100.3</v>
      </c>
      <c r="X14" s="32">
        <v>31.6</v>
      </c>
      <c r="Y14" s="44">
        <v>3.17</v>
      </c>
      <c r="Z14" s="13"/>
    </row>
    <row r="15" spans="1:26" ht="29.1" customHeight="1" x14ac:dyDescent="0.35">
      <c r="A15" s="29" t="s">
        <v>88</v>
      </c>
      <c r="B15" s="28" t="s">
        <v>78</v>
      </c>
      <c r="C15" s="28" t="s">
        <v>44</v>
      </c>
      <c r="D15" s="30" t="s">
        <v>89</v>
      </c>
      <c r="E15" s="111" t="str">
        <f t="shared" si="0"/>
        <v>More than 100 Claims  - higher validity</v>
      </c>
      <c r="F15" s="111" t="str">
        <f t="shared" si="1"/>
        <v>More than 100 Claims  - higher validity</v>
      </c>
      <c r="G15" s="111" t="str">
        <f t="shared" si="2"/>
        <v>More than 100 Claims  - higher validity</v>
      </c>
      <c r="H15" s="28" t="s">
        <v>90</v>
      </c>
      <c r="I15" s="28">
        <v>80218</v>
      </c>
      <c r="J15" s="28" t="s">
        <v>79</v>
      </c>
      <c r="K15" s="28" t="s">
        <v>46</v>
      </c>
      <c r="L15" s="28">
        <v>3</v>
      </c>
      <c r="M15" s="31">
        <v>29663</v>
      </c>
      <c r="N15" s="32">
        <v>71.599999999999994</v>
      </c>
      <c r="O15" s="32">
        <v>22.2</v>
      </c>
      <c r="P15" s="47">
        <v>3.22</v>
      </c>
      <c r="Q15" s="33">
        <v>243.32</v>
      </c>
      <c r="R15" s="31">
        <v>4497</v>
      </c>
      <c r="S15" s="32">
        <v>157.9</v>
      </c>
      <c r="T15" s="32">
        <v>67</v>
      </c>
      <c r="U15" s="47">
        <v>2.36</v>
      </c>
      <c r="V15" s="34">
        <v>21234</v>
      </c>
      <c r="W15" s="32">
        <v>229.4</v>
      </c>
      <c r="X15" s="32">
        <v>89.2</v>
      </c>
      <c r="Y15" s="44">
        <v>2.57</v>
      </c>
      <c r="Z15" s="13"/>
    </row>
    <row r="16" spans="1:26" ht="29.1" customHeight="1" x14ac:dyDescent="0.35">
      <c r="A16" s="29" t="s">
        <v>91</v>
      </c>
      <c r="B16" s="28" t="s">
        <v>94</v>
      </c>
      <c r="C16" s="28" t="s">
        <v>44</v>
      </c>
      <c r="D16" s="30" t="s">
        <v>92</v>
      </c>
      <c r="E16" s="111" t="str">
        <f t="shared" si="0"/>
        <v>More than 100 Claims  - higher validity</v>
      </c>
      <c r="F16" s="111" t="str">
        <f t="shared" si="1"/>
        <v>More than 100 Claims  - higher validity</v>
      </c>
      <c r="G16" s="111" t="str">
        <f t="shared" si="2"/>
        <v>More than 100 Claims  - higher validity</v>
      </c>
      <c r="H16" s="35" t="s">
        <v>93</v>
      </c>
      <c r="I16" s="28">
        <v>80218</v>
      </c>
      <c r="J16" s="35" t="s">
        <v>51</v>
      </c>
      <c r="K16" s="28" t="s">
        <v>46</v>
      </c>
      <c r="L16" s="28">
        <v>3</v>
      </c>
      <c r="M16" s="31">
        <v>30572</v>
      </c>
      <c r="N16" s="32">
        <v>62.7</v>
      </c>
      <c r="O16" s="32">
        <v>12.5</v>
      </c>
      <c r="P16" s="47">
        <v>5</v>
      </c>
      <c r="Q16" s="33">
        <v>377.9</v>
      </c>
      <c r="R16" s="31">
        <v>1901</v>
      </c>
      <c r="S16" s="32">
        <v>96.1</v>
      </c>
      <c r="T16" s="32">
        <v>24.4</v>
      </c>
      <c r="U16" s="47">
        <v>3.94</v>
      </c>
      <c r="V16" s="34">
        <v>28860</v>
      </c>
      <c r="W16" s="32">
        <v>158.80000000000001</v>
      </c>
      <c r="X16" s="32">
        <v>36.9</v>
      </c>
      <c r="Y16" s="44">
        <v>4.3</v>
      </c>
      <c r="Z16" s="13"/>
    </row>
    <row r="17" spans="1:26" ht="29.1" customHeight="1" x14ac:dyDescent="0.35">
      <c r="A17" s="29" t="s">
        <v>95</v>
      </c>
      <c r="B17" s="28" t="s">
        <v>98</v>
      </c>
      <c r="C17" s="28" t="s">
        <v>44</v>
      </c>
      <c r="D17" s="30" t="s">
        <v>96</v>
      </c>
      <c r="E17" s="111" t="str">
        <f t="shared" si="0"/>
        <v>Less than 100 Claims - lower validity</v>
      </c>
      <c r="F17" s="111" t="str">
        <f t="shared" si="1"/>
        <v>Less than 100 Claims - lower validity</v>
      </c>
      <c r="G17" s="111" t="str">
        <f t="shared" si="2"/>
        <v>More than 100 Claims  - higher validity</v>
      </c>
      <c r="H17" s="28" t="s">
        <v>97</v>
      </c>
      <c r="I17" s="28">
        <v>81212</v>
      </c>
      <c r="J17" s="35" t="s">
        <v>51</v>
      </c>
      <c r="K17" s="28" t="s">
        <v>46</v>
      </c>
      <c r="L17" s="28">
        <v>3</v>
      </c>
      <c r="M17" s="31">
        <v>1413</v>
      </c>
      <c r="N17" s="32">
        <v>2</v>
      </c>
      <c r="O17" s="32">
        <v>0.4</v>
      </c>
      <c r="P17" s="47">
        <v>4.63</v>
      </c>
      <c r="Q17" s="33">
        <v>338.15</v>
      </c>
      <c r="R17" s="31">
        <v>45</v>
      </c>
      <c r="S17" s="32">
        <v>0.6</v>
      </c>
      <c r="T17" s="32">
        <v>0.3</v>
      </c>
      <c r="U17" s="47">
        <v>2.08</v>
      </c>
      <c r="V17" s="34">
        <v>14762</v>
      </c>
      <c r="W17" s="32">
        <v>2.6</v>
      </c>
      <c r="X17" s="32">
        <v>0.7</v>
      </c>
      <c r="Y17" s="44">
        <v>3.56</v>
      </c>
      <c r="Z17" s="13"/>
    </row>
    <row r="18" spans="1:26" ht="29.1" customHeight="1" x14ac:dyDescent="0.35">
      <c r="A18" s="29" t="s">
        <v>99</v>
      </c>
      <c r="B18" s="28" t="s">
        <v>83</v>
      </c>
      <c r="C18" s="28" t="s">
        <v>44</v>
      </c>
      <c r="D18" s="30" t="s">
        <v>100</v>
      </c>
      <c r="E18" s="111" t="str">
        <f t="shared" si="0"/>
        <v>More than 100 Claims  - higher validity</v>
      </c>
      <c r="F18" s="111" t="str">
        <f t="shared" si="1"/>
        <v>More than 100 Claims  - higher validity</v>
      </c>
      <c r="G18" s="111" t="str">
        <f t="shared" si="2"/>
        <v>More than 100 Claims  - higher validity</v>
      </c>
      <c r="H18" s="28" t="s">
        <v>101</v>
      </c>
      <c r="I18" s="28">
        <v>81003</v>
      </c>
      <c r="J18" s="28" t="s">
        <v>79</v>
      </c>
      <c r="K18" s="28" t="s">
        <v>46</v>
      </c>
      <c r="L18" s="28">
        <v>3</v>
      </c>
      <c r="M18" s="31">
        <v>41608</v>
      </c>
      <c r="N18" s="32">
        <v>63.9</v>
      </c>
      <c r="O18" s="32">
        <v>16.8</v>
      </c>
      <c r="P18" s="47">
        <v>3.8</v>
      </c>
      <c r="Q18" s="33">
        <v>269.98</v>
      </c>
      <c r="R18" s="31">
        <v>2688</v>
      </c>
      <c r="S18" s="32">
        <v>49.1</v>
      </c>
      <c r="T18" s="32">
        <v>22.4</v>
      </c>
      <c r="U18" s="47">
        <v>2.2000000000000002</v>
      </c>
      <c r="V18" s="34">
        <v>14661</v>
      </c>
      <c r="W18" s="32">
        <v>112.9</v>
      </c>
      <c r="X18" s="32">
        <v>39.1</v>
      </c>
      <c r="Y18" s="44">
        <v>2.89</v>
      </c>
      <c r="Z18" s="13"/>
    </row>
    <row r="19" spans="1:26" ht="43.15" customHeight="1" x14ac:dyDescent="0.35">
      <c r="A19" s="29" t="s">
        <v>102</v>
      </c>
      <c r="B19" s="35" t="s">
        <v>105</v>
      </c>
      <c r="C19" s="28" t="s">
        <v>44</v>
      </c>
      <c r="D19" s="30" t="s">
        <v>103</v>
      </c>
      <c r="E19" s="111" t="str">
        <f t="shared" si="0"/>
        <v>More than 100 Claims  - higher validity</v>
      </c>
      <c r="F19" s="111" t="str">
        <f t="shared" si="1"/>
        <v>More than 100 Claims  - higher validity</v>
      </c>
      <c r="G19" s="111" t="str">
        <f t="shared" si="2"/>
        <v>More than 100 Claims  - higher validity</v>
      </c>
      <c r="H19" s="28" t="s">
        <v>104</v>
      </c>
      <c r="I19" s="28">
        <v>80909</v>
      </c>
      <c r="J19" s="35" t="s">
        <v>74</v>
      </c>
      <c r="K19" s="28" t="s">
        <v>46</v>
      </c>
      <c r="L19" s="28">
        <v>3</v>
      </c>
      <c r="M19" s="31">
        <v>68488</v>
      </c>
      <c r="N19" s="32">
        <v>102.4</v>
      </c>
      <c r="O19" s="32">
        <v>29.4</v>
      </c>
      <c r="P19" s="47">
        <v>3.48</v>
      </c>
      <c r="Q19" s="33">
        <v>254.09</v>
      </c>
      <c r="R19" s="31">
        <v>5116</v>
      </c>
      <c r="S19" s="32">
        <v>88.1</v>
      </c>
      <c r="T19" s="32">
        <v>39.700000000000003</v>
      </c>
      <c r="U19" s="47">
        <v>2.2200000000000002</v>
      </c>
      <c r="V19" s="34">
        <v>14726</v>
      </c>
      <c r="W19" s="32">
        <v>190.5</v>
      </c>
      <c r="X19" s="32">
        <v>69.099999999999994</v>
      </c>
      <c r="Y19" s="44">
        <v>2.76</v>
      </c>
      <c r="Z19" s="13"/>
    </row>
    <row r="20" spans="1:26" ht="29.1" customHeight="1" x14ac:dyDescent="0.35">
      <c r="A20" s="29" t="s">
        <v>106</v>
      </c>
      <c r="B20" s="28" t="s">
        <v>109</v>
      </c>
      <c r="C20" s="28" t="s">
        <v>44</v>
      </c>
      <c r="D20" s="30" t="s">
        <v>107</v>
      </c>
      <c r="E20" s="111" t="str">
        <f t="shared" si="0"/>
        <v>More than 100 Claims  - higher validity</v>
      </c>
      <c r="F20" s="111" t="str">
        <f t="shared" si="1"/>
        <v>More than 100 Claims  - higher validity</v>
      </c>
      <c r="G20" s="111" t="str">
        <f t="shared" si="2"/>
        <v>More than 100 Claims  - higher validity</v>
      </c>
      <c r="H20" s="28" t="s">
        <v>108</v>
      </c>
      <c r="I20" s="28">
        <v>81502</v>
      </c>
      <c r="J20" s="28" t="s">
        <v>56</v>
      </c>
      <c r="K20" s="28" t="s">
        <v>46</v>
      </c>
      <c r="L20" s="28">
        <v>4</v>
      </c>
      <c r="M20" s="31">
        <v>26615</v>
      </c>
      <c r="N20" s="32">
        <v>59.5</v>
      </c>
      <c r="O20" s="32">
        <v>13.3</v>
      </c>
      <c r="P20" s="47">
        <v>4.46</v>
      </c>
      <c r="Q20" s="33">
        <v>353.69</v>
      </c>
      <c r="R20" s="31">
        <v>3270</v>
      </c>
      <c r="S20" s="32">
        <v>89</v>
      </c>
      <c r="T20" s="32">
        <v>32.799999999999997</v>
      </c>
      <c r="U20" s="47">
        <v>2.71</v>
      </c>
      <c r="V20" s="34">
        <v>21227</v>
      </c>
      <c r="W20" s="32">
        <v>148.5</v>
      </c>
      <c r="X20" s="32">
        <v>46.2</v>
      </c>
      <c r="Y20" s="44">
        <v>3.22</v>
      </c>
      <c r="Z20" s="13"/>
    </row>
    <row r="21" spans="1:26" ht="29.1" customHeight="1" x14ac:dyDescent="0.35">
      <c r="A21" s="29" t="s">
        <v>110</v>
      </c>
      <c r="B21" s="28" t="s">
        <v>113</v>
      </c>
      <c r="C21" s="28" t="s">
        <v>44</v>
      </c>
      <c r="D21" s="30" t="s">
        <v>111</v>
      </c>
      <c r="E21" s="111" t="str">
        <f t="shared" si="0"/>
        <v>More than 100 Claims  - higher validity</v>
      </c>
      <c r="F21" s="111" t="str">
        <f t="shared" si="1"/>
        <v>More than 100 Claims  - higher validity</v>
      </c>
      <c r="G21" s="111" t="str">
        <f t="shared" si="2"/>
        <v>More than 100 Claims  - higher validity</v>
      </c>
      <c r="H21" s="35" t="s">
        <v>112</v>
      </c>
      <c r="I21" s="28">
        <v>80045</v>
      </c>
      <c r="J21" s="35" t="s">
        <v>74</v>
      </c>
      <c r="K21" s="28" t="s">
        <v>46</v>
      </c>
      <c r="L21" s="28">
        <v>3</v>
      </c>
      <c r="M21" s="31">
        <v>113870</v>
      </c>
      <c r="N21" s="32">
        <v>194.1</v>
      </c>
      <c r="O21" s="32">
        <v>45.6</v>
      </c>
      <c r="P21" s="47">
        <v>4.25</v>
      </c>
      <c r="Q21" s="33">
        <v>334.14</v>
      </c>
      <c r="R21" s="31">
        <v>5304</v>
      </c>
      <c r="S21" s="32">
        <v>198.2</v>
      </c>
      <c r="T21" s="32">
        <v>91.8</v>
      </c>
      <c r="U21" s="47">
        <v>2.16</v>
      </c>
      <c r="V21" s="34">
        <v>21257</v>
      </c>
      <c r="W21" s="32">
        <v>392.3</v>
      </c>
      <c r="X21" s="32">
        <v>137.4</v>
      </c>
      <c r="Y21" s="44">
        <v>2.85</v>
      </c>
      <c r="Z21" s="13"/>
    </row>
    <row r="22" spans="1:26" ht="29.1" customHeight="1" x14ac:dyDescent="0.35">
      <c r="A22" s="29" t="s">
        <v>114</v>
      </c>
      <c r="B22" s="28" t="s">
        <v>117</v>
      </c>
      <c r="C22" s="28" t="s">
        <v>44</v>
      </c>
      <c r="D22" s="36" t="s">
        <v>115</v>
      </c>
      <c r="E22" s="111" t="str">
        <f t="shared" si="0"/>
        <v>More than 100 Claims  - higher validity</v>
      </c>
      <c r="F22" s="111" t="str">
        <f t="shared" si="1"/>
        <v>More than 100 Claims  - higher validity</v>
      </c>
      <c r="G22" s="111" t="str">
        <f t="shared" si="2"/>
        <v>More than 100 Claims  - higher validity</v>
      </c>
      <c r="H22" s="35" t="s">
        <v>116</v>
      </c>
      <c r="I22" s="28">
        <v>80303</v>
      </c>
      <c r="J22" s="28" t="s">
        <v>79</v>
      </c>
      <c r="K22" s="28" t="s">
        <v>46</v>
      </c>
      <c r="L22" s="28">
        <v>3</v>
      </c>
      <c r="M22" s="31">
        <v>46515</v>
      </c>
      <c r="N22" s="32">
        <v>53.1</v>
      </c>
      <c r="O22" s="32">
        <v>16.600000000000001</v>
      </c>
      <c r="P22" s="47">
        <v>3.21</v>
      </c>
      <c r="Q22" s="33">
        <v>241.79</v>
      </c>
      <c r="R22" s="31">
        <v>2518</v>
      </c>
      <c r="S22" s="32">
        <v>53.7</v>
      </c>
      <c r="T22" s="32">
        <v>19.2</v>
      </c>
      <c r="U22" s="47">
        <v>2.8</v>
      </c>
      <c r="V22" s="34">
        <v>18031</v>
      </c>
      <c r="W22" s="32">
        <v>106.8</v>
      </c>
      <c r="X22" s="32">
        <v>35.700000000000003</v>
      </c>
      <c r="Y22" s="44">
        <v>2.99</v>
      </c>
      <c r="Z22" s="13"/>
    </row>
    <row r="23" spans="1:26" ht="29.1" customHeight="1" x14ac:dyDescent="0.35">
      <c r="A23" s="29" t="s">
        <v>118</v>
      </c>
      <c r="B23" s="28" t="s">
        <v>78</v>
      </c>
      <c r="C23" s="28" t="s">
        <v>44</v>
      </c>
      <c r="D23" s="36" t="s">
        <v>119</v>
      </c>
      <c r="E23" s="111" t="str">
        <f t="shared" si="0"/>
        <v>More than 100 Claims  - higher validity</v>
      </c>
      <c r="F23" s="111" t="str">
        <f t="shared" si="1"/>
        <v>More than 100 Claims  - higher validity</v>
      </c>
      <c r="G23" s="111" t="str">
        <f t="shared" si="2"/>
        <v>More than 100 Claims  - higher validity</v>
      </c>
      <c r="H23" s="35" t="s">
        <v>120</v>
      </c>
      <c r="I23" s="28">
        <v>80218</v>
      </c>
      <c r="J23" s="28" t="s">
        <v>56</v>
      </c>
      <c r="K23" s="28" t="s">
        <v>46</v>
      </c>
      <c r="L23" s="28">
        <v>4</v>
      </c>
      <c r="M23" s="31">
        <v>92796</v>
      </c>
      <c r="N23" s="32">
        <v>148.19999999999999</v>
      </c>
      <c r="O23" s="32">
        <v>63.4</v>
      </c>
      <c r="P23" s="47">
        <v>2.34</v>
      </c>
      <c r="Q23" s="33">
        <v>171.69</v>
      </c>
      <c r="R23" s="31">
        <v>21435</v>
      </c>
      <c r="S23" s="32">
        <v>348.1</v>
      </c>
      <c r="T23" s="32">
        <v>249.6</v>
      </c>
      <c r="U23" s="47">
        <v>1.39</v>
      </c>
      <c r="V23" s="34">
        <v>12292</v>
      </c>
      <c r="W23" s="32">
        <v>496.2</v>
      </c>
      <c r="X23" s="32">
        <v>313</v>
      </c>
      <c r="Y23" s="44">
        <v>1.59</v>
      </c>
      <c r="Z23" s="13"/>
    </row>
    <row r="24" spans="1:26" ht="14.1" customHeight="1" x14ac:dyDescent="0.35">
      <c r="A24" s="29" t="s">
        <v>121</v>
      </c>
      <c r="B24" s="28" t="s">
        <v>124</v>
      </c>
      <c r="C24" s="28" t="s">
        <v>44</v>
      </c>
      <c r="D24" s="36" t="s">
        <v>122</v>
      </c>
      <c r="E24" s="111" t="str">
        <f t="shared" si="0"/>
        <v>More than 100 Claims  - higher validity</v>
      </c>
      <c r="F24" s="111" t="str">
        <f t="shared" si="1"/>
        <v>More than 100 Claims  - higher validity</v>
      </c>
      <c r="G24" s="111" t="str">
        <f t="shared" si="2"/>
        <v>More than 100 Claims  - higher validity</v>
      </c>
      <c r="H24" s="28" t="s">
        <v>123</v>
      </c>
      <c r="I24" s="28">
        <v>80538</v>
      </c>
      <c r="J24" s="28" t="s">
        <v>45</v>
      </c>
      <c r="K24" s="28" t="s">
        <v>46</v>
      </c>
      <c r="L24" s="28">
        <v>3</v>
      </c>
      <c r="M24" s="31">
        <v>34476</v>
      </c>
      <c r="N24" s="32">
        <v>47.7</v>
      </c>
      <c r="O24" s="32">
        <v>12</v>
      </c>
      <c r="P24" s="47">
        <v>3.96</v>
      </c>
      <c r="Q24" s="33">
        <v>298.83999999999997</v>
      </c>
      <c r="R24" s="31">
        <v>1486</v>
      </c>
      <c r="S24" s="32">
        <v>20.9</v>
      </c>
      <c r="T24" s="32">
        <v>9.5</v>
      </c>
      <c r="U24" s="47">
        <v>2.21</v>
      </c>
      <c r="V24" s="34">
        <v>13508</v>
      </c>
      <c r="W24" s="32">
        <v>68.7</v>
      </c>
      <c r="X24" s="32">
        <v>21.5</v>
      </c>
      <c r="Y24" s="44">
        <v>3.19</v>
      </c>
      <c r="Z24" s="13"/>
    </row>
    <row r="25" spans="1:26" ht="58.15" customHeight="1" x14ac:dyDescent="0.35">
      <c r="A25" s="29" t="s">
        <v>125</v>
      </c>
      <c r="B25" s="35" t="s">
        <v>105</v>
      </c>
      <c r="C25" s="28" t="s">
        <v>44</v>
      </c>
      <c r="D25" s="30" t="s">
        <v>126</v>
      </c>
      <c r="E25" s="111" t="str">
        <f t="shared" si="0"/>
        <v>More than 100 Claims  - higher validity</v>
      </c>
      <c r="F25" s="111" t="str">
        <f t="shared" si="1"/>
        <v>More than 100 Claims  - higher validity</v>
      </c>
      <c r="G25" s="111" t="str">
        <f t="shared" si="2"/>
        <v>More than 100 Claims  - higher validity</v>
      </c>
      <c r="H25" s="28" t="s">
        <v>127</v>
      </c>
      <c r="I25" s="28">
        <v>80907</v>
      </c>
      <c r="J25" s="35" t="s">
        <v>51</v>
      </c>
      <c r="K25" s="28" t="s">
        <v>46</v>
      </c>
      <c r="L25" s="28">
        <v>3</v>
      </c>
      <c r="M25" s="31">
        <v>51802</v>
      </c>
      <c r="N25" s="32">
        <v>66</v>
      </c>
      <c r="O25" s="32">
        <v>25.6</v>
      </c>
      <c r="P25" s="47">
        <v>2.58</v>
      </c>
      <c r="Q25" s="33">
        <v>188.92</v>
      </c>
      <c r="R25" s="31">
        <v>6126</v>
      </c>
      <c r="S25" s="32">
        <v>103.1</v>
      </c>
      <c r="T25" s="32">
        <v>48.6</v>
      </c>
      <c r="U25" s="47">
        <v>2.12</v>
      </c>
      <c r="V25" s="34">
        <v>13574</v>
      </c>
      <c r="W25" s="32">
        <v>169.1</v>
      </c>
      <c r="X25" s="32">
        <v>74.2</v>
      </c>
      <c r="Y25" s="44">
        <v>2.2799999999999998</v>
      </c>
      <c r="Z25" s="13"/>
    </row>
    <row r="26" spans="1:26" ht="14.1" customHeight="1" x14ac:dyDescent="0.35">
      <c r="A26" s="29" t="s">
        <v>128</v>
      </c>
      <c r="B26" s="28" t="s">
        <v>78</v>
      </c>
      <c r="C26" s="28" t="s">
        <v>44</v>
      </c>
      <c r="D26" s="36" t="s">
        <v>129</v>
      </c>
      <c r="E26" s="111" t="str">
        <f t="shared" si="0"/>
        <v>More than 100 Claims  - higher validity</v>
      </c>
      <c r="F26" s="111" t="str">
        <f t="shared" si="1"/>
        <v>More than 100 Claims  - higher validity</v>
      </c>
      <c r="G26" s="111" t="str">
        <f t="shared" si="2"/>
        <v>More than 100 Claims  - higher validity</v>
      </c>
      <c r="H26" s="28" t="s">
        <v>130</v>
      </c>
      <c r="I26" s="28">
        <v>80220</v>
      </c>
      <c r="J26" s="28" t="s">
        <v>131</v>
      </c>
      <c r="K26" s="28" t="s">
        <v>46</v>
      </c>
      <c r="L26" s="28">
        <v>5</v>
      </c>
      <c r="M26" s="31">
        <v>31955</v>
      </c>
      <c r="N26" s="32">
        <v>60.4</v>
      </c>
      <c r="O26" s="32">
        <v>15.8</v>
      </c>
      <c r="P26" s="47">
        <v>3.81</v>
      </c>
      <c r="Q26" s="33">
        <v>283.36</v>
      </c>
      <c r="R26" s="31">
        <v>4867</v>
      </c>
      <c r="S26" s="32">
        <v>70.3</v>
      </c>
      <c r="T26" s="32">
        <v>33.1</v>
      </c>
      <c r="U26" s="47">
        <v>2.12</v>
      </c>
      <c r="V26" s="34">
        <v>15271</v>
      </c>
      <c r="W26" s="32">
        <v>130.6</v>
      </c>
      <c r="X26" s="32">
        <v>48.9</v>
      </c>
      <c r="Y26" s="44">
        <v>2.67</v>
      </c>
      <c r="Z26" s="13"/>
    </row>
    <row r="27" spans="1:26" ht="29.1" customHeight="1" x14ac:dyDescent="0.35">
      <c r="A27" s="29" t="s">
        <v>132</v>
      </c>
      <c r="B27" s="28" t="s">
        <v>135</v>
      </c>
      <c r="C27" s="28" t="s">
        <v>44</v>
      </c>
      <c r="D27" s="30" t="s">
        <v>133</v>
      </c>
      <c r="E27" s="111" t="str">
        <f t="shared" si="0"/>
        <v>More than 100 Claims  - higher validity</v>
      </c>
      <c r="F27" s="111" t="str">
        <f t="shared" si="1"/>
        <v>More than 100 Claims  - higher validity</v>
      </c>
      <c r="G27" s="111" t="str">
        <f t="shared" si="2"/>
        <v>More than 100 Claims  - higher validity</v>
      </c>
      <c r="H27" s="35" t="s">
        <v>134</v>
      </c>
      <c r="I27" s="28">
        <v>80113</v>
      </c>
      <c r="J27" s="28" t="s">
        <v>131</v>
      </c>
      <c r="K27" s="28" t="s">
        <v>46</v>
      </c>
      <c r="L27" s="28">
        <v>4</v>
      </c>
      <c r="M27" s="31">
        <v>49015</v>
      </c>
      <c r="N27" s="32">
        <v>77.2</v>
      </c>
      <c r="O27" s="32">
        <v>19.399999999999999</v>
      </c>
      <c r="P27" s="47">
        <v>3.99</v>
      </c>
      <c r="Q27" s="33">
        <v>297.88</v>
      </c>
      <c r="R27" s="31">
        <v>5137</v>
      </c>
      <c r="S27" s="32">
        <v>146.80000000000001</v>
      </c>
      <c r="T27" s="32">
        <v>49.8</v>
      </c>
      <c r="U27" s="47">
        <v>2.95</v>
      </c>
      <c r="V27" s="34">
        <v>20471</v>
      </c>
      <c r="W27" s="32">
        <v>224.1</v>
      </c>
      <c r="X27" s="32">
        <v>69.2</v>
      </c>
      <c r="Y27" s="44">
        <v>3.24</v>
      </c>
      <c r="Z27" s="13"/>
    </row>
    <row r="28" spans="1:26" ht="43.15" customHeight="1" x14ac:dyDescent="0.35">
      <c r="A28" s="29" t="s">
        <v>136</v>
      </c>
      <c r="B28" s="28" t="s">
        <v>139</v>
      </c>
      <c r="C28" s="28" t="s">
        <v>44</v>
      </c>
      <c r="D28" s="30" t="s">
        <v>137</v>
      </c>
      <c r="E28" s="111" t="str">
        <f t="shared" si="0"/>
        <v>More than 100 Claims  - higher validity</v>
      </c>
      <c r="F28" s="111" t="str">
        <f t="shared" si="1"/>
        <v>More than 100 Claims  - higher validity</v>
      </c>
      <c r="G28" s="111" t="str">
        <f t="shared" si="2"/>
        <v>More than 100 Claims  - higher validity</v>
      </c>
      <c r="H28" s="28" t="s">
        <v>138</v>
      </c>
      <c r="I28" s="28">
        <v>81050</v>
      </c>
      <c r="J28" s="28" t="s">
        <v>61</v>
      </c>
      <c r="K28" s="28" t="s">
        <v>46</v>
      </c>
      <c r="L28" s="28" t="s">
        <v>140</v>
      </c>
      <c r="M28" s="31">
        <v>3647</v>
      </c>
      <c r="N28" s="32">
        <v>4</v>
      </c>
      <c r="O28" s="32">
        <v>1</v>
      </c>
      <c r="P28" s="47">
        <v>4.05</v>
      </c>
      <c r="Q28" s="33">
        <v>311.58999999999997</v>
      </c>
      <c r="R28" s="31">
        <v>106</v>
      </c>
      <c r="S28" s="32">
        <v>1.1000000000000001</v>
      </c>
      <c r="T28" s="32">
        <v>0.5</v>
      </c>
      <c r="U28" s="47">
        <v>2.08</v>
      </c>
      <c r="V28" s="34">
        <v>13057</v>
      </c>
      <c r="W28" s="32">
        <v>5.0999999999999996</v>
      </c>
      <c r="X28" s="32">
        <v>1.5</v>
      </c>
      <c r="Y28" s="44">
        <v>3.35</v>
      </c>
      <c r="Z28" s="13"/>
    </row>
    <row r="29" spans="1:26" ht="29.1" customHeight="1" x14ac:dyDescent="0.35">
      <c r="A29" s="29" t="s">
        <v>141</v>
      </c>
      <c r="B29" s="35" t="s">
        <v>144</v>
      </c>
      <c r="C29" s="28" t="s">
        <v>44</v>
      </c>
      <c r="D29" s="30" t="s">
        <v>142</v>
      </c>
      <c r="E29" s="111" t="str">
        <f t="shared" si="0"/>
        <v>Less than 100 Claims - lower validity</v>
      </c>
      <c r="F29" s="111" t="str">
        <f t="shared" si="1"/>
        <v>Less than 100 Claims - lower validity</v>
      </c>
      <c r="G29" s="111" t="str">
        <f t="shared" si="2"/>
        <v>More than 100 Claims  - higher validity</v>
      </c>
      <c r="H29" s="28" t="s">
        <v>143</v>
      </c>
      <c r="I29" s="28">
        <v>80810</v>
      </c>
      <c r="J29" s="28" t="s">
        <v>79</v>
      </c>
      <c r="K29" s="28" t="s">
        <v>46</v>
      </c>
      <c r="L29" s="28" t="s">
        <v>140</v>
      </c>
      <c r="M29" s="31">
        <v>1709</v>
      </c>
      <c r="N29" s="32">
        <v>1.1000000000000001</v>
      </c>
      <c r="O29" s="32">
        <v>0.3</v>
      </c>
      <c r="P29" s="47">
        <v>3.33</v>
      </c>
      <c r="Q29" s="33">
        <v>267.52999999999997</v>
      </c>
      <c r="R29" s="31">
        <v>13</v>
      </c>
      <c r="S29" s="32">
        <v>0.1</v>
      </c>
      <c r="T29" s="32">
        <v>0.2</v>
      </c>
      <c r="U29" s="47">
        <v>0.76</v>
      </c>
      <c r="V29" s="34">
        <v>11931</v>
      </c>
      <c r="W29" s="32">
        <v>1.2</v>
      </c>
      <c r="X29" s="32">
        <v>0.5</v>
      </c>
      <c r="Y29" s="44">
        <v>2.5</v>
      </c>
      <c r="Z29" s="13"/>
    </row>
    <row r="30" spans="1:26" ht="29.1" customHeight="1" x14ac:dyDescent="0.35">
      <c r="A30" s="29" t="s">
        <v>145</v>
      </c>
      <c r="B30" s="28" t="s">
        <v>148</v>
      </c>
      <c r="C30" s="28" t="s">
        <v>44</v>
      </c>
      <c r="D30" s="30" t="s">
        <v>146</v>
      </c>
      <c r="E30" s="111" t="str">
        <f t="shared" si="0"/>
        <v>More than 100 Claims  - higher validity</v>
      </c>
      <c r="F30" s="111" t="str">
        <f t="shared" si="1"/>
        <v>More than 100 Claims  - higher validity</v>
      </c>
      <c r="G30" s="111" t="str">
        <f t="shared" si="2"/>
        <v>More than 100 Claims  - higher validity</v>
      </c>
      <c r="H30" s="28" t="s">
        <v>147</v>
      </c>
      <c r="I30" s="28">
        <v>80701</v>
      </c>
      <c r="J30" s="28" t="s">
        <v>149</v>
      </c>
      <c r="K30" s="28" t="s">
        <v>46</v>
      </c>
      <c r="L30" s="28">
        <v>4</v>
      </c>
      <c r="M30" s="31">
        <v>4770</v>
      </c>
      <c r="N30" s="32">
        <v>12.2</v>
      </c>
      <c r="O30" s="32">
        <v>1.6</v>
      </c>
      <c r="P30" s="47">
        <v>7.82</v>
      </c>
      <c r="Q30" s="33">
        <v>591.45000000000005</v>
      </c>
      <c r="R30" s="31">
        <v>252</v>
      </c>
      <c r="S30" s="32">
        <v>4.4000000000000004</v>
      </c>
      <c r="T30" s="32">
        <v>1.3</v>
      </c>
      <c r="U30" s="47">
        <v>3.29</v>
      </c>
      <c r="V30" s="34">
        <v>22604</v>
      </c>
      <c r="W30" s="32">
        <v>16.7</v>
      </c>
      <c r="X30" s="32">
        <v>2.9</v>
      </c>
      <c r="Y30" s="44">
        <v>5.73</v>
      </c>
      <c r="Z30" s="13"/>
    </row>
    <row r="31" spans="1:26" ht="29.1" customHeight="1" x14ac:dyDescent="0.35">
      <c r="A31" s="29" t="s">
        <v>150</v>
      </c>
      <c r="B31" s="35" t="s">
        <v>153</v>
      </c>
      <c r="C31" s="28" t="s">
        <v>44</v>
      </c>
      <c r="D31" s="30" t="s">
        <v>151</v>
      </c>
      <c r="E31" s="111" t="str">
        <f t="shared" si="0"/>
        <v>More than 100 Claims  - higher validity</v>
      </c>
      <c r="F31" s="111" t="str">
        <f t="shared" si="1"/>
        <v>More than 100 Claims  - higher validity</v>
      </c>
      <c r="G31" s="111" t="str">
        <f t="shared" si="2"/>
        <v>More than 100 Claims  - higher validity</v>
      </c>
      <c r="H31" s="28" t="s">
        <v>152</v>
      </c>
      <c r="I31" s="28">
        <v>80487</v>
      </c>
      <c r="J31" s="28" t="s">
        <v>79</v>
      </c>
      <c r="K31" s="28" t="s">
        <v>46</v>
      </c>
      <c r="L31" s="28">
        <v>4</v>
      </c>
      <c r="M31" s="31">
        <v>13286</v>
      </c>
      <c r="N31" s="32">
        <v>23.3</v>
      </c>
      <c r="O31" s="32">
        <v>8</v>
      </c>
      <c r="P31" s="47">
        <v>2.89</v>
      </c>
      <c r="Q31" s="33">
        <v>223.47</v>
      </c>
      <c r="R31" s="31">
        <v>614</v>
      </c>
      <c r="S31" s="32">
        <v>13.5</v>
      </c>
      <c r="T31" s="32">
        <v>7.1</v>
      </c>
      <c r="U31" s="47">
        <v>1.9</v>
      </c>
      <c r="V31" s="34">
        <v>18665</v>
      </c>
      <c r="W31" s="32">
        <v>36.799999999999997</v>
      </c>
      <c r="X31" s="32">
        <v>15.1</v>
      </c>
      <c r="Y31" s="44">
        <v>2.4300000000000002</v>
      </c>
      <c r="Z31" s="13"/>
    </row>
    <row r="32" spans="1:26" ht="14.1" customHeight="1" x14ac:dyDescent="0.35">
      <c r="A32" s="29" t="s">
        <v>154</v>
      </c>
      <c r="B32" s="28" t="s">
        <v>109</v>
      </c>
      <c r="C32" s="28" t="s">
        <v>44</v>
      </c>
      <c r="D32" s="36" t="s">
        <v>155</v>
      </c>
      <c r="E32" s="111" t="str">
        <f t="shared" si="0"/>
        <v>More than 100 Claims  - higher validity</v>
      </c>
      <c r="F32" s="111" t="str">
        <f t="shared" si="1"/>
        <v>More than 100 Claims  - higher validity</v>
      </c>
      <c r="G32" s="111" t="str">
        <f t="shared" si="2"/>
        <v>More than 100 Claims  - higher validity</v>
      </c>
      <c r="H32" s="28" t="s">
        <v>156</v>
      </c>
      <c r="I32" s="28">
        <v>81505</v>
      </c>
      <c r="J32" s="28" t="s">
        <v>61</v>
      </c>
      <c r="K32" s="28" t="s">
        <v>46</v>
      </c>
      <c r="L32" s="28">
        <v>3</v>
      </c>
      <c r="M32" s="31">
        <v>17934</v>
      </c>
      <c r="N32" s="32">
        <v>22.8</v>
      </c>
      <c r="O32" s="32">
        <v>5.6</v>
      </c>
      <c r="P32" s="47">
        <v>4.09</v>
      </c>
      <c r="Q32" s="33">
        <v>292.52</v>
      </c>
      <c r="R32" s="31">
        <v>712</v>
      </c>
      <c r="S32" s="32">
        <v>14.5</v>
      </c>
      <c r="T32" s="32">
        <v>4.8</v>
      </c>
      <c r="U32" s="47">
        <v>3.02</v>
      </c>
      <c r="V32" s="34">
        <v>17486</v>
      </c>
      <c r="W32" s="32">
        <v>37.299999999999997</v>
      </c>
      <c r="X32" s="32">
        <v>10.4</v>
      </c>
      <c r="Y32" s="44">
        <v>3.6</v>
      </c>
      <c r="Z32" s="13"/>
    </row>
    <row r="33" spans="1:26" ht="29.1" customHeight="1" x14ac:dyDescent="0.35">
      <c r="A33" s="29" t="s">
        <v>157</v>
      </c>
      <c r="B33" s="28" t="s">
        <v>78</v>
      </c>
      <c r="C33" s="28" t="s">
        <v>44</v>
      </c>
      <c r="D33" s="30" t="s">
        <v>158</v>
      </c>
      <c r="E33" s="111" t="str">
        <f t="shared" si="0"/>
        <v>More than 100 Claims  - higher validity</v>
      </c>
      <c r="F33" s="111" t="str">
        <f t="shared" si="1"/>
        <v>More than 100 Claims  - higher validity</v>
      </c>
      <c r="G33" s="111" t="str">
        <f t="shared" si="2"/>
        <v>More than 100 Claims  - higher validity</v>
      </c>
      <c r="H33" s="35" t="s">
        <v>159</v>
      </c>
      <c r="I33" s="28">
        <v>80210</v>
      </c>
      <c r="J33" s="28" t="s">
        <v>79</v>
      </c>
      <c r="K33" s="28" t="s">
        <v>46</v>
      </c>
      <c r="L33" s="28">
        <v>4</v>
      </c>
      <c r="M33" s="31">
        <v>37171</v>
      </c>
      <c r="N33" s="32">
        <v>66.900000000000006</v>
      </c>
      <c r="O33" s="32">
        <v>24.5</v>
      </c>
      <c r="P33" s="47">
        <v>2.73</v>
      </c>
      <c r="Q33" s="33">
        <v>202.56</v>
      </c>
      <c r="R33" s="31">
        <v>4134</v>
      </c>
      <c r="S33" s="32">
        <v>99.9</v>
      </c>
      <c r="T33" s="32">
        <v>42.2</v>
      </c>
      <c r="U33" s="47">
        <v>2.37</v>
      </c>
      <c r="V33" s="34">
        <v>16971</v>
      </c>
      <c r="W33" s="32">
        <v>166.7</v>
      </c>
      <c r="X33" s="32">
        <v>66.7</v>
      </c>
      <c r="Y33" s="44">
        <v>2.5</v>
      </c>
      <c r="Z33" s="13"/>
    </row>
    <row r="34" spans="1:26" ht="29.1" customHeight="1" x14ac:dyDescent="0.35">
      <c r="A34" s="29" t="s">
        <v>160</v>
      </c>
      <c r="B34" s="28" t="s">
        <v>163</v>
      </c>
      <c r="C34" s="28" t="s">
        <v>44</v>
      </c>
      <c r="D34" s="30" t="s">
        <v>161</v>
      </c>
      <c r="E34" s="111" t="str">
        <f t="shared" si="0"/>
        <v>More than 100 Claims  - higher validity</v>
      </c>
      <c r="F34" s="111" t="str">
        <f t="shared" si="1"/>
        <v>More than 100 Claims  - higher validity</v>
      </c>
      <c r="G34" s="111" t="str">
        <f t="shared" si="2"/>
        <v>More than 100 Claims  - higher validity</v>
      </c>
      <c r="H34" s="28" t="s">
        <v>162</v>
      </c>
      <c r="I34" s="28">
        <v>80229</v>
      </c>
      <c r="J34" s="28" t="s">
        <v>131</v>
      </c>
      <c r="K34" s="28" t="s">
        <v>46</v>
      </c>
      <c r="L34" s="28">
        <v>4</v>
      </c>
      <c r="M34" s="31">
        <v>68294</v>
      </c>
      <c r="N34" s="32">
        <v>148.80000000000001</v>
      </c>
      <c r="O34" s="32">
        <v>21.3</v>
      </c>
      <c r="P34" s="47">
        <v>6.98</v>
      </c>
      <c r="Q34" s="33">
        <v>512.59</v>
      </c>
      <c r="R34" s="31">
        <v>3525</v>
      </c>
      <c r="S34" s="32">
        <v>84.8</v>
      </c>
      <c r="T34" s="32">
        <v>29.3</v>
      </c>
      <c r="U34" s="47">
        <v>2.89</v>
      </c>
      <c r="V34" s="34">
        <v>18784</v>
      </c>
      <c r="W34" s="32">
        <v>233.6</v>
      </c>
      <c r="X34" s="32">
        <v>50.7</v>
      </c>
      <c r="Y34" s="44">
        <v>4.6100000000000003</v>
      </c>
      <c r="Z34" s="13"/>
    </row>
    <row r="35" spans="1:26" ht="29.1" customHeight="1" x14ac:dyDescent="0.35">
      <c r="A35" s="29" t="s">
        <v>164</v>
      </c>
      <c r="B35" s="28" t="s">
        <v>167</v>
      </c>
      <c r="C35" s="28" t="s">
        <v>44</v>
      </c>
      <c r="D35" s="30" t="s">
        <v>165</v>
      </c>
      <c r="E35" s="111" t="str">
        <f t="shared" si="0"/>
        <v>More than 100 Claims  - higher validity</v>
      </c>
      <c r="F35" s="111" t="str">
        <f t="shared" si="1"/>
        <v>More than 100 Claims  - higher validity</v>
      </c>
      <c r="G35" s="111" t="str">
        <f t="shared" si="2"/>
        <v>More than 100 Claims  - higher validity</v>
      </c>
      <c r="H35" s="28" t="s">
        <v>166</v>
      </c>
      <c r="I35" s="28">
        <v>81416</v>
      </c>
      <c r="J35" s="28" t="s">
        <v>79</v>
      </c>
      <c r="K35" s="28" t="s">
        <v>46</v>
      </c>
      <c r="L35" s="28">
        <v>4</v>
      </c>
      <c r="M35" s="31">
        <v>9920</v>
      </c>
      <c r="N35" s="32">
        <v>12.9</v>
      </c>
      <c r="O35" s="32">
        <v>3</v>
      </c>
      <c r="P35" s="47">
        <v>4.37</v>
      </c>
      <c r="Q35" s="33">
        <v>337.66</v>
      </c>
      <c r="R35" s="31">
        <v>228</v>
      </c>
      <c r="S35" s="32">
        <v>4.7</v>
      </c>
      <c r="T35" s="32">
        <v>1.7</v>
      </c>
      <c r="U35" s="47">
        <v>2.83</v>
      </c>
      <c r="V35" s="34">
        <v>16491</v>
      </c>
      <c r="W35" s="32">
        <v>17.7</v>
      </c>
      <c r="X35" s="32">
        <v>4.5999999999999996</v>
      </c>
      <c r="Y35" s="44">
        <v>3.81</v>
      </c>
      <c r="Z35" s="13"/>
    </row>
    <row r="36" spans="1:26" ht="29.1" customHeight="1" x14ac:dyDescent="0.35">
      <c r="A36" s="29" t="s">
        <v>168</v>
      </c>
      <c r="B36" s="35" t="s">
        <v>171</v>
      </c>
      <c r="C36" s="28" t="s">
        <v>44</v>
      </c>
      <c r="D36" s="30" t="s">
        <v>169</v>
      </c>
      <c r="E36" s="111" t="str">
        <f t="shared" si="0"/>
        <v>More than 100 Claims  - higher validity</v>
      </c>
      <c r="F36" s="111" t="str">
        <f t="shared" si="1"/>
        <v>More than 100 Claims  - higher validity</v>
      </c>
      <c r="G36" s="111" t="str">
        <f t="shared" si="2"/>
        <v>More than 100 Claims  - higher validity</v>
      </c>
      <c r="H36" s="28" t="s">
        <v>170</v>
      </c>
      <c r="I36" s="28">
        <v>81601</v>
      </c>
      <c r="J36" s="28" t="s">
        <v>79</v>
      </c>
      <c r="K36" s="28" t="s">
        <v>46</v>
      </c>
      <c r="L36" s="28">
        <v>4</v>
      </c>
      <c r="M36" s="31">
        <v>14239</v>
      </c>
      <c r="N36" s="32">
        <v>36.200000000000003</v>
      </c>
      <c r="O36" s="32">
        <v>7.6</v>
      </c>
      <c r="P36" s="47">
        <v>4.78</v>
      </c>
      <c r="Q36" s="33">
        <v>394.49</v>
      </c>
      <c r="R36" s="31">
        <v>591</v>
      </c>
      <c r="S36" s="32">
        <v>18.3</v>
      </c>
      <c r="T36" s="32">
        <v>6.1</v>
      </c>
      <c r="U36" s="47">
        <v>3.01</v>
      </c>
      <c r="V36" s="34">
        <v>28017</v>
      </c>
      <c r="W36" s="32">
        <v>54.5</v>
      </c>
      <c r="X36" s="32">
        <v>13.7</v>
      </c>
      <c r="Y36" s="44">
        <v>3.99</v>
      </c>
      <c r="Z36" s="13"/>
    </row>
    <row r="37" spans="1:26" ht="29.1" customHeight="1" x14ac:dyDescent="0.35">
      <c r="A37" s="29" t="s">
        <v>172</v>
      </c>
      <c r="B37" s="28" t="s">
        <v>175</v>
      </c>
      <c r="C37" s="28" t="s">
        <v>44</v>
      </c>
      <c r="D37" s="30" t="s">
        <v>173</v>
      </c>
      <c r="E37" s="111" t="str">
        <f t="shared" si="0"/>
        <v>More than 100 Claims  - higher validity</v>
      </c>
      <c r="F37" s="111" t="str">
        <f t="shared" si="1"/>
        <v>More than 100 Claims  - higher validity</v>
      </c>
      <c r="G37" s="111" t="str">
        <f t="shared" si="2"/>
        <v>More than 100 Claims  - higher validity</v>
      </c>
      <c r="H37" s="28" t="s">
        <v>174</v>
      </c>
      <c r="I37" s="28">
        <v>80751</v>
      </c>
      <c r="J37" s="28" t="s">
        <v>45</v>
      </c>
      <c r="K37" s="28" t="s">
        <v>46</v>
      </c>
      <c r="L37" s="28">
        <v>4</v>
      </c>
      <c r="M37" s="31">
        <v>5531</v>
      </c>
      <c r="N37" s="32">
        <v>10.1</v>
      </c>
      <c r="O37" s="32">
        <v>1.9</v>
      </c>
      <c r="P37" s="47">
        <v>5.46</v>
      </c>
      <c r="Q37" s="33">
        <v>435.49</v>
      </c>
      <c r="R37" s="31">
        <v>214</v>
      </c>
      <c r="S37" s="32">
        <v>3.3</v>
      </c>
      <c r="T37" s="32">
        <v>1.3</v>
      </c>
      <c r="U37" s="47">
        <v>2.4500000000000002</v>
      </c>
      <c r="V37" s="34">
        <v>19339</v>
      </c>
      <c r="W37" s="32">
        <v>13.4</v>
      </c>
      <c r="X37" s="32">
        <v>3.2</v>
      </c>
      <c r="Y37" s="44">
        <v>4.1900000000000004</v>
      </c>
      <c r="Z37" s="13"/>
    </row>
    <row r="38" spans="1:26" ht="29.1" customHeight="1" x14ac:dyDescent="0.35">
      <c r="A38" s="29" t="s">
        <v>176</v>
      </c>
      <c r="B38" s="28" t="s">
        <v>179</v>
      </c>
      <c r="C38" s="28" t="s">
        <v>44</v>
      </c>
      <c r="D38" s="36" t="s">
        <v>177</v>
      </c>
      <c r="E38" s="111" t="str">
        <f t="shared" si="0"/>
        <v>More than 100 Claims  - higher validity</v>
      </c>
      <c r="F38" s="111" t="str">
        <f t="shared" si="1"/>
        <v>More than 100 Claims  - higher validity</v>
      </c>
      <c r="G38" s="111" t="str">
        <f t="shared" si="2"/>
        <v>More than 100 Claims  - higher validity</v>
      </c>
      <c r="H38" s="35" t="s">
        <v>178</v>
      </c>
      <c r="I38" s="28">
        <v>81657</v>
      </c>
      <c r="J38" s="28" t="s">
        <v>79</v>
      </c>
      <c r="K38" s="28" t="s">
        <v>46</v>
      </c>
      <c r="L38" s="28">
        <v>4</v>
      </c>
      <c r="M38" s="31">
        <v>14629</v>
      </c>
      <c r="N38" s="32">
        <v>31.3</v>
      </c>
      <c r="O38" s="32">
        <v>8.4</v>
      </c>
      <c r="P38" s="47">
        <v>3.73</v>
      </c>
      <c r="Q38" s="33">
        <v>340.96</v>
      </c>
      <c r="R38" s="31">
        <v>937</v>
      </c>
      <c r="S38" s="32">
        <v>31.3</v>
      </c>
      <c r="T38" s="32">
        <v>18.100000000000001</v>
      </c>
      <c r="U38" s="47">
        <v>1.73</v>
      </c>
      <c r="V38" s="34">
        <v>22216</v>
      </c>
      <c r="W38" s="32">
        <v>62.6</v>
      </c>
      <c r="X38" s="32">
        <v>26.5</v>
      </c>
      <c r="Y38" s="44">
        <v>2.37</v>
      </c>
      <c r="Z38" s="13"/>
    </row>
    <row r="39" spans="1:26" ht="29.1" customHeight="1" x14ac:dyDescent="0.35">
      <c r="A39" s="29" t="s">
        <v>180</v>
      </c>
      <c r="B39" s="28" t="s">
        <v>113</v>
      </c>
      <c r="C39" s="28" t="s">
        <v>44</v>
      </c>
      <c r="D39" s="30" t="s">
        <v>181</v>
      </c>
      <c r="E39" s="111" t="str">
        <f t="shared" si="0"/>
        <v>More than 100 Claims  - higher validity</v>
      </c>
      <c r="F39" s="111" t="str">
        <f t="shared" si="1"/>
        <v>More than 100 Claims  - higher validity</v>
      </c>
      <c r="G39" s="111" t="str">
        <f t="shared" si="2"/>
        <v>More than 100 Claims  - higher validity</v>
      </c>
      <c r="H39" s="28" t="s">
        <v>182</v>
      </c>
      <c r="I39" s="28">
        <v>80012</v>
      </c>
      <c r="J39" s="28" t="s">
        <v>131</v>
      </c>
      <c r="K39" s="28" t="s">
        <v>46</v>
      </c>
      <c r="L39" s="28">
        <v>5</v>
      </c>
      <c r="M39" s="31">
        <v>2161</v>
      </c>
      <c r="N39" s="32">
        <v>4.7</v>
      </c>
      <c r="O39" s="32">
        <v>0.7</v>
      </c>
      <c r="P39" s="47">
        <v>6.3</v>
      </c>
      <c r="Q39" s="33">
        <v>465.14</v>
      </c>
      <c r="R39" s="31">
        <v>168</v>
      </c>
      <c r="S39" s="32">
        <v>5.0999999999999996</v>
      </c>
      <c r="T39" s="32">
        <v>1.8</v>
      </c>
      <c r="U39" s="47">
        <v>2.83</v>
      </c>
      <c r="V39" s="34">
        <v>18268</v>
      </c>
      <c r="W39" s="32">
        <v>9.8000000000000007</v>
      </c>
      <c r="X39" s="32">
        <v>2.5</v>
      </c>
      <c r="Y39" s="44">
        <v>3.85</v>
      </c>
      <c r="Z39" s="13"/>
    </row>
    <row r="40" spans="1:26" ht="43.15" customHeight="1" x14ac:dyDescent="0.35">
      <c r="A40" s="29" t="s">
        <v>183</v>
      </c>
      <c r="B40" s="28" t="s">
        <v>186</v>
      </c>
      <c r="C40" s="28" t="s">
        <v>44</v>
      </c>
      <c r="D40" s="30" t="s">
        <v>184</v>
      </c>
      <c r="E40" s="111" t="str">
        <f t="shared" si="0"/>
        <v>More than 100 Claims  - higher validity</v>
      </c>
      <c r="F40" s="111" t="str">
        <f t="shared" si="1"/>
        <v>More than 100 Claims  - higher validity</v>
      </c>
      <c r="G40" s="111" t="str">
        <f t="shared" si="2"/>
        <v>More than 100 Claims  - higher validity</v>
      </c>
      <c r="H40" s="35" t="s">
        <v>185</v>
      </c>
      <c r="I40" s="28">
        <v>80027</v>
      </c>
      <c r="J40" s="35" t="s">
        <v>187</v>
      </c>
      <c r="K40" s="28" t="s">
        <v>46</v>
      </c>
      <c r="L40" s="28">
        <v>4</v>
      </c>
      <c r="M40" s="31">
        <v>24525</v>
      </c>
      <c r="N40" s="32">
        <v>25.9</v>
      </c>
      <c r="O40" s="32">
        <v>11.6</v>
      </c>
      <c r="P40" s="47">
        <v>2.23</v>
      </c>
      <c r="Q40" s="33">
        <v>165.67</v>
      </c>
      <c r="R40" s="31">
        <v>2575</v>
      </c>
      <c r="S40" s="32">
        <v>26.8</v>
      </c>
      <c r="T40" s="32">
        <v>13.8</v>
      </c>
      <c r="U40" s="47">
        <v>1.94</v>
      </c>
      <c r="V40" s="34">
        <v>12716</v>
      </c>
      <c r="W40" s="32">
        <v>52.8</v>
      </c>
      <c r="X40" s="32">
        <v>25.4</v>
      </c>
      <c r="Y40" s="44">
        <v>2.0699999999999998</v>
      </c>
      <c r="Z40" s="13"/>
    </row>
    <row r="41" spans="1:26" ht="29.1" customHeight="1" x14ac:dyDescent="0.35">
      <c r="A41" s="29" t="s">
        <v>188</v>
      </c>
      <c r="B41" s="28" t="s">
        <v>191</v>
      </c>
      <c r="C41" s="28" t="s">
        <v>44</v>
      </c>
      <c r="D41" s="30" t="s">
        <v>189</v>
      </c>
      <c r="E41" s="111" t="str">
        <f t="shared" si="0"/>
        <v>More than 100 Claims  - higher validity</v>
      </c>
      <c r="F41" s="111" t="str">
        <f t="shared" si="1"/>
        <v>More than 100 Claims  - higher validity</v>
      </c>
      <c r="G41" s="111" t="str">
        <f t="shared" si="2"/>
        <v>More than 100 Claims  - higher validity</v>
      </c>
      <c r="H41" s="35" t="s">
        <v>190</v>
      </c>
      <c r="I41" s="28">
        <v>80023</v>
      </c>
      <c r="J41" s="35" t="s">
        <v>51</v>
      </c>
      <c r="K41" s="28" t="s">
        <v>46</v>
      </c>
      <c r="L41" s="28">
        <v>3</v>
      </c>
      <c r="M41" s="31">
        <v>26567</v>
      </c>
      <c r="N41" s="32">
        <v>39.299999999999997</v>
      </c>
      <c r="O41" s="32">
        <v>8.6</v>
      </c>
      <c r="P41" s="47">
        <v>4.5999999999999996</v>
      </c>
      <c r="Q41" s="33">
        <v>352.52</v>
      </c>
      <c r="R41" s="31">
        <v>1242</v>
      </c>
      <c r="S41" s="32">
        <v>19.399999999999999</v>
      </c>
      <c r="T41" s="32">
        <v>10.1</v>
      </c>
      <c r="U41" s="47">
        <v>1.93</v>
      </c>
      <c r="V41" s="34">
        <v>14873</v>
      </c>
      <c r="W41" s="32">
        <v>58.7</v>
      </c>
      <c r="X41" s="32">
        <v>18.600000000000001</v>
      </c>
      <c r="Y41" s="44">
        <v>3.16</v>
      </c>
      <c r="Z41" s="13"/>
    </row>
    <row r="42" spans="1:26" ht="14.1" customHeight="1" x14ac:dyDescent="0.35">
      <c r="A42" s="29" t="s">
        <v>192</v>
      </c>
      <c r="B42" s="28" t="s">
        <v>78</v>
      </c>
      <c r="C42" s="28" t="s">
        <v>44</v>
      </c>
      <c r="D42" s="36" t="s">
        <v>193</v>
      </c>
      <c r="E42" s="111" t="str">
        <f t="shared" si="0"/>
        <v>Less than 100 Claims - lower validity</v>
      </c>
      <c r="F42" s="111" t="str">
        <f t="shared" si="1"/>
        <v>Less than 100 Claims - lower validity</v>
      </c>
      <c r="G42" s="111" t="str">
        <f t="shared" si="2"/>
        <v>More than 100 Claims  - higher validity</v>
      </c>
      <c r="H42" s="28" t="s">
        <v>194</v>
      </c>
      <c r="I42" s="28">
        <v>80206</v>
      </c>
      <c r="J42" s="28" t="s">
        <v>79</v>
      </c>
      <c r="K42" s="28" t="s">
        <v>46</v>
      </c>
      <c r="L42" s="28" t="s">
        <v>140</v>
      </c>
      <c r="M42" s="31">
        <v>22577</v>
      </c>
      <c r="N42" s="32">
        <v>15.3</v>
      </c>
      <c r="O42" s="32">
        <v>5.4</v>
      </c>
      <c r="P42" s="47">
        <v>2.82</v>
      </c>
      <c r="Q42" s="33">
        <v>233.95</v>
      </c>
      <c r="R42" s="31" t="s">
        <v>8</v>
      </c>
      <c r="S42" s="31" t="s">
        <v>8</v>
      </c>
      <c r="T42" s="31" t="s">
        <v>8</v>
      </c>
      <c r="U42" s="47"/>
      <c r="V42" s="34" t="s">
        <v>8</v>
      </c>
      <c r="W42" s="31" t="s">
        <v>8</v>
      </c>
      <c r="X42" s="31" t="s">
        <v>8</v>
      </c>
      <c r="Y42" s="44"/>
      <c r="Z42" s="13"/>
    </row>
    <row r="43" spans="1:26" ht="29.1" customHeight="1" x14ac:dyDescent="0.35">
      <c r="A43" s="29" t="s">
        <v>195</v>
      </c>
      <c r="B43" s="28" t="s">
        <v>198</v>
      </c>
      <c r="C43" s="28" t="s">
        <v>44</v>
      </c>
      <c r="D43" s="30" t="s">
        <v>196</v>
      </c>
      <c r="E43" s="111" t="str">
        <f t="shared" si="0"/>
        <v>More than 100 Claims  - higher validity</v>
      </c>
      <c r="F43" s="111" t="str">
        <f t="shared" si="1"/>
        <v>More than 100 Claims  - higher validity</v>
      </c>
      <c r="G43" s="111" t="str">
        <f t="shared" si="2"/>
        <v>More than 100 Claims  - higher validity</v>
      </c>
      <c r="H43" s="35" t="s">
        <v>197</v>
      </c>
      <c r="I43" s="28">
        <v>80124</v>
      </c>
      <c r="J43" s="28" t="s">
        <v>131</v>
      </c>
      <c r="K43" s="28" t="s">
        <v>46</v>
      </c>
      <c r="L43" s="28">
        <v>5</v>
      </c>
      <c r="M43" s="31">
        <v>69024</v>
      </c>
      <c r="N43" s="32">
        <v>105.9</v>
      </c>
      <c r="O43" s="32">
        <v>31</v>
      </c>
      <c r="P43" s="47">
        <v>3.41</v>
      </c>
      <c r="Q43" s="33">
        <v>253.65</v>
      </c>
      <c r="R43" s="31">
        <v>13750</v>
      </c>
      <c r="S43" s="32">
        <v>231.9</v>
      </c>
      <c r="T43" s="32">
        <v>101.7</v>
      </c>
      <c r="U43" s="47">
        <v>2.2799999999999998</v>
      </c>
      <c r="V43" s="34">
        <v>13734</v>
      </c>
      <c r="W43" s="32">
        <v>337.8</v>
      </c>
      <c r="X43" s="32">
        <v>132.69999999999999</v>
      </c>
      <c r="Y43" s="44">
        <v>2.5499999999999998</v>
      </c>
      <c r="Z43" s="13"/>
    </row>
    <row r="44" spans="1:26" ht="43.15" customHeight="1" x14ac:dyDescent="0.35">
      <c r="A44" s="29" t="s">
        <v>199</v>
      </c>
      <c r="B44" s="28" t="s">
        <v>202</v>
      </c>
      <c r="C44" s="28" t="s">
        <v>44</v>
      </c>
      <c r="D44" s="30" t="s">
        <v>200</v>
      </c>
      <c r="E44" s="111" t="str">
        <f t="shared" si="0"/>
        <v>More than 100 Claims  - higher validity</v>
      </c>
      <c r="F44" s="111" t="str">
        <f t="shared" si="1"/>
        <v>More than 100 Claims  - higher validity</v>
      </c>
      <c r="G44" s="111" t="str">
        <f t="shared" si="2"/>
        <v>More than 100 Claims  - higher validity</v>
      </c>
      <c r="H44" s="28" t="s">
        <v>201</v>
      </c>
      <c r="I44" s="28">
        <v>80122</v>
      </c>
      <c r="J44" s="35" t="s">
        <v>187</v>
      </c>
      <c r="K44" s="28" t="s">
        <v>46</v>
      </c>
      <c r="L44" s="28">
        <v>4</v>
      </c>
      <c r="M44" s="31">
        <v>38917</v>
      </c>
      <c r="N44" s="32">
        <v>69.599999999999994</v>
      </c>
      <c r="O44" s="32">
        <v>19.8</v>
      </c>
      <c r="P44" s="47">
        <v>3.52</v>
      </c>
      <c r="Q44" s="33">
        <v>259.77</v>
      </c>
      <c r="R44" s="31">
        <v>4174</v>
      </c>
      <c r="S44" s="32">
        <v>72.2</v>
      </c>
      <c r="T44" s="32">
        <v>25.8</v>
      </c>
      <c r="U44" s="47">
        <v>2.8</v>
      </c>
      <c r="V44" s="34">
        <v>17303</v>
      </c>
      <c r="W44" s="32">
        <v>141.80000000000001</v>
      </c>
      <c r="X44" s="32">
        <v>45.6</v>
      </c>
      <c r="Y44" s="44">
        <v>3.11</v>
      </c>
      <c r="Z44" s="13"/>
    </row>
    <row r="45" spans="1:26" ht="43.15" customHeight="1" x14ac:dyDescent="0.35">
      <c r="A45" s="29" t="s">
        <v>203</v>
      </c>
      <c r="B45" s="28" t="s">
        <v>206</v>
      </c>
      <c r="C45" s="28" t="s">
        <v>44</v>
      </c>
      <c r="D45" s="30" t="s">
        <v>204</v>
      </c>
      <c r="E45" s="111" t="str">
        <f t="shared" si="0"/>
        <v>More than 100 Claims  - higher validity</v>
      </c>
      <c r="F45" s="111" t="str">
        <f t="shared" si="1"/>
        <v>More than 100 Claims  - higher validity</v>
      </c>
      <c r="G45" s="111" t="str">
        <f t="shared" si="2"/>
        <v>More than 100 Claims  - higher validity</v>
      </c>
      <c r="H45" s="35" t="s">
        <v>205</v>
      </c>
      <c r="I45" s="28">
        <v>80138</v>
      </c>
      <c r="J45" s="35" t="s">
        <v>187</v>
      </c>
      <c r="K45" s="28" t="s">
        <v>46</v>
      </c>
      <c r="L45" s="28">
        <v>3</v>
      </c>
      <c r="M45" s="31">
        <v>37893</v>
      </c>
      <c r="N45" s="32">
        <v>68.2</v>
      </c>
      <c r="O45" s="32">
        <v>15.2</v>
      </c>
      <c r="P45" s="47">
        <v>4.4800000000000004</v>
      </c>
      <c r="Q45" s="33">
        <v>331.8</v>
      </c>
      <c r="R45" s="31">
        <v>2543</v>
      </c>
      <c r="S45" s="32">
        <v>53.9</v>
      </c>
      <c r="T45" s="32">
        <v>19.2</v>
      </c>
      <c r="U45" s="47">
        <v>2.8</v>
      </c>
      <c r="V45" s="34">
        <v>17819</v>
      </c>
      <c r="W45" s="32">
        <v>122.1</v>
      </c>
      <c r="X45" s="32">
        <v>34.5</v>
      </c>
      <c r="Y45" s="44">
        <v>3.54</v>
      </c>
      <c r="Z45" s="13"/>
    </row>
    <row r="46" spans="1:26" ht="29.1" customHeight="1" x14ac:dyDescent="0.35">
      <c r="A46" s="29" t="s">
        <v>207</v>
      </c>
      <c r="B46" s="28" t="s">
        <v>210</v>
      </c>
      <c r="C46" s="28" t="s">
        <v>44</v>
      </c>
      <c r="D46" s="30" t="s">
        <v>208</v>
      </c>
      <c r="E46" s="111" t="str">
        <f t="shared" si="0"/>
        <v>More than 100 Claims  - higher validity</v>
      </c>
      <c r="F46" s="111" t="str">
        <f t="shared" si="1"/>
        <v>More than 100 Claims  - higher validity</v>
      </c>
      <c r="G46" s="111" t="str">
        <f t="shared" si="2"/>
        <v>More than 100 Claims  - higher validity</v>
      </c>
      <c r="H46" s="28" t="s">
        <v>209</v>
      </c>
      <c r="I46" s="28">
        <v>80026</v>
      </c>
      <c r="J46" s="28" t="s">
        <v>56</v>
      </c>
      <c r="K46" s="28" t="s">
        <v>46</v>
      </c>
      <c r="L46" s="28">
        <v>4</v>
      </c>
      <c r="M46" s="31">
        <v>110420</v>
      </c>
      <c r="N46" s="32">
        <v>116.2</v>
      </c>
      <c r="O46" s="32">
        <v>71.2</v>
      </c>
      <c r="P46" s="47">
        <v>1.63</v>
      </c>
      <c r="Q46" s="33">
        <v>116.85</v>
      </c>
      <c r="R46" s="31">
        <v>13612</v>
      </c>
      <c r="S46" s="32">
        <v>172.3</v>
      </c>
      <c r="T46" s="32">
        <v>96.1</v>
      </c>
      <c r="U46" s="47">
        <v>1.79</v>
      </c>
      <c r="V46" s="34">
        <v>10953</v>
      </c>
      <c r="W46" s="32">
        <v>288.5</v>
      </c>
      <c r="X46" s="32">
        <v>167.3</v>
      </c>
      <c r="Y46" s="44">
        <v>1.72</v>
      </c>
      <c r="Z46" s="13"/>
    </row>
    <row r="47" spans="1:26" ht="29.1" customHeight="1" x14ac:dyDescent="0.35">
      <c r="A47" s="29" t="s">
        <v>211</v>
      </c>
      <c r="B47" s="28" t="s">
        <v>87</v>
      </c>
      <c r="C47" s="28" t="s">
        <v>44</v>
      </c>
      <c r="D47" s="30" t="s">
        <v>212</v>
      </c>
      <c r="E47" s="111" t="str">
        <f t="shared" si="0"/>
        <v>Less than 100 Claims - lower validity</v>
      </c>
      <c r="F47" s="111" t="str">
        <f t="shared" si="1"/>
        <v>Less than 100 Claims - lower validity</v>
      </c>
      <c r="G47" s="111" t="str">
        <f t="shared" si="2"/>
        <v>More than 100 Claims  - higher validity</v>
      </c>
      <c r="H47" s="28" t="s">
        <v>213</v>
      </c>
      <c r="I47" s="28">
        <v>81301</v>
      </c>
      <c r="J47" s="28" t="s">
        <v>79</v>
      </c>
      <c r="K47" s="28" t="s">
        <v>46</v>
      </c>
      <c r="L47" s="28" t="s">
        <v>140</v>
      </c>
      <c r="M47" s="31">
        <v>3201</v>
      </c>
      <c r="N47" s="32">
        <v>8.6999999999999993</v>
      </c>
      <c r="O47" s="32">
        <v>2.5</v>
      </c>
      <c r="P47" s="47">
        <v>3.46</v>
      </c>
      <c r="Q47" s="33">
        <v>237.65</v>
      </c>
      <c r="R47" s="31">
        <v>87</v>
      </c>
      <c r="S47" s="32">
        <v>3.5</v>
      </c>
      <c r="T47" s="32">
        <v>1</v>
      </c>
      <c r="U47" s="47">
        <v>3.5</v>
      </c>
      <c r="V47" s="34">
        <v>22531</v>
      </c>
      <c r="W47" s="32">
        <v>12.1</v>
      </c>
      <c r="X47" s="32">
        <v>3.5</v>
      </c>
      <c r="Y47" s="44">
        <v>3.47</v>
      </c>
      <c r="Z47" s="13"/>
    </row>
    <row r="48" spans="1:26" ht="29.1" customHeight="1" x14ac:dyDescent="0.35">
      <c r="A48" s="29" t="s">
        <v>214</v>
      </c>
      <c r="B48" s="28" t="s">
        <v>217</v>
      </c>
      <c r="C48" s="28" t="s">
        <v>44</v>
      </c>
      <c r="D48" s="30" t="s">
        <v>215</v>
      </c>
      <c r="E48" s="111" t="str">
        <f t="shared" si="0"/>
        <v>More than 100 Claims  - higher validity</v>
      </c>
      <c r="F48" s="111" t="str">
        <f t="shared" si="1"/>
        <v>More than 100 Claims  - higher validity</v>
      </c>
      <c r="G48" s="111" t="str">
        <f t="shared" si="2"/>
        <v>More than 100 Claims  - higher validity</v>
      </c>
      <c r="H48" s="28" t="s">
        <v>216</v>
      </c>
      <c r="I48" s="28">
        <v>80443</v>
      </c>
      <c r="J48" s="35" t="s">
        <v>51</v>
      </c>
      <c r="K48" s="28" t="s">
        <v>46</v>
      </c>
      <c r="L48" s="28">
        <v>4</v>
      </c>
      <c r="M48" s="31">
        <v>9776</v>
      </c>
      <c r="N48" s="32">
        <v>24.3</v>
      </c>
      <c r="O48" s="32">
        <v>3.5</v>
      </c>
      <c r="P48" s="47">
        <v>6.97</v>
      </c>
      <c r="Q48" s="33">
        <v>529.41999999999996</v>
      </c>
      <c r="R48" s="31">
        <v>650</v>
      </c>
      <c r="S48" s="32">
        <v>13.6</v>
      </c>
      <c r="T48" s="32">
        <v>4</v>
      </c>
      <c r="U48" s="47">
        <v>3.36</v>
      </c>
      <c r="V48" s="34">
        <v>21397</v>
      </c>
      <c r="W48" s="32">
        <v>37.799999999999997</v>
      </c>
      <c r="X48" s="32">
        <v>7.5</v>
      </c>
      <c r="Y48" s="44">
        <v>5.03</v>
      </c>
      <c r="Z48" s="13"/>
    </row>
    <row r="49" spans="1:26" ht="29.1" customHeight="1" x14ac:dyDescent="0.35">
      <c r="A49" s="29" t="s">
        <v>218</v>
      </c>
      <c r="B49" s="28" t="s">
        <v>124</v>
      </c>
      <c r="C49" s="28" t="s">
        <v>44</v>
      </c>
      <c r="D49" s="30" t="s">
        <v>219</v>
      </c>
      <c r="E49" s="111" t="str">
        <f t="shared" si="0"/>
        <v>More than 100 Claims  - higher validity</v>
      </c>
      <c r="F49" s="111" t="str">
        <f t="shared" si="1"/>
        <v>More than 100 Claims  - higher validity</v>
      </c>
      <c r="G49" s="111" t="str">
        <f t="shared" si="2"/>
        <v>More than 100 Claims  - higher validity</v>
      </c>
      <c r="H49" s="35" t="s">
        <v>220</v>
      </c>
      <c r="I49" s="28">
        <v>80538</v>
      </c>
      <c r="J49" s="35" t="s">
        <v>74</v>
      </c>
      <c r="K49" s="28" t="s">
        <v>46</v>
      </c>
      <c r="L49" s="28">
        <v>5</v>
      </c>
      <c r="M49" s="31">
        <v>37712</v>
      </c>
      <c r="N49" s="32">
        <v>81.599999999999994</v>
      </c>
      <c r="O49" s="32">
        <v>16.899999999999999</v>
      </c>
      <c r="P49" s="47">
        <v>4.83</v>
      </c>
      <c r="Q49" s="33">
        <v>353.91</v>
      </c>
      <c r="R49" s="31">
        <v>2816</v>
      </c>
      <c r="S49" s="32">
        <v>90.2</v>
      </c>
      <c r="T49" s="32">
        <v>23.1</v>
      </c>
      <c r="U49" s="47">
        <v>3.89</v>
      </c>
      <c r="V49" s="34">
        <v>26522</v>
      </c>
      <c r="W49" s="32">
        <v>171.7</v>
      </c>
      <c r="X49" s="32">
        <v>40</v>
      </c>
      <c r="Y49" s="44">
        <v>4.29</v>
      </c>
      <c r="Z49" s="13"/>
    </row>
    <row r="50" spans="1:26" ht="43.15" customHeight="1" x14ac:dyDescent="0.35">
      <c r="A50" s="29" t="s">
        <v>221</v>
      </c>
      <c r="B50" s="28" t="s">
        <v>94</v>
      </c>
      <c r="C50" s="28" t="s">
        <v>44</v>
      </c>
      <c r="D50" s="30" t="s">
        <v>222</v>
      </c>
      <c r="E50" s="111" t="str">
        <f t="shared" si="0"/>
        <v>More than 100 Claims  - higher validity</v>
      </c>
      <c r="F50" s="111" t="str">
        <f t="shared" si="1"/>
        <v>More than 100 Claims  - higher validity</v>
      </c>
      <c r="G50" s="111" t="str">
        <f t="shared" si="2"/>
        <v>More than 100 Claims  - higher validity</v>
      </c>
      <c r="H50" s="28" t="s">
        <v>223</v>
      </c>
      <c r="I50" s="28">
        <v>80228</v>
      </c>
      <c r="J50" s="35" t="s">
        <v>51</v>
      </c>
      <c r="K50" s="28" t="s">
        <v>46</v>
      </c>
      <c r="L50" s="28" t="s">
        <v>140</v>
      </c>
      <c r="M50" s="31">
        <v>1594</v>
      </c>
      <c r="N50" s="32">
        <v>6.1</v>
      </c>
      <c r="O50" s="32">
        <v>5.0999999999999996</v>
      </c>
      <c r="P50" s="47">
        <v>1.19</v>
      </c>
      <c r="Q50" s="33">
        <v>85.56</v>
      </c>
      <c r="R50" s="31">
        <v>942</v>
      </c>
      <c r="S50" s="32">
        <v>33.200000000000003</v>
      </c>
      <c r="T50" s="32">
        <v>10.6</v>
      </c>
      <c r="U50" s="47">
        <v>3.13</v>
      </c>
      <c r="V50" s="34">
        <v>19182</v>
      </c>
      <c r="W50" s="32">
        <v>39.200000000000003</v>
      </c>
      <c r="X50" s="32">
        <v>15.7</v>
      </c>
      <c r="Y50" s="44">
        <v>2.5</v>
      </c>
      <c r="Z50" s="13"/>
    </row>
    <row r="51" spans="1:26" ht="43.15" customHeight="1" x14ac:dyDescent="0.35">
      <c r="A51" s="29" t="s">
        <v>224</v>
      </c>
      <c r="B51" s="28" t="s">
        <v>227</v>
      </c>
      <c r="C51" s="28" t="s">
        <v>44</v>
      </c>
      <c r="D51" s="30" t="s">
        <v>225</v>
      </c>
      <c r="E51" s="111" t="str">
        <f t="shared" si="0"/>
        <v>More than 100 Claims  - higher validity</v>
      </c>
      <c r="F51" s="111" t="str">
        <f t="shared" si="1"/>
        <v>More than 100 Claims  - higher validity</v>
      </c>
      <c r="G51" s="111" t="str">
        <f t="shared" si="2"/>
        <v>More than 100 Claims  - higher validity</v>
      </c>
      <c r="H51" s="28" t="s">
        <v>226</v>
      </c>
      <c r="I51" s="28">
        <v>80109</v>
      </c>
      <c r="J51" s="35" t="s">
        <v>187</v>
      </c>
      <c r="K51" s="28" t="s">
        <v>46</v>
      </c>
      <c r="L51" s="28">
        <v>4</v>
      </c>
      <c r="M51" s="31">
        <v>19765</v>
      </c>
      <c r="N51" s="32">
        <v>29.4</v>
      </c>
      <c r="O51" s="32">
        <v>7.2</v>
      </c>
      <c r="P51" s="47">
        <v>4.08</v>
      </c>
      <c r="Q51" s="33">
        <v>301.77999999999997</v>
      </c>
      <c r="R51" s="31">
        <v>1419</v>
      </c>
      <c r="S51" s="32">
        <v>17.7</v>
      </c>
      <c r="T51" s="32">
        <v>8.4</v>
      </c>
      <c r="U51" s="47">
        <v>2.11</v>
      </c>
      <c r="V51" s="34">
        <v>14056</v>
      </c>
      <c r="W51" s="32">
        <v>47.1</v>
      </c>
      <c r="X51" s="32">
        <v>15.6</v>
      </c>
      <c r="Y51" s="44">
        <v>3.02</v>
      </c>
      <c r="Z51" s="13"/>
    </row>
    <row r="52" spans="1:26" ht="29.1" customHeight="1" x14ac:dyDescent="0.35">
      <c r="A52" s="29" t="s">
        <v>228</v>
      </c>
      <c r="B52" s="28" t="s">
        <v>73</v>
      </c>
      <c r="C52" s="28" t="s">
        <v>44</v>
      </c>
      <c r="D52" s="30" t="s">
        <v>229</v>
      </c>
      <c r="E52" s="111" t="str">
        <f t="shared" si="0"/>
        <v>More than 100 Claims  - higher validity</v>
      </c>
      <c r="F52" s="111" t="str">
        <f t="shared" si="1"/>
        <v>More than 100 Claims  - higher validity</v>
      </c>
      <c r="G52" s="111" t="str">
        <f t="shared" si="2"/>
        <v>More than 100 Claims  - higher validity</v>
      </c>
      <c r="H52" s="28" t="s">
        <v>230</v>
      </c>
      <c r="I52" s="28">
        <v>80528</v>
      </c>
      <c r="J52" s="28" t="s">
        <v>45</v>
      </c>
      <c r="K52" s="28" t="s">
        <v>46</v>
      </c>
      <c r="L52" s="28" t="s">
        <v>140</v>
      </c>
      <c r="M52" s="31">
        <v>5063</v>
      </c>
      <c r="N52" s="32">
        <v>7</v>
      </c>
      <c r="O52" s="32">
        <v>2.2000000000000002</v>
      </c>
      <c r="P52" s="47">
        <v>3.25</v>
      </c>
      <c r="Q52" s="33">
        <v>260.85000000000002</v>
      </c>
      <c r="R52" s="31">
        <v>276</v>
      </c>
      <c r="S52" s="32">
        <v>3.5</v>
      </c>
      <c r="T52" s="32">
        <v>1.9</v>
      </c>
      <c r="U52" s="47">
        <v>1.83</v>
      </c>
      <c r="V52" s="34">
        <v>12252</v>
      </c>
      <c r="W52" s="32">
        <v>10.6</v>
      </c>
      <c r="X52" s="32">
        <v>4.0999999999999996</v>
      </c>
      <c r="Y52" s="44">
        <v>2.58</v>
      </c>
      <c r="Z52" s="13"/>
    </row>
    <row r="53" spans="1:26" ht="29.1" customHeight="1" x14ac:dyDescent="0.35">
      <c r="A53" s="29" t="s">
        <v>231</v>
      </c>
      <c r="B53" s="28" t="s">
        <v>234</v>
      </c>
      <c r="C53" s="28" t="s">
        <v>44</v>
      </c>
      <c r="D53" s="30" t="s">
        <v>232</v>
      </c>
      <c r="E53" s="111" t="str">
        <f t="shared" si="0"/>
        <v>Less than 100 Claims - lower validity</v>
      </c>
      <c r="F53" s="111" t="str">
        <f t="shared" si="1"/>
        <v>Less than 100 Claims - lower validity</v>
      </c>
      <c r="G53" s="111" t="str">
        <f t="shared" si="2"/>
        <v>More than 100 Claims  - higher validity</v>
      </c>
      <c r="H53" s="28" t="s">
        <v>233</v>
      </c>
      <c r="I53" s="28">
        <v>81036</v>
      </c>
      <c r="J53" s="28" t="s">
        <v>235</v>
      </c>
      <c r="K53" s="28" t="s">
        <v>236</v>
      </c>
      <c r="L53" s="28" t="s">
        <v>140</v>
      </c>
      <c r="M53" s="31">
        <v>382</v>
      </c>
      <c r="N53" s="32">
        <v>0.2</v>
      </c>
      <c r="O53" s="32">
        <v>0.2</v>
      </c>
      <c r="P53" s="47">
        <v>0.81</v>
      </c>
      <c r="Q53" s="33">
        <v>251.1</v>
      </c>
      <c r="R53" s="31" t="s">
        <v>8</v>
      </c>
      <c r="S53" s="31" t="s">
        <v>8</v>
      </c>
      <c r="T53" s="31" t="s">
        <v>8</v>
      </c>
      <c r="U53" s="47"/>
      <c r="V53" s="34" t="s">
        <v>8</v>
      </c>
      <c r="W53" s="31" t="s">
        <v>8</v>
      </c>
      <c r="X53" s="31" t="s">
        <v>8</v>
      </c>
      <c r="Y53" s="44"/>
      <c r="Z53" s="13"/>
    </row>
    <row r="54" spans="1:26" ht="14.1" customHeight="1" x14ac:dyDescent="0.35">
      <c r="A54" s="29" t="s">
        <v>237</v>
      </c>
      <c r="B54" s="28" t="s">
        <v>240</v>
      </c>
      <c r="C54" s="28" t="s">
        <v>44</v>
      </c>
      <c r="D54" s="36" t="s">
        <v>238</v>
      </c>
      <c r="E54" s="111" t="str">
        <f t="shared" si="0"/>
        <v>Less than 100 Claims - lower validity</v>
      </c>
      <c r="F54" s="111" t="str">
        <f t="shared" si="1"/>
        <v>Less than 100 Claims - lower validity</v>
      </c>
      <c r="G54" s="111" t="str">
        <f t="shared" si="2"/>
        <v>Less than 100 Claims - lower validity</v>
      </c>
      <c r="H54" s="28" t="s">
        <v>239</v>
      </c>
      <c r="I54" s="28">
        <v>81132</v>
      </c>
      <c r="J54" s="28" t="s">
        <v>235</v>
      </c>
      <c r="K54" s="28" t="s">
        <v>236</v>
      </c>
      <c r="L54" s="28">
        <v>4</v>
      </c>
      <c r="M54" s="31" t="s">
        <v>8</v>
      </c>
      <c r="N54" s="31" t="s">
        <v>8</v>
      </c>
      <c r="O54" s="31" t="s">
        <v>8</v>
      </c>
      <c r="P54" s="47"/>
      <c r="Q54" s="34" t="s">
        <v>8</v>
      </c>
      <c r="R54" s="31">
        <v>28</v>
      </c>
      <c r="S54" s="32">
        <v>0.1</v>
      </c>
      <c r="T54" s="32">
        <v>0.2</v>
      </c>
      <c r="U54" s="47">
        <v>0.68</v>
      </c>
      <c r="V54" s="34">
        <v>4420</v>
      </c>
      <c r="W54" s="31" t="s">
        <v>8</v>
      </c>
      <c r="X54" s="31" t="s">
        <v>8</v>
      </c>
      <c r="Y54" s="44"/>
      <c r="Z54" s="13"/>
    </row>
    <row r="55" spans="1:26" ht="43.15" customHeight="1" x14ac:dyDescent="0.35">
      <c r="A55" s="29" t="s">
        <v>241</v>
      </c>
      <c r="B55" s="28" t="s">
        <v>244</v>
      </c>
      <c r="C55" s="28" t="s">
        <v>44</v>
      </c>
      <c r="D55" s="30" t="s">
        <v>242</v>
      </c>
      <c r="E55" s="111" t="str">
        <f t="shared" si="0"/>
        <v>Less than 100 Claims - lower validity</v>
      </c>
      <c r="F55" s="111" t="str">
        <f t="shared" si="1"/>
        <v>Less than 100 Claims - lower validity</v>
      </c>
      <c r="G55" s="111" t="str">
        <f t="shared" si="2"/>
        <v>More than 100 Claims  - higher validity</v>
      </c>
      <c r="H55" s="35" t="s">
        <v>243</v>
      </c>
      <c r="I55" s="28">
        <v>81521</v>
      </c>
      <c r="J55" s="28" t="s">
        <v>235</v>
      </c>
      <c r="K55" s="28" t="s">
        <v>236</v>
      </c>
      <c r="L55" s="28" t="s">
        <v>140</v>
      </c>
      <c r="M55" s="31">
        <v>4229</v>
      </c>
      <c r="N55" s="32">
        <v>9.6999999999999993</v>
      </c>
      <c r="O55" s="32">
        <v>4.4000000000000004</v>
      </c>
      <c r="P55" s="47">
        <v>2.21</v>
      </c>
      <c r="Q55" s="33">
        <v>313.04000000000002</v>
      </c>
      <c r="R55" s="31">
        <v>45</v>
      </c>
      <c r="S55" s="32">
        <v>1.4</v>
      </c>
      <c r="T55" s="32">
        <v>0.7</v>
      </c>
      <c r="U55" s="47">
        <v>2.04</v>
      </c>
      <c r="V55" s="34">
        <v>18321</v>
      </c>
      <c r="W55" s="32">
        <v>11</v>
      </c>
      <c r="X55" s="32">
        <v>5.0999999999999996</v>
      </c>
      <c r="Y55" s="44">
        <v>2.19</v>
      </c>
      <c r="Z55" s="13"/>
    </row>
    <row r="56" spans="1:26" ht="29.1" customHeight="1" x14ac:dyDescent="0.35">
      <c r="A56" s="29" t="s">
        <v>245</v>
      </c>
      <c r="B56" s="28" t="s">
        <v>248</v>
      </c>
      <c r="C56" s="28" t="s">
        <v>44</v>
      </c>
      <c r="D56" s="30" t="s">
        <v>246</v>
      </c>
      <c r="E56" s="111" t="str">
        <f t="shared" si="0"/>
        <v>Less than 100 Claims - lower validity</v>
      </c>
      <c r="F56" s="111" t="str">
        <f t="shared" si="1"/>
        <v>Less than 100 Claims - lower validity</v>
      </c>
      <c r="G56" s="111" t="str">
        <f t="shared" si="2"/>
        <v>Less than 100 Claims - lower validity</v>
      </c>
      <c r="H56" s="28" t="s">
        <v>247</v>
      </c>
      <c r="I56" s="28">
        <v>80723</v>
      </c>
      <c r="J56" s="28" t="s">
        <v>45</v>
      </c>
      <c r="K56" s="28" t="s">
        <v>236</v>
      </c>
      <c r="L56" s="28">
        <v>4</v>
      </c>
      <c r="M56" s="31" t="s">
        <v>8</v>
      </c>
      <c r="N56" s="31" t="s">
        <v>8</v>
      </c>
      <c r="O56" s="31" t="s">
        <v>8</v>
      </c>
      <c r="P56" s="47"/>
      <c r="Q56" s="34" t="s">
        <v>8</v>
      </c>
      <c r="R56" s="31">
        <v>33</v>
      </c>
      <c r="S56" s="32">
        <v>0.4</v>
      </c>
      <c r="T56" s="32">
        <v>0.5</v>
      </c>
      <c r="U56" s="47">
        <v>0.8</v>
      </c>
      <c r="V56" s="34">
        <v>13236</v>
      </c>
      <c r="W56" s="31" t="s">
        <v>8</v>
      </c>
      <c r="X56" s="31" t="s">
        <v>8</v>
      </c>
      <c r="Y56" s="44"/>
      <c r="Z56" s="13"/>
    </row>
    <row r="57" spans="1:26" ht="29.1" customHeight="1" x14ac:dyDescent="0.35">
      <c r="A57" s="29" t="s">
        <v>249</v>
      </c>
      <c r="B57" s="28" t="s">
        <v>252</v>
      </c>
      <c r="C57" s="28" t="s">
        <v>44</v>
      </c>
      <c r="D57" s="30" t="s">
        <v>250</v>
      </c>
      <c r="E57" s="111" t="str">
        <f t="shared" si="0"/>
        <v>Less than 100 Claims - lower validity</v>
      </c>
      <c r="F57" s="111" t="str">
        <f t="shared" si="1"/>
        <v>Less than 100 Claims - lower validity</v>
      </c>
      <c r="G57" s="111" t="str">
        <f t="shared" si="2"/>
        <v>More than 100 Claims  - higher validity</v>
      </c>
      <c r="H57" s="35" t="s">
        <v>251</v>
      </c>
      <c r="I57" s="28">
        <v>80731</v>
      </c>
      <c r="J57" s="28" t="s">
        <v>235</v>
      </c>
      <c r="K57" s="28" t="s">
        <v>236</v>
      </c>
      <c r="L57" s="28" t="s">
        <v>140</v>
      </c>
      <c r="M57" s="31">
        <v>371</v>
      </c>
      <c r="N57" s="32">
        <v>0.3</v>
      </c>
      <c r="O57" s="32">
        <v>0.3</v>
      </c>
      <c r="P57" s="47">
        <v>0.92</v>
      </c>
      <c r="Q57" s="33">
        <v>412.5</v>
      </c>
      <c r="R57" s="31" t="s">
        <v>8</v>
      </c>
      <c r="S57" s="31" t="s">
        <v>8</v>
      </c>
      <c r="T57" s="31" t="s">
        <v>8</v>
      </c>
      <c r="U57" s="47"/>
      <c r="V57" s="34" t="s">
        <v>8</v>
      </c>
      <c r="W57" s="31" t="s">
        <v>8</v>
      </c>
      <c r="X57" s="31" t="s">
        <v>8</v>
      </c>
      <c r="Y57" s="44"/>
      <c r="Z57" s="13"/>
    </row>
    <row r="58" spans="1:26" ht="29.1" customHeight="1" x14ac:dyDescent="0.35">
      <c r="A58" s="29" t="s">
        <v>253</v>
      </c>
      <c r="B58" s="28" t="s">
        <v>256</v>
      </c>
      <c r="C58" s="28" t="s">
        <v>44</v>
      </c>
      <c r="D58" s="30" t="s">
        <v>254</v>
      </c>
      <c r="E58" s="111" t="str">
        <f t="shared" si="0"/>
        <v>Less than 100 Claims - lower validity</v>
      </c>
      <c r="F58" s="111" t="str">
        <f t="shared" si="1"/>
        <v>Less than 100 Claims - lower validity</v>
      </c>
      <c r="G58" s="111" t="str">
        <f t="shared" si="2"/>
        <v>More than 100 Claims  - higher validity</v>
      </c>
      <c r="H58" s="35" t="s">
        <v>255</v>
      </c>
      <c r="I58" s="28">
        <v>80734</v>
      </c>
      <c r="J58" s="28" t="s">
        <v>235</v>
      </c>
      <c r="K58" s="28" t="s">
        <v>236</v>
      </c>
      <c r="L58" s="28" t="s">
        <v>140</v>
      </c>
      <c r="M58" s="31">
        <v>581</v>
      </c>
      <c r="N58" s="32">
        <v>0.9</v>
      </c>
      <c r="O58" s="32">
        <v>0.6</v>
      </c>
      <c r="P58" s="47">
        <v>1.57</v>
      </c>
      <c r="Q58" s="33">
        <v>481.66</v>
      </c>
      <c r="R58" s="31">
        <v>11</v>
      </c>
      <c r="S58" s="32">
        <v>0.1</v>
      </c>
      <c r="T58" s="32">
        <v>0.1</v>
      </c>
      <c r="U58" s="47">
        <v>1.34</v>
      </c>
      <c r="V58" s="34">
        <v>12386</v>
      </c>
      <c r="W58" s="32">
        <v>1</v>
      </c>
      <c r="X58" s="32">
        <v>0.6</v>
      </c>
      <c r="Y58" s="44">
        <v>1.55</v>
      </c>
      <c r="Z58" s="13"/>
    </row>
    <row r="59" spans="1:26" ht="29.1" customHeight="1" x14ac:dyDescent="0.35">
      <c r="A59" s="29" t="s">
        <v>257</v>
      </c>
      <c r="B59" s="28" t="s">
        <v>260</v>
      </c>
      <c r="C59" s="28" t="s">
        <v>44</v>
      </c>
      <c r="D59" s="30" t="s">
        <v>258</v>
      </c>
      <c r="E59" s="111" t="str">
        <f t="shared" si="0"/>
        <v>Less than 100 Claims - lower validity</v>
      </c>
      <c r="F59" s="111" t="str">
        <f t="shared" si="1"/>
        <v>Less than 100 Claims - lower validity</v>
      </c>
      <c r="G59" s="111" t="str">
        <f t="shared" si="2"/>
        <v>More than 100 Claims  - higher validity</v>
      </c>
      <c r="H59" s="28" t="s">
        <v>259</v>
      </c>
      <c r="I59" s="28">
        <v>80821</v>
      </c>
      <c r="J59" s="28" t="s">
        <v>235</v>
      </c>
      <c r="K59" s="28" t="s">
        <v>236</v>
      </c>
      <c r="L59" s="28" t="s">
        <v>140</v>
      </c>
      <c r="M59" s="31">
        <v>1934</v>
      </c>
      <c r="N59" s="32">
        <v>1.9</v>
      </c>
      <c r="O59" s="32">
        <v>1.5</v>
      </c>
      <c r="P59" s="47">
        <v>1.27</v>
      </c>
      <c r="Q59" s="33">
        <v>309.14</v>
      </c>
      <c r="R59" s="31">
        <v>14</v>
      </c>
      <c r="S59" s="32">
        <v>0.1</v>
      </c>
      <c r="T59" s="32">
        <v>0.1</v>
      </c>
      <c r="U59" s="47">
        <v>1.04</v>
      </c>
      <c r="V59" s="34">
        <v>5578</v>
      </c>
      <c r="W59" s="32">
        <v>2</v>
      </c>
      <c r="X59" s="32">
        <v>1.6</v>
      </c>
      <c r="Y59" s="44">
        <v>1.26</v>
      </c>
      <c r="Z59" s="13"/>
    </row>
    <row r="60" spans="1:26" ht="29.1" customHeight="1" x14ac:dyDescent="0.35">
      <c r="A60" s="29" t="s">
        <v>261</v>
      </c>
      <c r="B60" s="28" t="s">
        <v>264</v>
      </c>
      <c r="C60" s="28" t="s">
        <v>44</v>
      </c>
      <c r="D60" s="30" t="s">
        <v>262</v>
      </c>
      <c r="E60" s="111" t="str">
        <f t="shared" si="0"/>
        <v>Less than 100 Claims - lower validity</v>
      </c>
      <c r="F60" s="111" t="str">
        <f t="shared" si="1"/>
        <v>Less than 100 Claims - lower validity</v>
      </c>
      <c r="G60" s="111" t="str">
        <f t="shared" si="2"/>
        <v>More than 100 Claims  - higher validity</v>
      </c>
      <c r="H60" s="28" t="s">
        <v>263</v>
      </c>
      <c r="I60" s="28">
        <v>81648</v>
      </c>
      <c r="J60" s="28" t="s">
        <v>235</v>
      </c>
      <c r="K60" s="28" t="s">
        <v>236</v>
      </c>
      <c r="L60" s="28" t="s">
        <v>140</v>
      </c>
      <c r="M60" s="31">
        <v>727</v>
      </c>
      <c r="N60" s="32">
        <v>0.9</v>
      </c>
      <c r="O60" s="32">
        <v>0.9</v>
      </c>
      <c r="P60" s="47">
        <v>0.97</v>
      </c>
      <c r="Q60" s="33">
        <v>506.28</v>
      </c>
      <c r="R60" s="31" t="s">
        <v>8</v>
      </c>
      <c r="S60" s="31" t="s">
        <v>8</v>
      </c>
      <c r="T60" s="31" t="s">
        <v>8</v>
      </c>
      <c r="U60" s="47"/>
      <c r="V60" s="34" t="s">
        <v>8</v>
      </c>
      <c r="W60" s="31" t="s">
        <v>8</v>
      </c>
      <c r="X60" s="31" t="s">
        <v>8</v>
      </c>
      <c r="Y60" s="44"/>
      <c r="Z60" s="13"/>
    </row>
    <row r="61" spans="1:26" ht="43.15" customHeight="1" x14ac:dyDescent="0.35">
      <c r="A61" s="29" t="s">
        <v>265</v>
      </c>
      <c r="B61" s="28" t="s">
        <v>268</v>
      </c>
      <c r="C61" s="28" t="s">
        <v>44</v>
      </c>
      <c r="D61" s="30" t="s">
        <v>266</v>
      </c>
      <c r="E61" s="111" t="str">
        <f t="shared" si="0"/>
        <v>Less than 100 Claims - lower validity</v>
      </c>
      <c r="F61" s="111" t="str">
        <f t="shared" si="1"/>
        <v>Less than 100 Claims - lower validity</v>
      </c>
      <c r="G61" s="111" t="str">
        <f t="shared" si="2"/>
        <v>More than 100 Claims  - higher validity</v>
      </c>
      <c r="H61" s="35" t="s">
        <v>267</v>
      </c>
      <c r="I61" s="28">
        <v>81140</v>
      </c>
      <c r="J61" s="28" t="s">
        <v>63</v>
      </c>
      <c r="K61" s="28" t="s">
        <v>236</v>
      </c>
      <c r="L61" s="28" t="s">
        <v>140</v>
      </c>
      <c r="M61" s="31">
        <v>1409</v>
      </c>
      <c r="N61" s="32">
        <v>1.2</v>
      </c>
      <c r="O61" s="32">
        <v>0.8</v>
      </c>
      <c r="P61" s="47">
        <v>1.41</v>
      </c>
      <c r="Q61" s="33">
        <v>314.20999999999998</v>
      </c>
      <c r="R61" s="31">
        <v>15</v>
      </c>
      <c r="S61" s="32">
        <v>0.1</v>
      </c>
      <c r="T61" s="32">
        <v>0.1</v>
      </c>
      <c r="U61" s="47">
        <v>0.68</v>
      </c>
      <c r="V61" s="34">
        <v>10201</v>
      </c>
      <c r="W61" s="32">
        <v>1.3</v>
      </c>
      <c r="X61" s="32">
        <v>1</v>
      </c>
      <c r="Y61" s="44">
        <v>1.31</v>
      </c>
      <c r="Z61" s="13"/>
    </row>
    <row r="62" spans="1:26" ht="29.1" customHeight="1" x14ac:dyDescent="0.35">
      <c r="A62" s="29" t="s">
        <v>269</v>
      </c>
      <c r="B62" s="28" t="s">
        <v>272</v>
      </c>
      <c r="C62" s="28" t="s">
        <v>44</v>
      </c>
      <c r="D62" s="30" t="s">
        <v>270</v>
      </c>
      <c r="E62" s="111" t="str">
        <f t="shared" si="0"/>
        <v>Less than 100 Claims - lower validity</v>
      </c>
      <c r="F62" s="111" t="str">
        <f t="shared" si="1"/>
        <v>Less than 100 Claims - lower validity</v>
      </c>
      <c r="G62" s="111" t="str">
        <f t="shared" si="2"/>
        <v>More than 100 Claims  - higher validity</v>
      </c>
      <c r="H62" s="28" t="s">
        <v>271</v>
      </c>
      <c r="I62" s="28">
        <v>80758</v>
      </c>
      <c r="J62" s="28" t="s">
        <v>235</v>
      </c>
      <c r="K62" s="28" t="s">
        <v>236</v>
      </c>
      <c r="L62" s="28" t="s">
        <v>140</v>
      </c>
      <c r="M62" s="31">
        <v>1130</v>
      </c>
      <c r="N62" s="32">
        <v>1.5</v>
      </c>
      <c r="O62" s="32">
        <v>1.1000000000000001</v>
      </c>
      <c r="P62" s="47">
        <v>1.39</v>
      </c>
      <c r="Q62" s="33">
        <v>306.8</v>
      </c>
      <c r="R62" s="31">
        <v>63</v>
      </c>
      <c r="S62" s="32">
        <v>0.6</v>
      </c>
      <c r="T62" s="32">
        <v>0.7</v>
      </c>
      <c r="U62" s="47">
        <v>0.93</v>
      </c>
      <c r="V62" s="34">
        <v>13638</v>
      </c>
      <c r="W62" s="32">
        <v>2.1</v>
      </c>
      <c r="X62" s="32">
        <v>1.7</v>
      </c>
      <c r="Y62" s="44">
        <v>1.21</v>
      </c>
      <c r="Z62" s="13"/>
    </row>
    <row r="63" spans="1:26" ht="29.1" customHeight="1" x14ac:dyDescent="0.35">
      <c r="A63" s="29" t="s">
        <v>273</v>
      </c>
      <c r="B63" s="28" t="s">
        <v>276</v>
      </c>
      <c r="C63" s="28" t="s">
        <v>44</v>
      </c>
      <c r="D63" s="30" t="s">
        <v>274</v>
      </c>
      <c r="E63" s="111" t="str">
        <f t="shared" si="0"/>
        <v>Less than 100 Claims - lower validity</v>
      </c>
      <c r="F63" s="111" t="str">
        <f t="shared" si="1"/>
        <v>Less than 100 Claims - lower validity</v>
      </c>
      <c r="G63" s="111" t="str">
        <f t="shared" si="2"/>
        <v>More than 100 Claims  - higher validity</v>
      </c>
      <c r="H63" s="28" t="s">
        <v>275</v>
      </c>
      <c r="I63" s="28">
        <v>80737</v>
      </c>
      <c r="J63" s="28" t="s">
        <v>235</v>
      </c>
      <c r="K63" s="28" t="s">
        <v>236</v>
      </c>
      <c r="L63" s="28" t="s">
        <v>140</v>
      </c>
      <c r="M63" s="31">
        <v>313</v>
      </c>
      <c r="N63" s="32">
        <v>0.3</v>
      </c>
      <c r="O63" s="32">
        <v>0.2</v>
      </c>
      <c r="P63" s="47">
        <v>2.16</v>
      </c>
      <c r="Q63" s="33">
        <v>401.8</v>
      </c>
      <c r="R63" s="31">
        <v>14</v>
      </c>
      <c r="S63" s="32">
        <v>0.1</v>
      </c>
      <c r="T63" s="32">
        <v>0.1</v>
      </c>
      <c r="U63" s="47">
        <v>1.1599999999999999</v>
      </c>
      <c r="V63" s="34">
        <v>10802</v>
      </c>
      <c r="W63" s="32">
        <v>0.5</v>
      </c>
      <c r="X63" s="32">
        <v>0.3</v>
      </c>
      <c r="Y63" s="44">
        <v>1.72</v>
      </c>
      <c r="Z63" s="13"/>
    </row>
    <row r="64" spans="1:26" ht="29.1" customHeight="1" x14ac:dyDescent="0.35">
      <c r="A64" s="29" t="s">
        <v>277</v>
      </c>
      <c r="B64" s="28" t="s">
        <v>280</v>
      </c>
      <c r="C64" s="28" t="s">
        <v>44</v>
      </c>
      <c r="D64" s="30" t="s">
        <v>278</v>
      </c>
      <c r="E64" s="111" t="str">
        <f t="shared" si="0"/>
        <v>Less than 100 Claims - lower validity</v>
      </c>
      <c r="F64" s="111" t="str">
        <f t="shared" si="1"/>
        <v>Less than 100 Claims - lower validity</v>
      </c>
      <c r="G64" s="111" t="str">
        <f t="shared" si="2"/>
        <v>More than 100 Claims  - higher validity</v>
      </c>
      <c r="H64" s="28" t="s">
        <v>279</v>
      </c>
      <c r="I64" s="28">
        <v>81073</v>
      </c>
      <c r="J64" s="28" t="s">
        <v>235</v>
      </c>
      <c r="K64" s="28" t="s">
        <v>236</v>
      </c>
      <c r="L64" s="28" t="s">
        <v>140</v>
      </c>
      <c r="M64" s="31">
        <v>589</v>
      </c>
      <c r="N64" s="32">
        <v>0.4</v>
      </c>
      <c r="O64" s="32">
        <v>0.2</v>
      </c>
      <c r="P64" s="47">
        <v>2.39</v>
      </c>
      <c r="Q64" s="33">
        <v>217.32</v>
      </c>
      <c r="R64" s="31" t="s">
        <v>8</v>
      </c>
      <c r="S64" s="31" t="s">
        <v>8</v>
      </c>
      <c r="T64" s="31" t="s">
        <v>8</v>
      </c>
      <c r="U64" s="47"/>
      <c r="V64" s="34" t="s">
        <v>8</v>
      </c>
      <c r="W64" s="31" t="s">
        <v>8</v>
      </c>
      <c r="X64" s="31" t="s">
        <v>8</v>
      </c>
      <c r="Y64" s="44"/>
      <c r="Z64" s="13"/>
    </row>
    <row r="65" spans="1:26" ht="29.1" customHeight="1" x14ac:dyDescent="0.35">
      <c r="A65" s="29" t="s">
        <v>281</v>
      </c>
      <c r="B65" s="28" t="s">
        <v>284</v>
      </c>
      <c r="C65" s="28" t="s">
        <v>44</v>
      </c>
      <c r="D65" s="30" t="s">
        <v>282</v>
      </c>
      <c r="E65" s="111" t="str">
        <f t="shared" si="0"/>
        <v>Less than 100 Claims - lower validity</v>
      </c>
      <c r="F65" s="111" t="str">
        <f t="shared" si="1"/>
        <v>Less than 100 Claims - lower validity</v>
      </c>
      <c r="G65" s="111" t="str">
        <f t="shared" si="2"/>
        <v>More than 100 Claims  - higher validity</v>
      </c>
      <c r="H65" s="35" t="s">
        <v>283</v>
      </c>
      <c r="I65" s="28">
        <v>80517</v>
      </c>
      <c r="J65" s="28" t="s">
        <v>235</v>
      </c>
      <c r="K65" s="28" t="s">
        <v>236</v>
      </c>
      <c r="L65" s="28">
        <v>4</v>
      </c>
      <c r="M65" s="31">
        <v>3081</v>
      </c>
      <c r="N65" s="32">
        <v>4.8</v>
      </c>
      <c r="O65" s="32">
        <v>2.4</v>
      </c>
      <c r="P65" s="47">
        <v>2.02</v>
      </c>
      <c r="Q65" s="33">
        <v>473.28</v>
      </c>
      <c r="R65" s="31">
        <v>75</v>
      </c>
      <c r="S65" s="32">
        <v>1.2</v>
      </c>
      <c r="T65" s="32">
        <v>0.5</v>
      </c>
      <c r="U65" s="47">
        <v>2.21</v>
      </c>
      <c r="V65" s="34">
        <v>20419</v>
      </c>
      <c r="W65" s="32">
        <v>6</v>
      </c>
      <c r="X65" s="32">
        <v>2.9</v>
      </c>
      <c r="Y65" s="44">
        <v>2.0499999999999998</v>
      </c>
      <c r="Z65" s="13"/>
    </row>
    <row r="66" spans="1:26" ht="29.1" customHeight="1" x14ac:dyDescent="0.35">
      <c r="A66" s="29" t="s">
        <v>285</v>
      </c>
      <c r="B66" s="28" t="s">
        <v>288</v>
      </c>
      <c r="C66" s="28" t="s">
        <v>44</v>
      </c>
      <c r="D66" s="30" t="s">
        <v>286</v>
      </c>
      <c r="E66" s="111" t="str">
        <f t="shared" si="0"/>
        <v>Less than 100 Claims - lower validity</v>
      </c>
      <c r="F66" s="111" t="str">
        <f t="shared" si="1"/>
        <v>Less than 100 Claims - lower validity</v>
      </c>
      <c r="G66" s="111" t="str">
        <f t="shared" si="2"/>
        <v>More than 100 Claims  - higher validity</v>
      </c>
      <c r="H66" s="28" t="s">
        <v>287</v>
      </c>
      <c r="I66" s="28">
        <v>80807</v>
      </c>
      <c r="J66" s="28" t="s">
        <v>235</v>
      </c>
      <c r="K66" s="28" t="s">
        <v>236</v>
      </c>
      <c r="L66" s="28" t="s">
        <v>140</v>
      </c>
      <c r="M66" s="31">
        <v>813</v>
      </c>
      <c r="N66" s="32">
        <v>0.9</v>
      </c>
      <c r="O66" s="32">
        <v>0.6</v>
      </c>
      <c r="P66" s="47">
        <v>1.57</v>
      </c>
      <c r="Q66" s="33">
        <v>421.45</v>
      </c>
      <c r="R66" s="31">
        <v>45</v>
      </c>
      <c r="S66" s="32">
        <v>0.4</v>
      </c>
      <c r="T66" s="32">
        <v>0.3</v>
      </c>
      <c r="U66" s="47">
        <v>1.37</v>
      </c>
      <c r="V66" s="34">
        <v>13981</v>
      </c>
      <c r="W66" s="32">
        <v>1.2</v>
      </c>
      <c r="X66" s="32">
        <v>0.8</v>
      </c>
      <c r="Y66" s="44">
        <v>1.5</v>
      </c>
      <c r="Z66" s="13"/>
    </row>
    <row r="67" spans="1:26" ht="14.1" customHeight="1" x14ac:dyDescent="0.35">
      <c r="A67" s="29" t="s">
        <v>289</v>
      </c>
      <c r="B67" s="28" t="s">
        <v>292</v>
      </c>
      <c r="C67" s="28" t="s">
        <v>44</v>
      </c>
      <c r="D67" s="36" t="s">
        <v>290</v>
      </c>
      <c r="E67" s="111" t="str">
        <f t="shared" si="0"/>
        <v>More than 100 Claims  - higher validity</v>
      </c>
      <c r="F67" s="111" t="str">
        <f t="shared" si="1"/>
        <v>More than 100 Claims  - higher validity</v>
      </c>
      <c r="G67" s="111" t="str">
        <f t="shared" si="2"/>
        <v>More than 100 Claims  - higher validity</v>
      </c>
      <c r="H67" s="28" t="s">
        <v>291</v>
      </c>
      <c r="I67" s="28">
        <v>81625</v>
      </c>
      <c r="J67" s="28" t="s">
        <v>235</v>
      </c>
      <c r="K67" s="28" t="s">
        <v>236</v>
      </c>
      <c r="L67" s="28">
        <v>3</v>
      </c>
      <c r="M67" s="31">
        <v>2659</v>
      </c>
      <c r="N67" s="32">
        <v>4</v>
      </c>
      <c r="O67" s="32">
        <v>2.2999999999999998</v>
      </c>
      <c r="P67" s="47">
        <v>1.71</v>
      </c>
      <c r="Q67" s="33">
        <v>364.87</v>
      </c>
      <c r="R67" s="31">
        <v>116</v>
      </c>
      <c r="S67" s="32">
        <v>2.5</v>
      </c>
      <c r="T67" s="32">
        <v>1.8</v>
      </c>
      <c r="U67" s="47">
        <v>1.38</v>
      </c>
      <c r="V67" s="34">
        <v>18759</v>
      </c>
      <c r="W67" s="32">
        <v>6.5</v>
      </c>
      <c r="X67" s="32">
        <v>4.2</v>
      </c>
      <c r="Y67" s="44">
        <v>1.56</v>
      </c>
      <c r="Z67" s="13"/>
    </row>
    <row r="68" spans="1:26" ht="29.1" customHeight="1" x14ac:dyDescent="0.35">
      <c r="A68" s="29" t="s">
        <v>293</v>
      </c>
      <c r="B68" s="28" t="s">
        <v>296</v>
      </c>
      <c r="C68" s="28" t="s">
        <v>44</v>
      </c>
      <c r="D68" s="36" t="s">
        <v>294</v>
      </c>
      <c r="E68" s="111" t="str">
        <f t="shared" si="0"/>
        <v>Less than 100 Claims - lower validity</v>
      </c>
      <c r="F68" s="111" t="str">
        <f t="shared" si="1"/>
        <v>Less than 100 Claims - lower validity</v>
      </c>
      <c r="G68" s="111" t="str">
        <f t="shared" si="2"/>
        <v>More than 100 Claims  - higher validity</v>
      </c>
      <c r="H68" s="35" t="s">
        <v>295</v>
      </c>
      <c r="I68" s="28">
        <v>80759</v>
      </c>
      <c r="J68" s="28" t="s">
        <v>235</v>
      </c>
      <c r="K68" s="28" t="s">
        <v>236</v>
      </c>
      <c r="L68" s="28">
        <v>3</v>
      </c>
      <c r="M68" s="31">
        <v>2379</v>
      </c>
      <c r="N68" s="32">
        <v>2.5</v>
      </c>
      <c r="O68" s="32">
        <v>1.6</v>
      </c>
      <c r="P68" s="47">
        <v>1.58</v>
      </c>
      <c r="Q68" s="33">
        <v>388.19</v>
      </c>
      <c r="R68" s="31">
        <v>22</v>
      </c>
      <c r="S68" s="32">
        <v>0.3</v>
      </c>
      <c r="T68" s="32">
        <v>0.3</v>
      </c>
      <c r="U68" s="47">
        <v>1.25</v>
      </c>
      <c r="V68" s="34">
        <v>18472</v>
      </c>
      <c r="W68" s="32">
        <v>2.9</v>
      </c>
      <c r="X68" s="32">
        <v>1.9</v>
      </c>
      <c r="Y68" s="44">
        <v>1.54</v>
      </c>
      <c r="Z68" s="13"/>
    </row>
    <row r="69" spans="1:26" ht="43.15" customHeight="1" x14ac:dyDescent="0.35">
      <c r="A69" s="29" t="s">
        <v>297</v>
      </c>
      <c r="B69" s="28" t="s">
        <v>300</v>
      </c>
      <c r="C69" s="28" t="s">
        <v>44</v>
      </c>
      <c r="D69" s="30" t="s">
        <v>298</v>
      </c>
      <c r="E69" s="111" t="str">
        <f t="shared" si="0"/>
        <v>Less than 100 Claims - lower validity</v>
      </c>
      <c r="F69" s="111" t="str">
        <f t="shared" si="1"/>
        <v>Less than 100 Claims - lower validity</v>
      </c>
      <c r="G69" s="111" t="str">
        <f t="shared" si="2"/>
        <v>More than 100 Claims  - higher validity</v>
      </c>
      <c r="H69" s="28" t="s">
        <v>299</v>
      </c>
      <c r="I69" s="28">
        <v>81089</v>
      </c>
      <c r="J69" s="28" t="s">
        <v>235</v>
      </c>
      <c r="K69" s="28" t="s">
        <v>236</v>
      </c>
      <c r="L69" s="28">
        <v>3</v>
      </c>
      <c r="M69" s="31">
        <v>330</v>
      </c>
      <c r="N69" s="32">
        <v>0.3</v>
      </c>
      <c r="O69" s="32">
        <v>0.2</v>
      </c>
      <c r="P69" s="47">
        <v>2.06</v>
      </c>
      <c r="Q69" s="33">
        <v>348.88</v>
      </c>
      <c r="R69" s="31" t="s">
        <v>8</v>
      </c>
      <c r="S69" s="31" t="s">
        <v>8</v>
      </c>
      <c r="T69" s="31" t="s">
        <v>8</v>
      </c>
      <c r="U69" s="47"/>
      <c r="V69" s="34" t="s">
        <v>8</v>
      </c>
      <c r="W69" s="31" t="s">
        <v>8</v>
      </c>
      <c r="X69" s="31" t="s">
        <v>8</v>
      </c>
      <c r="Y69" s="44"/>
      <c r="Z69" s="13"/>
    </row>
    <row r="70" spans="1:26" ht="29.1" customHeight="1" x14ac:dyDescent="0.35">
      <c r="A70" s="29" t="s">
        <v>301</v>
      </c>
      <c r="B70" s="28" t="s">
        <v>304</v>
      </c>
      <c r="C70" s="28" t="s">
        <v>44</v>
      </c>
      <c r="D70" s="30" t="s">
        <v>302</v>
      </c>
      <c r="E70" s="111" t="str">
        <f t="shared" ref="E70:E133" si="3">IF(OR(M70&lt;100,M70="",R70&lt;100,R70=""),"Less than 100 Claims - lower validity", "More than 100 Claims  - higher validity")</f>
        <v>Less than 100 Claims - lower validity</v>
      </c>
      <c r="F70" s="111" t="str">
        <f t="shared" ref="F70:F133" si="4">IF(OR(R70&lt;100,R70=""),"Less than 100 Claims - lower validity", "More than 100 Claims  - higher validity")</f>
        <v>Less than 100 Claims - lower validity</v>
      </c>
      <c r="G70" s="111" t="str">
        <f t="shared" ref="G70:G133" si="5">IF(OR(M70&lt;100,M70=""),"Less than 100 Claims - lower validity", "More than 100 Claims  - higher validity")</f>
        <v>More than 100 Claims  - higher validity</v>
      </c>
      <c r="H70" s="28" t="s">
        <v>303</v>
      </c>
      <c r="I70" s="28">
        <v>81650</v>
      </c>
      <c r="J70" s="28" t="s">
        <v>235</v>
      </c>
      <c r="K70" s="28" t="s">
        <v>236</v>
      </c>
      <c r="L70" s="28">
        <v>4</v>
      </c>
      <c r="M70" s="31">
        <v>3762</v>
      </c>
      <c r="N70" s="32">
        <v>6.1</v>
      </c>
      <c r="O70" s="32">
        <v>2.4</v>
      </c>
      <c r="P70" s="47">
        <v>2.5</v>
      </c>
      <c r="Q70" s="33">
        <v>384.44</v>
      </c>
      <c r="R70" s="31">
        <v>24</v>
      </c>
      <c r="S70" s="32">
        <v>0.6</v>
      </c>
      <c r="T70" s="32">
        <v>0.4</v>
      </c>
      <c r="U70" s="47">
        <v>1.66</v>
      </c>
      <c r="V70" s="34">
        <v>23370</v>
      </c>
      <c r="W70" s="32">
        <v>6.7</v>
      </c>
      <c r="X70" s="32">
        <v>2.8</v>
      </c>
      <c r="Y70" s="44">
        <v>2.39</v>
      </c>
      <c r="Z70" s="13"/>
    </row>
    <row r="71" spans="1:26" ht="29.1" customHeight="1" x14ac:dyDescent="0.35">
      <c r="A71" s="29" t="s">
        <v>305</v>
      </c>
      <c r="B71" s="28" t="s">
        <v>308</v>
      </c>
      <c r="C71" s="28" t="s">
        <v>44</v>
      </c>
      <c r="D71" s="30" t="s">
        <v>306</v>
      </c>
      <c r="E71" s="111" t="str">
        <f t="shared" si="3"/>
        <v>Less than 100 Claims - lower validity</v>
      </c>
      <c r="F71" s="111" t="str">
        <f t="shared" si="4"/>
        <v>Less than 100 Claims - lower validity</v>
      </c>
      <c r="G71" s="111" t="str">
        <f t="shared" si="5"/>
        <v>More than 100 Claims  - higher validity</v>
      </c>
      <c r="H71" s="28" t="s">
        <v>307</v>
      </c>
      <c r="I71" s="28">
        <v>80459</v>
      </c>
      <c r="J71" s="28" t="s">
        <v>235</v>
      </c>
      <c r="K71" s="28" t="s">
        <v>236</v>
      </c>
      <c r="L71" s="28" t="s">
        <v>140</v>
      </c>
      <c r="M71" s="31">
        <v>4358</v>
      </c>
      <c r="N71" s="32">
        <v>6.1</v>
      </c>
      <c r="O71" s="32">
        <v>4.0999999999999996</v>
      </c>
      <c r="P71" s="47">
        <v>1.47</v>
      </c>
      <c r="Q71" s="33">
        <v>386.39</v>
      </c>
      <c r="R71" s="31" t="s">
        <v>8</v>
      </c>
      <c r="S71" s="31" t="s">
        <v>8</v>
      </c>
      <c r="T71" s="31" t="s">
        <v>8</v>
      </c>
      <c r="U71" s="47"/>
      <c r="V71" s="34" t="s">
        <v>8</v>
      </c>
      <c r="W71" s="31" t="s">
        <v>8</v>
      </c>
      <c r="X71" s="31" t="s">
        <v>8</v>
      </c>
      <c r="Y71" s="44"/>
      <c r="Z71" s="13"/>
    </row>
    <row r="72" spans="1:26" ht="29.1" customHeight="1" x14ac:dyDescent="0.35">
      <c r="A72" s="29" t="s">
        <v>309</v>
      </c>
      <c r="B72" s="28" t="s">
        <v>312</v>
      </c>
      <c r="C72" s="28" t="s">
        <v>44</v>
      </c>
      <c r="D72" s="30" t="s">
        <v>310</v>
      </c>
      <c r="E72" s="111" t="str">
        <f t="shared" si="3"/>
        <v>Less than 100 Claims - lower validity</v>
      </c>
      <c r="F72" s="111" t="str">
        <f t="shared" si="4"/>
        <v>Less than 100 Claims - lower validity</v>
      </c>
      <c r="G72" s="111" t="str">
        <f t="shared" si="5"/>
        <v>More than 100 Claims  - higher validity</v>
      </c>
      <c r="H72" s="28" t="s">
        <v>311</v>
      </c>
      <c r="I72" s="28">
        <v>80461</v>
      </c>
      <c r="J72" s="28" t="s">
        <v>235</v>
      </c>
      <c r="K72" s="28" t="s">
        <v>236</v>
      </c>
      <c r="L72" s="28" t="s">
        <v>140</v>
      </c>
      <c r="M72" s="31">
        <v>522</v>
      </c>
      <c r="N72" s="32">
        <v>0.4</v>
      </c>
      <c r="O72" s="32">
        <v>0.4</v>
      </c>
      <c r="P72" s="47">
        <v>1.1000000000000001</v>
      </c>
      <c r="Q72" s="33">
        <v>406.6</v>
      </c>
      <c r="R72" s="31" t="s">
        <v>8</v>
      </c>
      <c r="S72" s="31" t="s">
        <v>8</v>
      </c>
      <c r="T72" s="31" t="s">
        <v>8</v>
      </c>
      <c r="U72" s="47"/>
      <c r="V72" s="34" t="s">
        <v>8</v>
      </c>
      <c r="W72" s="31" t="s">
        <v>8</v>
      </c>
      <c r="X72" s="31" t="s">
        <v>8</v>
      </c>
      <c r="Y72" s="44"/>
      <c r="Z72" s="13"/>
    </row>
    <row r="73" spans="1:26" ht="29.1" customHeight="1" x14ac:dyDescent="0.35">
      <c r="A73" s="29" t="s">
        <v>313</v>
      </c>
      <c r="B73" s="28" t="s">
        <v>316</v>
      </c>
      <c r="C73" s="28" t="s">
        <v>44</v>
      </c>
      <c r="D73" s="30" t="s">
        <v>314</v>
      </c>
      <c r="E73" s="111" t="str">
        <f t="shared" si="3"/>
        <v>More than 100 Claims  - higher validity</v>
      </c>
      <c r="F73" s="111" t="str">
        <f t="shared" si="4"/>
        <v>More than 100 Claims  - higher validity</v>
      </c>
      <c r="G73" s="111" t="str">
        <f t="shared" si="5"/>
        <v>More than 100 Claims  - higher validity</v>
      </c>
      <c r="H73" s="35" t="s">
        <v>315</v>
      </c>
      <c r="I73" s="28">
        <v>81230</v>
      </c>
      <c r="J73" s="28" t="s">
        <v>235</v>
      </c>
      <c r="K73" s="28" t="s">
        <v>236</v>
      </c>
      <c r="L73" s="28" t="s">
        <v>140</v>
      </c>
      <c r="M73" s="31">
        <v>9630</v>
      </c>
      <c r="N73" s="32">
        <v>13.6</v>
      </c>
      <c r="O73" s="32">
        <v>6.4</v>
      </c>
      <c r="P73" s="47">
        <v>2.11</v>
      </c>
      <c r="Q73" s="33">
        <v>285.7</v>
      </c>
      <c r="R73" s="31">
        <v>211</v>
      </c>
      <c r="S73" s="32">
        <v>3.4</v>
      </c>
      <c r="T73" s="32">
        <v>2.1</v>
      </c>
      <c r="U73" s="47">
        <v>1.6</v>
      </c>
      <c r="V73" s="34">
        <v>15613</v>
      </c>
      <c r="W73" s="32">
        <v>17</v>
      </c>
      <c r="X73" s="32">
        <v>8.5</v>
      </c>
      <c r="Y73" s="44">
        <v>1.99</v>
      </c>
      <c r="Z73" s="13"/>
    </row>
    <row r="74" spans="1:26" ht="29.1" customHeight="1" x14ac:dyDescent="0.35">
      <c r="A74" s="29" t="s">
        <v>317</v>
      </c>
      <c r="B74" s="28" t="s">
        <v>320</v>
      </c>
      <c r="C74" s="28" t="s">
        <v>44</v>
      </c>
      <c r="D74" s="36" t="s">
        <v>318</v>
      </c>
      <c r="E74" s="111" t="str">
        <f t="shared" si="3"/>
        <v>Less than 100 Claims - lower validity</v>
      </c>
      <c r="F74" s="111" t="str">
        <f t="shared" si="4"/>
        <v>Less than 100 Claims - lower validity</v>
      </c>
      <c r="G74" s="111" t="str">
        <f t="shared" si="5"/>
        <v>More than 100 Claims  - higher validity</v>
      </c>
      <c r="H74" s="35" t="s">
        <v>319</v>
      </c>
      <c r="I74" s="28">
        <v>81082</v>
      </c>
      <c r="J74" s="28" t="s">
        <v>235</v>
      </c>
      <c r="K74" s="28" t="s">
        <v>236</v>
      </c>
      <c r="L74" s="28" t="s">
        <v>140</v>
      </c>
      <c r="M74" s="31">
        <v>3502</v>
      </c>
      <c r="N74" s="32">
        <v>6</v>
      </c>
      <c r="O74" s="32">
        <v>1.7</v>
      </c>
      <c r="P74" s="47">
        <v>3.47</v>
      </c>
      <c r="Q74" s="33">
        <v>512.97</v>
      </c>
      <c r="R74" s="31">
        <v>27</v>
      </c>
      <c r="S74" s="32">
        <v>0.5</v>
      </c>
      <c r="T74" s="32">
        <v>0.3</v>
      </c>
      <c r="U74" s="47">
        <v>1.59</v>
      </c>
      <c r="V74" s="34">
        <v>20155</v>
      </c>
      <c r="W74" s="32">
        <v>6.5</v>
      </c>
      <c r="X74" s="32">
        <v>2</v>
      </c>
      <c r="Y74" s="44">
        <v>3.16</v>
      </c>
      <c r="Z74" s="13"/>
    </row>
    <row r="75" spans="1:26" ht="43.15" customHeight="1" x14ac:dyDescent="0.35">
      <c r="A75" s="29" t="s">
        <v>321</v>
      </c>
      <c r="B75" s="28" t="s">
        <v>324</v>
      </c>
      <c r="C75" s="28" t="s">
        <v>44</v>
      </c>
      <c r="D75" s="30" t="s">
        <v>322</v>
      </c>
      <c r="E75" s="111" t="str">
        <f t="shared" si="3"/>
        <v>More than 100 Claims  - higher validity</v>
      </c>
      <c r="F75" s="111" t="str">
        <f t="shared" si="4"/>
        <v>More than 100 Claims  - higher validity</v>
      </c>
      <c r="G75" s="111" t="str">
        <f t="shared" si="5"/>
        <v>More than 100 Claims  - higher validity</v>
      </c>
      <c r="H75" s="28" t="s">
        <v>323</v>
      </c>
      <c r="I75" s="28">
        <v>81201</v>
      </c>
      <c r="J75" s="28" t="s">
        <v>235</v>
      </c>
      <c r="K75" s="28" t="s">
        <v>236</v>
      </c>
      <c r="L75" s="28" t="s">
        <v>140</v>
      </c>
      <c r="M75" s="31">
        <v>8841</v>
      </c>
      <c r="N75" s="32">
        <v>13.5</v>
      </c>
      <c r="O75" s="32">
        <v>5.5</v>
      </c>
      <c r="P75" s="47">
        <v>2.4500000000000002</v>
      </c>
      <c r="Q75" s="33">
        <v>299.32</v>
      </c>
      <c r="R75" s="31">
        <v>239</v>
      </c>
      <c r="S75" s="32">
        <v>4.2</v>
      </c>
      <c r="T75" s="32">
        <v>2.7</v>
      </c>
      <c r="U75" s="47">
        <v>1.55</v>
      </c>
      <c r="V75" s="34">
        <v>18360</v>
      </c>
      <c r="W75" s="32">
        <v>17.600000000000001</v>
      </c>
      <c r="X75" s="32">
        <v>8.1999999999999993</v>
      </c>
      <c r="Y75" s="44">
        <v>2.15</v>
      </c>
      <c r="Z75" s="13"/>
    </row>
    <row r="76" spans="1:26" ht="29.1" customHeight="1" x14ac:dyDescent="0.35">
      <c r="A76" s="29" t="s">
        <v>325</v>
      </c>
      <c r="B76" s="28" t="s">
        <v>328</v>
      </c>
      <c r="C76" s="28" t="s">
        <v>44</v>
      </c>
      <c r="D76" s="30" t="s">
        <v>326</v>
      </c>
      <c r="E76" s="111" t="str">
        <f t="shared" si="3"/>
        <v>Less than 100 Claims - lower validity</v>
      </c>
      <c r="F76" s="111" t="str">
        <f t="shared" si="4"/>
        <v>Less than 100 Claims - lower validity</v>
      </c>
      <c r="G76" s="111" t="str">
        <f t="shared" si="5"/>
        <v>More than 100 Claims  - higher validity</v>
      </c>
      <c r="H76" s="28" t="s">
        <v>327</v>
      </c>
      <c r="I76" s="28">
        <v>81052</v>
      </c>
      <c r="J76" s="28" t="s">
        <v>61</v>
      </c>
      <c r="K76" s="28" t="s">
        <v>236</v>
      </c>
      <c r="L76" s="28">
        <v>3</v>
      </c>
      <c r="M76" s="31">
        <v>2107</v>
      </c>
      <c r="N76" s="32">
        <v>2.5</v>
      </c>
      <c r="O76" s="32">
        <v>1.2</v>
      </c>
      <c r="P76" s="47">
        <v>2.17</v>
      </c>
      <c r="Q76" s="33">
        <v>272.18</v>
      </c>
      <c r="R76" s="31">
        <v>87</v>
      </c>
      <c r="S76" s="32">
        <v>0.5</v>
      </c>
      <c r="T76" s="32">
        <v>0.4</v>
      </c>
      <c r="U76" s="47">
        <v>1.1599999999999999</v>
      </c>
      <c r="V76" s="34">
        <v>9763</v>
      </c>
      <c r="W76" s="32">
        <v>3</v>
      </c>
      <c r="X76" s="32">
        <v>1.6</v>
      </c>
      <c r="Y76" s="44">
        <v>1.9</v>
      </c>
      <c r="Z76" s="13"/>
    </row>
    <row r="77" spans="1:26" ht="29.1" customHeight="1" x14ac:dyDescent="0.35">
      <c r="A77" s="29" t="s">
        <v>329</v>
      </c>
      <c r="B77" s="28" t="s">
        <v>332</v>
      </c>
      <c r="C77" s="28" t="s">
        <v>44</v>
      </c>
      <c r="D77" s="36" t="s">
        <v>330</v>
      </c>
      <c r="E77" s="111" t="str">
        <f t="shared" si="3"/>
        <v>More than 100 Claims  - higher validity</v>
      </c>
      <c r="F77" s="111" t="str">
        <f t="shared" si="4"/>
        <v>More than 100 Claims  - higher validity</v>
      </c>
      <c r="G77" s="111" t="str">
        <f t="shared" si="5"/>
        <v>More than 100 Claims  - higher validity</v>
      </c>
      <c r="H77" s="35" t="s">
        <v>331</v>
      </c>
      <c r="I77" s="28">
        <v>81611</v>
      </c>
      <c r="J77" s="28" t="s">
        <v>235</v>
      </c>
      <c r="K77" s="28" t="s">
        <v>236</v>
      </c>
      <c r="L77" s="28">
        <v>5</v>
      </c>
      <c r="M77" s="31">
        <v>20079</v>
      </c>
      <c r="N77" s="32">
        <v>30.3</v>
      </c>
      <c r="O77" s="32">
        <v>24.6</v>
      </c>
      <c r="P77" s="47">
        <v>1.23</v>
      </c>
      <c r="Q77" s="33">
        <v>361.09</v>
      </c>
      <c r="R77" s="31">
        <v>621</v>
      </c>
      <c r="S77" s="32">
        <v>9.9</v>
      </c>
      <c r="T77" s="32">
        <v>10.3</v>
      </c>
      <c r="U77" s="47">
        <v>0.96</v>
      </c>
      <c r="V77" s="34">
        <v>16678</v>
      </c>
      <c r="W77" s="32">
        <v>40.200000000000003</v>
      </c>
      <c r="X77" s="32">
        <v>34.9</v>
      </c>
      <c r="Y77" s="44">
        <v>1.1499999999999999</v>
      </c>
      <c r="Z77" s="13"/>
    </row>
    <row r="78" spans="1:26" ht="29.1" customHeight="1" x14ac:dyDescent="0.35">
      <c r="A78" s="29" t="s">
        <v>333</v>
      </c>
      <c r="B78" s="28" t="s">
        <v>336</v>
      </c>
      <c r="C78" s="28" t="s">
        <v>44</v>
      </c>
      <c r="D78" s="30" t="s">
        <v>334</v>
      </c>
      <c r="E78" s="111" t="str">
        <f t="shared" si="3"/>
        <v>Less than 100 Claims - lower validity</v>
      </c>
      <c r="F78" s="111" t="str">
        <f t="shared" si="4"/>
        <v>Less than 100 Claims - lower validity</v>
      </c>
      <c r="G78" s="111" t="str">
        <f t="shared" si="5"/>
        <v>Less than 100 Claims - lower validity</v>
      </c>
      <c r="H78" s="35" t="s">
        <v>335</v>
      </c>
      <c r="I78" s="28">
        <v>81641</v>
      </c>
      <c r="J78" s="28" t="s">
        <v>61</v>
      </c>
      <c r="K78" s="28" t="s">
        <v>236</v>
      </c>
      <c r="L78" s="28" t="s">
        <v>140</v>
      </c>
      <c r="M78" s="31" t="s">
        <v>8</v>
      </c>
      <c r="N78" s="31" t="s">
        <v>8</v>
      </c>
      <c r="O78" s="31" t="s">
        <v>8</v>
      </c>
      <c r="P78" s="47"/>
      <c r="Q78" s="34" t="s">
        <v>8</v>
      </c>
      <c r="R78" s="31">
        <v>53</v>
      </c>
      <c r="S78" s="32">
        <v>0.9</v>
      </c>
      <c r="T78" s="32">
        <v>0.9</v>
      </c>
      <c r="U78" s="47">
        <v>1.1000000000000001</v>
      </c>
      <c r="V78" s="34">
        <v>17906</v>
      </c>
      <c r="W78" s="31" t="s">
        <v>8</v>
      </c>
      <c r="X78" s="31" t="s">
        <v>8</v>
      </c>
      <c r="Y78" s="44"/>
      <c r="Z78" s="13"/>
    </row>
    <row r="79" spans="1:26" ht="29.1" customHeight="1" x14ac:dyDescent="0.35">
      <c r="A79" s="29" t="s">
        <v>337</v>
      </c>
      <c r="B79" s="28" t="s">
        <v>340</v>
      </c>
      <c r="C79" s="28" t="s">
        <v>44</v>
      </c>
      <c r="D79" s="30" t="s">
        <v>338</v>
      </c>
      <c r="E79" s="111" t="str">
        <f t="shared" si="3"/>
        <v>Less than 100 Claims - lower validity</v>
      </c>
      <c r="F79" s="111" t="str">
        <f t="shared" si="4"/>
        <v>Less than 100 Claims - lower validity</v>
      </c>
      <c r="G79" s="111" t="str">
        <f t="shared" si="5"/>
        <v>Less than 100 Claims - lower validity</v>
      </c>
      <c r="H79" s="28" t="s">
        <v>339</v>
      </c>
      <c r="I79" s="28">
        <v>80863</v>
      </c>
      <c r="J79" s="28" t="s">
        <v>341</v>
      </c>
      <c r="K79" s="28" t="s">
        <v>236</v>
      </c>
      <c r="L79" s="28" t="s">
        <v>140</v>
      </c>
      <c r="M79" s="31" t="s">
        <v>8</v>
      </c>
      <c r="N79" s="31" t="s">
        <v>8</v>
      </c>
      <c r="O79" s="31" t="s">
        <v>8</v>
      </c>
      <c r="P79" s="47"/>
      <c r="Q79" s="34" t="s">
        <v>8</v>
      </c>
      <c r="R79" s="31">
        <v>57</v>
      </c>
      <c r="S79" s="32">
        <v>0.6</v>
      </c>
      <c r="T79" s="32">
        <v>0.7</v>
      </c>
      <c r="U79" s="47">
        <v>0.88</v>
      </c>
      <c r="V79" s="34">
        <v>10578</v>
      </c>
      <c r="W79" s="31" t="s">
        <v>8</v>
      </c>
      <c r="X79" s="31" t="s">
        <v>8</v>
      </c>
      <c r="Y79" s="44"/>
      <c r="Z79" s="13"/>
    </row>
    <row r="80" spans="1:26" ht="29.1" customHeight="1" x14ac:dyDescent="0.35">
      <c r="A80" s="29" t="s">
        <v>342</v>
      </c>
      <c r="B80" s="28" t="s">
        <v>345</v>
      </c>
      <c r="C80" s="28" t="s">
        <v>44</v>
      </c>
      <c r="D80" s="30" t="s">
        <v>343</v>
      </c>
      <c r="E80" s="111" t="str">
        <f t="shared" si="3"/>
        <v>Less than 100 Claims - lower validity</v>
      </c>
      <c r="F80" s="111" t="str">
        <f t="shared" si="4"/>
        <v>Less than 100 Claims - lower validity</v>
      </c>
      <c r="G80" s="111" t="str">
        <f t="shared" si="5"/>
        <v>More than 100 Claims  - higher validity</v>
      </c>
      <c r="H80" s="28" t="s">
        <v>344</v>
      </c>
      <c r="I80" s="28">
        <v>81321</v>
      </c>
      <c r="J80" s="28" t="s">
        <v>235</v>
      </c>
      <c r="K80" s="28" t="s">
        <v>236</v>
      </c>
      <c r="L80" s="28">
        <v>3</v>
      </c>
      <c r="M80" s="31">
        <v>3895</v>
      </c>
      <c r="N80" s="32">
        <v>4.9000000000000004</v>
      </c>
      <c r="O80" s="32">
        <v>1.8</v>
      </c>
      <c r="P80" s="47">
        <v>2.65</v>
      </c>
      <c r="Q80" s="33">
        <v>336.98</v>
      </c>
      <c r="R80" s="31">
        <v>87</v>
      </c>
      <c r="S80" s="32">
        <v>0.9</v>
      </c>
      <c r="T80" s="32">
        <v>0.6</v>
      </c>
      <c r="U80" s="47">
        <v>1.52</v>
      </c>
      <c r="V80" s="34">
        <v>13026</v>
      </c>
      <c r="W80" s="32">
        <v>5.8</v>
      </c>
      <c r="X80" s="32">
        <v>2.5</v>
      </c>
      <c r="Y80" s="44">
        <v>2.37</v>
      </c>
      <c r="Z80" s="13"/>
    </row>
    <row r="81" spans="1:26" ht="29.1" customHeight="1" x14ac:dyDescent="0.35">
      <c r="A81" s="29" t="s">
        <v>346</v>
      </c>
      <c r="B81" s="35" t="s">
        <v>349</v>
      </c>
      <c r="C81" s="28" t="s">
        <v>44</v>
      </c>
      <c r="D81" s="30" t="s">
        <v>347</v>
      </c>
      <c r="E81" s="111" t="str">
        <f t="shared" si="3"/>
        <v>Less than 100 Claims - lower validity</v>
      </c>
      <c r="F81" s="111" t="str">
        <f t="shared" si="4"/>
        <v>Less than 100 Claims - lower validity</v>
      </c>
      <c r="G81" s="111" t="str">
        <f t="shared" si="5"/>
        <v>More than 100 Claims  - higher validity</v>
      </c>
      <c r="H81" s="35" t="s">
        <v>348</v>
      </c>
      <c r="I81" s="28">
        <v>81147</v>
      </c>
      <c r="J81" s="28" t="s">
        <v>235</v>
      </c>
      <c r="K81" s="28" t="s">
        <v>236</v>
      </c>
      <c r="L81" s="28" t="s">
        <v>140</v>
      </c>
      <c r="M81" s="31">
        <v>1595</v>
      </c>
      <c r="N81" s="32">
        <v>1.6</v>
      </c>
      <c r="O81" s="32">
        <v>0.8</v>
      </c>
      <c r="P81" s="47">
        <v>1.87</v>
      </c>
      <c r="Q81" s="33">
        <v>284.95999999999998</v>
      </c>
      <c r="R81" s="31">
        <v>22</v>
      </c>
      <c r="S81" s="32">
        <v>0.2</v>
      </c>
      <c r="T81" s="32">
        <v>0.3</v>
      </c>
      <c r="U81" s="47">
        <v>0.93</v>
      </c>
      <c r="V81" s="34">
        <v>10974</v>
      </c>
      <c r="W81" s="32">
        <v>1.8</v>
      </c>
      <c r="X81" s="32">
        <v>1.1000000000000001</v>
      </c>
      <c r="Y81" s="44">
        <v>1.65</v>
      </c>
      <c r="Z81" s="13"/>
    </row>
    <row r="82" spans="1:26" ht="14.1" customHeight="1" x14ac:dyDescent="0.35">
      <c r="A82" s="29" t="s">
        <v>350</v>
      </c>
      <c r="B82" s="28" t="s">
        <v>353</v>
      </c>
      <c r="C82" s="28" t="s">
        <v>354</v>
      </c>
      <c r="D82" s="36" t="s">
        <v>351</v>
      </c>
      <c r="E82" s="111" t="str">
        <f t="shared" si="3"/>
        <v>Less than 100 Claims - lower validity</v>
      </c>
      <c r="F82" s="111" t="str">
        <f t="shared" si="4"/>
        <v>Less than 100 Claims - lower validity</v>
      </c>
      <c r="G82" s="111" t="str">
        <f t="shared" si="5"/>
        <v>Less than 100 Claims - lower validity</v>
      </c>
      <c r="H82" s="28" t="s">
        <v>352</v>
      </c>
      <c r="I82" s="28">
        <v>32209</v>
      </c>
      <c r="J82" s="28" t="s">
        <v>355</v>
      </c>
      <c r="K82" s="28" t="s">
        <v>46</v>
      </c>
      <c r="L82" s="28">
        <v>1</v>
      </c>
      <c r="M82" s="31">
        <v>44</v>
      </c>
      <c r="N82" s="32">
        <v>0</v>
      </c>
      <c r="O82" s="32">
        <v>0</v>
      </c>
      <c r="P82" s="47">
        <v>3.89</v>
      </c>
      <c r="Q82" s="33">
        <v>271.27999999999997</v>
      </c>
      <c r="R82" s="31" t="s">
        <v>8</v>
      </c>
      <c r="S82" s="31" t="s">
        <v>8</v>
      </c>
      <c r="T82" s="31" t="s">
        <v>8</v>
      </c>
      <c r="U82" s="47"/>
      <c r="V82" s="34" t="s">
        <v>8</v>
      </c>
      <c r="W82" s="31" t="s">
        <v>8</v>
      </c>
      <c r="X82" s="31" t="s">
        <v>8</v>
      </c>
      <c r="Y82" s="44"/>
      <c r="Z82" s="13"/>
    </row>
    <row r="83" spans="1:26" ht="29.1" customHeight="1" x14ac:dyDescent="0.35">
      <c r="A83" s="29" t="s">
        <v>356</v>
      </c>
      <c r="B83" s="28" t="s">
        <v>359</v>
      </c>
      <c r="C83" s="28" t="s">
        <v>354</v>
      </c>
      <c r="D83" s="30" t="s">
        <v>357</v>
      </c>
      <c r="E83" s="111" t="str">
        <f t="shared" si="3"/>
        <v>More than 100 Claims  - higher validity</v>
      </c>
      <c r="F83" s="111" t="str">
        <f t="shared" si="4"/>
        <v>More than 100 Claims  - higher validity</v>
      </c>
      <c r="G83" s="111" t="str">
        <f t="shared" si="5"/>
        <v>More than 100 Claims  - higher validity</v>
      </c>
      <c r="H83" s="35" t="s">
        <v>358</v>
      </c>
      <c r="I83" s="28">
        <v>33435</v>
      </c>
      <c r="J83" s="28" t="s">
        <v>79</v>
      </c>
      <c r="K83" s="28" t="s">
        <v>46</v>
      </c>
      <c r="L83" s="28">
        <v>3</v>
      </c>
      <c r="M83" s="31">
        <v>3910</v>
      </c>
      <c r="N83" s="32">
        <v>3</v>
      </c>
      <c r="O83" s="32">
        <v>1.7</v>
      </c>
      <c r="P83" s="47">
        <v>1.73</v>
      </c>
      <c r="Q83" s="33">
        <v>123.54</v>
      </c>
      <c r="R83" s="31">
        <v>444</v>
      </c>
      <c r="S83" s="32">
        <v>4.8</v>
      </c>
      <c r="T83" s="32">
        <v>3.7</v>
      </c>
      <c r="U83" s="47">
        <v>1.31</v>
      </c>
      <c r="V83" s="34">
        <v>8635</v>
      </c>
      <c r="W83" s="32">
        <v>7.8</v>
      </c>
      <c r="X83" s="32">
        <v>5.4</v>
      </c>
      <c r="Y83" s="44">
        <v>1.44</v>
      </c>
      <c r="Z83" s="13"/>
    </row>
    <row r="84" spans="1:26" ht="14.1" customHeight="1" x14ac:dyDescent="0.35">
      <c r="A84" s="29" t="s">
        <v>360</v>
      </c>
      <c r="B84" s="28" t="s">
        <v>363</v>
      </c>
      <c r="C84" s="28" t="s">
        <v>354</v>
      </c>
      <c r="D84" s="36" t="s">
        <v>361</v>
      </c>
      <c r="E84" s="111" t="str">
        <f t="shared" si="3"/>
        <v>Less than 100 Claims - lower validity</v>
      </c>
      <c r="F84" s="111" t="str">
        <f t="shared" si="4"/>
        <v>Less than 100 Claims - lower validity</v>
      </c>
      <c r="G84" s="111" t="str">
        <f t="shared" si="5"/>
        <v>More than 100 Claims  - higher validity</v>
      </c>
      <c r="H84" s="28" t="s">
        <v>362</v>
      </c>
      <c r="I84" s="28">
        <v>32806</v>
      </c>
      <c r="J84" s="28" t="s">
        <v>361</v>
      </c>
      <c r="K84" s="28" t="s">
        <v>46</v>
      </c>
      <c r="L84" s="28">
        <v>4</v>
      </c>
      <c r="M84" s="31">
        <v>132</v>
      </c>
      <c r="N84" s="32">
        <v>0.2</v>
      </c>
      <c r="O84" s="32">
        <v>0</v>
      </c>
      <c r="P84" s="47">
        <v>4.41</v>
      </c>
      <c r="Q84" s="33">
        <v>300.66000000000003</v>
      </c>
      <c r="R84" s="31" t="s">
        <v>8</v>
      </c>
      <c r="S84" s="31" t="s">
        <v>8</v>
      </c>
      <c r="T84" s="31" t="s">
        <v>8</v>
      </c>
      <c r="U84" s="47"/>
      <c r="V84" s="34" t="s">
        <v>8</v>
      </c>
      <c r="W84" s="31" t="s">
        <v>8</v>
      </c>
      <c r="X84" s="31" t="s">
        <v>8</v>
      </c>
      <c r="Y84" s="44"/>
      <c r="Z84" s="13"/>
    </row>
    <row r="85" spans="1:26" ht="43.15" customHeight="1" x14ac:dyDescent="0.35">
      <c r="A85" s="29" t="s">
        <v>364</v>
      </c>
      <c r="B85" s="28" t="s">
        <v>363</v>
      </c>
      <c r="C85" s="28" t="s">
        <v>354</v>
      </c>
      <c r="D85" s="36" t="s">
        <v>365</v>
      </c>
      <c r="E85" s="111" t="str">
        <f t="shared" si="3"/>
        <v>Less than 100 Claims - lower validity</v>
      </c>
      <c r="F85" s="111" t="str">
        <f t="shared" si="4"/>
        <v>Less than 100 Claims - lower validity</v>
      </c>
      <c r="G85" s="111" t="str">
        <f t="shared" si="5"/>
        <v>More than 100 Claims  - higher validity</v>
      </c>
      <c r="H85" s="28" t="s">
        <v>366</v>
      </c>
      <c r="I85" s="28">
        <v>32803</v>
      </c>
      <c r="J85" s="35" t="s">
        <v>187</v>
      </c>
      <c r="K85" s="28" t="s">
        <v>46</v>
      </c>
      <c r="L85" s="28">
        <v>3</v>
      </c>
      <c r="M85" s="31">
        <v>221</v>
      </c>
      <c r="N85" s="32">
        <v>0.4</v>
      </c>
      <c r="O85" s="32">
        <v>0.1</v>
      </c>
      <c r="P85" s="47">
        <v>4.87</v>
      </c>
      <c r="Q85" s="33">
        <v>338.03</v>
      </c>
      <c r="R85" s="31">
        <v>24</v>
      </c>
      <c r="S85" s="32">
        <v>0.5</v>
      </c>
      <c r="T85" s="32">
        <v>0.2</v>
      </c>
      <c r="U85" s="47">
        <v>2.5</v>
      </c>
      <c r="V85" s="34">
        <v>15884</v>
      </c>
      <c r="W85" s="32">
        <v>0.9</v>
      </c>
      <c r="X85" s="32">
        <v>0.3</v>
      </c>
      <c r="Y85" s="44">
        <v>3.14</v>
      </c>
      <c r="Z85" s="13"/>
    </row>
    <row r="86" spans="1:26" ht="29.1" customHeight="1" x14ac:dyDescent="0.35">
      <c r="A86" s="29" t="s">
        <v>367</v>
      </c>
      <c r="B86" s="28" t="s">
        <v>370</v>
      </c>
      <c r="C86" s="28" t="s">
        <v>354</v>
      </c>
      <c r="D86" s="30" t="s">
        <v>368</v>
      </c>
      <c r="E86" s="111" t="str">
        <f t="shared" si="3"/>
        <v>Less than 100 Claims - lower validity</v>
      </c>
      <c r="F86" s="111" t="str">
        <f t="shared" si="4"/>
        <v>Less than 100 Claims - lower validity</v>
      </c>
      <c r="G86" s="111" t="str">
        <f t="shared" si="5"/>
        <v>Less than 100 Claims - lower validity</v>
      </c>
      <c r="H86" s="28" t="s">
        <v>369</v>
      </c>
      <c r="I86" s="28">
        <v>33176</v>
      </c>
      <c r="J86" s="35" t="s">
        <v>371</v>
      </c>
      <c r="K86" s="28" t="s">
        <v>46</v>
      </c>
      <c r="L86" s="28">
        <v>2</v>
      </c>
      <c r="M86" s="31">
        <v>63</v>
      </c>
      <c r="N86" s="32">
        <v>0.2</v>
      </c>
      <c r="O86" s="32">
        <v>0.1</v>
      </c>
      <c r="P86" s="47">
        <v>3.95</v>
      </c>
      <c r="Q86" s="33">
        <v>278.51</v>
      </c>
      <c r="R86" s="31" t="s">
        <v>8</v>
      </c>
      <c r="S86" s="31" t="s">
        <v>8</v>
      </c>
      <c r="T86" s="31" t="s">
        <v>8</v>
      </c>
      <c r="U86" s="47"/>
      <c r="V86" s="34" t="s">
        <v>8</v>
      </c>
      <c r="W86" s="31" t="s">
        <v>8</v>
      </c>
      <c r="X86" s="31" t="s">
        <v>8</v>
      </c>
      <c r="Y86" s="44"/>
      <c r="Z86" s="13"/>
    </row>
    <row r="87" spans="1:26" ht="29.1" customHeight="1" x14ac:dyDescent="0.35">
      <c r="A87" s="29" t="s">
        <v>372</v>
      </c>
      <c r="B87" s="28" t="s">
        <v>370</v>
      </c>
      <c r="C87" s="28" t="s">
        <v>354</v>
      </c>
      <c r="D87" s="36" t="s">
        <v>373</v>
      </c>
      <c r="E87" s="111" t="str">
        <f t="shared" si="3"/>
        <v>Less than 100 Claims - lower validity</v>
      </c>
      <c r="F87" s="111" t="str">
        <f t="shared" si="4"/>
        <v>Less than 100 Claims - lower validity</v>
      </c>
      <c r="G87" s="111" t="str">
        <f t="shared" si="5"/>
        <v>Less than 100 Claims - lower validity</v>
      </c>
      <c r="H87" s="35" t="s">
        <v>374</v>
      </c>
      <c r="I87" s="28">
        <v>33136</v>
      </c>
      <c r="J87" s="35" t="s">
        <v>375</v>
      </c>
      <c r="K87" s="28" t="s">
        <v>46</v>
      </c>
      <c r="L87" s="28" t="s">
        <v>140</v>
      </c>
      <c r="M87" s="31">
        <v>82</v>
      </c>
      <c r="N87" s="32">
        <v>0.1</v>
      </c>
      <c r="O87" s="32">
        <v>0.1</v>
      </c>
      <c r="P87" s="47">
        <v>1.41</v>
      </c>
      <c r="Q87" s="33">
        <v>100.2</v>
      </c>
      <c r="R87" s="31">
        <v>49</v>
      </c>
      <c r="S87" s="32">
        <v>0.7</v>
      </c>
      <c r="T87" s="32">
        <v>0.7</v>
      </c>
      <c r="U87" s="47">
        <v>0.88</v>
      </c>
      <c r="V87" s="34">
        <v>5979</v>
      </c>
      <c r="W87" s="32">
        <v>0.8</v>
      </c>
      <c r="X87" s="32">
        <v>0.8</v>
      </c>
      <c r="Y87" s="44">
        <v>0.94</v>
      </c>
      <c r="Z87" s="13"/>
    </row>
    <row r="88" spans="1:26" ht="14.1" customHeight="1" x14ac:dyDescent="0.35">
      <c r="A88" s="29" t="s">
        <v>376</v>
      </c>
      <c r="B88" s="28" t="s">
        <v>379</v>
      </c>
      <c r="C88" s="28" t="s">
        <v>354</v>
      </c>
      <c r="D88" s="36" t="s">
        <v>377</v>
      </c>
      <c r="E88" s="111" t="str">
        <f t="shared" si="3"/>
        <v>Less than 100 Claims - lower validity</v>
      </c>
      <c r="F88" s="111" t="str">
        <f t="shared" si="4"/>
        <v>Less than 100 Claims - lower validity</v>
      </c>
      <c r="G88" s="111" t="str">
        <f t="shared" si="5"/>
        <v>More than 100 Claims  - higher validity</v>
      </c>
      <c r="H88" s="28" t="s">
        <v>378</v>
      </c>
      <c r="I88" s="28">
        <v>33901</v>
      </c>
      <c r="J88" s="28" t="s">
        <v>380</v>
      </c>
      <c r="K88" s="28" t="s">
        <v>46</v>
      </c>
      <c r="L88" s="28">
        <v>2</v>
      </c>
      <c r="M88" s="31">
        <v>141</v>
      </c>
      <c r="N88" s="32">
        <v>0.2</v>
      </c>
      <c r="O88" s="32">
        <v>0.1</v>
      </c>
      <c r="P88" s="47">
        <v>4.1399999999999997</v>
      </c>
      <c r="Q88" s="33">
        <v>284.45999999999998</v>
      </c>
      <c r="R88" s="31" t="s">
        <v>8</v>
      </c>
      <c r="S88" s="31" t="s">
        <v>8</v>
      </c>
      <c r="T88" s="31" t="s">
        <v>8</v>
      </c>
      <c r="U88" s="47"/>
      <c r="V88" s="34" t="s">
        <v>8</v>
      </c>
      <c r="W88" s="31" t="s">
        <v>8</v>
      </c>
      <c r="X88" s="31" t="s">
        <v>8</v>
      </c>
      <c r="Y88" s="44"/>
      <c r="Z88" s="13"/>
    </row>
    <row r="89" spans="1:26" ht="29.1" customHeight="1" x14ac:dyDescent="0.35">
      <c r="A89" s="29" t="s">
        <v>381</v>
      </c>
      <c r="B89" s="28" t="s">
        <v>384</v>
      </c>
      <c r="C89" s="28" t="s">
        <v>354</v>
      </c>
      <c r="D89" s="30" t="s">
        <v>382</v>
      </c>
      <c r="E89" s="111" t="str">
        <f t="shared" si="3"/>
        <v>Less than 100 Claims - lower validity</v>
      </c>
      <c r="F89" s="111" t="str">
        <f t="shared" si="4"/>
        <v>Less than 100 Claims - lower validity</v>
      </c>
      <c r="G89" s="111" t="str">
        <f t="shared" si="5"/>
        <v>Less than 100 Claims - lower validity</v>
      </c>
      <c r="H89" s="35" t="s">
        <v>383</v>
      </c>
      <c r="I89" s="28">
        <v>32114</v>
      </c>
      <c r="J89" s="28" t="s">
        <v>79</v>
      </c>
      <c r="K89" s="28" t="s">
        <v>46</v>
      </c>
      <c r="L89" s="28">
        <v>1</v>
      </c>
      <c r="M89" s="31">
        <v>37</v>
      </c>
      <c r="N89" s="32">
        <v>0.1</v>
      </c>
      <c r="O89" s="32">
        <v>0</v>
      </c>
      <c r="P89" s="47">
        <v>3.76</v>
      </c>
      <c r="Q89" s="33">
        <v>257.44</v>
      </c>
      <c r="R89" s="31" t="s">
        <v>8</v>
      </c>
      <c r="S89" s="31" t="s">
        <v>8</v>
      </c>
      <c r="T89" s="31" t="s">
        <v>8</v>
      </c>
      <c r="U89" s="47"/>
      <c r="V89" s="34" t="s">
        <v>8</v>
      </c>
      <c r="W89" s="31" t="s">
        <v>8</v>
      </c>
      <c r="X89" s="31" t="s">
        <v>8</v>
      </c>
      <c r="Y89" s="44"/>
      <c r="Z89" s="13"/>
    </row>
    <row r="90" spans="1:26" ht="29.1" customHeight="1" x14ac:dyDescent="0.35">
      <c r="A90" s="29" t="s">
        <v>385</v>
      </c>
      <c r="B90" s="28" t="s">
        <v>388</v>
      </c>
      <c r="C90" s="28" t="s">
        <v>354</v>
      </c>
      <c r="D90" s="30" t="s">
        <v>386</v>
      </c>
      <c r="E90" s="111" t="str">
        <f t="shared" si="3"/>
        <v>Less than 100 Claims - lower validity</v>
      </c>
      <c r="F90" s="111" t="str">
        <f t="shared" si="4"/>
        <v>Less than 100 Claims - lower validity</v>
      </c>
      <c r="G90" s="111" t="str">
        <f t="shared" si="5"/>
        <v>Less than 100 Claims - lower validity</v>
      </c>
      <c r="H90" s="28" t="s">
        <v>387</v>
      </c>
      <c r="I90" s="28">
        <v>34102</v>
      </c>
      <c r="J90" s="28" t="s">
        <v>79</v>
      </c>
      <c r="K90" s="28" t="s">
        <v>46</v>
      </c>
      <c r="L90" s="28">
        <v>5</v>
      </c>
      <c r="M90" s="31">
        <v>30</v>
      </c>
      <c r="N90" s="32">
        <v>0</v>
      </c>
      <c r="O90" s="32">
        <v>0</v>
      </c>
      <c r="P90" s="47">
        <v>4.47</v>
      </c>
      <c r="Q90" s="33">
        <v>305.60000000000002</v>
      </c>
      <c r="R90" s="31" t="s">
        <v>8</v>
      </c>
      <c r="S90" s="31" t="s">
        <v>8</v>
      </c>
      <c r="T90" s="31" t="s">
        <v>8</v>
      </c>
      <c r="U90" s="47"/>
      <c r="V90" s="34" t="s">
        <v>8</v>
      </c>
      <c r="W90" s="31" t="s">
        <v>8</v>
      </c>
      <c r="X90" s="31" t="s">
        <v>8</v>
      </c>
      <c r="Y90" s="44"/>
      <c r="Z90" s="13"/>
    </row>
    <row r="91" spans="1:26" ht="29.1" customHeight="1" x14ac:dyDescent="0.35">
      <c r="A91" s="29" t="s">
        <v>389</v>
      </c>
      <c r="B91" s="28" t="s">
        <v>370</v>
      </c>
      <c r="C91" s="28" t="s">
        <v>354</v>
      </c>
      <c r="D91" s="30" t="s">
        <v>390</v>
      </c>
      <c r="E91" s="111" t="str">
        <f t="shared" si="3"/>
        <v>Less than 100 Claims - lower validity</v>
      </c>
      <c r="F91" s="111" t="str">
        <f t="shared" si="4"/>
        <v>Less than 100 Claims - lower validity</v>
      </c>
      <c r="G91" s="111" t="str">
        <f t="shared" si="5"/>
        <v>More than 100 Claims  - higher validity</v>
      </c>
      <c r="H91" s="28" t="s">
        <v>391</v>
      </c>
      <c r="I91" s="28">
        <v>33136</v>
      </c>
      <c r="J91" s="28" t="s">
        <v>79</v>
      </c>
      <c r="K91" s="28" t="s">
        <v>46</v>
      </c>
      <c r="L91" s="28">
        <v>1</v>
      </c>
      <c r="M91" s="31">
        <v>109</v>
      </c>
      <c r="N91" s="32">
        <v>0.2</v>
      </c>
      <c r="O91" s="32">
        <v>0.1</v>
      </c>
      <c r="P91" s="47">
        <v>3.03</v>
      </c>
      <c r="Q91" s="33">
        <v>210.59</v>
      </c>
      <c r="R91" s="31">
        <v>49</v>
      </c>
      <c r="S91" s="32">
        <v>1.2</v>
      </c>
      <c r="T91" s="32">
        <v>0.8</v>
      </c>
      <c r="U91" s="47">
        <v>1.49</v>
      </c>
      <c r="V91" s="34">
        <v>14046</v>
      </c>
      <c r="W91" s="32">
        <v>1.4</v>
      </c>
      <c r="X91" s="32">
        <v>0.9</v>
      </c>
      <c r="Y91" s="44">
        <v>1.58</v>
      </c>
      <c r="Z91" s="13"/>
    </row>
    <row r="92" spans="1:26" ht="14.1" customHeight="1" x14ac:dyDescent="0.35">
      <c r="A92" s="29" t="s">
        <v>392</v>
      </c>
      <c r="B92" s="28" t="s">
        <v>395</v>
      </c>
      <c r="C92" s="28" t="s">
        <v>354</v>
      </c>
      <c r="D92" s="36" t="s">
        <v>393</v>
      </c>
      <c r="E92" s="111" t="str">
        <f t="shared" si="3"/>
        <v>Less than 100 Claims - lower validity</v>
      </c>
      <c r="F92" s="111" t="str">
        <f t="shared" si="4"/>
        <v>Less than 100 Claims - lower validity</v>
      </c>
      <c r="G92" s="111" t="str">
        <f t="shared" si="5"/>
        <v>Less than 100 Claims - lower validity</v>
      </c>
      <c r="H92" s="28" t="s">
        <v>394</v>
      </c>
      <c r="I92" s="28">
        <v>32504</v>
      </c>
      <c r="J92" s="28" t="s">
        <v>396</v>
      </c>
      <c r="K92" s="28" t="s">
        <v>46</v>
      </c>
      <c r="L92" s="28">
        <v>4</v>
      </c>
      <c r="M92" s="31">
        <v>34</v>
      </c>
      <c r="N92" s="32">
        <v>0</v>
      </c>
      <c r="O92" s="32">
        <v>0</v>
      </c>
      <c r="P92" s="47">
        <v>2.87</v>
      </c>
      <c r="Q92" s="33">
        <v>190.19</v>
      </c>
      <c r="R92" s="31" t="s">
        <v>8</v>
      </c>
      <c r="S92" s="31" t="s">
        <v>8</v>
      </c>
      <c r="T92" s="31" t="s">
        <v>8</v>
      </c>
      <c r="U92" s="47"/>
      <c r="V92" s="34" t="s">
        <v>8</v>
      </c>
      <c r="W92" s="31" t="s">
        <v>8</v>
      </c>
      <c r="X92" s="31" t="s">
        <v>8</v>
      </c>
      <c r="Y92" s="44"/>
      <c r="Z92" s="13"/>
    </row>
    <row r="93" spans="1:26" ht="29.1" customHeight="1" x14ac:dyDescent="0.35">
      <c r="A93" s="29" t="s">
        <v>397</v>
      </c>
      <c r="B93" s="28" t="s">
        <v>400</v>
      </c>
      <c r="C93" s="28" t="s">
        <v>354</v>
      </c>
      <c r="D93" s="30" t="s">
        <v>398</v>
      </c>
      <c r="E93" s="111" t="str">
        <f t="shared" si="3"/>
        <v>Less than 100 Claims - lower validity</v>
      </c>
      <c r="F93" s="111" t="str">
        <f t="shared" si="4"/>
        <v>Less than 100 Claims - lower validity</v>
      </c>
      <c r="G93" s="111" t="str">
        <f t="shared" si="5"/>
        <v>Less than 100 Claims - lower validity</v>
      </c>
      <c r="H93" s="28" t="s">
        <v>399</v>
      </c>
      <c r="I93" s="28">
        <v>33140</v>
      </c>
      <c r="J93" s="28" t="s">
        <v>79</v>
      </c>
      <c r="K93" s="28" t="s">
        <v>46</v>
      </c>
      <c r="L93" s="28">
        <v>4</v>
      </c>
      <c r="M93" s="31">
        <v>26</v>
      </c>
      <c r="N93" s="32">
        <v>0</v>
      </c>
      <c r="O93" s="32">
        <v>0</v>
      </c>
      <c r="P93" s="47">
        <v>1.78</v>
      </c>
      <c r="Q93" s="33">
        <v>120.35</v>
      </c>
      <c r="R93" s="31" t="s">
        <v>8</v>
      </c>
      <c r="S93" s="31" t="s">
        <v>8</v>
      </c>
      <c r="T93" s="31" t="s">
        <v>8</v>
      </c>
      <c r="U93" s="47"/>
      <c r="V93" s="34" t="s">
        <v>8</v>
      </c>
      <c r="W93" s="31" t="s">
        <v>8</v>
      </c>
      <c r="X93" s="31" t="s">
        <v>8</v>
      </c>
      <c r="Y93" s="44"/>
      <c r="Z93" s="13"/>
    </row>
    <row r="94" spans="1:26" ht="29.1" customHeight="1" x14ac:dyDescent="0.35">
      <c r="A94" s="29" t="s">
        <v>401</v>
      </c>
      <c r="B94" s="28" t="s">
        <v>404</v>
      </c>
      <c r="C94" s="28" t="s">
        <v>354</v>
      </c>
      <c r="D94" s="30" t="s">
        <v>402</v>
      </c>
      <c r="E94" s="111" t="str">
        <f t="shared" si="3"/>
        <v>Less than 100 Claims - lower validity</v>
      </c>
      <c r="F94" s="111" t="str">
        <f t="shared" si="4"/>
        <v>Less than 100 Claims - lower validity</v>
      </c>
      <c r="G94" s="111" t="str">
        <f t="shared" si="5"/>
        <v>More than 100 Claims  - higher validity</v>
      </c>
      <c r="H94" s="28" t="s">
        <v>403</v>
      </c>
      <c r="I94" s="28">
        <v>33021</v>
      </c>
      <c r="J94" s="35" t="s">
        <v>405</v>
      </c>
      <c r="K94" s="28" t="s">
        <v>46</v>
      </c>
      <c r="L94" s="28">
        <v>4</v>
      </c>
      <c r="M94" s="31">
        <v>364</v>
      </c>
      <c r="N94" s="32">
        <v>0.8</v>
      </c>
      <c r="O94" s="32">
        <v>0.2</v>
      </c>
      <c r="P94" s="47">
        <v>4.2</v>
      </c>
      <c r="Q94" s="33">
        <v>298.56</v>
      </c>
      <c r="R94" s="31">
        <v>38</v>
      </c>
      <c r="S94" s="32">
        <v>1</v>
      </c>
      <c r="T94" s="32">
        <v>0.3</v>
      </c>
      <c r="U94" s="47">
        <v>2.97</v>
      </c>
      <c r="V94" s="34">
        <v>20395</v>
      </c>
      <c r="W94" s="32">
        <v>1.8</v>
      </c>
      <c r="X94" s="32">
        <v>0.5</v>
      </c>
      <c r="Y94" s="44">
        <v>3.44</v>
      </c>
      <c r="Z94" s="13"/>
    </row>
    <row r="95" spans="1:26" ht="29.1" customHeight="1" x14ac:dyDescent="0.35">
      <c r="A95" s="29" t="s">
        <v>406</v>
      </c>
      <c r="B95" s="35" t="s">
        <v>409</v>
      </c>
      <c r="C95" s="28" t="s">
        <v>354</v>
      </c>
      <c r="D95" s="30" t="s">
        <v>407</v>
      </c>
      <c r="E95" s="111" t="str">
        <f t="shared" si="3"/>
        <v>Less than 100 Claims - lower validity</v>
      </c>
      <c r="F95" s="111" t="str">
        <f t="shared" si="4"/>
        <v>Less than 100 Claims - lower validity</v>
      </c>
      <c r="G95" s="111" t="str">
        <f t="shared" si="5"/>
        <v>More than 100 Claims  - higher validity</v>
      </c>
      <c r="H95" s="28" t="s">
        <v>408</v>
      </c>
      <c r="I95" s="28">
        <v>33316</v>
      </c>
      <c r="J95" s="28" t="s">
        <v>410</v>
      </c>
      <c r="K95" s="28" t="s">
        <v>46</v>
      </c>
      <c r="L95" s="28">
        <v>1</v>
      </c>
      <c r="M95" s="31">
        <v>334</v>
      </c>
      <c r="N95" s="32">
        <v>0.4</v>
      </c>
      <c r="O95" s="32">
        <v>0.2</v>
      </c>
      <c r="P95" s="47">
        <v>2.0499999999999998</v>
      </c>
      <c r="Q95" s="33">
        <v>146.87</v>
      </c>
      <c r="R95" s="31">
        <v>34</v>
      </c>
      <c r="S95" s="32">
        <v>0.7</v>
      </c>
      <c r="T95" s="32">
        <v>0.4</v>
      </c>
      <c r="U95" s="47">
        <v>1.65</v>
      </c>
      <c r="V95" s="34">
        <v>11960</v>
      </c>
      <c r="W95" s="32">
        <v>1.1000000000000001</v>
      </c>
      <c r="X95" s="32">
        <v>0.6</v>
      </c>
      <c r="Y95" s="44">
        <v>1.76</v>
      </c>
      <c r="Z95" s="13"/>
    </row>
    <row r="96" spans="1:26" ht="14.1" customHeight="1" x14ac:dyDescent="0.35">
      <c r="A96" s="29" t="s">
        <v>411</v>
      </c>
      <c r="B96" s="28" t="s">
        <v>414</v>
      </c>
      <c r="C96" s="28" t="s">
        <v>354</v>
      </c>
      <c r="D96" s="36" t="s">
        <v>412</v>
      </c>
      <c r="E96" s="111" t="str">
        <f t="shared" si="3"/>
        <v>Less than 100 Claims - lower validity</v>
      </c>
      <c r="F96" s="111" t="str">
        <f t="shared" si="4"/>
        <v>Less than 100 Claims - lower validity</v>
      </c>
      <c r="G96" s="111" t="str">
        <f t="shared" si="5"/>
        <v>More than 100 Claims  - higher validity</v>
      </c>
      <c r="H96" s="28" t="s">
        <v>413</v>
      </c>
      <c r="I96" s="28">
        <v>34995</v>
      </c>
      <c r="J96" s="28" t="s">
        <v>79</v>
      </c>
      <c r="K96" s="28" t="s">
        <v>46</v>
      </c>
      <c r="L96" s="28">
        <v>2</v>
      </c>
      <c r="M96" s="31">
        <v>610</v>
      </c>
      <c r="N96" s="32">
        <v>0.9</v>
      </c>
      <c r="O96" s="32">
        <v>0.2</v>
      </c>
      <c r="P96" s="47">
        <v>4.2699999999999996</v>
      </c>
      <c r="Q96" s="33">
        <v>294.08999999999997</v>
      </c>
      <c r="R96" s="31">
        <v>29</v>
      </c>
      <c r="S96" s="32">
        <v>0.4</v>
      </c>
      <c r="T96" s="32">
        <v>0.2</v>
      </c>
      <c r="U96" s="47">
        <v>2.15</v>
      </c>
      <c r="V96" s="34">
        <v>12557</v>
      </c>
      <c r="W96" s="32">
        <v>1.2</v>
      </c>
      <c r="X96" s="32">
        <v>0.4</v>
      </c>
      <c r="Y96" s="44">
        <v>3.32</v>
      </c>
      <c r="Z96" s="13"/>
    </row>
    <row r="97" spans="1:26" ht="43.15" customHeight="1" x14ac:dyDescent="0.35">
      <c r="A97" s="29" t="s">
        <v>415</v>
      </c>
      <c r="B97" s="28" t="s">
        <v>418</v>
      </c>
      <c r="C97" s="28" t="s">
        <v>354</v>
      </c>
      <c r="D97" s="30" t="s">
        <v>416</v>
      </c>
      <c r="E97" s="111" t="str">
        <f t="shared" si="3"/>
        <v>Less than 100 Claims - lower validity</v>
      </c>
      <c r="F97" s="111" t="str">
        <f t="shared" si="4"/>
        <v>Less than 100 Claims - lower validity</v>
      </c>
      <c r="G97" s="111" t="str">
        <f t="shared" si="5"/>
        <v>Less than 100 Claims - lower validity</v>
      </c>
      <c r="H97" s="28" t="s">
        <v>417</v>
      </c>
      <c r="I97" s="28">
        <v>32720</v>
      </c>
      <c r="J97" s="35" t="s">
        <v>187</v>
      </c>
      <c r="K97" s="28" t="s">
        <v>46</v>
      </c>
      <c r="L97" s="28">
        <v>3</v>
      </c>
      <c r="M97" s="31">
        <v>16</v>
      </c>
      <c r="N97" s="32">
        <v>0</v>
      </c>
      <c r="O97" s="32">
        <v>0</v>
      </c>
      <c r="P97" s="47">
        <v>4.84</v>
      </c>
      <c r="Q97" s="33">
        <v>331.49</v>
      </c>
      <c r="R97" s="31" t="s">
        <v>8</v>
      </c>
      <c r="S97" s="31" t="s">
        <v>8</v>
      </c>
      <c r="T97" s="31" t="s">
        <v>8</v>
      </c>
      <c r="U97" s="47"/>
      <c r="V97" s="34" t="s">
        <v>8</v>
      </c>
      <c r="W97" s="31" t="s">
        <v>8</v>
      </c>
      <c r="X97" s="31" t="s">
        <v>8</v>
      </c>
      <c r="Y97" s="44"/>
      <c r="Z97" s="13"/>
    </row>
    <row r="98" spans="1:26" ht="43.15" customHeight="1" x14ac:dyDescent="0.35">
      <c r="A98" s="29" t="s">
        <v>419</v>
      </c>
      <c r="B98" s="28" t="s">
        <v>384</v>
      </c>
      <c r="C98" s="28" t="s">
        <v>354</v>
      </c>
      <c r="D98" s="30" t="s">
        <v>420</v>
      </c>
      <c r="E98" s="111" t="str">
        <f t="shared" si="3"/>
        <v>Less than 100 Claims - lower validity</v>
      </c>
      <c r="F98" s="111" t="str">
        <f t="shared" si="4"/>
        <v>Less than 100 Claims - lower validity</v>
      </c>
      <c r="G98" s="111" t="str">
        <f t="shared" si="5"/>
        <v>Less than 100 Claims - lower validity</v>
      </c>
      <c r="H98" s="35" t="s">
        <v>421</v>
      </c>
      <c r="I98" s="28">
        <v>32117</v>
      </c>
      <c r="J98" s="35" t="s">
        <v>187</v>
      </c>
      <c r="K98" s="28" t="s">
        <v>46</v>
      </c>
      <c r="L98" s="28">
        <v>4</v>
      </c>
      <c r="M98" s="31">
        <v>17</v>
      </c>
      <c r="N98" s="32">
        <v>0</v>
      </c>
      <c r="O98" s="32">
        <v>0</v>
      </c>
      <c r="P98" s="47">
        <v>3.42</v>
      </c>
      <c r="Q98" s="33">
        <v>202.08</v>
      </c>
      <c r="R98" s="31" t="s">
        <v>8</v>
      </c>
      <c r="S98" s="31" t="s">
        <v>8</v>
      </c>
      <c r="T98" s="31" t="s">
        <v>8</v>
      </c>
      <c r="U98" s="47"/>
      <c r="V98" s="34" t="s">
        <v>8</v>
      </c>
      <c r="W98" s="31" t="s">
        <v>8</v>
      </c>
      <c r="X98" s="31" t="s">
        <v>8</v>
      </c>
      <c r="Y98" s="44"/>
      <c r="Z98" s="13"/>
    </row>
    <row r="99" spans="1:26" ht="43.15" customHeight="1" x14ac:dyDescent="0.35">
      <c r="A99" s="29" t="s">
        <v>422</v>
      </c>
      <c r="B99" s="28" t="s">
        <v>425</v>
      </c>
      <c r="C99" s="28" t="s">
        <v>354</v>
      </c>
      <c r="D99" s="30" t="s">
        <v>423</v>
      </c>
      <c r="E99" s="111" t="str">
        <f t="shared" si="3"/>
        <v>Less than 100 Claims - lower validity</v>
      </c>
      <c r="F99" s="111" t="str">
        <f t="shared" si="4"/>
        <v>Less than 100 Claims - lower validity</v>
      </c>
      <c r="G99" s="111" t="str">
        <f t="shared" si="5"/>
        <v>Less than 100 Claims - lower validity</v>
      </c>
      <c r="H99" s="35" t="s">
        <v>424</v>
      </c>
      <c r="I99" s="28">
        <v>33614</v>
      </c>
      <c r="J99" s="35" t="s">
        <v>187</v>
      </c>
      <c r="K99" s="28" t="s">
        <v>46</v>
      </c>
      <c r="L99" s="28">
        <v>2</v>
      </c>
      <c r="M99" s="31">
        <v>38</v>
      </c>
      <c r="N99" s="32">
        <v>0.1</v>
      </c>
      <c r="O99" s="32">
        <v>0</v>
      </c>
      <c r="P99" s="47">
        <v>4.9000000000000004</v>
      </c>
      <c r="Q99" s="33">
        <v>332.2</v>
      </c>
      <c r="R99" s="31" t="s">
        <v>8</v>
      </c>
      <c r="S99" s="31" t="s">
        <v>8</v>
      </c>
      <c r="T99" s="31" t="s">
        <v>8</v>
      </c>
      <c r="U99" s="47"/>
      <c r="V99" s="34" t="s">
        <v>8</v>
      </c>
      <c r="W99" s="31" t="s">
        <v>8</v>
      </c>
      <c r="X99" s="31" t="s">
        <v>8</v>
      </c>
      <c r="Y99" s="44"/>
      <c r="Z99" s="13"/>
    </row>
    <row r="100" spans="1:26" ht="29.1" customHeight="1" x14ac:dyDescent="0.35">
      <c r="A100" s="29" t="s">
        <v>426</v>
      </c>
      <c r="B100" s="35" t="s">
        <v>409</v>
      </c>
      <c r="C100" s="28" t="s">
        <v>354</v>
      </c>
      <c r="D100" s="36" t="s">
        <v>427</v>
      </c>
      <c r="E100" s="111" t="str">
        <f t="shared" si="3"/>
        <v>Less than 100 Claims - lower validity</v>
      </c>
      <c r="F100" s="111" t="str">
        <f t="shared" si="4"/>
        <v>Less than 100 Claims - lower validity</v>
      </c>
      <c r="G100" s="111" t="str">
        <f t="shared" si="5"/>
        <v>More than 100 Claims  - higher validity</v>
      </c>
      <c r="H100" s="28" t="s">
        <v>428</v>
      </c>
      <c r="I100" s="28">
        <v>33308</v>
      </c>
      <c r="J100" s="28" t="s">
        <v>429</v>
      </c>
      <c r="K100" s="28" t="s">
        <v>46</v>
      </c>
      <c r="L100" s="28">
        <v>3</v>
      </c>
      <c r="M100" s="31">
        <v>298</v>
      </c>
      <c r="N100" s="32">
        <v>0.3</v>
      </c>
      <c r="O100" s="32">
        <v>0.2</v>
      </c>
      <c r="P100" s="47">
        <v>1.58</v>
      </c>
      <c r="Q100" s="33">
        <v>111.48</v>
      </c>
      <c r="R100" s="31">
        <v>34</v>
      </c>
      <c r="S100" s="32">
        <v>0.7</v>
      </c>
      <c r="T100" s="32">
        <v>0.4</v>
      </c>
      <c r="U100" s="47">
        <v>1.6</v>
      </c>
      <c r="V100" s="34">
        <v>9934</v>
      </c>
      <c r="W100" s="32">
        <v>1</v>
      </c>
      <c r="X100" s="32">
        <v>0.6</v>
      </c>
      <c r="Y100" s="44">
        <v>1.6</v>
      </c>
      <c r="Z100" s="13"/>
    </row>
    <row r="101" spans="1:26" ht="29.1" customHeight="1" x14ac:dyDescent="0.35">
      <c r="A101" s="29" t="s">
        <v>430</v>
      </c>
      <c r="B101" s="28" t="s">
        <v>425</v>
      </c>
      <c r="C101" s="28" t="s">
        <v>354</v>
      </c>
      <c r="D101" s="36" t="s">
        <v>431</v>
      </c>
      <c r="E101" s="111" t="str">
        <f t="shared" si="3"/>
        <v>Less than 100 Claims - lower validity</v>
      </c>
      <c r="F101" s="111" t="str">
        <f t="shared" si="4"/>
        <v>Less than 100 Claims - lower validity</v>
      </c>
      <c r="G101" s="111" t="str">
        <f t="shared" si="5"/>
        <v>Less than 100 Claims - lower validity</v>
      </c>
      <c r="H101" s="35" t="s">
        <v>432</v>
      </c>
      <c r="I101" s="28">
        <v>33677</v>
      </c>
      <c r="J101" s="28" t="s">
        <v>429</v>
      </c>
      <c r="K101" s="28" t="s">
        <v>46</v>
      </c>
      <c r="L101" s="28">
        <v>4</v>
      </c>
      <c r="M101" s="31">
        <v>18</v>
      </c>
      <c r="N101" s="32">
        <v>0.1</v>
      </c>
      <c r="O101" s="32">
        <v>0</v>
      </c>
      <c r="P101" s="47">
        <v>4.99</v>
      </c>
      <c r="Q101" s="33">
        <v>316.63</v>
      </c>
      <c r="R101" s="31" t="s">
        <v>8</v>
      </c>
      <c r="S101" s="31" t="s">
        <v>8</v>
      </c>
      <c r="T101" s="31" t="s">
        <v>8</v>
      </c>
      <c r="U101" s="47"/>
      <c r="V101" s="34" t="s">
        <v>8</v>
      </c>
      <c r="W101" s="31" t="s">
        <v>8</v>
      </c>
      <c r="X101" s="31" t="s">
        <v>8</v>
      </c>
      <c r="Y101" s="44"/>
      <c r="Z101" s="13"/>
    </row>
    <row r="102" spans="1:26" ht="29.1" customHeight="1" x14ac:dyDescent="0.35">
      <c r="A102" s="29" t="s">
        <v>433</v>
      </c>
      <c r="B102" s="28" t="s">
        <v>436</v>
      </c>
      <c r="C102" s="28" t="s">
        <v>354</v>
      </c>
      <c r="D102" s="36" t="s">
        <v>434</v>
      </c>
      <c r="E102" s="111" t="str">
        <f t="shared" si="3"/>
        <v>More than 100 Claims  - higher validity</v>
      </c>
      <c r="F102" s="111" t="str">
        <f t="shared" si="4"/>
        <v>More than 100 Claims  - higher validity</v>
      </c>
      <c r="G102" s="111" t="str">
        <f t="shared" si="5"/>
        <v>More than 100 Claims  - higher validity</v>
      </c>
      <c r="H102" s="35" t="s">
        <v>435</v>
      </c>
      <c r="I102" s="28">
        <v>33462</v>
      </c>
      <c r="J102" s="28" t="s">
        <v>131</v>
      </c>
      <c r="K102" s="28" t="s">
        <v>46</v>
      </c>
      <c r="L102" s="28">
        <v>1</v>
      </c>
      <c r="M102" s="31">
        <v>4059</v>
      </c>
      <c r="N102" s="32">
        <v>11</v>
      </c>
      <c r="O102" s="32">
        <v>2.2000000000000002</v>
      </c>
      <c r="P102" s="47">
        <v>4.92</v>
      </c>
      <c r="Q102" s="33">
        <v>349.72</v>
      </c>
      <c r="R102" s="31">
        <v>508</v>
      </c>
      <c r="S102" s="32">
        <v>11.6</v>
      </c>
      <c r="T102" s="32">
        <v>5.3</v>
      </c>
      <c r="U102" s="47">
        <v>2.2000000000000002</v>
      </c>
      <c r="V102" s="34">
        <v>14335</v>
      </c>
      <c r="W102" s="32">
        <v>22.6</v>
      </c>
      <c r="X102" s="32">
        <v>7.5</v>
      </c>
      <c r="Y102" s="44">
        <v>3.01</v>
      </c>
      <c r="Z102" s="13"/>
    </row>
    <row r="103" spans="1:26" ht="29.1" customHeight="1" x14ac:dyDescent="0.35">
      <c r="A103" s="29" t="s">
        <v>437</v>
      </c>
      <c r="B103" s="28" t="s">
        <v>440</v>
      </c>
      <c r="C103" s="28" t="s">
        <v>354</v>
      </c>
      <c r="D103" s="30" t="s">
        <v>438</v>
      </c>
      <c r="E103" s="111" t="str">
        <f t="shared" si="3"/>
        <v>Less than 100 Claims - lower validity</v>
      </c>
      <c r="F103" s="111" t="str">
        <f t="shared" si="4"/>
        <v>Less than 100 Claims - lower validity</v>
      </c>
      <c r="G103" s="111" t="str">
        <f t="shared" si="5"/>
        <v>Less than 100 Claims - lower validity</v>
      </c>
      <c r="H103" s="28" t="s">
        <v>439</v>
      </c>
      <c r="I103" s="28">
        <v>34239</v>
      </c>
      <c r="J103" s="28" t="s">
        <v>79</v>
      </c>
      <c r="K103" s="28" t="s">
        <v>46</v>
      </c>
      <c r="L103" s="28">
        <v>5</v>
      </c>
      <c r="M103" s="31">
        <v>32</v>
      </c>
      <c r="N103" s="32">
        <v>0.1</v>
      </c>
      <c r="O103" s="32">
        <v>0</v>
      </c>
      <c r="P103" s="47">
        <v>5.52</v>
      </c>
      <c r="Q103" s="33">
        <v>393.01</v>
      </c>
      <c r="R103" s="31" t="s">
        <v>8</v>
      </c>
      <c r="S103" s="31" t="s">
        <v>8</v>
      </c>
      <c r="T103" s="31" t="s">
        <v>8</v>
      </c>
      <c r="U103" s="47"/>
      <c r="V103" s="34" t="s">
        <v>8</v>
      </c>
      <c r="W103" s="31" t="s">
        <v>8</v>
      </c>
      <c r="X103" s="31" t="s">
        <v>8</v>
      </c>
      <c r="Y103" s="44"/>
      <c r="Z103" s="13"/>
    </row>
    <row r="104" spans="1:26" ht="29.1" customHeight="1" x14ac:dyDescent="0.35">
      <c r="A104" s="29" t="s">
        <v>441</v>
      </c>
      <c r="B104" s="28" t="s">
        <v>353</v>
      </c>
      <c r="C104" s="28" t="s">
        <v>354</v>
      </c>
      <c r="D104" s="30" t="s">
        <v>442</v>
      </c>
      <c r="E104" s="111" t="str">
        <f t="shared" si="3"/>
        <v>Less than 100 Claims - lower validity</v>
      </c>
      <c r="F104" s="111" t="str">
        <f t="shared" si="4"/>
        <v>Less than 100 Claims - lower validity</v>
      </c>
      <c r="G104" s="111" t="str">
        <f t="shared" si="5"/>
        <v>Less than 100 Claims - lower validity</v>
      </c>
      <c r="H104" s="28" t="s">
        <v>443</v>
      </c>
      <c r="I104" s="28">
        <v>32207</v>
      </c>
      <c r="J104" s="28" t="s">
        <v>444</v>
      </c>
      <c r="K104" s="28" t="s">
        <v>46</v>
      </c>
      <c r="L104" s="28">
        <v>4</v>
      </c>
      <c r="M104" s="31">
        <v>85</v>
      </c>
      <c r="N104" s="32">
        <v>0.1</v>
      </c>
      <c r="O104" s="32">
        <v>0</v>
      </c>
      <c r="P104" s="47">
        <v>3.34</v>
      </c>
      <c r="Q104" s="33">
        <v>218.58</v>
      </c>
      <c r="R104" s="31" t="s">
        <v>8</v>
      </c>
      <c r="S104" s="31" t="s">
        <v>8</v>
      </c>
      <c r="T104" s="31" t="s">
        <v>8</v>
      </c>
      <c r="U104" s="47"/>
      <c r="V104" s="34" t="s">
        <v>8</v>
      </c>
      <c r="W104" s="31" t="s">
        <v>8</v>
      </c>
      <c r="X104" s="31" t="s">
        <v>8</v>
      </c>
      <c r="Y104" s="44"/>
      <c r="Z104" s="13"/>
    </row>
    <row r="105" spans="1:26" ht="29.1" customHeight="1" x14ac:dyDescent="0.35">
      <c r="A105" s="29" t="s">
        <v>445</v>
      </c>
      <c r="B105" s="28" t="s">
        <v>395</v>
      </c>
      <c r="C105" s="28" t="s">
        <v>354</v>
      </c>
      <c r="D105" s="36" t="s">
        <v>446</v>
      </c>
      <c r="E105" s="111" t="str">
        <f t="shared" si="3"/>
        <v>Less than 100 Claims - lower validity</v>
      </c>
      <c r="F105" s="111" t="str">
        <f t="shared" si="4"/>
        <v>Less than 100 Claims - lower validity</v>
      </c>
      <c r="G105" s="111" t="str">
        <f t="shared" si="5"/>
        <v>Less than 100 Claims - lower validity</v>
      </c>
      <c r="H105" s="28" t="s">
        <v>447</v>
      </c>
      <c r="I105" s="28">
        <v>32501</v>
      </c>
      <c r="J105" s="35" t="s">
        <v>448</v>
      </c>
      <c r="K105" s="28" t="s">
        <v>46</v>
      </c>
      <c r="L105" s="28">
        <v>4</v>
      </c>
      <c r="M105" s="31">
        <v>20</v>
      </c>
      <c r="N105" s="32">
        <v>0</v>
      </c>
      <c r="O105" s="32">
        <v>0</v>
      </c>
      <c r="P105" s="47">
        <v>4.08</v>
      </c>
      <c r="Q105" s="33">
        <v>270.01</v>
      </c>
      <c r="R105" s="31" t="s">
        <v>8</v>
      </c>
      <c r="S105" s="31" t="s">
        <v>8</v>
      </c>
      <c r="T105" s="31" t="s">
        <v>8</v>
      </c>
      <c r="U105" s="47"/>
      <c r="V105" s="34" t="s">
        <v>8</v>
      </c>
      <c r="W105" s="31" t="s">
        <v>8</v>
      </c>
      <c r="X105" s="31" t="s">
        <v>8</v>
      </c>
      <c r="Y105" s="44"/>
      <c r="Z105" s="13"/>
    </row>
    <row r="106" spans="1:26" ht="29.1" customHeight="1" x14ac:dyDescent="0.35">
      <c r="A106" s="29" t="s">
        <v>449</v>
      </c>
      <c r="B106" s="28" t="s">
        <v>452</v>
      </c>
      <c r="C106" s="28" t="s">
        <v>354</v>
      </c>
      <c r="D106" s="30" t="s">
        <v>450</v>
      </c>
      <c r="E106" s="111" t="str">
        <f t="shared" si="3"/>
        <v>Less than 100 Claims - lower validity</v>
      </c>
      <c r="F106" s="111" t="str">
        <f t="shared" si="4"/>
        <v>Less than 100 Claims - lower validity</v>
      </c>
      <c r="G106" s="111" t="str">
        <f t="shared" si="5"/>
        <v>More than 100 Claims  - higher validity</v>
      </c>
      <c r="H106" s="28" t="s">
        <v>451</v>
      </c>
      <c r="I106" s="28">
        <v>32610</v>
      </c>
      <c r="J106" s="28" t="s">
        <v>355</v>
      </c>
      <c r="K106" s="28" t="s">
        <v>46</v>
      </c>
      <c r="L106" s="28">
        <v>2</v>
      </c>
      <c r="M106" s="31">
        <v>184</v>
      </c>
      <c r="N106" s="32">
        <v>0.2</v>
      </c>
      <c r="O106" s="32">
        <v>0.1</v>
      </c>
      <c r="P106" s="47">
        <v>2.59</v>
      </c>
      <c r="Q106" s="33">
        <v>186.1</v>
      </c>
      <c r="R106" s="31">
        <v>11</v>
      </c>
      <c r="S106" s="32">
        <v>0.2</v>
      </c>
      <c r="T106" s="32">
        <v>0.2</v>
      </c>
      <c r="U106" s="47">
        <v>1.19</v>
      </c>
      <c r="V106" s="34">
        <v>10456</v>
      </c>
      <c r="W106" s="32">
        <v>0.4</v>
      </c>
      <c r="X106" s="32">
        <v>0.2</v>
      </c>
      <c r="Y106" s="44">
        <v>1.57</v>
      </c>
      <c r="Z106" s="13"/>
    </row>
    <row r="107" spans="1:26" ht="29.1" customHeight="1" x14ac:dyDescent="0.35">
      <c r="A107" s="29" t="s">
        <v>453</v>
      </c>
      <c r="B107" s="28" t="s">
        <v>425</v>
      </c>
      <c r="C107" s="28" t="s">
        <v>354</v>
      </c>
      <c r="D107" s="30" t="s">
        <v>454</v>
      </c>
      <c r="E107" s="111" t="str">
        <f t="shared" si="3"/>
        <v>Less than 100 Claims - lower validity</v>
      </c>
      <c r="F107" s="111" t="str">
        <f t="shared" si="4"/>
        <v>Less than 100 Claims - lower validity</v>
      </c>
      <c r="G107" s="111" t="str">
        <f t="shared" si="5"/>
        <v>Less than 100 Claims - lower validity</v>
      </c>
      <c r="H107" s="28" t="s">
        <v>455</v>
      </c>
      <c r="I107" s="28">
        <v>33606</v>
      </c>
      <c r="J107" s="28" t="s">
        <v>79</v>
      </c>
      <c r="K107" s="28" t="s">
        <v>46</v>
      </c>
      <c r="L107" s="28">
        <v>1</v>
      </c>
      <c r="M107" s="31">
        <v>29</v>
      </c>
      <c r="N107" s="32">
        <v>0.1</v>
      </c>
      <c r="O107" s="32">
        <v>0</v>
      </c>
      <c r="P107" s="47">
        <v>2.37</v>
      </c>
      <c r="Q107" s="33">
        <v>161.75</v>
      </c>
      <c r="R107" s="31" t="s">
        <v>8</v>
      </c>
      <c r="S107" s="31" t="s">
        <v>8</v>
      </c>
      <c r="T107" s="31" t="s">
        <v>8</v>
      </c>
      <c r="U107" s="47"/>
      <c r="V107" s="34" t="s">
        <v>8</v>
      </c>
      <c r="W107" s="31" t="s">
        <v>8</v>
      </c>
      <c r="X107" s="31" t="s">
        <v>8</v>
      </c>
      <c r="Y107" s="44"/>
      <c r="Z107" s="13"/>
    </row>
    <row r="108" spans="1:26" ht="29.1" customHeight="1" x14ac:dyDescent="0.35">
      <c r="A108" s="29" t="s">
        <v>456</v>
      </c>
      <c r="B108" s="28" t="s">
        <v>459</v>
      </c>
      <c r="C108" s="28" t="s">
        <v>354</v>
      </c>
      <c r="D108" s="30" t="s">
        <v>457</v>
      </c>
      <c r="E108" s="111" t="str">
        <f t="shared" si="3"/>
        <v>Less than 100 Claims - lower validity</v>
      </c>
      <c r="F108" s="111" t="str">
        <f t="shared" si="4"/>
        <v>Less than 100 Claims - lower validity</v>
      </c>
      <c r="G108" s="111" t="str">
        <f t="shared" si="5"/>
        <v>More than 100 Claims  - higher validity</v>
      </c>
      <c r="H108" s="28" t="s">
        <v>458</v>
      </c>
      <c r="I108" s="28">
        <v>33430</v>
      </c>
      <c r="J108" s="28" t="s">
        <v>79</v>
      </c>
      <c r="K108" s="28" t="s">
        <v>46</v>
      </c>
      <c r="L108" s="28">
        <v>2</v>
      </c>
      <c r="M108" s="31">
        <v>1657</v>
      </c>
      <c r="N108" s="32">
        <v>0.9</v>
      </c>
      <c r="O108" s="32">
        <v>0.3</v>
      </c>
      <c r="P108" s="47">
        <v>2.59</v>
      </c>
      <c r="Q108" s="33">
        <v>188.07</v>
      </c>
      <c r="R108" s="31">
        <v>41</v>
      </c>
      <c r="S108" s="32">
        <v>0.4</v>
      </c>
      <c r="T108" s="32">
        <v>0.4</v>
      </c>
      <c r="U108" s="47">
        <v>1</v>
      </c>
      <c r="V108" s="34">
        <v>7185</v>
      </c>
      <c r="W108" s="32">
        <v>1.3</v>
      </c>
      <c r="X108" s="32">
        <v>0.7</v>
      </c>
      <c r="Y108" s="44">
        <v>1.74</v>
      </c>
      <c r="Z108" s="13"/>
    </row>
    <row r="109" spans="1:26" ht="29.1" customHeight="1" x14ac:dyDescent="0.35">
      <c r="A109" s="29" t="s">
        <v>460</v>
      </c>
      <c r="B109" s="28" t="s">
        <v>463</v>
      </c>
      <c r="C109" s="28" t="s">
        <v>354</v>
      </c>
      <c r="D109" s="30" t="s">
        <v>461</v>
      </c>
      <c r="E109" s="111" t="str">
        <f t="shared" si="3"/>
        <v>Less than 100 Claims - lower validity</v>
      </c>
      <c r="F109" s="111" t="str">
        <f t="shared" si="4"/>
        <v>Less than 100 Claims - lower validity</v>
      </c>
      <c r="G109" s="111" t="str">
        <f t="shared" si="5"/>
        <v>More than 100 Claims  - higher validity</v>
      </c>
      <c r="H109" s="28" t="s">
        <v>462</v>
      </c>
      <c r="I109" s="28">
        <v>32308</v>
      </c>
      <c r="J109" s="28" t="s">
        <v>79</v>
      </c>
      <c r="K109" s="28" t="s">
        <v>46</v>
      </c>
      <c r="L109" s="28">
        <v>4</v>
      </c>
      <c r="M109" s="31">
        <v>151</v>
      </c>
      <c r="N109" s="32">
        <v>0.1</v>
      </c>
      <c r="O109" s="32">
        <v>0</v>
      </c>
      <c r="P109" s="47">
        <v>2.6</v>
      </c>
      <c r="Q109" s="33">
        <v>173.81</v>
      </c>
      <c r="R109" s="31" t="s">
        <v>8</v>
      </c>
      <c r="S109" s="31" t="s">
        <v>8</v>
      </c>
      <c r="T109" s="31" t="s">
        <v>8</v>
      </c>
      <c r="U109" s="47"/>
      <c r="V109" s="34" t="s">
        <v>8</v>
      </c>
      <c r="W109" s="31" t="s">
        <v>8</v>
      </c>
      <c r="X109" s="31" t="s">
        <v>8</v>
      </c>
      <c r="Y109" s="44"/>
      <c r="Z109" s="13"/>
    </row>
    <row r="110" spans="1:26" ht="29.1" customHeight="1" x14ac:dyDescent="0.35">
      <c r="A110" s="29" t="s">
        <v>464</v>
      </c>
      <c r="B110" s="35" t="s">
        <v>467</v>
      </c>
      <c r="C110" s="28" t="s">
        <v>354</v>
      </c>
      <c r="D110" s="30" t="s">
        <v>465</v>
      </c>
      <c r="E110" s="111" t="str">
        <f t="shared" si="3"/>
        <v>Less than 100 Claims - lower validity</v>
      </c>
      <c r="F110" s="111" t="str">
        <f t="shared" si="4"/>
        <v>Less than 100 Claims - lower validity</v>
      </c>
      <c r="G110" s="111" t="str">
        <f t="shared" si="5"/>
        <v>Less than 100 Claims - lower validity</v>
      </c>
      <c r="H110" s="28" t="s">
        <v>466</v>
      </c>
      <c r="I110" s="28">
        <v>32034</v>
      </c>
      <c r="J110" s="28" t="s">
        <v>444</v>
      </c>
      <c r="K110" s="28" t="s">
        <v>46</v>
      </c>
      <c r="L110" s="28">
        <v>4</v>
      </c>
      <c r="M110" s="31">
        <v>16</v>
      </c>
      <c r="N110" s="32">
        <v>0</v>
      </c>
      <c r="O110" s="32">
        <v>0</v>
      </c>
      <c r="P110" s="47">
        <v>3.6</v>
      </c>
      <c r="Q110" s="33">
        <v>229</v>
      </c>
      <c r="R110" s="31" t="s">
        <v>8</v>
      </c>
      <c r="S110" s="31" t="s">
        <v>8</v>
      </c>
      <c r="T110" s="31" t="s">
        <v>8</v>
      </c>
      <c r="U110" s="47"/>
      <c r="V110" s="34" t="s">
        <v>8</v>
      </c>
      <c r="W110" s="31" t="s">
        <v>8</v>
      </c>
      <c r="X110" s="31" t="s">
        <v>8</v>
      </c>
      <c r="Y110" s="44"/>
      <c r="Z110" s="13"/>
    </row>
    <row r="111" spans="1:26" ht="43.15" customHeight="1" x14ac:dyDescent="0.35">
      <c r="A111" s="29" t="s">
        <v>468</v>
      </c>
      <c r="B111" s="28" t="s">
        <v>471</v>
      </c>
      <c r="C111" s="28" t="s">
        <v>354</v>
      </c>
      <c r="D111" s="30" t="s">
        <v>469</v>
      </c>
      <c r="E111" s="111" t="str">
        <f t="shared" si="3"/>
        <v>Less than 100 Claims - lower validity</v>
      </c>
      <c r="F111" s="111" t="str">
        <f t="shared" si="4"/>
        <v>Less than 100 Claims - lower validity</v>
      </c>
      <c r="G111" s="111" t="str">
        <f t="shared" si="5"/>
        <v>Less than 100 Claims - lower validity</v>
      </c>
      <c r="H111" s="28" t="s">
        <v>470</v>
      </c>
      <c r="I111" s="28">
        <v>33040</v>
      </c>
      <c r="J111" s="35" t="s">
        <v>472</v>
      </c>
      <c r="K111" s="28" t="s">
        <v>46</v>
      </c>
      <c r="L111" s="28">
        <v>2</v>
      </c>
      <c r="M111" s="31">
        <v>23</v>
      </c>
      <c r="N111" s="32">
        <v>0.1</v>
      </c>
      <c r="O111" s="32">
        <v>0</v>
      </c>
      <c r="P111" s="47">
        <v>7.09</v>
      </c>
      <c r="Q111" s="33">
        <v>548.6</v>
      </c>
      <c r="R111" s="31" t="s">
        <v>8</v>
      </c>
      <c r="S111" s="31" t="s">
        <v>8</v>
      </c>
      <c r="T111" s="31" t="s">
        <v>8</v>
      </c>
      <c r="U111" s="47"/>
      <c r="V111" s="34" t="s">
        <v>8</v>
      </c>
      <c r="W111" s="31" t="s">
        <v>8</v>
      </c>
      <c r="X111" s="31" t="s">
        <v>8</v>
      </c>
      <c r="Y111" s="44"/>
      <c r="Z111" s="13"/>
    </row>
    <row r="112" spans="1:26" ht="14.1" customHeight="1" x14ac:dyDescent="0.35">
      <c r="A112" s="29" t="s">
        <v>473</v>
      </c>
      <c r="B112" s="28" t="s">
        <v>353</v>
      </c>
      <c r="C112" s="28" t="s">
        <v>354</v>
      </c>
      <c r="D112" s="36" t="s">
        <v>474</v>
      </c>
      <c r="E112" s="111" t="str">
        <f t="shared" si="3"/>
        <v>Less than 100 Claims - lower validity</v>
      </c>
      <c r="F112" s="111" t="str">
        <f t="shared" si="4"/>
        <v>Less than 100 Claims - lower validity</v>
      </c>
      <c r="G112" s="111" t="str">
        <f t="shared" si="5"/>
        <v>Less than 100 Claims - lower validity</v>
      </c>
      <c r="H112" s="28" t="s">
        <v>475</v>
      </c>
      <c r="I112" s="28">
        <v>32224</v>
      </c>
      <c r="J112" s="28" t="s">
        <v>474</v>
      </c>
      <c r="K112" s="28" t="s">
        <v>46</v>
      </c>
      <c r="L112" s="28">
        <v>4</v>
      </c>
      <c r="M112" s="31">
        <v>53</v>
      </c>
      <c r="N112" s="32">
        <v>0.2</v>
      </c>
      <c r="O112" s="32">
        <v>0</v>
      </c>
      <c r="P112" s="47">
        <v>3.6</v>
      </c>
      <c r="Q112" s="33">
        <v>248.31</v>
      </c>
      <c r="R112" s="31" t="s">
        <v>8</v>
      </c>
      <c r="S112" s="31" t="s">
        <v>8</v>
      </c>
      <c r="T112" s="31" t="s">
        <v>8</v>
      </c>
      <c r="U112" s="47"/>
      <c r="V112" s="34" t="s">
        <v>8</v>
      </c>
      <c r="W112" s="31" t="s">
        <v>8</v>
      </c>
      <c r="X112" s="31" t="s">
        <v>8</v>
      </c>
      <c r="Y112" s="44"/>
      <c r="Z112" s="13"/>
    </row>
    <row r="113" spans="1:26" ht="29.1" customHeight="1" x14ac:dyDescent="0.35">
      <c r="A113" s="29" t="s">
        <v>476</v>
      </c>
      <c r="B113" s="28" t="s">
        <v>479</v>
      </c>
      <c r="C113" s="28" t="s">
        <v>354</v>
      </c>
      <c r="D113" s="36" t="s">
        <v>477</v>
      </c>
      <c r="E113" s="111" t="str">
        <f t="shared" si="3"/>
        <v>Less than 100 Claims - lower validity</v>
      </c>
      <c r="F113" s="111" t="str">
        <f t="shared" si="4"/>
        <v>Less than 100 Claims - lower validity</v>
      </c>
      <c r="G113" s="111" t="str">
        <f t="shared" si="5"/>
        <v>Less than 100 Claims - lower validity</v>
      </c>
      <c r="H113" s="28" t="s">
        <v>478</v>
      </c>
      <c r="I113" s="28">
        <v>33143</v>
      </c>
      <c r="J113" s="35" t="s">
        <v>371</v>
      </c>
      <c r="K113" s="28" t="s">
        <v>46</v>
      </c>
      <c r="L113" s="28">
        <v>2</v>
      </c>
      <c r="M113" s="31">
        <v>14</v>
      </c>
      <c r="N113" s="32">
        <v>0</v>
      </c>
      <c r="O113" s="32">
        <v>0</v>
      </c>
      <c r="P113" s="47">
        <v>2.37</v>
      </c>
      <c r="Q113" s="33">
        <v>171.01</v>
      </c>
      <c r="R113" s="31" t="s">
        <v>8</v>
      </c>
      <c r="S113" s="31" t="s">
        <v>8</v>
      </c>
      <c r="T113" s="31" t="s">
        <v>8</v>
      </c>
      <c r="U113" s="47"/>
      <c r="V113" s="34" t="s">
        <v>8</v>
      </c>
      <c r="W113" s="31" t="s">
        <v>8</v>
      </c>
      <c r="X113" s="31" t="s">
        <v>8</v>
      </c>
      <c r="Y113" s="44"/>
      <c r="Z113" s="13"/>
    </row>
    <row r="114" spans="1:26" ht="29.1" customHeight="1" x14ac:dyDescent="0.35">
      <c r="A114" s="29" t="s">
        <v>480</v>
      </c>
      <c r="B114" s="28" t="s">
        <v>483</v>
      </c>
      <c r="C114" s="28" t="s">
        <v>354</v>
      </c>
      <c r="D114" s="30" t="s">
        <v>481</v>
      </c>
      <c r="E114" s="111" t="str">
        <f t="shared" si="3"/>
        <v>Less than 100 Claims - lower validity</v>
      </c>
      <c r="F114" s="111" t="str">
        <f t="shared" si="4"/>
        <v>Less than 100 Claims - lower validity</v>
      </c>
      <c r="G114" s="111" t="str">
        <f t="shared" si="5"/>
        <v>Less than 100 Claims - lower validity</v>
      </c>
      <c r="H114" s="35" t="s">
        <v>482</v>
      </c>
      <c r="I114" s="28">
        <v>32771</v>
      </c>
      <c r="J114" s="28" t="s">
        <v>131</v>
      </c>
      <c r="K114" s="28" t="s">
        <v>46</v>
      </c>
      <c r="L114" s="28">
        <v>2</v>
      </c>
      <c r="M114" s="31">
        <v>27</v>
      </c>
      <c r="N114" s="32">
        <v>0</v>
      </c>
      <c r="O114" s="32">
        <v>0</v>
      </c>
      <c r="P114" s="47">
        <v>3.2</v>
      </c>
      <c r="Q114" s="33">
        <v>221.2</v>
      </c>
      <c r="R114" s="31" t="s">
        <v>8</v>
      </c>
      <c r="S114" s="31" t="s">
        <v>8</v>
      </c>
      <c r="T114" s="31" t="s">
        <v>8</v>
      </c>
      <c r="U114" s="47"/>
      <c r="V114" s="34" t="s">
        <v>8</v>
      </c>
      <c r="W114" s="31" t="s">
        <v>8</v>
      </c>
      <c r="X114" s="31" t="s">
        <v>8</v>
      </c>
      <c r="Y114" s="44"/>
      <c r="Z114" s="13"/>
    </row>
    <row r="115" spans="1:26" ht="29.1" customHeight="1" x14ac:dyDescent="0.35">
      <c r="A115" s="29" t="s">
        <v>484</v>
      </c>
      <c r="B115" s="28" t="s">
        <v>487</v>
      </c>
      <c r="C115" s="28" t="s">
        <v>354</v>
      </c>
      <c r="D115" s="30" t="s">
        <v>485</v>
      </c>
      <c r="E115" s="111" t="str">
        <f t="shared" si="3"/>
        <v>Less than 100 Claims - lower validity</v>
      </c>
      <c r="F115" s="111" t="str">
        <f t="shared" si="4"/>
        <v>Less than 100 Claims - lower validity</v>
      </c>
      <c r="G115" s="111" t="str">
        <f t="shared" si="5"/>
        <v>Less than 100 Claims - lower validity</v>
      </c>
      <c r="H115" s="28" t="s">
        <v>486</v>
      </c>
      <c r="I115" s="28">
        <v>33317</v>
      </c>
      <c r="J115" s="28" t="s">
        <v>131</v>
      </c>
      <c r="K115" s="28" t="s">
        <v>46</v>
      </c>
      <c r="L115" s="28">
        <v>3</v>
      </c>
      <c r="M115" s="31">
        <v>35</v>
      </c>
      <c r="N115" s="32">
        <v>0</v>
      </c>
      <c r="O115" s="32">
        <v>0</v>
      </c>
      <c r="P115" s="47">
        <v>3.57</v>
      </c>
      <c r="Q115" s="33">
        <v>258.92</v>
      </c>
      <c r="R115" s="31" t="s">
        <v>8</v>
      </c>
      <c r="S115" s="31" t="s">
        <v>8</v>
      </c>
      <c r="T115" s="31" t="s">
        <v>8</v>
      </c>
      <c r="U115" s="47"/>
      <c r="V115" s="34" t="s">
        <v>8</v>
      </c>
      <c r="W115" s="31" t="s">
        <v>8</v>
      </c>
      <c r="X115" s="31" t="s">
        <v>8</v>
      </c>
      <c r="Y115" s="44"/>
      <c r="Z115" s="13"/>
    </row>
    <row r="116" spans="1:26" ht="29.1" customHeight="1" x14ac:dyDescent="0.35">
      <c r="A116" s="29" t="s">
        <v>488</v>
      </c>
      <c r="B116" s="28" t="s">
        <v>491</v>
      </c>
      <c r="C116" s="28" t="s">
        <v>354</v>
      </c>
      <c r="D116" s="30" t="s">
        <v>489</v>
      </c>
      <c r="E116" s="111" t="str">
        <f t="shared" si="3"/>
        <v>More than 100 Claims  - higher validity</v>
      </c>
      <c r="F116" s="111" t="str">
        <f t="shared" si="4"/>
        <v>More than 100 Claims  - higher validity</v>
      </c>
      <c r="G116" s="111" t="str">
        <f t="shared" si="5"/>
        <v>More than 100 Claims  - higher validity</v>
      </c>
      <c r="H116" s="28" t="s">
        <v>490</v>
      </c>
      <c r="I116" s="28">
        <v>33486</v>
      </c>
      <c r="J116" s="28" t="s">
        <v>79</v>
      </c>
      <c r="K116" s="28" t="s">
        <v>46</v>
      </c>
      <c r="L116" s="28">
        <v>2</v>
      </c>
      <c r="M116" s="31">
        <v>3621</v>
      </c>
      <c r="N116" s="32">
        <v>3.4</v>
      </c>
      <c r="O116" s="32">
        <v>1.4</v>
      </c>
      <c r="P116" s="47">
        <v>2.37</v>
      </c>
      <c r="Q116" s="33">
        <v>166.27</v>
      </c>
      <c r="R116" s="31">
        <v>517</v>
      </c>
      <c r="S116" s="32">
        <v>4.2</v>
      </c>
      <c r="T116" s="32">
        <v>3.2</v>
      </c>
      <c r="U116" s="47">
        <v>1.33</v>
      </c>
      <c r="V116" s="34">
        <v>8453</v>
      </c>
      <c r="W116" s="32">
        <v>7.6</v>
      </c>
      <c r="X116" s="32">
        <v>4.5999999999999996</v>
      </c>
      <c r="Y116" s="44">
        <v>1.66</v>
      </c>
      <c r="Z116" s="13"/>
    </row>
    <row r="117" spans="1:26" ht="29.1" customHeight="1" x14ac:dyDescent="0.35">
      <c r="A117" s="29" t="s">
        <v>492</v>
      </c>
      <c r="B117" s="35" t="s">
        <v>495</v>
      </c>
      <c r="C117" s="28" t="s">
        <v>354</v>
      </c>
      <c r="D117" s="30" t="s">
        <v>493</v>
      </c>
      <c r="E117" s="111" t="str">
        <f t="shared" si="3"/>
        <v>More than 100 Claims  - higher validity</v>
      </c>
      <c r="F117" s="111" t="str">
        <f t="shared" si="4"/>
        <v>More than 100 Claims  - higher validity</v>
      </c>
      <c r="G117" s="111" t="str">
        <f t="shared" si="5"/>
        <v>More than 100 Claims  - higher validity</v>
      </c>
      <c r="H117" s="28" t="s">
        <v>494</v>
      </c>
      <c r="I117" s="28">
        <v>33410</v>
      </c>
      <c r="J117" s="35" t="s">
        <v>496</v>
      </c>
      <c r="K117" s="28" t="s">
        <v>46</v>
      </c>
      <c r="L117" s="28">
        <v>3</v>
      </c>
      <c r="M117" s="31">
        <v>2123</v>
      </c>
      <c r="N117" s="32">
        <v>3.5</v>
      </c>
      <c r="O117" s="32">
        <v>1.1000000000000001</v>
      </c>
      <c r="P117" s="47">
        <v>3.29</v>
      </c>
      <c r="Q117" s="33">
        <v>233.89</v>
      </c>
      <c r="R117" s="31">
        <v>166</v>
      </c>
      <c r="S117" s="32">
        <v>5.0999999999999996</v>
      </c>
      <c r="T117" s="32">
        <v>2</v>
      </c>
      <c r="U117" s="47">
        <v>2.57</v>
      </c>
      <c r="V117" s="34">
        <v>15430</v>
      </c>
      <c r="W117" s="32">
        <v>8.6</v>
      </c>
      <c r="X117" s="32">
        <v>3.1</v>
      </c>
      <c r="Y117" s="44">
        <v>2.82</v>
      </c>
      <c r="Z117" s="13"/>
    </row>
    <row r="118" spans="1:26" ht="29.1" customHeight="1" x14ac:dyDescent="0.35">
      <c r="A118" s="29" t="s">
        <v>497</v>
      </c>
      <c r="B118" s="28" t="s">
        <v>500</v>
      </c>
      <c r="C118" s="28" t="s">
        <v>354</v>
      </c>
      <c r="D118" s="30" t="s">
        <v>498</v>
      </c>
      <c r="E118" s="111" t="str">
        <f t="shared" si="3"/>
        <v>Less than 100 Claims - lower validity</v>
      </c>
      <c r="F118" s="111" t="str">
        <f t="shared" si="4"/>
        <v>Less than 100 Claims - lower validity</v>
      </c>
      <c r="G118" s="111" t="str">
        <f t="shared" si="5"/>
        <v>More than 100 Claims  - higher validity</v>
      </c>
      <c r="H118" s="28" t="s">
        <v>499</v>
      </c>
      <c r="I118" s="28">
        <v>33063</v>
      </c>
      <c r="J118" s="28" t="s">
        <v>131</v>
      </c>
      <c r="K118" s="28" t="s">
        <v>46</v>
      </c>
      <c r="L118" s="28">
        <v>2</v>
      </c>
      <c r="M118" s="31">
        <v>182</v>
      </c>
      <c r="N118" s="32">
        <v>0.4</v>
      </c>
      <c r="O118" s="32">
        <v>0.2</v>
      </c>
      <c r="P118" s="47">
        <v>2.72</v>
      </c>
      <c r="Q118" s="33">
        <v>192.68</v>
      </c>
      <c r="R118" s="31">
        <v>25</v>
      </c>
      <c r="S118" s="32">
        <v>0.2</v>
      </c>
      <c r="T118" s="32">
        <v>0.2</v>
      </c>
      <c r="U118" s="47">
        <v>1.33</v>
      </c>
      <c r="V118" s="34">
        <v>8371</v>
      </c>
      <c r="W118" s="32">
        <v>0.7</v>
      </c>
      <c r="X118" s="32">
        <v>0.3</v>
      </c>
      <c r="Y118" s="44">
        <v>1.98</v>
      </c>
      <c r="Z118" s="13"/>
    </row>
    <row r="119" spans="1:26" ht="29.1" customHeight="1" x14ac:dyDescent="0.35">
      <c r="A119" s="29" t="s">
        <v>501</v>
      </c>
      <c r="B119" s="28" t="s">
        <v>452</v>
      </c>
      <c r="C119" s="28" t="s">
        <v>354</v>
      </c>
      <c r="D119" s="30" t="s">
        <v>502</v>
      </c>
      <c r="E119" s="111" t="str">
        <f t="shared" si="3"/>
        <v>Less than 100 Claims - lower validity</v>
      </c>
      <c r="F119" s="111" t="str">
        <f t="shared" si="4"/>
        <v>Less than 100 Claims - lower validity</v>
      </c>
      <c r="G119" s="111" t="str">
        <f t="shared" si="5"/>
        <v>Less than 100 Claims - lower validity</v>
      </c>
      <c r="H119" s="28" t="s">
        <v>503</v>
      </c>
      <c r="I119" s="28">
        <v>32605</v>
      </c>
      <c r="J119" s="28" t="s">
        <v>131</v>
      </c>
      <c r="K119" s="28" t="s">
        <v>46</v>
      </c>
      <c r="L119" s="28">
        <v>3</v>
      </c>
      <c r="M119" s="31">
        <v>34</v>
      </c>
      <c r="N119" s="32">
        <v>0</v>
      </c>
      <c r="O119" s="32">
        <v>0</v>
      </c>
      <c r="P119" s="47">
        <v>5.85</v>
      </c>
      <c r="Q119" s="33">
        <v>425.65</v>
      </c>
      <c r="R119" s="31" t="s">
        <v>8</v>
      </c>
      <c r="S119" s="31" t="s">
        <v>8</v>
      </c>
      <c r="T119" s="31" t="s">
        <v>8</v>
      </c>
      <c r="U119" s="47"/>
      <c r="V119" s="34" t="s">
        <v>8</v>
      </c>
      <c r="W119" s="31" t="s">
        <v>8</v>
      </c>
      <c r="X119" s="31" t="s">
        <v>8</v>
      </c>
      <c r="Y119" s="44"/>
      <c r="Z119" s="13"/>
    </row>
    <row r="120" spans="1:26" ht="29.1" customHeight="1" x14ac:dyDescent="0.35">
      <c r="A120" s="29" t="s">
        <v>504</v>
      </c>
      <c r="B120" s="28" t="s">
        <v>507</v>
      </c>
      <c r="C120" s="28" t="s">
        <v>354</v>
      </c>
      <c r="D120" s="30" t="s">
        <v>505</v>
      </c>
      <c r="E120" s="111" t="str">
        <f t="shared" si="3"/>
        <v>Less than 100 Claims - lower validity</v>
      </c>
      <c r="F120" s="111" t="str">
        <f t="shared" si="4"/>
        <v>Less than 100 Claims - lower validity</v>
      </c>
      <c r="G120" s="111" t="str">
        <f t="shared" si="5"/>
        <v>Less than 100 Claims - lower validity</v>
      </c>
      <c r="H120" s="28" t="s">
        <v>506</v>
      </c>
      <c r="I120" s="28">
        <v>33321</v>
      </c>
      <c r="J120" s="28" t="s">
        <v>131</v>
      </c>
      <c r="K120" s="28" t="s">
        <v>46</v>
      </c>
      <c r="L120" s="28">
        <v>2</v>
      </c>
      <c r="M120" s="31">
        <v>51</v>
      </c>
      <c r="N120" s="32">
        <v>0.1</v>
      </c>
      <c r="O120" s="32">
        <v>0</v>
      </c>
      <c r="P120" s="47">
        <v>3.68</v>
      </c>
      <c r="Q120" s="33">
        <v>267.91000000000003</v>
      </c>
      <c r="R120" s="31" t="s">
        <v>8</v>
      </c>
      <c r="S120" s="31" t="s">
        <v>8</v>
      </c>
      <c r="T120" s="31" t="s">
        <v>8</v>
      </c>
      <c r="U120" s="47"/>
      <c r="V120" s="34" t="s">
        <v>8</v>
      </c>
      <c r="W120" s="31" t="s">
        <v>8</v>
      </c>
      <c r="X120" s="31" t="s">
        <v>8</v>
      </c>
      <c r="Y120" s="44"/>
      <c r="Z120" s="13"/>
    </row>
    <row r="121" spans="1:26" ht="29.1" customHeight="1" x14ac:dyDescent="0.35">
      <c r="A121" s="29" t="s">
        <v>508</v>
      </c>
      <c r="B121" s="28" t="s">
        <v>487</v>
      </c>
      <c r="C121" s="28" t="s">
        <v>354</v>
      </c>
      <c r="D121" s="30" t="s">
        <v>509</v>
      </c>
      <c r="E121" s="111" t="str">
        <f t="shared" si="3"/>
        <v>Less than 100 Claims - lower validity</v>
      </c>
      <c r="F121" s="111" t="str">
        <f t="shared" si="4"/>
        <v>Less than 100 Claims - lower validity</v>
      </c>
      <c r="G121" s="111" t="str">
        <f t="shared" si="5"/>
        <v>Less than 100 Claims - lower validity</v>
      </c>
      <c r="H121" s="35" t="s">
        <v>510</v>
      </c>
      <c r="I121" s="28">
        <v>33324</v>
      </c>
      <c r="J121" s="28" t="s">
        <v>131</v>
      </c>
      <c r="K121" s="28" t="s">
        <v>46</v>
      </c>
      <c r="L121" s="28">
        <v>2</v>
      </c>
      <c r="M121" s="31">
        <v>37</v>
      </c>
      <c r="N121" s="32">
        <v>0</v>
      </c>
      <c r="O121" s="32">
        <v>0</v>
      </c>
      <c r="P121" s="47">
        <v>2.95</v>
      </c>
      <c r="Q121" s="33">
        <v>213.88</v>
      </c>
      <c r="R121" s="31" t="s">
        <v>8</v>
      </c>
      <c r="S121" s="31" t="s">
        <v>8</v>
      </c>
      <c r="T121" s="31" t="s">
        <v>8</v>
      </c>
      <c r="U121" s="47"/>
      <c r="V121" s="34" t="s">
        <v>8</v>
      </c>
      <c r="W121" s="31" t="s">
        <v>8</v>
      </c>
      <c r="X121" s="31" t="s">
        <v>8</v>
      </c>
      <c r="Y121" s="44"/>
      <c r="Z121" s="13"/>
    </row>
    <row r="122" spans="1:26" ht="29.1" customHeight="1" x14ac:dyDescent="0.35">
      <c r="A122" s="29" t="s">
        <v>511</v>
      </c>
      <c r="B122" s="35" t="s">
        <v>514</v>
      </c>
      <c r="C122" s="28" t="s">
        <v>354</v>
      </c>
      <c r="D122" s="36" t="s">
        <v>512</v>
      </c>
      <c r="E122" s="111" t="str">
        <f t="shared" si="3"/>
        <v>Less than 100 Claims - lower validity</v>
      </c>
      <c r="F122" s="111" t="str">
        <f t="shared" si="4"/>
        <v>Less than 100 Claims - lower validity</v>
      </c>
      <c r="G122" s="111" t="str">
        <f t="shared" si="5"/>
        <v>More than 100 Claims  - higher validity</v>
      </c>
      <c r="H122" s="28" t="s">
        <v>513</v>
      </c>
      <c r="I122" s="28">
        <v>33407</v>
      </c>
      <c r="J122" s="28" t="s">
        <v>131</v>
      </c>
      <c r="K122" s="28" t="s">
        <v>46</v>
      </c>
      <c r="L122" s="28" t="s">
        <v>140</v>
      </c>
      <c r="M122" s="31">
        <v>318</v>
      </c>
      <c r="N122" s="32">
        <v>0.4</v>
      </c>
      <c r="O122" s="32">
        <v>0.1</v>
      </c>
      <c r="P122" s="47">
        <v>3.39</v>
      </c>
      <c r="Q122" s="33">
        <v>234.75</v>
      </c>
      <c r="R122" s="31">
        <v>13</v>
      </c>
      <c r="S122" s="32">
        <v>0.1</v>
      </c>
      <c r="T122" s="32">
        <v>0.1</v>
      </c>
      <c r="U122" s="47">
        <v>1.35</v>
      </c>
      <c r="V122" s="34">
        <v>8865</v>
      </c>
      <c r="W122" s="32">
        <v>0.6</v>
      </c>
      <c r="X122" s="32">
        <v>0.2</v>
      </c>
      <c r="Y122" s="44">
        <v>2.52</v>
      </c>
      <c r="Z122" s="13"/>
    </row>
    <row r="123" spans="1:26" ht="29.1" customHeight="1" x14ac:dyDescent="0.35">
      <c r="A123" s="29" t="s">
        <v>515</v>
      </c>
      <c r="B123" s="28" t="s">
        <v>370</v>
      </c>
      <c r="C123" s="28" t="s">
        <v>354</v>
      </c>
      <c r="D123" s="30" t="s">
        <v>516</v>
      </c>
      <c r="E123" s="111" t="str">
        <f t="shared" si="3"/>
        <v>Less than 100 Claims - lower validity</v>
      </c>
      <c r="F123" s="111" t="str">
        <f t="shared" si="4"/>
        <v>Less than 100 Claims - lower validity</v>
      </c>
      <c r="G123" s="111" t="str">
        <f t="shared" si="5"/>
        <v>More than 100 Claims  - higher validity</v>
      </c>
      <c r="H123" s="28" t="s">
        <v>517</v>
      </c>
      <c r="I123" s="28">
        <v>33136</v>
      </c>
      <c r="J123" s="35" t="s">
        <v>375</v>
      </c>
      <c r="K123" s="28" t="s">
        <v>46</v>
      </c>
      <c r="L123" s="28" t="s">
        <v>140</v>
      </c>
      <c r="M123" s="31">
        <v>185</v>
      </c>
      <c r="N123" s="32">
        <v>0.2</v>
      </c>
      <c r="O123" s="32">
        <v>0.1</v>
      </c>
      <c r="P123" s="47">
        <v>1.87</v>
      </c>
      <c r="Q123" s="33">
        <v>134.33000000000001</v>
      </c>
      <c r="R123" s="31" t="s">
        <v>8</v>
      </c>
      <c r="S123" s="31" t="s">
        <v>8</v>
      </c>
      <c r="T123" s="31" t="s">
        <v>8</v>
      </c>
      <c r="U123" s="47"/>
      <c r="V123" s="34" t="s">
        <v>8</v>
      </c>
      <c r="W123" s="31" t="s">
        <v>8</v>
      </c>
      <c r="X123" s="31" t="s">
        <v>8</v>
      </c>
      <c r="Y123" s="44"/>
      <c r="Z123" s="13"/>
    </row>
    <row r="124" spans="1:26" ht="14.1" customHeight="1" x14ac:dyDescent="0.35">
      <c r="A124" s="29" t="s">
        <v>518</v>
      </c>
      <c r="B124" s="28" t="s">
        <v>521</v>
      </c>
      <c r="C124" s="28" t="s">
        <v>354</v>
      </c>
      <c r="D124" s="36" t="s">
        <v>519</v>
      </c>
      <c r="E124" s="111" t="str">
        <f t="shared" si="3"/>
        <v>Less than 100 Claims - lower validity</v>
      </c>
      <c r="F124" s="111" t="str">
        <f t="shared" si="4"/>
        <v>Less than 100 Claims - lower validity</v>
      </c>
      <c r="G124" s="111" t="str">
        <f t="shared" si="5"/>
        <v>Less than 100 Claims - lower validity</v>
      </c>
      <c r="H124" s="28" t="s">
        <v>520</v>
      </c>
      <c r="I124" s="28">
        <v>33990</v>
      </c>
      <c r="J124" s="28" t="s">
        <v>380</v>
      </c>
      <c r="K124" s="28" t="s">
        <v>46</v>
      </c>
      <c r="L124" s="28">
        <v>2</v>
      </c>
      <c r="M124" s="31">
        <v>30</v>
      </c>
      <c r="N124" s="32">
        <v>0</v>
      </c>
      <c r="O124" s="32">
        <v>0</v>
      </c>
      <c r="P124" s="47">
        <v>3.51</v>
      </c>
      <c r="Q124" s="33">
        <v>251.42</v>
      </c>
      <c r="R124" s="31" t="s">
        <v>8</v>
      </c>
      <c r="S124" s="31" t="s">
        <v>8</v>
      </c>
      <c r="T124" s="31" t="s">
        <v>8</v>
      </c>
      <c r="U124" s="47"/>
      <c r="V124" s="34" t="s">
        <v>8</v>
      </c>
      <c r="W124" s="31" t="s">
        <v>8</v>
      </c>
      <c r="X124" s="31" t="s">
        <v>8</v>
      </c>
      <c r="Y124" s="44"/>
      <c r="Z124" s="13"/>
    </row>
    <row r="125" spans="1:26" ht="43.15" customHeight="1" x14ac:dyDescent="0.35">
      <c r="A125" s="29" t="s">
        <v>522</v>
      </c>
      <c r="B125" s="28" t="s">
        <v>525</v>
      </c>
      <c r="C125" s="28" t="s">
        <v>354</v>
      </c>
      <c r="D125" s="30" t="s">
        <v>523</v>
      </c>
      <c r="E125" s="111" t="str">
        <f t="shared" si="3"/>
        <v>Less than 100 Claims - lower validity</v>
      </c>
      <c r="F125" s="111" t="str">
        <f t="shared" si="4"/>
        <v>Less than 100 Claims - lower validity</v>
      </c>
      <c r="G125" s="111" t="str">
        <f t="shared" si="5"/>
        <v>Less than 100 Claims - lower validity</v>
      </c>
      <c r="H125" s="28" t="s">
        <v>524</v>
      </c>
      <c r="I125" s="28">
        <v>34950</v>
      </c>
      <c r="J125" s="28" t="s">
        <v>131</v>
      </c>
      <c r="K125" s="28" t="s">
        <v>46</v>
      </c>
      <c r="L125" s="28">
        <v>1</v>
      </c>
      <c r="M125" s="31">
        <v>41</v>
      </c>
      <c r="N125" s="32">
        <v>0.2</v>
      </c>
      <c r="O125" s="32">
        <v>0</v>
      </c>
      <c r="P125" s="47">
        <v>10.53</v>
      </c>
      <c r="Q125" s="33">
        <v>740.6</v>
      </c>
      <c r="R125" s="31" t="s">
        <v>8</v>
      </c>
      <c r="S125" s="31" t="s">
        <v>8</v>
      </c>
      <c r="T125" s="31" t="s">
        <v>8</v>
      </c>
      <c r="U125" s="47"/>
      <c r="V125" s="34" t="s">
        <v>8</v>
      </c>
      <c r="W125" s="31" t="s">
        <v>8</v>
      </c>
      <c r="X125" s="31" t="s">
        <v>8</v>
      </c>
      <c r="Y125" s="44"/>
      <c r="Z125" s="13"/>
    </row>
    <row r="126" spans="1:26" ht="14.1" customHeight="1" x14ac:dyDescent="0.35">
      <c r="A126" s="29" t="s">
        <v>526</v>
      </c>
      <c r="B126" s="28" t="s">
        <v>529</v>
      </c>
      <c r="C126" s="28" t="s">
        <v>354</v>
      </c>
      <c r="D126" s="36" t="s">
        <v>527</v>
      </c>
      <c r="E126" s="111" t="str">
        <f t="shared" si="3"/>
        <v>Less than 100 Claims - lower validity</v>
      </c>
      <c r="F126" s="111" t="str">
        <f t="shared" si="4"/>
        <v>Less than 100 Claims - lower validity</v>
      </c>
      <c r="G126" s="111" t="str">
        <f t="shared" si="5"/>
        <v>Less than 100 Claims - lower validity</v>
      </c>
      <c r="H126" s="28" t="s">
        <v>528</v>
      </c>
      <c r="I126" s="28">
        <v>34972</v>
      </c>
      <c r="J126" s="28" t="s">
        <v>131</v>
      </c>
      <c r="K126" s="28" t="s">
        <v>46</v>
      </c>
      <c r="L126" s="28">
        <v>2</v>
      </c>
      <c r="M126" s="31">
        <v>52</v>
      </c>
      <c r="N126" s="32">
        <v>0.1</v>
      </c>
      <c r="O126" s="32">
        <v>0</v>
      </c>
      <c r="P126" s="47">
        <v>8.02</v>
      </c>
      <c r="Q126" s="33">
        <v>605.61</v>
      </c>
      <c r="R126" s="31" t="s">
        <v>8</v>
      </c>
      <c r="S126" s="31" t="s">
        <v>8</v>
      </c>
      <c r="T126" s="31" t="s">
        <v>8</v>
      </c>
      <c r="U126" s="47"/>
      <c r="V126" s="34" t="s">
        <v>8</v>
      </c>
      <c r="W126" s="31" t="s">
        <v>8</v>
      </c>
      <c r="X126" s="31" t="s">
        <v>8</v>
      </c>
      <c r="Y126" s="44"/>
      <c r="Z126" s="13"/>
    </row>
    <row r="127" spans="1:26" ht="29.1" customHeight="1" x14ac:dyDescent="0.35">
      <c r="A127" s="29" t="s">
        <v>530</v>
      </c>
      <c r="B127" s="28" t="s">
        <v>533</v>
      </c>
      <c r="C127" s="28" t="s">
        <v>354</v>
      </c>
      <c r="D127" s="36" t="s">
        <v>531</v>
      </c>
      <c r="E127" s="111" t="str">
        <f t="shared" si="3"/>
        <v>More than 100 Claims  - higher validity</v>
      </c>
      <c r="F127" s="111" t="str">
        <f t="shared" si="4"/>
        <v>More than 100 Claims  - higher validity</v>
      </c>
      <c r="G127" s="111" t="str">
        <f t="shared" si="5"/>
        <v>More than 100 Claims  - higher validity</v>
      </c>
      <c r="H127" s="35" t="s">
        <v>532</v>
      </c>
      <c r="I127" s="28">
        <v>33458</v>
      </c>
      <c r="J127" s="28" t="s">
        <v>79</v>
      </c>
      <c r="K127" s="28" t="s">
        <v>46</v>
      </c>
      <c r="L127" s="28">
        <v>4</v>
      </c>
      <c r="M127" s="31">
        <v>3818</v>
      </c>
      <c r="N127" s="32">
        <v>4.2</v>
      </c>
      <c r="O127" s="32">
        <v>1.6</v>
      </c>
      <c r="P127" s="47">
        <v>2.56</v>
      </c>
      <c r="Q127" s="33">
        <v>182.74</v>
      </c>
      <c r="R127" s="31">
        <v>419</v>
      </c>
      <c r="S127" s="32">
        <v>3.7</v>
      </c>
      <c r="T127" s="32">
        <v>2.5</v>
      </c>
      <c r="U127" s="47">
        <v>1.46</v>
      </c>
      <c r="V127" s="34">
        <v>8751</v>
      </c>
      <c r="W127" s="32">
        <v>7.9</v>
      </c>
      <c r="X127" s="32">
        <v>4.2</v>
      </c>
      <c r="Y127" s="44">
        <v>1.9</v>
      </c>
      <c r="Z127" s="13"/>
    </row>
    <row r="128" spans="1:26" ht="29.1" customHeight="1" x14ac:dyDescent="0.35">
      <c r="A128" s="29" t="s">
        <v>534</v>
      </c>
      <c r="B128" s="28" t="s">
        <v>463</v>
      </c>
      <c r="C128" s="28" t="s">
        <v>354</v>
      </c>
      <c r="D128" s="30" t="s">
        <v>535</v>
      </c>
      <c r="E128" s="111" t="str">
        <f t="shared" si="3"/>
        <v>Less than 100 Claims - lower validity</v>
      </c>
      <c r="F128" s="111" t="str">
        <f t="shared" si="4"/>
        <v>Less than 100 Claims - lower validity</v>
      </c>
      <c r="G128" s="111" t="str">
        <f t="shared" si="5"/>
        <v>Less than 100 Claims - lower validity</v>
      </c>
      <c r="H128" s="35" t="s">
        <v>536</v>
      </c>
      <c r="I128" s="28">
        <v>32308</v>
      </c>
      <c r="J128" s="28" t="s">
        <v>131</v>
      </c>
      <c r="K128" s="28" t="s">
        <v>46</v>
      </c>
      <c r="L128" s="28">
        <v>2</v>
      </c>
      <c r="M128" s="31">
        <v>54</v>
      </c>
      <c r="N128" s="32">
        <v>0</v>
      </c>
      <c r="O128" s="32">
        <v>0</v>
      </c>
      <c r="P128" s="47">
        <v>4.09</v>
      </c>
      <c r="Q128" s="33">
        <v>273.64999999999998</v>
      </c>
      <c r="R128" s="31" t="s">
        <v>8</v>
      </c>
      <c r="S128" s="31" t="s">
        <v>8</v>
      </c>
      <c r="T128" s="31" t="s">
        <v>8</v>
      </c>
      <c r="U128" s="47"/>
      <c r="V128" s="34" t="s">
        <v>8</v>
      </c>
      <c r="W128" s="31" t="s">
        <v>8</v>
      </c>
      <c r="X128" s="31" t="s">
        <v>8</v>
      </c>
      <c r="Y128" s="44"/>
      <c r="Z128" s="13"/>
    </row>
    <row r="129" spans="1:26" ht="29.1" customHeight="1" x14ac:dyDescent="0.35">
      <c r="A129" s="29" t="s">
        <v>537</v>
      </c>
      <c r="B129" s="28" t="s">
        <v>540</v>
      </c>
      <c r="C129" s="28" t="s">
        <v>354</v>
      </c>
      <c r="D129" s="30" t="s">
        <v>538</v>
      </c>
      <c r="E129" s="111" t="str">
        <f t="shared" si="3"/>
        <v>Less than 100 Claims - lower validity</v>
      </c>
      <c r="F129" s="111" t="str">
        <f t="shared" si="4"/>
        <v>Less than 100 Claims - lower validity</v>
      </c>
      <c r="G129" s="111" t="str">
        <f t="shared" si="5"/>
        <v>Less than 100 Claims - lower validity</v>
      </c>
      <c r="H129" s="28" t="s">
        <v>539</v>
      </c>
      <c r="I129" s="28">
        <v>34667</v>
      </c>
      <c r="J129" s="28" t="s">
        <v>131</v>
      </c>
      <c r="K129" s="28" t="s">
        <v>46</v>
      </c>
      <c r="L129" s="28">
        <v>2</v>
      </c>
      <c r="M129" s="31">
        <v>79</v>
      </c>
      <c r="N129" s="32">
        <v>0.2</v>
      </c>
      <c r="O129" s="32">
        <v>0</v>
      </c>
      <c r="P129" s="47">
        <v>9.4600000000000009</v>
      </c>
      <c r="Q129" s="33">
        <v>608.61</v>
      </c>
      <c r="R129" s="31" t="s">
        <v>8</v>
      </c>
      <c r="S129" s="31" t="s">
        <v>8</v>
      </c>
      <c r="T129" s="31" t="s">
        <v>8</v>
      </c>
      <c r="U129" s="47"/>
      <c r="V129" s="34" t="s">
        <v>8</v>
      </c>
      <c r="W129" s="31" t="s">
        <v>8</v>
      </c>
      <c r="X129" s="31" t="s">
        <v>8</v>
      </c>
      <c r="Y129" s="44"/>
      <c r="Z129" s="13"/>
    </row>
    <row r="130" spans="1:26" ht="29.1" customHeight="1" x14ac:dyDescent="0.35">
      <c r="A130" s="29" t="s">
        <v>541</v>
      </c>
      <c r="B130" s="28" t="s">
        <v>544</v>
      </c>
      <c r="C130" s="28" t="s">
        <v>354</v>
      </c>
      <c r="D130" s="36" t="s">
        <v>542</v>
      </c>
      <c r="E130" s="111" t="str">
        <f t="shared" si="3"/>
        <v>More than 100 Claims  - higher validity</v>
      </c>
      <c r="F130" s="111" t="str">
        <f t="shared" si="4"/>
        <v>More than 100 Claims  - higher validity</v>
      </c>
      <c r="G130" s="111" t="str">
        <f t="shared" si="5"/>
        <v>More than 100 Claims  - higher validity</v>
      </c>
      <c r="H130" s="28" t="s">
        <v>543</v>
      </c>
      <c r="I130" s="28">
        <v>33484</v>
      </c>
      <c r="J130" s="35" t="s">
        <v>496</v>
      </c>
      <c r="K130" s="28" t="s">
        <v>46</v>
      </c>
      <c r="L130" s="28">
        <v>1</v>
      </c>
      <c r="M130" s="31">
        <v>1283</v>
      </c>
      <c r="N130" s="32">
        <v>2.2000000000000002</v>
      </c>
      <c r="O130" s="32">
        <v>0.5</v>
      </c>
      <c r="P130" s="47">
        <v>4.5199999999999996</v>
      </c>
      <c r="Q130" s="33">
        <v>320.41000000000003</v>
      </c>
      <c r="R130" s="31">
        <v>117</v>
      </c>
      <c r="S130" s="32">
        <v>3.9</v>
      </c>
      <c r="T130" s="32">
        <v>1.2</v>
      </c>
      <c r="U130" s="47">
        <v>3.09</v>
      </c>
      <c r="V130" s="34">
        <v>18612</v>
      </c>
      <c r="W130" s="32">
        <v>6</v>
      </c>
      <c r="X130" s="32">
        <v>1.7</v>
      </c>
      <c r="Y130" s="44">
        <v>3.49</v>
      </c>
      <c r="Z130" s="13"/>
    </row>
    <row r="131" spans="1:26" ht="29.1" customHeight="1" x14ac:dyDescent="0.35">
      <c r="A131" s="29" t="s">
        <v>545</v>
      </c>
      <c r="B131" s="28" t="s">
        <v>491</v>
      </c>
      <c r="C131" s="28" t="s">
        <v>354</v>
      </c>
      <c r="D131" s="30" t="s">
        <v>546</v>
      </c>
      <c r="E131" s="111" t="str">
        <f t="shared" si="3"/>
        <v>More than 100 Claims  - higher validity</v>
      </c>
      <c r="F131" s="111" t="str">
        <f t="shared" si="4"/>
        <v>More than 100 Claims  - higher validity</v>
      </c>
      <c r="G131" s="111" t="str">
        <f t="shared" si="5"/>
        <v>More than 100 Claims  - higher validity</v>
      </c>
      <c r="H131" s="28" t="s">
        <v>547</v>
      </c>
      <c r="I131" s="28">
        <v>33428</v>
      </c>
      <c r="J131" s="35" t="s">
        <v>496</v>
      </c>
      <c r="K131" s="28" t="s">
        <v>46</v>
      </c>
      <c r="L131" s="28">
        <v>1</v>
      </c>
      <c r="M131" s="31">
        <v>1870</v>
      </c>
      <c r="N131" s="32">
        <v>2.1</v>
      </c>
      <c r="O131" s="32">
        <v>0.7</v>
      </c>
      <c r="P131" s="47">
        <v>3.04</v>
      </c>
      <c r="Q131" s="33">
        <v>214.28</v>
      </c>
      <c r="R131" s="31">
        <v>284</v>
      </c>
      <c r="S131" s="32">
        <v>3.9</v>
      </c>
      <c r="T131" s="32">
        <v>1.8</v>
      </c>
      <c r="U131" s="47">
        <v>2.21</v>
      </c>
      <c r="V131" s="34">
        <v>14217</v>
      </c>
      <c r="W131" s="32">
        <v>6.1</v>
      </c>
      <c r="X131" s="32">
        <v>2.5</v>
      </c>
      <c r="Y131" s="44">
        <v>2.4500000000000002</v>
      </c>
      <c r="Z131" s="13"/>
    </row>
    <row r="132" spans="1:26" ht="14.1" customHeight="1" x14ac:dyDescent="0.35">
      <c r="A132" s="29" t="s">
        <v>548</v>
      </c>
      <c r="B132" s="28" t="s">
        <v>551</v>
      </c>
      <c r="C132" s="28" t="s">
        <v>354</v>
      </c>
      <c r="D132" s="36" t="s">
        <v>549</v>
      </c>
      <c r="E132" s="111" t="str">
        <f t="shared" si="3"/>
        <v>More than 100 Claims  - higher validity</v>
      </c>
      <c r="F132" s="111" t="str">
        <f t="shared" si="4"/>
        <v>More than 100 Claims  - higher validity</v>
      </c>
      <c r="G132" s="111" t="str">
        <f t="shared" si="5"/>
        <v>More than 100 Claims  - higher validity</v>
      </c>
      <c r="H132" s="28" t="s">
        <v>550</v>
      </c>
      <c r="I132" s="28">
        <v>33470</v>
      </c>
      <c r="J132" s="28" t="s">
        <v>131</v>
      </c>
      <c r="K132" s="28" t="s">
        <v>46</v>
      </c>
      <c r="L132" s="28">
        <v>2</v>
      </c>
      <c r="M132" s="31">
        <v>3589</v>
      </c>
      <c r="N132" s="32">
        <v>4.8</v>
      </c>
      <c r="O132" s="32">
        <v>1.5</v>
      </c>
      <c r="P132" s="47">
        <v>3.28</v>
      </c>
      <c r="Q132" s="33">
        <v>236.2</v>
      </c>
      <c r="R132" s="31">
        <v>709</v>
      </c>
      <c r="S132" s="32">
        <v>8.1999999999999993</v>
      </c>
      <c r="T132" s="32">
        <v>5.0999999999999996</v>
      </c>
      <c r="U132" s="47">
        <v>1.6</v>
      </c>
      <c r="V132" s="34">
        <v>10715</v>
      </c>
      <c r="W132" s="32">
        <v>13</v>
      </c>
      <c r="X132" s="32">
        <v>6.6</v>
      </c>
      <c r="Y132" s="44">
        <v>1.97</v>
      </c>
      <c r="Z132" s="13"/>
    </row>
    <row r="133" spans="1:26" ht="29.1" customHeight="1" x14ac:dyDescent="0.35">
      <c r="A133" s="29" t="s">
        <v>552</v>
      </c>
      <c r="B133" s="28" t="s">
        <v>555</v>
      </c>
      <c r="C133" s="28" t="s">
        <v>354</v>
      </c>
      <c r="D133" s="30" t="s">
        <v>553</v>
      </c>
      <c r="E133" s="111" t="str">
        <f t="shared" si="3"/>
        <v>More than 100 Claims  - higher validity</v>
      </c>
      <c r="F133" s="111" t="str">
        <f t="shared" si="4"/>
        <v>More than 100 Claims  - higher validity</v>
      </c>
      <c r="G133" s="111" t="str">
        <f t="shared" si="5"/>
        <v>More than 100 Claims  - higher validity</v>
      </c>
      <c r="H133" s="35" t="s">
        <v>554</v>
      </c>
      <c r="I133" s="28">
        <v>33414</v>
      </c>
      <c r="J133" s="35" t="s">
        <v>556</v>
      </c>
      <c r="K133" s="28" t="s">
        <v>46</v>
      </c>
      <c r="L133" s="28">
        <v>1</v>
      </c>
      <c r="M133" s="31">
        <v>4605</v>
      </c>
      <c r="N133" s="32">
        <v>3.6</v>
      </c>
      <c r="O133" s="32">
        <v>2.2999999999999998</v>
      </c>
      <c r="P133" s="47">
        <v>1.56</v>
      </c>
      <c r="Q133" s="33">
        <v>111.92</v>
      </c>
      <c r="R133" s="31">
        <v>774</v>
      </c>
      <c r="S133" s="32">
        <v>7.5</v>
      </c>
      <c r="T133" s="32">
        <v>5.5</v>
      </c>
      <c r="U133" s="47">
        <v>1.37</v>
      </c>
      <c r="V133" s="34">
        <v>9254</v>
      </c>
      <c r="W133" s="32">
        <v>11.1</v>
      </c>
      <c r="X133" s="32">
        <v>7.8</v>
      </c>
      <c r="Y133" s="44">
        <v>1.43</v>
      </c>
      <c r="Z133" s="13"/>
    </row>
    <row r="134" spans="1:26" ht="29.1" customHeight="1" x14ac:dyDescent="0.35">
      <c r="A134" s="29" t="s">
        <v>557</v>
      </c>
      <c r="B134" s="28" t="s">
        <v>560</v>
      </c>
      <c r="C134" s="28" t="s">
        <v>354</v>
      </c>
      <c r="D134" s="30" t="s">
        <v>558</v>
      </c>
      <c r="E134" s="111" t="str">
        <f t="shared" ref="E134:E197" si="6">IF(OR(M134&lt;100,M134="",R134&lt;100,R134=""),"Less than 100 Claims - lower validity", "More than 100 Claims  - higher validity")</f>
        <v>Less than 100 Claims - lower validity</v>
      </c>
      <c r="F134" s="111" t="str">
        <f t="shared" ref="F134:F197" si="7">IF(OR(R134&lt;100,R134=""),"Less than 100 Claims - lower validity", "More than 100 Claims  - higher validity")</f>
        <v>Less than 100 Claims - lower validity</v>
      </c>
      <c r="G134" s="111" t="str">
        <f t="shared" ref="G134:G197" si="8">IF(OR(M134&lt;100,M134=""),"Less than 100 Claims - lower validity", "More than 100 Claims  - higher validity")</f>
        <v>More than 100 Claims  - higher validity</v>
      </c>
      <c r="H134" s="28" t="s">
        <v>559</v>
      </c>
      <c r="I134" s="28">
        <v>33065</v>
      </c>
      <c r="J134" s="28" t="s">
        <v>410</v>
      </c>
      <c r="K134" s="28" t="s">
        <v>46</v>
      </c>
      <c r="L134" s="28">
        <v>2</v>
      </c>
      <c r="M134" s="31">
        <v>111</v>
      </c>
      <c r="N134" s="32">
        <v>0.1</v>
      </c>
      <c r="O134" s="32">
        <v>0.1</v>
      </c>
      <c r="P134" s="47">
        <v>1.89</v>
      </c>
      <c r="Q134" s="33">
        <v>136.47</v>
      </c>
      <c r="R134" s="31">
        <v>17</v>
      </c>
      <c r="S134" s="32">
        <v>0.1</v>
      </c>
      <c r="T134" s="32">
        <v>0.1</v>
      </c>
      <c r="U134" s="47">
        <v>1.21</v>
      </c>
      <c r="V134" s="34">
        <v>7730</v>
      </c>
      <c r="W134" s="32">
        <v>0.2</v>
      </c>
      <c r="X134" s="32">
        <v>0.2</v>
      </c>
      <c r="Y134" s="44">
        <v>1.47</v>
      </c>
      <c r="Z134" s="13"/>
    </row>
    <row r="135" spans="1:26" ht="29.1" customHeight="1" x14ac:dyDescent="0.35">
      <c r="A135" s="29" t="s">
        <v>561</v>
      </c>
      <c r="B135" s="35" t="s">
        <v>514</v>
      </c>
      <c r="C135" s="28" t="s">
        <v>354</v>
      </c>
      <c r="D135" s="30" t="s">
        <v>208</v>
      </c>
      <c r="E135" s="111" t="str">
        <f t="shared" si="6"/>
        <v>More than 100 Claims  - higher validity</v>
      </c>
      <c r="F135" s="111" t="str">
        <f t="shared" si="7"/>
        <v>More than 100 Claims  - higher validity</v>
      </c>
      <c r="G135" s="111" t="str">
        <f t="shared" si="8"/>
        <v>More than 100 Claims  - higher validity</v>
      </c>
      <c r="H135" s="28" t="s">
        <v>562</v>
      </c>
      <c r="I135" s="28">
        <v>33401</v>
      </c>
      <c r="J135" s="35" t="s">
        <v>496</v>
      </c>
      <c r="K135" s="28" t="s">
        <v>46</v>
      </c>
      <c r="L135" s="28">
        <v>2</v>
      </c>
      <c r="M135" s="31">
        <v>4622</v>
      </c>
      <c r="N135" s="32">
        <v>4.5</v>
      </c>
      <c r="O135" s="32">
        <v>1.5</v>
      </c>
      <c r="P135" s="47">
        <v>2.96</v>
      </c>
      <c r="Q135" s="33">
        <v>209.97</v>
      </c>
      <c r="R135" s="31">
        <v>325</v>
      </c>
      <c r="S135" s="32">
        <v>5.3</v>
      </c>
      <c r="T135" s="32">
        <v>2.6</v>
      </c>
      <c r="U135" s="47">
        <v>2.0299999999999998</v>
      </c>
      <c r="V135" s="34">
        <v>12735</v>
      </c>
      <c r="W135" s="32">
        <v>9.8000000000000007</v>
      </c>
      <c r="X135" s="32">
        <v>4.0999999999999996</v>
      </c>
      <c r="Y135" s="44">
        <v>2.37</v>
      </c>
      <c r="Z135" s="13"/>
    </row>
    <row r="136" spans="1:26" ht="29.1" customHeight="1" x14ac:dyDescent="0.35">
      <c r="A136" s="29" t="s">
        <v>563</v>
      </c>
      <c r="B136" s="35" t="s">
        <v>514</v>
      </c>
      <c r="C136" s="28" t="s">
        <v>354</v>
      </c>
      <c r="D136" s="30" t="s">
        <v>564</v>
      </c>
      <c r="E136" s="111" t="str">
        <f t="shared" si="6"/>
        <v>More than 100 Claims  - higher validity</v>
      </c>
      <c r="F136" s="111" t="str">
        <f t="shared" si="7"/>
        <v>More than 100 Claims  - higher validity</v>
      </c>
      <c r="G136" s="111" t="str">
        <f t="shared" si="8"/>
        <v>More than 100 Claims  - higher validity</v>
      </c>
      <c r="H136" s="28" t="s">
        <v>565</v>
      </c>
      <c r="I136" s="28">
        <v>33407</v>
      </c>
      <c r="J136" s="35" t="s">
        <v>496</v>
      </c>
      <c r="K136" s="28" t="s">
        <v>46</v>
      </c>
      <c r="L136" s="28">
        <v>2</v>
      </c>
      <c r="M136" s="31">
        <v>2555</v>
      </c>
      <c r="N136" s="32">
        <v>3.2</v>
      </c>
      <c r="O136" s="32">
        <v>0.7</v>
      </c>
      <c r="P136" s="47">
        <v>4.5599999999999996</v>
      </c>
      <c r="Q136" s="33">
        <v>323.92</v>
      </c>
      <c r="R136" s="31">
        <v>402</v>
      </c>
      <c r="S136" s="32">
        <v>8.3000000000000007</v>
      </c>
      <c r="T136" s="32">
        <v>3.5</v>
      </c>
      <c r="U136" s="47">
        <v>2.4</v>
      </c>
      <c r="V136" s="34">
        <v>16452</v>
      </c>
      <c r="W136" s="32">
        <v>11.6</v>
      </c>
      <c r="X136" s="32">
        <v>4.2</v>
      </c>
      <c r="Y136" s="44">
        <v>2.77</v>
      </c>
      <c r="Z136" s="13"/>
    </row>
    <row r="137" spans="1:26" ht="29.1" customHeight="1" x14ac:dyDescent="0.35">
      <c r="A137" s="29" t="s">
        <v>566</v>
      </c>
      <c r="B137" s="28" t="s">
        <v>569</v>
      </c>
      <c r="C137" s="28" t="s">
        <v>354</v>
      </c>
      <c r="D137" s="30" t="s">
        <v>567</v>
      </c>
      <c r="E137" s="111" t="str">
        <f t="shared" si="6"/>
        <v>Less than 100 Claims - lower validity</v>
      </c>
      <c r="F137" s="111" t="str">
        <f t="shared" si="7"/>
        <v>Less than 100 Claims - lower validity</v>
      </c>
      <c r="G137" s="111" t="str">
        <f t="shared" si="8"/>
        <v>More than 100 Claims  - higher validity</v>
      </c>
      <c r="H137" s="28" t="s">
        <v>568</v>
      </c>
      <c r="I137" s="28">
        <v>33331</v>
      </c>
      <c r="J137" s="35" t="s">
        <v>570</v>
      </c>
      <c r="K137" s="28" t="s">
        <v>46</v>
      </c>
      <c r="L137" s="28">
        <v>2</v>
      </c>
      <c r="M137" s="31">
        <v>459</v>
      </c>
      <c r="N137" s="32">
        <v>0.4</v>
      </c>
      <c r="O137" s="32">
        <v>0.4</v>
      </c>
      <c r="P137" s="47">
        <v>0.96</v>
      </c>
      <c r="Q137" s="33">
        <v>67.78</v>
      </c>
      <c r="R137" s="31">
        <v>66</v>
      </c>
      <c r="S137" s="32">
        <v>1.3</v>
      </c>
      <c r="T137" s="32">
        <v>0.9</v>
      </c>
      <c r="U137" s="47">
        <v>1.44</v>
      </c>
      <c r="V137" s="34">
        <v>9483</v>
      </c>
      <c r="W137" s="32">
        <v>1.7</v>
      </c>
      <c r="X137" s="32">
        <v>1.3</v>
      </c>
      <c r="Y137" s="44">
        <v>1.28</v>
      </c>
      <c r="Z137" s="13"/>
    </row>
    <row r="138" spans="1:26" ht="29.1" customHeight="1" x14ac:dyDescent="0.35">
      <c r="A138" s="29" t="s">
        <v>571</v>
      </c>
      <c r="B138" s="28" t="s">
        <v>574</v>
      </c>
      <c r="C138" s="28" t="s">
        <v>354</v>
      </c>
      <c r="D138" s="36" t="s">
        <v>572</v>
      </c>
      <c r="E138" s="111" t="str">
        <f t="shared" si="6"/>
        <v>Less than 100 Claims - lower validity</v>
      </c>
      <c r="F138" s="111" t="str">
        <f t="shared" si="7"/>
        <v>Less than 100 Claims - lower validity</v>
      </c>
      <c r="G138" s="111" t="str">
        <f t="shared" si="8"/>
        <v>Less than 100 Claims - lower validity</v>
      </c>
      <c r="H138" s="28" t="s">
        <v>573</v>
      </c>
      <c r="I138" s="28">
        <v>33146</v>
      </c>
      <c r="J138" s="35" t="s">
        <v>371</v>
      </c>
      <c r="K138" s="28" t="s">
        <v>46</v>
      </c>
      <c r="L138" s="28">
        <v>3</v>
      </c>
      <c r="M138" s="31">
        <v>22</v>
      </c>
      <c r="N138" s="32">
        <v>0.1</v>
      </c>
      <c r="O138" s="32">
        <v>0</v>
      </c>
      <c r="P138" s="47">
        <v>2.5299999999999998</v>
      </c>
      <c r="Q138" s="33">
        <v>178.27</v>
      </c>
      <c r="R138" s="31" t="s">
        <v>8</v>
      </c>
      <c r="S138" s="31" t="s">
        <v>8</v>
      </c>
      <c r="T138" s="31" t="s">
        <v>8</v>
      </c>
      <c r="U138" s="47"/>
      <c r="V138" s="34" t="s">
        <v>8</v>
      </c>
      <c r="W138" s="31" t="s">
        <v>8</v>
      </c>
      <c r="X138" s="31" t="s">
        <v>8</v>
      </c>
      <c r="Y138" s="44"/>
      <c r="Z138" s="13"/>
    </row>
    <row r="139" spans="1:26" ht="29.1" customHeight="1" x14ac:dyDescent="0.35">
      <c r="A139" s="29" t="s">
        <v>575</v>
      </c>
      <c r="B139" s="28" t="s">
        <v>578</v>
      </c>
      <c r="C139" s="28" t="s">
        <v>354</v>
      </c>
      <c r="D139" s="30" t="s">
        <v>576</v>
      </c>
      <c r="E139" s="111" t="str">
        <f t="shared" si="6"/>
        <v>Less than 100 Claims - lower validity</v>
      </c>
      <c r="F139" s="111" t="str">
        <f t="shared" si="7"/>
        <v>Less than 100 Claims - lower validity</v>
      </c>
      <c r="G139" s="111" t="str">
        <f t="shared" si="8"/>
        <v>More than 100 Claims  - higher validity</v>
      </c>
      <c r="H139" s="35" t="s">
        <v>577</v>
      </c>
      <c r="I139" s="28">
        <v>33440</v>
      </c>
      <c r="J139" s="28" t="s">
        <v>61</v>
      </c>
      <c r="K139" s="28" t="s">
        <v>236</v>
      </c>
      <c r="L139" s="28">
        <v>3</v>
      </c>
      <c r="M139" s="31">
        <v>134</v>
      </c>
      <c r="N139" s="32">
        <v>0.1</v>
      </c>
      <c r="O139" s="32">
        <v>0</v>
      </c>
      <c r="P139" s="47">
        <v>1.79</v>
      </c>
      <c r="Q139" s="33">
        <v>230.91</v>
      </c>
      <c r="R139" s="31" t="s">
        <v>8</v>
      </c>
      <c r="S139" s="31" t="s">
        <v>8</v>
      </c>
      <c r="T139" s="31" t="s">
        <v>8</v>
      </c>
      <c r="U139" s="47"/>
      <c r="V139" s="34" t="s">
        <v>8</v>
      </c>
      <c r="W139" s="31" t="s">
        <v>8</v>
      </c>
      <c r="X139" s="31" t="s">
        <v>8</v>
      </c>
      <c r="Y139" s="44"/>
      <c r="Z139" s="13"/>
    </row>
    <row r="140" spans="1:26" ht="14.1" customHeight="1" x14ac:dyDescent="0.35">
      <c r="A140" s="29" t="s">
        <v>579</v>
      </c>
      <c r="B140" s="28" t="s">
        <v>582</v>
      </c>
      <c r="C140" s="28" t="s">
        <v>354</v>
      </c>
      <c r="D140" s="36" t="s">
        <v>580</v>
      </c>
      <c r="E140" s="111" t="str">
        <f t="shared" si="6"/>
        <v>Less than 100 Claims - lower validity</v>
      </c>
      <c r="F140" s="111" t="str">
        <f t="shared" si="7"/>
        <v>Less than 100 Claims - lower validity</v>
      </c>
      <c r="G140" s="111" t="str">
        <f t="shared" si="8"/>
        <v>Less than 100 Claims - lower validity</v>
      </c>
      <c r="H140" s="28" t="s">
        <v>581</v>
      </c>
      <c r="I140" s="28">
        <v>33050</v>
      </c>
      <c r="J140" s="28" t="s">
        <v>61</v>
      </c>
      <c r="K140" s="28" t="s">
        <v>236</v>
      </c>
      <c r="L140" s="28">
        <v>3</v>
      </c>
      <c r="M140" s="31">
        <v>20</v>
      </c>
      <c r="N140" s="32">
        <v>0</v>
      </c>
      <c r="O140" s="32">
        <v>0</v>
      </c>
      <c r="P140" s="47">
        <v>2.38</v>
      </c>
      <c r="Q140" s="33">
        <v>253.24</v>
      </c>
      <c r="R140" s="31" t="s">
        <v>8</v>
      </c>
      <c r="S140" s="31" t="s">
        <v>8</v>
      </c>
      <c r="T140" s="31" t="s">
        <v>8</v>
      </c>
      <c r="U140" s="47"/>
      <c r="V140" s="34" t="s">
        <v>8</v>
      </c>
      <c r="W140" s="31" t="s">
        <v>8</v>
      </c>
      <c r="X140" s="31" t="s">
        <v>8</v>
      </c>
      <c r="Y140" s="44"/>
      <c r="Z140" s="13"/>
    </row>
    <row r="141" spans="1:26" ht="29.1" customHeight="1" x14ac:dyDescent="0.35">
      <c r="A141" s="29" t="s">
        <v>583</v>
      </c>
      <c r="B141" s="28" t="s">
        <v>586</v>
      </c>
      <c r="C141" s="28" t="s">
        <v>587</v>
      </c>
      <c r="D141" s="30" t="s">
        <v>584</v>
      </c>
      <c r="E141" s="111" t="str">
        <f t="shared" si="6"/>
        <v>Less than 100 Claims - lower validity</v>
      </c>
      <c r="F141" s="111" t="str">
        <f t="shared" si="7"/>
        <v>Less than 100 Claims - lower validity</v>
      </c>
      <c r="G141" s="111" t="str">
        <f t="shared" si="8"/>
        <v>More than 100 Claims  - higher validity</v>
      </c>
      <c r="H141" s="35" t="s">
        <v>585</v>
      </c>
      <c r="I141" s="28">
        <v>30041</v>
      </c>
      <c r="J141" s="35" t="s">
        <v>588</v>
      </c>
      <c r="K141" s="28" t="s">
        <v>46</v>
      </c>
      <c r="L141" s="28">
        <v>2</v>
      </c>
      <c r="M141" s="31">
        <v>980</v>
      </c>
      <c r="N141" s="32">
        <v>1.3</v>
      </c>
      <c r="O141" s="32">
        <v>0.3</v>
      </c>
      <c r="P141" s="47">
        <v>3.79</v>
      </c>
      <c r="Q141" s="33">
        <v>260.14999999999998</v>
      </c>
      <c r="R141" s="31">
        <v>51</v>
      </c>
      <c r="S141" s="32">
        <v>0.5</v>
      </c>
      <c r="T141" s="32">
        <v>0.3</v>
      </c>
      <c r="U141" s="47">
        <v>1.72</v>
      </c>
      <c r="V141" s="34">
        <v>10488</v>
      </c>
      <c r="W141" s="32">
        <v>1.8</v>
      </c>
      <c r="X141" s="32">
        <v>0.6</v>
      </c>
      <c r="Y141" s="44">
        <v>2.81</v>
      </c>
      <c r="Z141" s="13"/>
    </row>
    <row r="142" spans="1:26" ht="14.1" customHeight="1" x14ac:dyDescent="0.35">
      <c r="A142" s="29" t="s">
        <v>589</v>
      </c>
      <c r="B142" s="28" t="s">
        <v>592</v>
      </c>
      <c r="C142" s="28" t="s">
        <v>587</v>
      </c>
      <c r="D142" s="36" t="s">
        <v>590</v>
      </c>
      <c r="E142" s="111" t="str">
        <f t="shared" si="6"/>
        <v>Less than 100 Claims - lower validity</v>
      </c>
      <c r="F142" s="111" t="str">
        <f t="shared" si="7"/>
        <v>Less than 100 Claims - lower validity</v>
      </c>
      <c r="G142" s="111" t="str">
        <f t="shared" si="8"/>
        <v>Less than 100 Claims - lower validity</v>
      </c>
      <c r="H142" s="28" t="s">
        <v>591</v>
      </c>
      <c r="I142" s="28">
        <v>30606</v>
      </c>
      <c r="J142" s="28" t="s">
        <v>429</v>
      </c>
      <c r="K142" s="28" t="s">
        <v>46</v>
      </c>
      <c r="L142" s="28">
        <v>3</v>
      </c>
      <c r="M142" s="31">
        <v>28</v>
      </c>
      <c r="N142" s="32">
        <v>0</v>
      </c>
      <c r="O142" s="32">
        <v>0</v>
      </c>
      <c r="P142" s="47">
        <v>2.4700000000000002</v>
      </c>
      <c r="Q142" s="33">
        <v>170.58</v>
      </c>
      <c r="R142" s="31" t="s">
        <v>8</v>
      </c>
      <c r="S142" s="31" t="s">
        <v>8</v>
      </c>
      <c r="T142" s="31" t="s">
        <v>8</v>
      </c>
      <c r="U142" s="47"/>
      <c r="V142" s="34" t="s">
        <v>8</v>
      </c>
      <c r="W142" s="31" t="s">
        <v>8</v>
      </c>
      <c r="X142" s="31" t="s">
        <v>8</v>
      </c>
      <c r="Y142" s="44"/>
      <c r="Z142" s="13"/>
    </row>
    <row r="143" spans="1:26" ht="29.1" customHeight="1" x14ac:dyDescent="0.35">
      <c r="A143" s="29" t="s">
        <v>593</v>
      </c>
      <c r="B143" s="28" t="s">
        <v>596</v>
      </c>
      <c r="C143" s="28" t="s">
        <v>587</v>
      </c>
      <c r="D143" s="30" t="s">
        <v>594</v>
      </c>
      <c r="E143" s="111" t="str">
        <f t="shared" si="6"/>
        <v>Less than 100 Claims - lower validity</v>
      </c>
      <c r="F143" s="111" t="str">
        <f t="shared" si="7"/>
        <v>Less than 100 Claims - lower validity</v>
      </c>
      <c r="G143" s="111" t="str">
        <f t="shared" si="8"/>
        <v>Less than 100 Claims - lower validity</v>
      </c>
      <c r="H143" s="28" t="s">
        <v>595</v>
      </c>
      <c r="I143" s="28">
        <v>31703</v>
      </c>
      <c r="J143" s="35" t="s">
        <v>597</v>
      </c>
      <c r="K143" s="28" t="s">
        <v>46</v>
      </c>
      <c r="L143" s="28">
        <v>2</v>
      </c>
      <c r="M143" s="31">
        <v>26</v>
      </c>
      <c r="N143" s="32">
        <v>0</v>
      </c>
      <c r="O143" s="32">
        <v>0</v>
      </c>
      <c r="P143" s="47">
        <v>3.44</v>
      </c>
      <c r="Q143" s="33">
        <v>236.32</v>
      </c>
      <c r="R143" s="31" t="s">
        <v>8</v>
      </c>
      <c r="S143" s="31" t="s">
        <v>8</v>
      </c>
      <c r="T143" s="31" t="s">
        <v>8</v>
      </c>
      <c r="U143" s="47"/>
      <c r="V143" s="34" t="s">
        <v>8</v>
      </c>
      <c r="W143" s="31" t="s">
        <v>8</v>
      </c>
      <c r="X143" s="31" t="s">
        <v>8</v>
      </c>
      <c r="Y143" s="44"/>
      <c r="Z143" s="13"/>
    </row>
    <row r="144" spans="1:26" ht="29.1" customHeight="1" x14ac:dyDescent="0.35">
      <c r="A144" s="29" t="s">
        <v>598</v>
      </c>
      <c r="B144" s="28" t="s">
        <v>601</v>
      </c>
      <c r="C144" s="28" t="s">
        <v>587</v>
      </c>
      <c r="D144" s="30" t="s">
        <v>599</v>
      </c>
      <c r="E144" s="111" t="str">
        <f t="shared" si="6"/>
        <v>Less than 100 Claims - lower validity</v>
      </c>
      <c r="F144" s="111" t="str">
        <f t="shared" si="7"/>
        <v>Less than 100 Claims - lower validity</v>
      </c>
      <c r="G144" s="111" t="str">
        <f t="shared" si="8"/>
        <v>More than 100 Claims  - higher validity</v>
      </c>
      <c r="H144" s="35" t="s">
        <v>600</v>
      </c>
      <c r="I144" s="28">
        <v>30115</v>
      </c>
      <c r="J144" s="35" t="s">
        <v>588</v>
      </c>
      <c r="K144" s="28" t="s">
        <v>46</v>
      </c>
      <c r="L144" s="28">
        <v>2</v>
      </c>
      <c r="M144" s="31">
        <v>251</v>
      </c>
      <c r="N144" s="32">
        <v>0.3</v>
      </c>
      <c r="O144" s="32">
        <v>0.1</v>
      </c>
      <c r="P144" s="47">
        <v>3.19</v>
      </c>
      <c r="Q144" s="33">
        <v>174.99</v>
      </c>
      <c r="R144" s="31" t="s">
        <v>8</v>
      </c>
      <c r="S144" s="31" t="s">
        <v>8</v>
      </c>
      <c r="T144" s="31" t="s">
        <v>8</v>
      </c>
      <c r="U144" s="47"/>
      <c r="V144" s="34" t="s">
        <v>8</v>
      </c>
      <c r="W144" s="31" t="s">
        <v>8</v>
      </c>
      <c r="X144" s="31" t="s">
        <v>8</v>
      </c>
      <c r="Y144" s="44"/>
      <c r="Z144" s="13"/>
    </row>
    <row r="145" spans="1:26" ht="29.1" customHeight="1" x14ac:dyDescent="0.35">
      <c r="A145" s="29" t="s">
        <v>602</v>
      </c>
      <c r="B145" s="28" t="s">
        <v>605</v>
      </c>
      <c r="C145" s="28" t="s">
        <v>587</v>
      </c>
      <c r="D145" s="30" t="s">
        <v>603</v>
      </c>
      <c r="E145" s="111" t="str">
        <f t="shared" si="6"/>
        <v>Less than 100 Claims - lower validity</v>
      </c>
      <c r="F145" s="111" t="str">
        <f t="shared" si="7"/>
        <v>Less than 100 Claims - lower validity</v>
      </c>
      <c r="G145" s="111" t="str">
        <f t="shared" si="8"/>
        <v>More than 100 Claims  - higher validity</v>
      </c>
      <c r="H145" s="35" t="s">
        <v>604</v>
      </c>
      <c r="I145" s="28">
        <v>30322</v>
      </c>
      <c r="J145" s="28" t="s">
        <v>606</v>
      </c>
      <c r="K145" s="28" t="s">
        <v>46</v>
      </c>
      <c r="L145" s="28">
        <v>4</v>
      </c>
      <c r="M145" s="31">
        <v>141</v>
      </c>
      <c r="N145" s="32">
        <v>0.2</v>
      </c>
      <c r="O145" s="32">
        <v>0.1</v>
      </c>
      <c r="P145" s="47">
        <v>2.58</v>
      </c>
      <c r="Q145" s="33">
        <v>181.23</v>
      </c>
      <c r="R145" s="31">
        <v>15</v>
      </c>
      <c r="S145" s="32">
        <v>0.7</v>
      </c>
      <c r="T145" s="32">
        <v>0.4</v>
      </c>
      <c r="U145" s="47">
        <v>1.62</v>
      </c>
      <c r="V145" s="34">
        <v>13832</v>
      </c>
      <c r="W145" s="32">
        <v>0.9</v>
      </c>
      <c r="X145" s="32">
        <v>0.5</v>
      </c>
      <c r="Y145" s="44">
        <v>1.79</v>
      </c>
      <c r="Z145" s="13"/>
    </row>
    <row r="146" spans="1:26" ht="29.1" customHeight="1" x14ac:dyDescent="0.35">
      <c r="A146" s="29" t="s">
        <v>607</v>
      </c>
      <c r="B146" s="28" t="s">
        <v>610</v>
      </c>
      <c r="C146" s="28" t="s">
        <v>587</v>
      </c>
      <c r="D146" s="30" t="s">
        <v>608</v>
      </c>
      <c r="E146" s="111" t="str">
        <f t="shared" si="6"/>
        <v>Less than 100 Claims - lower validity</v>
      </c>
      <c r="F146" s="111" t="str">
        <f t="shared" si="7"/>
        <v>Less than 100 Claims - lower validity</v>
      </c>
      <c r="G146" s="111" t="str">
        <f t="shared" si="8"/>
        <v>Less than 100 Claims - lower validity</v>
      </c>
      <c r="H146" s="28" t="s">
        <v>609</v>
      </c>
      <c r="I146" s="28">
        <v>30117</v>
      </c>
      <c r="J146" s="28" t="s">
        <v>611</v>
      </c>
      <c r="K146" s="28" t="s">
        <v>46</v>
      </c>
      <c r="L146" s="28">
        <v>2</v>
      </c>
      <c r="M146" s="31">
        <v>76</v>
      </c>
      <c r="N146" s="32">
        <v>0.1</v>
      </c>
      <c r="O146" s="32">
        <v>0</v>
      </c>
      <c r="P146" s="47">
        <v>4.13</v>
      </c>
      <c r="Q146" s="33">
        <v>300.14999999999998</v>
      </c>
      <c r="R146" s="31" t="s">
        <v>8</v>
      </c>
      <c r="S146" s="31" t="s">
        <v>8</v>
      </c>
      <c r="T146" s="31" t="s">
        <v>8</v>
      </c>
      <c r="U146" s="47"/>
      <c r="V146" s="34" t="s">
        <v>8</v>
      </c>
      <c r="W146" s="31" t="s">
        <v>8</v>
      </c>
      <c r="X146" s="31" t="s">
        <v>8</v>
      </c>
      <c r="Y146" s="44"/>
      <c r="Z146" s="13"/>
    </row>
    <row r="147" spans="1:26" ht="29.1" customHeight="1" x14ac:dyDescent="0.35">
      <c r="A147" s="29" t="s">
        <v>612</v>
      </c>
      <c r="B147" s="28" t="s">
        <v>615</v>
      </c>
      <c r="C147" s="28" t="s">
        <v>587</v>
      </c>
      <c r="D147" s="30" t="s">
        <v>613</v>
      </c>
      <c r="E147" s="111" t="str">
        <f t="shared" si="6"/>
        <v>Less than 100 Claims - lower validity</v>
      </c>
      <c r="F147" s="111" t="str">
        <f t="shared" si="7"/>
        <v>Less than 100 Claims - lower validity</v>
      </c>
      <c r="G147" s="111" t="str">
        <f t="shared" si="8"/>
        <v>Less than 100 Claims - lower validity</v>
      </c>
      <c r="H147" s="28" t="s">
        <v>614</v>
      </c>
      <c r="I147" s="28">
        <v>30240</v>
      </c>
      <c r="J147" s="35" t="s">
        <v>616</v>
      </c>
      <c r="K147" s="28" t="s">
        <v>46</v>
      </c>
      <c r="L147" s="28">
        <v>4</v>
      </c>
      <c r="M147" s="31">
        <v>33</v>
      </c>
      <c r="N147" s="32">
        <v>0</v>
      </c>
      <c r="O147" s="32">
        <v>0</v>
      </c>
      <c r="P147" s="47">
        <v>5.17</v>
      </c>
      <c r="Q147" s="33">
        <v>362.25</v>
      </c>
      <c r="R147" s="31" t="s">
        <v>8</v>
      </c>
      <c r="S147" s="31" t="s">
        <v>8</v>
      </c>
      <c r="T147" s="31" t="s">
        <v>8</v>
      </c>
      <c r="U147" s="47"/>
      <c r="V147" s="34" t="s">
        <v>8</v>
      </c>
      <c r="W147" s="31" t="s">
        <v>8</v>
      </c>
      <c r="X147" s="31" t="s">
        <v>8</v>
      </c>
      <c r="Y147" s="44"/>
      <c r="Z147" s="13"/>
    </row>
    <row r="148" spans="1:26" ht="29.1" customHeight="1" x14ac:dyDescent="0.35">
      <c r="A148" s="29" t="s">
        <v>617</v>
      </c>
      <c r="B148" s="28" t="s">
        <v>620</v>
      </c>
      <c r="C148" s="28" t="s">
        <v>587</v>
      </c>
      <c r="D148" s="30" t="s">
        <v>618</v>
      </c>
      <c r="E148" s="111" t="str">
        <f t="shared" si="6"/>
        <v>Less than 100 Claims - lower validity</v>
      </c>
      <c r="F148" s="111" t="str">
        <f t="shared" si="7"/>
        <v>Less than 100 Claims - lower validity</v>
      </c>
      <c r="G148" s="111" t="str">
        <f t="shared" si="8"/>
        <v>Less than 100 Claims - lower validity</v>
      </c>
      <c r="H148" s="35" t="s">
        <v>619</v>
      </c>
      <c r="I148" s="28">
        <v>30014</v>
      </c>
      <c r="J148" s="28" t="s">
        <v>621</v>
      </c>
      <c r="K148" s="28" t="s">
        <v>46</v>
      </c>
      <c r="L148" s="28">
        <v>2</v>
      </c>
      <c r="M148" s="31">
        <v>42</v>
      </c>
      <c r="N148" s="32">
        <v>0</v>
      </c>
      <c r="O148" s="32">
        <v>0</v>
      </c>
      <c r="P148" s="47">
        <v>0.59</v>
      </c>
      <c r="Q148" s="33">
        <v>37.51</v>
      </c>
      <c r="R148" s="31" t="s">
        <v>8</v>
      </c>
      <c r="S148" s="31" t="s">
        <v>8</v>
      </c>
      <c r="T148" s="31" t="s">
        <v>8</v>
      </c>
      <c r="U148" s="47"/>
      <c r="V148" s="34" t="s">
        <v>8</v>
      </c>
      <c r="W148" s="31" t="s">
        <v>8</v>
      </c>
      <c r="X148" s="31" t="s">
        <v>8</v>
      </c>
      <c r="Y148" s="44"/>
      <c r="Z148" s="13"/>
    </row>
    <row r="149" spans="1:26" ht="29.1" customHeight="1" x14ac:dyDescent="0.35">
      <c r="A149" s="29" t="s">
        <v>622</v>
      </c>
      <c r="B149" s="28" t="s">
        <v>625</v>
      </c>
      <c r="C149" s="28" t="s">
        <v>587</v>
      </c>
      <c r="D149" s="36" t="s">
        <v>623</v>
      </c>
      <c r="E149" s="111" t="str">
        <f t="shared" si="6"/>
        <v>Less than 100 Claims - lower validity</v>
      </c>
      <c r="F149" s="111" t="str">
        <f t="shared" si="7"/>
        <v>Less than 100 Claims - lower validity</v>
      </c>
      <c r="G149" s="111" t="str">
        <f t="shared" si="8"/>
        <v>Less than 100 Claims - lower validity</v>
      </c>
      <c r="H149" s="35" t="s">
        <v>624</v>
      </c>
      <c r="I149" s="28">
        <v>31412</v>
      </c>
      <c r="J149" s="28" t="s">
        <v>79</v>
      </c>
      <c r="K149" s="28" t="s">
        <v>46</v>
      </c>
      <c r="L149" s="28">
        <v>2</v>
      </c>
      <c r="M149" s="31">
        <v>12</v>
      </c>
      <c r="N149" s="32">
        <v>0</v>
      </c>
      <c r="O149" s="32">
        <v>0</v>
      </c>
      <c r="P149" s="47">
        <v>1.47</v>
      </c>
      <c r="Q149" s="33">
        <v>94.92</v>
      </c>
      <c r="R149" s="31" t="s">
        <v>8</v>
      </c>
      <c r="S149" s="31" t="s">
        <v>8</v>
      </c>
      <c r="T149" s="31" t="s">
        <v>8</v>
      </c>
      <c r="U149" s="47"/>
      <c r="V149" s="34" t="s">
        <v>8</v>
      </c>
      <c r="W149" s="31" t="s">
        <v>8</v>
      </c>
      <c r="X149" s="31" t="s">
        <v>8</v>
      </c>
      <c r="Y149" s="44"/>
      <c r="Z149" s="13"/>
    </row>
    <row r="150" spans="1:26" ht="43.15" customHeight="1" x14ac:dyDescent="0.35">
      <c r="A150" s="29" t="s">
        <v>626</v>
      </c>
      <c r="B150" s="28" t="s">
        <v>629</v>
      </c>
      <c r="C150" s="28" t="s">
        <v>587</v>
      </c>
      <c r="D150" s="30" t="s">
        <v>627</v>
      </c>
      <c r="E150" s="111" t="str">
        <f t="shared" si="6"/>
        <v>Less than 100 Claims - lower validity</v>
      </c>
      <c r="F150" s="111" t="str">
        <f t="shared" si="7"/>
        <v>Less than 100 Claims - lower validity</v>
      </c>
      <c r="G150" s="111" t="str">
        <f t="shared" si="8"/>
        <v>More than 100 Claims  - higher validity</v>
      </c>
      <c r="H150" s="28" t="s">
        <v>628</v>
      </c>
      <c r="I150" s="28">
        <v>31520</v>
      </c>
      <c r="J150" s="35" t="s">
        <v>630</v>
      </c>
      <c r="K150" s="28" t="s">
        <v>46</v>
      </c>
      <c r="L150" s="28">
        <v>2</v>
      </c>
      <c r="M150" s="31">
        <v>100</v>
      </c>
      <c r="N150" s="32">
        <v>0.1</v>
      </c>
      <c r="O150" s="32">
        <v>0</v>
      </c>
      <c r="P150" s="47">
        <v>2.2799999999999998</v>
      </c>
      <c r="Q150" s="33">
        <v>160.38</v>
      </c>
      <c r="R150" s="31" t="s">
        <v>8</v>
      </c>
      <c r="S150" s="31" t="s">
        <v>8</v>
      </c>
      <c r="T150" s="31" t="s">
        <v>8</v>
      </c>
      <c r="U150" s="47"/>
      <c r="V150" s="34" t="s">
        <v>8</v>
      </c>
      <c r="W150" s="31" t="s">
        <v>8</v>
      </c>
      <c r="X150" s="31" t="s">
        <v>8</v>
      </c>
      <c r="Y150" s="44"/>
      <c r="Z150" s="13"/>
    </row>
    <row r="151" spans="1:26" ht="29.1" customHeight="1" x14ac:dyDescent="0.35">
      <c r="A151" s="29" t="s">
        <v>631</v>
      </c>
      <c r="B151" s="28" t="s">
        <v>452</v>
      </c>
      <c r="C151" s="28" t="s">
        <v>587</v>
      </c>
      <c r="D151" s="30" t="s">
        <v>632</v>
      </c>
      <c r="E151" s="111" t="str">
        <f t="shared" si="6"/>
        <v>Less than 100 Claims - lower validity</v>
      </c>
      <c r="F151" s="111" t="str">
        <f t="shared" si="7"/>
        <v>Less than 100 Claims - lower validity</v>
      </c>
      <c r="G151" s="111" t="str">
        <f t="shared" si="8"/>
        <v>More than 100 Claims  - higher validity</v>
      </c>
      <c r="H151" s="28" t="s">
        <v>633</v>
      </c>
      <c r="I151" s="28">
        <v>30501</v>
      </c>
      <c r="J151" s="35" t="s">
        <v>634</v>
      </c>
      <c r="K151" s="28" t="s">
        <v>46</v>
      </c>
      <c r="L151" s="28">
        <v>3</v>
      </c>
      <c r="M151" s="31">
        <v>270</v>
      </c>
      <c r="N151" s="32">
        <v>0.5</v>
      </c>
      <c r="O151" s="32">
        <v>0.1</v>
      </c>
      <c r="P151" s="47">
        <v>3.75</v>
      </c>
      <c r="Q151" s="33">
        <v>262.83</v>
      </c>
      <c r="R151" s="31" t="s">
        <v>8</v>
      </c>
      <c r="S151" s="31" t="s">
        <v>8</v>
      </c>
      <c r="T151" s="31" t="s">
        <v>8</v>
      </c>
      <c r="U151" s="47"/>
      <c r="V151" s="34" t="s">
        <v>8</v>
      </c>
      <c r="W151" s="31" t="s">
        <v>8</v>
      </c>
      <c r="X151" s="31" t="s">
        <v>8</v>
      </c>
      <c r="Y151" s="44"/>
      <c r="Z151" s="13"/>
    </row>
    <row r="152" spans="1:26" ht="29.1" customHeight="1" x14ac:dyDescent="0.35">
      <c r="A152" s="29" t="s">
        <v>635</v>
      </c>
      <c r="B152" s="28" t="s">
        <v>638</v>
      </c>
      <c r="C152" s="28" t="s">
        <v>587</v>
      </c>
      <c r="D152" s="30" t="s">
        <v>636</v>
      </c>
      <c r="E152" s="111" t="str">
        <f t="shared" si="6"/>
        <v>Less than 100 Claims - lower validity</v>
      </c>
      <c r="F152" s="111" t="str">
        <f t="shared" si="7"/>
        <v>Less than 100 Claims - lower validity</v>
      </c>
      <c r="G152" s="111" t="str">
        <f t="shared" si="8"/>
        <v>Less than 100 Claims - lower validity</v>
      </c>
      <c r="H152" s="28" t="s">
        <v>637</v>
      </c>
      <c r="I152" s="28">
        <v>30577</v>
      </c>
      <c r="J152" s="28" t="s">
        <v>79</v>
      </c>
      <c r="K152" s="28" t="s">
        <v>46</v>
      </c>
      <c r="L152" s="28">
        <v>4</v>
      </c>
      <c r="M152" s="31">
        <v>28</v>
      </c>
      <c r="N152" s="32">
        <v>0.1</v>
      </c>
      <c r="O152" s="32">
        <v>0</v>
      </c>
      <c r="P152" s="47">
        <v>4.34</v>
      </c>
      <c r="Q152" s="33">
        <v>292.36</v>
      </c>
      <c r="R152" s="31" t="s">
        <v>8</v>
      </c>
      <c r="S152" s="31" t="s">
        <v>8</v>
      </c>
      <c r="T152" s="31" t="s">
        <v>8</v>
      </c>
      <c r="U152" s="47"/>
      <c r="V152" s="34" t="s">
        <v>8</v>
      </c>
      <c r="W152" s="31" t="s">
        <v>8</v>
      </c>
      <c r="X152" s="31" t="s">
        <v>8</v>
      </c>
      <c r="Y152" s="44"/>
      <c r="Z152" s="13"/>
    </row>
    <row r="153" spans="1:26" ht="14.1" customHeight="1" x14ac:dyDescent="0.35">
      <c r="A153" s="29" t="s">
        <v>639</v>
      </c>
      <c r="B153" s="28" t="s">
        <v>642</v>
      </c>
      <c r="C153" s="28" t="s">
        <v>587</v>
      </c>
      <c r="D153" s="36" t="s">
        <v>640</v>
      </c>
      <c r="E153" s="111" t="str">
        <f t="shared" si="6"/>
        <v>Less than 100 Claims - lower validity</v>
      </c>
      <c r="F153" s="111" t="str">
        <f t="shared" si="7"/>
        <v>Less than 100 Claims - lower validity</v>
      </c>
      <c r="G153" s="111" t="str">
        <f t="shared" si="8"/>
        <v>Less than 100 Claims - lower validity</v>
      </c>
      <c r="H153" s="28" t="s">
        <v>641</v>
      </c>
      <c r="I153" s="28">
        <v>30912</v>
      </c>
      <c r="J153" s="28" t="s">
        <v>79</v>
      </c>
      <c r="K153" s="28" t="s">
        <v>46</v>
      </c>
      <c r="L153" s="28">
        <v>1</v>
      </c>
      <c r="M153" s="31">
        <v>13</v>
      </c>
      <c r="N153" s="32">
        <v>0</v>
      </c>
      <c r="O153" s="32">
        <v>0</v>
      </c>
      <c r="P153" s="47">
        <v>2.79</v>
      </c>
      <c r="Q153" s="33">
        <v>192.46</v>
      </c>
      <c r="R153" s="31" t="s">
        <v>8</v>
      </c>
      <c r="S153" s="31" t="s">
        <v>8</v>
      </c>
      <c r="T153" s="31" t="s">
        <v>8</v>
      </c>
      <c r="U153" s="47"/>
      <c r="V153" s="34" t="s">
        <v>8</v>
      </c>
      <c r="W153" s="31" t="s">
        <v>8</v>
      </c>
      <c r="X153" s="31" t="s">
        <v>8</v>
      </c>
      <c r="Y153" s="44"/>
      <c r="Z153" s="13"/>
    </row>
    <row r="154" spans="1:26" ht="29.1" customHeight="1" x14ac:dyDescent="0.35">
      <c r="A154" s="29" t="s">
        <v>643</v>
      </c>
      <c r="B154" s="28" t="s">
        <v>646</v>
      </c>
      <c r="C154" s="28" t="s">
        <v>587</v>
      </c>
      <c r="D154" s="30" t="s">
        <v>644</v>
      </c>
      <c r="E154" s="111" t="str">
        <f t="shared" si="6"/>
        <v>Less than 100 Claims - lower validity</v>
      </c>
      <c r="F154" s="111" t="str">
        <f t="shared" si="7"/>
        <v>Less than 100 Claims - lower validity</v>
      </c>
      <c r="G154" s="111" t="str">
        <f t="shared" si="8"/>
        <v>More than 100 Claims  - higher validity</v>
      </c>
      <c r="H154" s="28" t="s">
        <v>645</v>
      </c>
      <c r="I154" s="28">
        <v>30060</v>
      </c>
      <c r="J154" s="35" t="s">
        <v>616</v>
      </c>
      <c r="K154" s="28" t="s">
        <v>46</v>
      </c>
      <c r="L154" s="28">
        <v>3</v>
      </c>
      <c r="M154" s="31">
        <v>483</v>
      </c>
      <c r="N154" s="32">
        <v>0.5</v>
      </c>
      <c r="O154" s="32">
        <v>0.2</v>
      </c>
      <c r="P154" s="47">
        <v>2.56</v>
      </c>
      <c r="Q154" s="33">
        <v>176.97</v>
      </c>
      <c r="R154" s="31">
        <v>30</v>
      </c>
      <c r="S154" s="32">
        <v>0.9</v>
      </c>
      <c r="T154" s="32">
        <v>0.5</v>
      </c>
      <c r="U154" s="47">
        <v>1.91</v>
      </c>
      <c r="V154" s="34">
        <v>11299</v>
      </c>
      <c r="W154" s="32">
        <v>1.4</v>
      </c>
      <c r="X154" s="32">
        <v>0.7</v>
      </c>
      <c r="Y154" s="44">
        <v>2.09</v>
      </c>
      <c r="Z154" s="13"/>
    </row>
    <row r="155" spans="1:26" ht="29.1" customHeight="1" x14ac:dyDescent="0.35">
      <c r="A155" s="29" t="s">
        <v>647</v>
      </c>
      <c r="B155" s="28" t="s">
        <v>625</v>
      </c>
      <c r="C155" s="28" t="s">
        <v>587</v>
      </c>
      <c r="D155" s="30" t="s">
        <v>648</v>
      </c>
      <c r="E155" s="111" t="str">
        <f t="shared" si="6"/>
        <v>Less than 100 Claims - lower validity</v>
      </c>
      <c r="F155" s="111" t="str">
        <f t="shared" si="7"/>
        <v>Less than 100 Claims - lower validity</v>
      </c>
      <c r="G155" s="111" t="str">
        <f t="shared" si="8"/>
        <v>Less than 100 Claims - lower validity</v>
      </c>
      <c r="H155" s="28" t="s">
        <v>649</v>
      </c>
      <c r="I155" s="28">
        <v>31403</v>
      </c>
      <c r="J155" s="28" t="s">
        <v>79</v>
      </c>
      <c r="K155" s="28" t="s">
        <v>46</v>
      </c>
      <c r="L155" s="28">
        <v>1</v>
      </c>
      <c r="M155" s="31">
        <v>30</v>
      </c>
      <c r="N155" s="32">
        <v>0</v>
      </c>
      <c r="O155" s="32">
        <v>0</v>
      </c>
      <c r="P155" s="47">
        <v>1.59</v>
      </c>
      <c r="Q155" s="33">
        <v>99.16</v>
      </c>
      <c r="R155" s="31" t="s">
        <v>8</v>
      </c>
      <c r="S155" s="31" t="s">
        <v>8</v>
      </c>
      <c r="T155" s="31" t="s">
        <v>8</v>
      </c>
      <c r="U155" s="47"/>
      <c r="V155" s="34" t="s">
        <v>8</v>
      </c>
      <c r="W155" s="31" t="s">
        <v>8</v>
      </c>
      <c r="X155" s="31" t="s">
        <v>8</v>
      </c>
      <c r="Y155" s="44"/>
      <c r="Z155" s="13"/>
    </row>
    <row r="156" spans="1:26" ht="29.1" customHeight="1" x14ac:dyDescent="0.35">
      <c r="A156" s="29" t="s">
        <v>650</v>
      </c>
      <c r="B156" s="28" t="s">
        <v>653</v>
      </c>
      <c r="C156" s="28" t="s">
        <v>587</v>
      </c>
      <c r="D156" s="30" t="s">
        <v>651</v>
      </c>
      <c r="E156" s="111" t="str">
        <f t="shared" si="6"/>
        <v>Less than 100 Claims - lower validity</v>
      </c>
      <c r="F156" s="111" t="str">
        <f t="shared" si="7"/>
        <v>Less than 100 Claims - lower validity</v>
      </c>
      <c r="G156" s="111" t="str">
        <f t="shared" si="8"/>
        <v>Less than 100 Claims - lower validity</v>
      </c>
      <c r="H156" s="35" t="s">
        <v>652</v>
      </c>
      <c r="I156" s="28">
        <v>31792</v>
      </c>
      <c r="J156" s="35" t="s">
        <v>654</v>
      </c>
      <c r="K156" s="28" t="s">
        <v>46</v>
      </c>
      <c r="L156" s="28">
        <v>4</v>
      </c>
      <c r="M156" s="31">
        <v>64</v>
      </c>
      <c r="N156" s="32">
        <v>0.1</v>
      </c>
      <c r="O156" s="32">
        <v>0</v>
      </c>
      <c r="P156" s="47">
        <v>3.67</v>
      </c>
      <c r="Q156" s="33">
        <v>239.95</v>
      </c>
      <c r="R156" s="31" t="s">
        <v>8</v>
      </c>
      <c r="S156" s="31" t="s">
        <v>8</v>
      </c>
      <c r="T156" s="31" t="s">
        <v>8</v>
      </c>
      <c r="U156" s="47"/>
      <c r="V156" s="34" t="s">
        <v>8</v>
      </c>
      <c r="W156" s="31" t="s">
        <v>8</v>
      </c>
      <c r="X156" s="31" t="s">
        <v>8</v>
      </c>
      <c r="Y156" s="44"/>
      <c r="Z156" s="13"/>
    </row>
    <row r="157" spans="1:26" ht="29.1" customHeight="1" x14ac:dyDescent="0.35">
      <c r="A157" s="29" t="s">
        <v>655</v>
      </c>
      <c r="B157" s="28" t="s">
        <v>658</v>
      </c>
      <c r="C157" s="28" t="s">
        <v>587</v>
      </c>
      <c r="D157" s="30" t="s">
        <v>656</v>
      </c>
      <c r="E157" s="111" t="str">
        <f t="shared" si="6"/>
        <v>Less than 100 Claims - lower validity</v>
      </c>
      <c r="F157" s="111" t="str">
        <f t="shared" si="7"/>
        <v>Less than 100 Claims - lower validity</v>
      </c>
      <c r="G157" s="111" t="str">
        <f t="shared" si="8"/>
        <v>Less than 100 Claims - lower validity</v>
      </c>
      <c r="H157" s="35" t="s">
        <v>657</v>
      </c>
      <c r="I157" s="28">
        <v>30141</v>
      </c>
      <c r="J157" s="35" t="s">
        <v>616</v>
      </c>
      <c r="K157" s="28" t="s">
        <v>46</v>
      </c>
      <c r="L157" s="28">
        <v>4</v>
      </c>
      <c r="M157" s="31">
        <v>48</v>
      </c>
      <c r="N157" s="32">
        <v>0.1</v>
      </c>
      <c r="O157" s="32">
        <v>0</v>
      </c>
      <c r="P157" s="47">
        <v>3.1</v>
      </c>
      <c r="Q157" s="33">
        <v>188.16</v>
      </c>
      <c r="R157" s="31" t="s">
        <v>8</v>
      </c>
      <c r="S157" s="31" t="s">
        <v>8</v>
      </c>
      <c r="T157" s="31" t="s">
        <v>8</v>
      </c>
      <c r="U157" s="47"/>
      <c r="V157" s="34" t="s">
        <v>8</v>
      </c>
      <c r="W157" s="31" t="s">
        <v>8</v>
      </c>
      <c r="X157" s="31" t="s">
        <v>8</v>
      </c>
      <c r="Y157" s="44"/>
      <c r="Z157" s="13"/>
    </row>
    <row r="158" spans="1:26" ht="29.1" customHeight="1" x14ac:dyDescent="0.35">
      <c r="A158" s="29" t="s">
        <v>659</v>
      </c>
      <c r="B158" s="28" t="s">
        <v>625</v>
      </c>
      <c r="C158" s="28" t="s">
        <v>587</v>
      </c>
      <c r="D158" s="30" t="s">
        <v>660</v>
      </c>
      <c r="E158" s="111" t="str">
        <f t="shared" si="6"/>
        <v>Less than 100 Claims - lower validity</v>
      </c>
      <c r="F158" s="111" t="str">
        <f t="shared" si="7"/>
        <v>Less than 100 Claims - lower validity</v>
      </c>
      <c r="G158" s="111" t="str">
        <f t="shared" si="8"/>
        <v>Less than 100 Claims - lower validity</v>
      </c>
      <c r="H158" s="35" t="s">
        <v>661</v>
      </c>
      <c r="I158" s="28">
        <v>31419</v>
      </c>
      <c r="J158" s="28" t="s">
        <v>79</v>
      </c>
      <c r="K158" s="28" t="s">
        <v>46</v>
      </c>
      <c r="L158" s="28">
        <v>2</v>
      </c>
      <c r="M158" s="31">
        <v>29</v>
      </c>
      <c r="N158" s="32">
        <v>0</v>
      </c>
      <c r="O158" s="32">
        <v>0</v>
      </c>
      <c r="P158" s="47">
        <v>5.37</v>
      </c>
      <c r="Q158" s="33">
        <v>360.33</v>
      </c>
      <c r="R158" s="31" t="s">
        <v>8</v>
      </c>
      <c r="S158" s="31" t="s">
        <v>8</v>
      </c>
      <c r="T158" s="31" t="s">
        <v>8</v>
      </c>
      <c r="U158" s="47"/>
      <c r="V158" s="34" t="s">
        <v>8</v>
      </c>
      <c r="W158" s="31" t="s">
        <v>8</v>
      </c>
      <c r="X158" s="31" t="s">
        <v>8</v>
      </c>
      <c r="Y158" s="44"/>
      <c r="Z158" s="13"/>
    </row>
    <row r="159" spans="1:26" ht="29.1" customHeight="1" x14ac:dyDescent="0.35">
      <c r="A159" s="29" t="s">
        <v>662</v>
      </c>
      <c r="B159" s="28" t="s">
        <v>665</v>
      </c>
      <c r="C159" s="28" t="s">
        <v>587</v>
      </c>
      <c r="D159" s="36" t="s">
        <v>663</v>
      </c>
      <c r="E159" s="111" t="str">
        <f t="shared" si="6"/>
        <v>Less than 100 Claims - lower validity</v>
      </c>
      <c r="F159" s="111" t="str">
        <f t="shared" si="7"/>
        <v>Less than 100 Claims - lower validity</v>
      </c>
      <c r="G159" s="111" t="str">
        <f t="shared" si="8"/>
        <v>Less than 100 Claims - lower validity</v>
      </c>
      <c r="H159" s="35" t="s">
        <v>664</v>
      </c>
      <c r="I159" s="28">
        <v>30162</v>
      </c>
      <c r="J159" s="28" t="s">
        <v>79</v>
      </c>
      <c r="K159" s="28" t="s">
        <v>46</v>
      </c>
      <c r="L159" s="28">
        <v>4</v>
      </c>
      <c r="M159" s="31">
        <v>11</v>
      </c>
      <c r="N159" s="32">
        <v>0</v>
      </c>
      <c r="O159" s="32">
        <v>0</v>
      </c>
      <c r="P159" s="47">
        <v>2.6</v>
      </c>
      <c r="Q159" s="33">
        <v>182.32</v>
      </c>
      <c r="R159" s="31" t="s">
        <v>8</v>
      </c>
      <c r="S159" s="31" t="s">
        <v>8</v>
      </c>
      <c r="T159" s="31" t="s">
        <v>8</v>
      </c>
      <c r="U159" s="47"/>
      <c r="V159" s="34" t="s">
        <v>8</v>
      </c>
      <c r="W159" s="31" t="s">
        <v>8</v>
      </c>
      <c r="X159" s="31" t="s">
        <v>8</v>
      </c>
      <c r="Y159" s="44"/>
      <c r="Z159" s="13"/>
    </row>
    <row r="160" spans="1:26" ht="29.1" customHeight="1" x14ac:dyDescent="0.35">
      <c r="A160" s="29" t="s">
        <v>666</v>
      </c>
      <c r="B160" s="28" t="s">
        <v>669</v>
      </c>
      <c r="C160" s="28" t="s">
        <v>587</v>
      </c>
      <c r="D160" s="30" t="s">
        <v>667</v>
      </c>
      <c r="E160" s="111" t="str">
        <f t="shared" si="6"/>
        <v>Less than 100 Claims - lower validity</v>
      </c>
      <c r="F160" s="111" t="str">
        <f t="shared" si="7"/>
        <v>Less than 100 Claims - lower validity</v>
      </c>
      <c r="G160" s="111" t="str">
        <f t="shared" si="8"/>
        <v>Less than 100 Claims - lower validity</v>
      </c>
      <c r="H160" s="35" t="s">
        <v>668</v>
      </c>
      <c r="I160" s="28">
        <v>31750</v>
      </c>
      <c r="J160" s="28" t="s">
        <v>79</v>
      </c>
      <c r="K160" s="28" t="s">
        <v>46</v>
      </c>
      <c r="L160" s="28">
        <v>3</v>
      </c>
      <c r="M160" s="31">
        <v>18</v>
      </c>
      <c r="N160" s="32">
        <v>0</v>
      </c>
      <c r="O160" s="32">
        <v>0</v>
      </c>
      <c r="P160" s="47">
        <v>2.02</v>
      </c>
      <c r="Q160" s="33">
        <v>128.66999999999999</v>
      </c>
      <c r="R160" s="31" t="s">
        <v>8</v>
      </c>
      <c r="S160" s="31" t="s">
        <v>8</v>
      </c>
      <c r="T160" s="31" t="s">
        <v>8</v>
      </c>
      <c r="U160" s="47"/>
      <c r="V160" s="34" t="s">
        <v>8</v>
      </c>
      <c r="W160" s="31" t="s">
        <v>8</v>
      </c>
      <c r="X160" s="31" t="s">
        <v>8</v>
      </c>
      <c r="Y160" s="44"/>
      <c r="Z160" s="13"/>
    </row>
    <row r="161" spans="1:26" ht="43.15" customHeight="1" x14ac:dyDescent="0.35">
      <c r="A161" s="29" t="s">
        <v>670</v>
      </c>
      <c r="B161" s="28" t="s">
        <v>592</v>
      </c>
      <c r="C161" s="28" t="s">
        <v>587</v>
      </c>
      <c r="D161" s="30" t="s">
        <v>671</v>
      </c>
      <c r="E161" s="111" t="str">
        <f t="shared" si="6"/>
        <v>Less than 100 Claims - lower validity</v>
      </c>
      <c r="F161" s="111" t="str">
        <f t="shared" si="7"/>
        <v>Less than 100 Claims - lower validity</v>
      </c>
      <c r="G161" s="111" t="str">
        <f t="shared" si="8"/>
        <v>Less than 100 Claims - lower validity</v>
      </c>
      <c r="H161" s="28" t="s">
        <v>672</v>
      </c>
      <c r="I161" s="28">
        <v>30606</v>
      </c>
      <c r="J161" s="28" t="s">
        <v>621</v>
      </c>
      <c r="K161" s="28" t="s">
        <v>46</v>
      </c>
      <c r="L161" s="28">
        <v>4</v>
      </c>
      <c r="M161" s="31">
        <v>46</v>
      </c>
      <c r="N161" s="32">
        <v>0.1</v>
      </c>
      <c r="O161" s="32">
        <v>0</v>
      </c>
      <c r="P161" s="47">
        <v>3.95</v>
      </c>
      <c r="Q161" s="33">
        <v>257.76</v>
      </c>
      <c r="R161" s="31" t="s">
        <v>8</v>
      </c>
      <c r="S161" s="31" t="s">
        <v>8</v>
      </c>
      <c r="T161" s="31" t="s">
        <v>8</v>
      </c>
      <c r="U161" s="47"/>
      <c r="V161" s="34" t="s">
        <v>8</v>
      </c>
      <c r="W161" s="31" t="s">
        <v>8</v>
      </c>
      <c r="X161" s="31" t="s">
        <v>8</v>
      </c>
      <c r="Y161" s="44"/>
      <c r="Z161" s="13"/>
    </row>
    <row r="162" spans="1:26" ht="43.15" customHeight="1" x14ac:dyDescent="0.35">
      <c r="A162" s="29" t="s">
        <v>673</v>
      </c>
      <c r="B162" s="28" t="s">
        <v>676</v>
      </c>
      <c r="C162" s="28" t="s">
        <v>587</v>
      </c>
      <c r="D162" s="30" t="s">
        <v>674</v>
      </c>
      <c r="E162" s="111" t="str">
        <f t="shared" si="6"/>
        <v>Less than 100 Claims - lower validity</v>
      </c>
      <c r="F162" s="111" t="str">
        <f t="shared" si="7"/>
        <v>Less than 100 Claims - lower validity</v>
      </c>
      <c r="G162" s="111" t="str">
        <f t="shared" si="8"/>
        <v>Less than 100 Claims - lower validity</v>
      </c>
      <c r="H162" s="28" t="s">
        <v>675</v>
      </c>
      <c r="I162" s="28">
        <v>30458</v>
      </c>
      <c r="J162" s="35" t="s">
        <v>472</v>
      </c>
      <c r="K162" s="28" t="s">
        <v>46</v>
      </c>
      <c r="L162" s="28">
        <v>2</v>
      </c>
      <c r="M162" s="31">
        <v>18</v>
      </c>
      <c r="N162" s="32">
        <v>0.1</v>
      </c>
      <c r="O162" s="32">
        <v>0</v>
      </c>
      <c r="P162" s="47">
        <v>3.15</v>
      </c>
      <c r="Q162" s="33">
        <v>214.52</v>
      </c>
      <c r="R162" s="31" t="s">
        <v>8</v>
      </c>
      <c r="S162" s="31" t="s">
        <v>8</v>
      </c>
      <c r="T162" s="31" t="s">
        <v>8</v>
      </c>
      <c r="U162" s="47"/>
      <c r="V162" s="34" t="s">
        <v>8</v>
      </c>
      <c r="W162" s="31" t="s">
        <v>8</v>
      </c>
      <c r="X162" s="31" t="s">
        <v>8</v>
      </c>
      <c r="Y162" s="44"/>
      <c r="Z162" s="13"/>
    </row>
    <row r="163" spans="1:26" ht="29.1" customHeight="1" x14ac:dyDescent="0.35">
      <c r="A163" s="29" t="s">
        <v>677</v>
      </c>
      <c r="B163" s="28" t="s">
        <v>680</v>
      </c>
      <c r="C163" s="28" t="s">
        <v>587</v>
      </c>
      <c r="D163" s="36" t="s">
        <v>678</v>
      </c>
      <c r="E163" s="111" t="str">
        <f t="shared" si="6"/>
        <v>Less than 100 Claims - lower validity</v>
      </c>
      <c r="F163" s="111" t="str">
        <f t="shared" si="7"/>
        <v>Less than 100 Claims - lower validity</v>
      </c>
      <c r="G163" s="111" t="str">
        <f t="shared" si="8"/>
        <v>Less than 100 Claims - lower validity</v>
      </c>
      <c r="H163" s="35" t="s">
        <v>679</v>
      </c>
      <c r="I163" s="28">
        <v>30033</v>
      </c>
      <c r="J163" s="35" t="s">
        <v>681</v>
      </c>
      <c r="K163" s="28" t="s">
        <v>46</v>
      </c>
      <c r="L163" s="28">
        <v>1</v>
      </c>
      <c r="M163" s="31">
        <v>11</v>
      </c>
      <c r="N163" s="32">
        <v>0</v>
      </c>
      <c r="O163" s="32">
        <v>0</v>
      </c>
      <c r="P163" s="47">
        <v>1.04</v>
      </c>
      <c r="Q163" s="33">
        <v>73.77</v>
      </c>
      <c r="R163" s="31" t="s">
        <v>8</v>
      </c>
      <c r="S163" s="31" t="s">
        <v>8</v>
      </c>
      <c r="T163" s="31" t="s">
        <v>8</v>
      </c>
      <c r="U163" s="47"/>
      <c r="V163" s="34" t="s">
        <v>8</v>
      </c>
      <c r="W163" s="31" t="s">
        <v>8</v>
      </c>
      <c r="X163" s="31" t="s">
        <v>8</v>
      </c>
      <c r="Y163" s="44"/>
      <c r="Z163" s="13"/>
    </row>
    <row r="164" spans="1:26" ht="29.1" customHeight="1" x14ac:dyDescent="0.35">
      <c r="A164" s="29" t="s">
        <v>682</v>
      </c>
      <c r="B164" s="28" t="s">
        <v>605</v>
      </c>
      <c r="C164" s="28" t="s">
        <v>587</v>
      </c>
      <c r="D164" s="30" t="s">
        <v>683</v>
      </c>
      <c r="E164" s="111" t="str">
        <f t="shared" si="6"/>
        <v>Less than 100 Claims - lower validity</v>
      </c>
      <c r="F164" s="111" t="str">
        <f t="shared" si="7"/>
        <v>Less than 100 Claims - lower validity</v>
      </c>
      <c r="G164" s="111" t="str">
        <f t="shared" si="8"/>
        <v>More than 100 Claims  - higher validity</v>
      </c>
      <c r="H164" s="35" t="s">
        <v>684</v>
      </c>
      <c r="I164" s="28">
        <v>30308</v>
      </c>
      <c r="J164" s="28" t="s">
        <v>606</v>
      </c>
      <c r="K164" s="28" t="s">
        <v>46</v>
      </c>
      <c r="L164" s="28">
        <v>2</v>
      </c>
      <c r="M164" s="31">
        <v>352</v>
      </c>
      <c r="N164" s="32">
        <v>0.4</v>
      </c>
      <c r="O164" s="32">
        <v>0.1</v>
      </c>
      <c r="P164" s="47">
        <v>4.09</v>
      </c>
      <c r="Q164" s="33">
        <v>288.12</v>
      </c>
      <c r="R164" s="31">
        <v>13</v>
      </c>
      <c r="S164" s="32">
        <v>0.4</v>
      </c>
      <c r="T164" s="32">
        <v>0.2</v>
      </c>
      <c r="U164" s="47">
        <v>2.2200000000000002</v>
      </c>
      <c r="V164" s="34">
        <v>14856</v>
      </c>
      <c r="W164" s="32">
        <v>0.8</v>
      </c>
      <c r="X164" s="32">
        <v>0.3</v>
      </c>
      <c r="Y164" s="44">
        <v>2.82</v>
      </c>
      <c r="Z164" s="13"/>
    </row>
    <row r="165" spans="1:26" ht="29.1" customHeight="1" x14ac:dyDescent="0.35">
      <c r="A165" s="29" t="s">
        <v>685</v>
      </c>
      <c r="B165" s="28" t="s">
        <v>605</v>
      </c>
      <c r="C165" s="28" t="s">
        <v>587</v>
      </c>
      <c r="D165" s="30" t="s">
        <v>686</v>
      </c>
      <c r="E165" s="111" t="str">
        <f t="shared" si="6"/>
        <v>Less than 100 Claims - lower validity</v>
      </c>
      <c r="F165" s="111" t="str">
        <f t="shared" si="7"/>
        <v>Less than 100 Claims - lower validity</v>
      </c>
      <c r="G165" s="111" t="str">
        <f t="shared" si="8"/>
        <v>Less than 100 Claims - lower validity</v>
      </c>
      <c r="H165" s="35" t="s">
        <v>687</v>
      </c>
      <c r="I165" s="28">
        <v>30303</v>
      </c>
      <c r="J165" s="28" t="s">
        <v>79</v>
      </c>
      <c r="K165" s="28" t="s">
        <v>46</v>
      </c>
      <c r="L165" s="28">
        <v>1</v>
      </c>
      <c r="M165" s="31">
        <v>39</v>
      </c>
      <c r="N165" s="32">
        <v>0</v>
      </c>
      <c r="O165" s="32">
        <v>0</v>
      </c>
      <c r="P165" s="47">
        <v>2.89</v>
      </c>
      <c r="Q165" s="33">
        <v>204.39</v>
      </c>
      <c r="R165" s="31" t="s">
        <v>8</v>
      </c>
      <c r="S165" s="31" t="s">
        <v>8</v>
      </c>
      <c r="T165" s="31" t="s">
        <v>8</v>
      </c>
      <c r="U165" s="47"/>
      <c r="V165" s="34" t="s">
        <v>8</v>
      </c>
      <c r="W165" s="31" t="s">
        <v>8</v>
      </c>
      <c r="X165" s="31" t="s">
        <v>8</v>
      </c>
      <c r="Y165" s="44"/>
      <c r="Z165" s="13"/>
    </row>
    <row r="166" spans="1:26" ht="29.1" customHeight="1" x14ac:dyDescent="0.35">
      <c r="A166" s="29" t="s">
        <v>688</v>
      </c>
      <c r="B166" s="28" t="s">
        <v>605</v>
      </c>
      <c r="C166" s="28" t="s">
        <v>587</v>
      </c>
      <c r="D166" s="30" t="s">
        <v>689</v>
      </c>
      <c r="E166" s="111" t="str">
        <f t="shared" si="6"/>
        <v>Less than 100 Claims - lower validity</v>
      </c>
      <c r="F166" s="111" t="str">
        <f t="shared" si="7"/>
        <v>Less than 100 Claims - lower validity</v>
      </c>
      <c r="G166" s="111" t="str">
        <f t="shared" si="8"/>
        <v>More than 100 Claims  - higher validity</v>
      </c>
      <c r="H166" s="35" t="s">
        <v>690</v>
      </c>
      <c r="I166" s="28">
        <v>30342</v>
      </c>
      <c r="J166" s="28" t="s">
        <v>606</v>
      </c>
      <c r="K166" s="28" t="s">
        <v>46</v>
      </c>
      <c r="L166" s="28">
        <v>5</v>
      </c>
      <c r="M166" s="31">
        <v>156</v>
      </c>
      <c r="N166" s="32">
        <v>0.1</v>
      </c>
      <c r="O166" s="32">
        <v>0.1</v>
      </c>
      <c r="P166" s="47">
        <v>1.56</v>
      </c>
      <c r="Q166" s="33">
        <v>109.75</v>
      </c>
      <c r="R166" s="31">
        <v>12</v>
      </c>
      <c r="S166" s="32">
        <v>0.3</v>
      </c>
      <c r="T166" s="32">
        <v>0.2</v>
      </c>
      <c r="U166" s="47">
        <v>1.82</v>
      </c>
      <c r="V166" s="34">
        <v>10524</v>
      </c>
      <c r="W166" s="32">
        <v>0.4</v>
      </c>
      <c r="X166" s="32">
        <v>0.3</v>
      </c>
      <c r="Y166" s="44">
        <v>1.74</v>
      </c>
      <c r="Z166" s="13"/>
    </row>
    <row r="167" spans="1:26" ht="29.1" customHeight="1" x14ac:dyDescent="0.35">
      <c r="A167" s="29" t="s">
        <v>691</v>
      </c>
      <c r="B167" s="28" t="s">
        <v>605</v>
      </c>
      <c r="C167" s="28" t="s">
        <v>587</v>
      </c>
      <c r="D167" s="36" t="s">
        <v>692</v>
      </c>
      <c r="E167" s="111" t="str">
        <f t="shared" si="6"/>
        <v>Less than 100 Claims - lower validity</v>
      </c>
      <c r="F167" s="111" t="str">
        <f t="shared" si="7"/>
        <v>Less than 100 Claims - lower validity</v>
      </c>
      <c r="G167" s="111" t="str">
        <f t="shared" si="8"/>
        <v>More than 100 Claims  - higher validity</v>
      </c>
      <c r="H167" s="35" t="s">
        <v>693</v>
      </c>
      <c r="I167" s="28">
        <v>30309</v>
      </c>
      <c r="J167" s="28" t="s">
        <v>621</v>
      </c>
      <c r="K167" s="28" t="s">
        <v>46</v>
      </c>
      <c r="L167" s="28">
        <v>2</v>
      </c>
      <c r="M167" s="31">
        <v>382</v>
      </c>
      <c r="N167" s="32">
        <v>0.7</v>
      </c>
      <c r="O167" s="32">
        <v>0.2</v>
      </c>
      <c r="P167" s="47">
        <v>3.29</v>
      </c>
      <c r="Q167" s="33">
        <v>229.57</v>
      </c>
      <c r="R167" s="31">
        <v>22</v>
      </c>
      <c r="S167" s="32">
        <v>0.7</v>
      </c>
      <c r="T167" s="32">
        <v>0.3</v>
      </c>
      <c r="U167" s="47">
        <v>2.42</v>
      </c>
      <c r="V167" s="34">
        <v>15630</v>
      </c>
      <c r="W167" s="32">
        <v>1.4</v>
      </c>
      <c r="X167" s="32">
        <v>0.5</v>
      </c>
      <c r="Y167" s="44">
        <v>2.81</v>
      </c>
      <c r="Z167" s="13"/>
    </row>
    <row r="168" spans="1:26" ht="29.1" customHeight="1" x14ac:dyDescent="0.35">
      <c r="A168" s="29" t="s">
        <v>694</v>
      </c>
      <c r="B168" s="28" t="s">
        <v>697</v>
      </c>
      <c r="C168" s="28" t="s">
        <v>587</v>
      </c>
      <c r="D168" s="30" t="s">
        <v>695</v>
      </c>
      <c r="E168" s="111" t="str">
        <f t="shared" si="6"/>
        <v>Less than 100 Claims - lower validity</v>
      </c>
      <c r="F168" s="111" t="str">
        <f t="shared" si="7"/>
        <v>Less than 100 Claims - lower validity</v>
      </c>
      <c r="G168" s="111" t="str">
        <f t="shared" si="8"/>
        <v>More than 100 Claims  - higher validity</v>
      </c>
      <c r="H168" s="35" t="s">
        <v>696</v>
      </c>
      <c r="I168" s="28">
        <v>30045</v>
      </c>
      <c r="J168" s="28" t="s">
        <v>79</v>
      </c>
      <c r="K168" s="28" t="s">
        <v>46</v>
      </c>
      <c r="L168" s="28">
        <v>4</v>
      </c>
      <c r="M168" s="31">
        <v>564</v>
      </c>
      <c r="N168" s="32">
        <v>0.7</v>
      </c>
      <c r="O168" s="32">
        <v>0.3</v>
      </c>
      <c r="P168" s="47">
        <v>2.5499999999999998</v>
      </c>
      <c r="Q168" s="33">
        <v>173.07</v>
      </c>
      <c r="R168" s="31">
        <v>19</v>
      </c>
      <c r="S168" s="32">
        <v>0.3</v>
      </c>
      <c r="T168" s="32">
        <v>0.2</v>
      </c>
      <c r="U168" s="47">
        <v>1.66</v>
      </c>
      <c r="V168" s="34">
        <v>10532</v>
      </c>
      <c r="W168" s="32">
        <v>1</v>
      </c>
      <c r="X168" s="32">
        <v>0.4</v>
      </c>
      <c r="Y168" s="44">
        <v>2.21</v>
      </c>
      <c r="Z168" s="13"/>
    </row>
    <row r="169" spans="1:26" ht="29.1" customHeight="1" x14ac:dyDescent="0.35">
      <c r="A169" s="29" t="s">
        <v>698</v>
      </c>
      <c r="B169" s="28" t="s">
        <v>701</v>
      </c>
      <c r="C169" s="28" t="s">
        <v>587</v>
      </c>
      <c r="D169" s="30" t="s">
        <v>699</v>
      </c>
      <c r="E169" s="111" t="str">
        <f t="shared" si="6"/>
        <v>Less than 100 Claims - lower validity</v>
      </c>
      <c r="F169" s="111" t="str">
        <f t="shared" si="7"/>
        <v>Less than 100 Claims - lower validity</v>
      </c>
      <c r="G169" s="111" t="str">
        <f t="shared" si="8"/>
        <v>Less than 100 Claims - lower validity</v>
      </c>
      <c r="H169" s="28" t="s">
        <v>700</v>
      </c>
      <c r="I169" s="28">
        <v>31533</v>
      </c>
      <c r="J169" s="28" t="s">
        <v>79</v>
      </c>
      <c r="K169" s="28" t="s">
        <v>46</v>
      </c>
      <c r="L169" s="28">
        <v>3</v>
      </c>
      <c r="M169" s="31">
        <v>29</v>
      </c>
      <c r="N169" s="32">
        <v>0</v>
      </c>
      <c r="O169" s="32">
        <v>0</v>
      </c>
      <c r="P169" s="47">
        <v>3.99</v>
      </c>
      <c r="Q169" s="33">
        <v>266.64999999999998</v>
      </c>
      <c r="R169" s="31" t="s">
        <v>8</v>
      </c>
      <c r="S169" s="31" t="s">
        <v>8</v>
      </c>
      <c r="T169" s="31" t="s">
        <v>8</v>
      </c>
      <c r="U169" s="47"/>
      <c r="V169" s="34" t="s">
        <v>8</v>
      </c>
      <c r="W169" s="31" t="s">
        <v>8</v>
      </c>
      <c r="X169" s="31" t="s">
        <v>8</v>
      </c>
      <c r="Y169" s="44"/>
      <c r="Z169" s="13"/>
    </row>
    <row r="170" spans="1:26" ht="29.1" customHeight="1" x14ac:dyDescent="0.35">
      <c r="A170" s="29" t="s">
        <v>702</v>
      </c>
      <c r="B170" s="28" t="s">
        <v>705</v>
      </c>
      <c r="C170" s="28" t="s">
        <v>587</v>
      </c>
      <c r="D170" s="30" t="s">
        <v>703</v>
      </c>
      <c r="E170" s="111" t="str">
        <f t="shared" si="6"/>
        <v>Less than 100 Claims - lower validity</v>
      </c>
      <c r="F170" s="111" t="str">
        <f t="shared" si="7"/>
        <v>Less than 100 Claims - lower validity</v>
      </c>
      <c r="G170" s="111" t="str">
        <f t="shared" si="8"/>
        <v>Less than 100 Claims - lower validity</v>
      </c>
      <c r="H170" s="35" t="s">
        <v>704</v>
      </c>
      <c r="I170" s="28">
        <v>30012</v>
      </c>
      <c r="J170" s="28" t="s">
        <v>149</v>
      </c>
      <c r="K170" s="28" t="s">
        <v>46</v>
      </c>
      <c r="L170" s="28">
        <v>2</v>
      </c>
      <c r="M170" s="31">
        <v>26</v>
      </c>
      <c r="N170" s="32">
        <v>0</v>
      </c>
      <c r="O170" s="32">
        <v>0</v>
      </c>
      <c r="P170" s="47">
        <v>1.36</v>
      </c>
      <c r="Q170" s="33">
        <v>96.08</v>
      </c>
      <c r="R170" s="31" t="s">
        <v>8</v>
      </c>
      <c r="S170" s="31" t="s">
        <v>8</v>
      </c>
      <c r="T170" s="31" t="s">
        <v>8</v>
      </c>
      <c r="U170" s="47"/>
      <c r="V170" s="34" t="s">
        <v>8</v>
      </c>
      <c r="W170" s="31" t="s">
        <v>8</v>
      </c>
      <c r="X170" s="31" t="s">
        <v>8</v>
      </c>
      <c r="Y170" s="44"/>
      <c r="Z170" s="13"/>
    </row>
    <row r="171" spans="1:26" ht="29.1" customHeight="1" x14ac:dyDescent="0.35">
      <c r="A171" s="29" t="s">
        <v>706</v>
      </c>
      <c r="B171" s="28" t="s">
        <v>709</v>
      </c>
      <c r="C171" s="28" t="s">
        <v>587</v>
      </c>
      <c r="D171" s="30" t="s">
        <v>707</v>
      </c>
      <c r="E171" s="111" t="str">
        <f t="shared" si="6"/>
        <v>Less than 100 Claims - lower validity</v>
      </c>
      <c r="F171" s="111" t="str">
        <f t="shared" si="7"/>
        <v>Less than 100 Claims - lower validity</v>
      </c>
      <c r="G171" s="111" t="str">
        <f t="shared" si="8"/>
        <v>Less than 100 Claims - lower validity</v>
      </c>
      <c r="H171" s="28" t="s">
        <v>708</v>
      </c>
      <c r="I171" s="28">
        <v>31793</v>
      </c>
      <c r="J171" s="35" t="s">
        <v>710</v>
      </c>
      <c r="K171" s="28" t="s">
        <v>46</v>
      </c>
      <c r="L171" s="28">
        <v>2</v>
      </c>
      <c r="M171" s="31">
        <v>45</v>
      </c>
      <c r="N171" s="32">
        <v>0.1</v>
      </c>
      <c r="O171" s="32">
        <v>0</v>
      </c>
      <c r="P171" s="47">
        <v>4.82</v>
      </c>
      <c r="Q171" s="33">
        <v>311</v>
      </c>
      <c r="R171" s="31" t="s">
        <v>8</v>
      </c>
      <c r="S171" s="31" t="s">
        <v>8</v>
      </c>
      <c r="T171" s="31" t="s">
        <v>8</v>
      </c>
      <c r="U171" s="47"/>
      <c r="V171" s="34" t="s">
        <v>8</v>
      </c>
      <c r="W171" s="31" t="s">
        <v>8</v>
      </c>
      <c r="X171" s="31" t="s">
        <v>8</v>
      </c>
      <c r="Y171" s="44"/>
      <c r="Z171" s="13"/>
    </row>
    <row r="172" spans="1:26" ht="29.1" customHeight="1" x14ac:dyDescent="0.35">
      <c r="A172" s="29" t="s">
        <v>711</v>
      </c>
      <c r="B172" s="28" t="s">
        <v>605</v>
      </c>
      <c r="C172" s="28" t="s">
        <v>587</v>
      </c>
      <c r="D172" s="30" t="s">
        <v>712</v>
      </c>
      <c r="E172" s="111" t="str">
        <f t="shared" si="6"/>
        <v>Less than 100 Claims - lower validity</v>
      </c>
      <c r="F172" s="111" t="str">
        <f t="shared" si="7"/>
        <v>Less than 100 Claims - lower validity</v>
      </c>
      <c r="G172" s="111" t="str">
        <f t="shared" si="8"/>
        <v>Less than 100 Claims - lower validity</v>
      </c>
      <c r="H172" s="35" t="s">
        <v>713</v>
      </c>
      <c r="I172" s="28">
        <v>30312</v>
      </c>
      <c r="J172" s="35" t="s">
        <v>616</v>
      </c>
      <c r="K172" s="28" t="s">
        <v>46</v>
      </c>
      <c r="L172" s="28">
        <v>2</v>
      </c>
      <c r="M172" s="31">
        <v>18</v>
      </c>
      <c r="N172" s="32">
        <v>0</v>
      </c>
      <c r="O172" s="32">
        <v>0</v>
      </c>
      <c r="P172" s="47">
        <v>3.25</v>
      </c>
      <c r="Q172" s="33">
        <v>228.68</v>
      </c>
      <c r="R172" s="31" t="s">
        <v>8</v>
      </c>
      <c r="S172" s="31" t="s">
        <v>8</v>
      </c>
      <c r="T172" s="31" t="s">
        <v>8</v>
      </c>
      <c r="U172" s="47"/>
      <c r="V172" s="34" t="s">
        <v>8</v>
      </c>
      <c r="W172" s="31" t="s">
        <v>8</v>
      </c>
      <c r="X172" s="31" t="s">
        <v>8</v>
      </c>
      <c r="Y172" s="44"/>
      <c r="Z172" s="13"/>
    </row>
    <row r="173" spans="1:26" ht="29.1" customHeight="1" x14ac:dyDescent="0.35">
      <c r="A173" s="29" t="s">
        <v>714</v>
      </c>
      <c r="B173" s="28" t="s">
        <v>717</v>
      </c>
      <c r="C173" s="28" t="s">
        <v>587</v>
      </c>
      <c r="D173" s="30" t="s">
        <v>715</v>
      </c>
      <c r="E173" s="111" t="str">
        <f t="shared" si="6"/>
        <v>Less than 100 Claims - lower validity</v>
      </c>
      <c r="F173" s="111" t="str">
        <f t="shared" si="7"/>
        <v>Less than 100 Claims - lower validity</v>
      </c>
      <c r="G173" s="111" t="str">
        <f t="shared" si="8"/>
        <v>Less than 100 Claims - lower validity</v>
      </c>
      <c r="H173" s="35" t="s">
        <v>716</v>
      </c>
      <c r="I173" s="28">
        <v>31603</v>
      </c>
      <c r="J173" s="28" t="s">
        <v>79</v>
      </c>
      <c r="K173" s="28" t="s">
        <v>46</v>
      </c>
      <c r="L173" s="28">
        <v>3</v>
      </c>
      <c r="M173" s="31">
        <v>34</v>
      </c>
      <c r="N173" s="32">
        <v>0</v>
      </c>
      <c r="O173" s="32">
        <v>0</v>
      </c>
      <c r="P173" s="47">
        <v>3.57</v>
      </c>
      <c r="Q173" s="33">
        <v>224.78</v>
      </c>
      <c r="R173" s="31" t="s">
        <v>8</v>
      </c>
      <c r="S173" s="31" t="s">
        <v>8</v>
      </c>
      <c r="T173" s="31" t="s">
        <v>8</v>
      </c>
      <c r="U173" s="47"/>
      <c r="V173" s="34" t="s">
        <v>8</v>
      </c>
      <c r="W173" s="31" t="s">
        <v>8</v>
      </c>
      <c r="X173" s="31" t="s">
        <v>8</v>
      </c>
      <c r="Y173" s="44"/>
      <c r="Z173" s="13"/>
    </row>
    <row r="174" spans="1:26" ht="29.1" customHeight="1" x14ac:dyDescent="0.35">
      <c r="A174" s="29" t="s">
        <v>718</v>
      </c>
      <c r="B174" s="28" t="s">
        <v>721</v>
      </c>
      <c r="C174" s="28" t="s">
        <v>587</v>
      </c>
      <c r="D174" s="30" t="s">
        <v>719</v>
      </c>
      <c r="E174" s="111" t="str">
        <f t="shared" si="6"/>
        <v>Less than 100 Claims - lower validity</v>
      </c>
      <c r="F174" s="111" t="str">
        <f t="shared" si="7"/>
        <v>Less than 100 Claims - lower validity</v>
      </c>
      <c r="G174" s="111" t="str">
        <f t="shared" si="8"/>
        <v>Less than 100 Claims - lower validity</v>
      </c>
      <c r="H174" s="35" t="s">
        <v>720</v>
      </c>
      <c r="I174" s="28">
        <v>31545</v>
      </c>
      <c r="J174" s="28" t="s">
        <v>79</v>
      </c>
      <c r="K174" s="28" t="s">
        <v>46</v>
      </c>
      <c r="L174" s="28">
        <v>3</v>
      </c>
      <c r="M174" s="31">
        <v>16</v>
      </c>
      <c r="N174" s="32">
        <v>0</v>
      </c>
      <c r="O174" s="32">
        <v>0</v>
      </c>
      <c r="P174" s="47">
        <v>2.9</v>
      </c>
      <c r="Q174" s="33">
        <v>192.48</v>
      </c>
      <c r="R174" s="31" t="s">
        <v>8</v>
      </c>
      <c r="S174" s="31" t="s">
        <v>8</v>
      </c>
      <c r="T174" s="31" t="s">
        <v>8</v>
      </c>
      <c r="U174" s="47"/>
      <c r="V174" s="34" t="s">
        <v>8</v>
      </c>
      <c r="W174" s="31" t="s">
        <v>8</v>
      </c>
      <c r="X174" s="31" t="s">
        <v>8</v>
      </c>
      <c r="Y174" s="44"/>
      <c r="Z174" s="13"/>
    </row>
    <row r="175" spans="1:26" ht="29.1" customHeight="1" x14ac:dyDescent="0.35">
      <c r="A175" s="29" t="s">
        <v>722</v>
      </c>
      <c r="B175" s="28" t="s">
        <v>725</v>
      </c>
      <c r="C175" s="28" t="s">
        <v>587</v>
      </c>
      <c r="D175" s="36" t="s">
        <v>723</v>
      </c>
      <c r="E175" s="111" t="str">
        <f t="shared" si="6"/>
        <v>Less than 100 Claims - lower validity</v>
      </c>
      <c r="F175" s="111" t="str">
        <f t="shared" si="7"/>
        <v>Less than 100 Claims - lower validity</v>
      </c>
      <c r="G175" s="111" t="str">
        <f t="shared" si="8"/>
        <v>Less than 100 Claims - lower validity</v>
      </c>
      <c r="H175" s="35" t="s">
        <v>724</v>
      </c>
      <c r="I175" s="28">
        <v>31995</v>
      </c>
      <c r="J175" s="28" t="s">
        <v>149</v>
      </c>
      <c r="K175" s="28" t="s">
        <v>46</v>
      </c>
      <c r="L175" s="28">
        <v>5</v>
      </c>
      <c r="M175" s="31">
        <v>50</v>
      </c>
      <c r="N175" s="32">
        <v>0.1</v>
      </c>
      <c r="O175" s="32">
        <v>0</v>
      </c>
      <c r="P175" s="47">
        <v>1.67</v>
      </c>
      <c r="Q175" s="33">
        <v>111.03</v>
      </c>
      <c r="R175" s="31" t="s">
        <v>8</v>
      </c>
      <c r="S175" s="31" t="s">
        <v>8</v>
      </c>
      <c r="T175" s="31" t="s">
        <v>8</v>
      </c>
      <c r="U175" s="47"/>
      <c r="V175" s="34" t="s">
        <v>8</v>
      </c>
      <c r="W175" s="31" t="s">
        <v>8</v>
      </c>
      <c r="X175" s="31" t="s">
        <v>8</v>
      </c>
      <c r="Y175" s="44"/>
      <c r="Z175" s="13"/>
    </row>
    <row r="176" spans="1:26" ht="29.1" customHeight="1" x14ac:dyDescent="0.35">
      <c r="A176" s="29" t="s">
        <v>726</v>
      </c>
      <c r="B176" s="28" t="s">
        <v>729</v>
      </c>
      <c r="C176" s="28" t="s">
        <v>587</v>
      </c>
      <c r="D176" s="36" t="s">
        <v>727</v>
      </c>
      <c r="E176" s="111" t="str">
        <f t="shared" si="6"/>
        <v>Less than 100 Claims - lower validity</v>
      </c>
      <c r="F176" s="111" t="str">
        <f t="shared" si="7"/>
        <v>Less than 100 Claims - lower validity</v>
      </c>
      <c r="G176" s="111" t="str">
        <f t="shared" si="8"/>
        <v>More than 100 Claims  - higher validity</v>
      </c>
      <c r="H176" s="28" t="s">
        <v>728</v>
      </c>
      <c r="I176" s="28">
        <v>30106</v>
      </c>
      <c r="J176" s="35" t="s">
        <v>616</v>
      </c>
      <c r="K176" s="28" t="s">
        <v>46</v>
      </c>
      <c r="L176" s="28">
        <v>3</v>
      </c>
      <c r="M176" s="31">
        <v>153</v>
      </c>
      <c r="N176" s="32">
        <v>0.1</v>
      </c>
      <c r="O176" s="32">
        <v>0</v>
      </c>
      <c r="P176" s="47">
        <v>3</v>
      </c>
      <c r="Q176" s="33">
        <v>211.07</v>
      </c>
      <c r="R176" s="31" t="s">
        <v>8</v>
      </c>
      <c r="S176" s="31" t="s">
        <v>8</v>
      </c>
      <c r="T176" s="31" t="s">
        <v>8</v>
      </c>
      <c r="U176" s="47"/>
      <c r="V176" s="34" t="s">
        <v>8</v>
      </c>
      <c r="W176" s="31" t="s">
        <v>8</v>
      </c>
      <c r="X176" s="31" t="s">
        <v>8</v>
      </c>
      <c r="Y176" s="44"/>
      <c r="Z176" s="13"/>
    </row>
    <row r="177" spans="1:26" ht="29.1" customHeight="1" x14ac:dyDescent="0.35">
      <c r="A177" s="29" t="s">
        <v>730</v>
      </c>
      <c r="B177" s="28" t="s">
        <v>605</v>
      </c>
      <c r="C177" s="28" t="s">
        <v>587</v>
      </c>
      <c r="D177" s="36" t="s">
        <v>731</v>
      </c>
      <c r="E177" s="111" t="str">
        <f t="shared" si="6"/>
        <v>Less than 100 Claims - lower validity</v>
      </c>
      <c r="F177" s="111" t="str">
        <f t="shared" si="7"/>
        <v>Less than 100 Claims - lower validity</v>
      </c>
      <c r="G177" s="111" t="str">
        <f t="shared" si="8"/>
        <v>More than 100 Claims  - higher validity</v>
      </c>
      <c r="H177" s="35" t="s">
        <v>732</v>
      </c>
      <c r="I177" s="28">
        <v>30342</v>
      </c>
      <c r="J177" s="35" t="s">
        <v>588</v>
      </c>
      <c r="K177" s="28" t="s">
        <v>46</v>
      </c>
      <c r="L177" s="28">
        <v>3</v>
      </c>
      <c r="M177" s="31">
        <v>1788</v>
      </c>
      <c r="N177" s="32">
        <v>2.8</v>
      </c>
      <c r="O177" s="32">
        <v>0.6</v>
      </c>
      <c r="P177" s="47">
        <v>4.57</v>
      </c>
      <c r="Q177" s="33">
        <v>299.56</v>
      </c>
      <c r="R177" s="31">
        <v>87</v>
      </c>
      <c r="S177" s="32">
        <v>1.4</v>
      </c>
      <c r="T177" s="32">
        <v>0.8</v>
      </c>
      <c r="U177" s="47">
        <v>1.78</v>
      </c>
      <c r="V177" s="34">
        <v>11211</v>
      </c>
      <c r="W177" s="32">
        <v>4.0999999999999996</v>
      </c>
      <c r="X177" s="32">
        <v>1.4</v>
      </c>
      <c r="Y177" s="44">
        <v>3.02</v>
      </c>
      <c r="Z177" s="13"/>
    </row>
    <row r="178" spans="1:26" ht="29.1" customHeight="1" x14ac:dyDescent="0.35">
      <c r="A178" s="29" t="s">
        <v>733</v>
      </c>
      <c r="B178" s="28" t="s">
        <v>736</v>
      </c>
      <c r="C178" s="28" t="s">
        <v>587</v>
      </c>
      <c r="D178" s="30" t="s">
        <v>734</v>
      </c>
      <c r="E178" s="111" t="str">
        <f t="shared" si="6"/>
        <v>Less than 100 Claims - lower validity</v>
      </c>
      <c r="F178" s="111" t="str">
        <f t="shared" si="7"/>
        <v>Less than 100 Claims - lower validity</v>
      </c>
      <c r="G178" s="111" t="str">
        <f t="shared" si="8"/>
        <v>Less than 100 Claims - lower validity</v>
      </c>
      <c r="H178" s="28" t="s">
        <v>735</v>
      </c>
      <c r="I178" s="28">
        <v>30134</v>
      </c>
      <c r="J178" s="35" t="s">
        <v>616</v>
      </c>
      <c r="K178" s="28" t="s">
        <v>46</v>
      </c>
      <c r="L178" s="28">
        <v>4</v>
      </c>
      <c r="M178" s="31">
        <v>31</v>
      </c>
      <c r="N178" s="32">
        <v>0</v>
      </c>
      <c r="O178" s="32">
        <v>0</v>
      </c>
      <c r="P178" s="47">
        <v>4.74</v>
      </c>
      <c r="Q178" s="33">
        <v>333.76</v>
      </c>
      <c r="R178" s="31" t="s">
        <v>8</v>
      </c>
      <c r="S178" s="31" t="s">
        <v>8</v>
      </c>
      <c r="T178" s="31" t="s">
        <v>8</v>
      </c>
      <c r="U178" s="47"/>
      <c r="V178" s="34" t="s">
        <v>8</v>
      </c>
      <c r="W178" s="31" t="s">
        <v>8</v>
      </c>
      <c r="X178" s="31" t="s">
        <v>8</v>
      </c>
      <c r="Y178" s="44"/>
      <c r="Z178" s="13"/>
    </row>
    <row r="179" spans="1:26" ht="29.1" customHeight="1" x14ac:dyDescent="0.35">
      <c r="A179" s="29" t="s">
        <v>737</v>
      </c>
      <c r="B179" s="28" t="s">
        <v>740</v>
      </c>
      <c r="C179" s="28" t="s">
        <v>587</v>
      </c>
      <c r="D179" s="30" t="s">
        <v>738</v>
      </c>
      <c r="E179" s="111" t="str">
        <f t="shared" si="6"/>
        <v>Less than 100 Claims - lower validity</v>
      </c>
      <c r="F179" s="111" t="str">
        <f t="shared" si="7"/>
        <v>Less than 100 Claims - lower validity</v>
      </c>
      <c r="G179" s="111" t="str">
        <f t="shared" si="8"/>
        <v>Less than 100 Claims - lower validity</v>
      </c>
      <c r="H179" s="35" t="s">
        <v>739</v>
      </c>
      <c r="I179" s="28">
        <v>30281</v>
      </c>
      <c r="J179" s="28" t="s">
        <v>621</v>
      </c>
      <c r="K179" s="28" t="s">
        <v>46</v>
      </c>
      <c r="L179" s="28">
        <v>1</v>
      </c>
      <c r="M179" s="31">
        <v>60</v>
      </c>
      <c r="N179" s="32">
        <v>0</v>
      </c>
      <c r="O179" s="32">
        <v>0</v>
      </c>
      <c r="P179" s="47">
        <v>1.53</v>
      </c>
      <c r="Q179" s="33">
        <v>85.01</v>
      </c>
      <c r="R179" s="31" t="s">
        <v>8</v>
      </c>
      <c r="S179" s="31" t="s">
        <v>8</v>
      </c>
      <c r="T179" s="31" t="s">
        <v>8</v>
      </c>
      <c r="U179" s="47"/>
      <c r="V179" s="34" t="s">
        <v>8</v>
      </c>
      <c r="W179" s="31" t="s">
        <v>8</v>
      </c>
      <c r="X179" s="31" t="s">
        <v>8</v>
      </c>
      <c r="Y179" s="44"/>
      <c r="Z179" s="13"/>
    </row>
    <row r="180" spans="1:26" ht="29.1" customHeight="1" x14ac:dyDescent="0.35">
      <c r="A180" s="29" t="s">
        <v>741</v>
      </c>
      <c r="B180" s="28" t="s">
        <v>744</v>
      </c>
      <c r="C180" s="28" t="s">
        <v>587</v>
      </c>
      <c r="D180" s="30" t="s">
        <v>742</v>
      </c>
      <c r="E180" s="111" t="str">
        <f t="shared" si="6"/>
        <v>Less than 100 Claims - lower validity</v>
      </c>
      <c r="F180" s="111" t="str">
        <f t="shared" si="7"/>
        <v>Less than 100 Claims - lower validity</v>
      </c>
      <c r="G180" s="111" t="str">
        <f t="shared" si="8"/>
        <v>Less than 100 Claims - lower validity</v>
      </c>
      <c r="H180" s="28" t="s">
        <v>743</v>
      </c>
      <c r="I180" s="28">
        <v>30078</v>
      </c>
      <c r="J180" s="28" t="s">
        <v>131</v>
      </c>
      <c r="K180" s="28" t="s">
        <v>46</v>
      </c>
      <c r="L180" s="28">
        <v>2</v>
      </c>
      <c r="M180" s="31">
        <v>95</v>
      </c>
      <c r="N180" s="32">
        <v>0.1</v>
      </c>
      <c r="O180" s="32">
        <v>0</v>
      </c>
      <c r="P180" s="47">
        <v>2.04</v>
      </c>
      <c r="Q180" s="33">
        <v>143.41</v>
      </c>
      <c r="R180" s="31" t="s">
        <v>8</v>
      </c>
      <c r="S180" s="31" t="s">
        <v>8</v>
      </c>
      <c r="T180" s="31" t="s">
        <v>8</v>
      </c>
      <c r="U180" s="47"/>
      <c r="V180" s="34" t="s">
        <v>8</v>
      </c>
      <c r="W180" s="31" t="s">
        <v>8</v>
      </c>
      <c r="X180" s="31" t="s">
        <v>8</v>
      </c>
      <c r="Y180" s="44"/>
      <c r="Z180" s="13"/>
    </row>
    <row r="181" spans="1:26" ht="29.1" customHeight="1" x14ac:dyDescent="0.35">
      <c r="A181" s="29" t="s">
        <v>745</v>
      </c>
      <c r="B181" s="28" t="s">
        <v>748</v>
      </c>
      <c r="C181" s="28" t="s">
        <v>587</v>
      </c>
      <c r="D181" s="30" t="s">
        <v>746</v>
      </c>
      <c r="E181" s="111" t="str">
        <f t="shared" si="6"/>
        <v>Less than 100 Claims - lower validity</v>
      </c>
      <c r="F181" s="111" t="str">
        <f t="shared" si="7"/>
        <v>Less than 100 Claims - lower validity</v>
      </c>
      <c r="G181" s="111" t="str">
        <f t="shared" si="8"/>
        <v>More than 100 Claims  - higher validity</v>
      </c>
      <c r="H181" s="35" t="s">
        <v>747</v>
      </c>
      <c r="I181" s="28">
        <v>30076</v>
      </c>
      <c r="J181" s="35" t="s">
        <v>616</v>
      </c>
      <c r="K181" s="28" t="s">
        <v>46</v>
      </c>
      <c r="L181" s="28">
        <v>2</v>
      </c>
      <c r="M181" s="31">
        <v>443</v>
      </c>
      <c r="N181" s="32">
        <v>0.3</v>
      </c>
      <c r="O181" s="32">
        <v>0.2</v>
      </c>
      <c r="P181" s="47">
        <v>1.91</v>
      </c>
      <c r="Q181" s="33">
        <v>119.36</v>
      </c>
      <c r="R181" s="31">
        <v>21</v>
      </c>
      <c r="S181" s="32">
        <v>0.4</v>
      </c>
      <c r="T181" s="32">
        <v>0.2</v>
      </c>
      <c r="U181" s="47">
        <v>2.2599999999999998</v>
      </c>
      <c r="V181" s="34">
        <v>13610</v>
      </c>
      <c r="W181" s="32">
        <v>0.7</v>
      </c>
      <c r="X181" s="32">
        <v>0.3</v>
      </c>
      <c r="Y181" s="44">
        <v>2.08</v>
      </c>
      <c r="Z181" s="13"/>
    </row>
    <row r="182" spans="1:26" ht="29.1" customHeight="1" x14ac:dyDescent="0.35">
      <c r="A182" s="29" t="s">
        <v>749</v>
      </c>
      <c r="B182" s="28" t="s">
        <v>752</v>
      </c>
      <c r="C182" s="28" t="s">
        <v>587</v>
      </c>
      <c r="D182" s="30" t="s">
        <v>750</v>
      </c>
      <c r="E182" s="111" t="str">
        <f t="shared" si="6"/>
        <v>Less than 100 Claims - lower validity</v>
      </c>
      <c r="F182" s="111" t="str">
        <f t="shared" si="7"/>
        <v>Less than 100 Claims - lower validity</v>
      </c>
      <c r="G182" s="111" t="str">
        <f t="shared" si="8"/>
        <v>Less than 100 Claims - lower validity</v>
      </c>
      <c r="H182" s="35" t="s">
        <v>751</v>
      </c>
      <c r="I182" s="28">
        <v>30214</v>
      </c>
      <c r="J182" s="28" t="s">
        <v>621</v>
      </c>
      <c r="K182" s="28" t="s">
        <v>46</v>
      </c>
      <c r="L182" s="28">
        <v>2</v>
      </c>
      <c r="M182" s="31">
        <v>83</v>
      </c>
      <c r="N182" s="32">
        <v>0.1</v>
      </c>
      <c r="O182" s="32">
        <v>0</v>
      </c>
      <c r="P182" s="47">
        <v>3.59</v>
      </c>
      <c r="Q182" s="33">
        <v>247.42</v>
      </c>
      <c r="R182" s="31" t="s">
        <v>8</v>
      </c>
      <c r="S182" s="31" t="s">
        <v>8</v>
      </c>
      <c r="T182" s="31" t="s">
        <v>8</v>
      </c>
      <c r="U182" s="47"/>
      <c r="V182" s="34" t="s">
        <v>8</v>
      </c>
      <c r="W182" s="31" t="s">
        <v>8</v>
      </c>
      <c r="X182" s="31" t="s">
        <v>8</v>
      </c>
      <c r="Y182" s="44"/>
      <c r="Z182" s="13"/>
    </row>
    <row r="183" spans="1:26" ht="29.1" customHeight="1" x14ac:dyDescent="0.35">
      <c r="A183" s="29" t="s">
        <v>753</v>
      </c>
      <c r="B183" s="28" t="s">
        <v>756</v>
      </c>
      <c r="C183" s="28" t="s">
        <v>587</v>
      </c>
      <c r="D183" s="30" t="s">
        <v>754</v>
      </c>
      <c r="E183" s="111" t="str">
        <f t="shared" si="6"/>
        <v>Less than 100 Claims - lower validity</v>
      </c>
      <c r="F183" s="111" t="str">
        <f t="shared" si="7"/>
        <v>Less than 100 Claims - lower validity</v>
      </c>
      <c r="G183" s="111" t="str">
        <f t="shared" si="8"/>
        <v>Less than 100 Claims - lower validity</v>
      </c>
      <c r="H183" s="35" t="s">
        <v>755</v>
      </c>
      <c r="I183" s="28">
        <v>30344</v>
      </c>
      <c r="J183" s="28" t="s">
        <v>79</v>
      </c>
      <c r="K183" s="28" t="s">
        <v>46</v>
      </c>
      <c r="L183" s="28" t="s">
        <v>140</v>
      </c>
      <c r="M183" s="31">
        <v>26</v>
      </c>
      <c r="N183" s="32">
        <v>0</v>
      </c>
      <c r="O183" s="32">
        <v>0</v>
      </c>
      <c r="P183" s="47">
        <v>2.5099999999999998</v>
      </c>
      <c r="Q183" s="33">
        <v>175.74</v>
      </c>
      <c r="R183" s="31" t="s">
        <v>8</v>
      </c>
      <c r="S183" s="31" t="s">
        <v>8</v>
      </c>
      <c r="T183" s="31" t="s">
        <v>8</v>
      </c>
      <c r="U183" s="47"/>
      <c r="V183" s="34" t="s">
        <v>8</v>
      </c>
      <c r="W183" s="31" t="s">
        <v>8</v>
      </c>
      <c r="X183" s="31" t="s">
        <v>8</v>
      </c>
      <c r="Y183" s="44"/>
      <c r="Z183" s="13"/>
    </row>
    <row r="184" spans="1:26" ht="43.15" customHeight="1" x14ac:dyDescent="0.35">
      <c r="A184" s="29" t="s">
        <v>757</v>
      </c>
      <c r="B184" s="28" t="s">
        <v>760</v>
      </c>
      <c r="C184" s="28" t="s">
        <v>587</v>
      </c>
      <c r="D184" s="30" t="s">
        <v>758</v>
      </c>
      <c r="E184" s="111" t="str">
        <f t="shared" si="6"/>
        <v>Less than 100 Claims - lower validity</v>
      </c>
      <c r="F184" s="111" t="str">
        <f t="shared" si="7"/>
        <v>Less than 100 Claims - lower validity</v>
      </c>
      <c r="G184" s="111" t="str">
        <f t="shared" si="8"/>
        <v>Less than 100 Claims - lower validity</v>
      </c>
      <c r="H184" s="35" t="s">
        <v>759</v>
      </c>
      <c r="I184" s="28">
        <v>30143</v>
      </c>
      <c r="J184" s="28" t="s">
        <v>621</v>
      </c>
      <c r="K184" s="28" t="s">
        <v>46</v>
      </c>
      <c r="L184" s="28">
        <v>3</v>
      </c>
      <c r="M184" s="31">
        <v>19</v>
      </c>
      <c r="N184" s="32">
        <v>0</v>
      </c>
      <c r="O184" s="32">
        <v>0</v>
      </c>
      <c r="P184" s="47">
        <v>2.72</v>
      </c>
      <c r="Q184" s="33">
        <v>191.34</v>
      </c>
      <c r="R184" s="31" t="s">
        <v>8</v>
      </c>
      <c r="S184" s="31" t="s">
        <v>8</v>
      </c>
      <c r="T184" s="31" t="s">
        <v>8</v>
      </c>
      <c r="U184" s="47"/>
      <c r="V184" s="34" t="s">
        <v>8</v>
      </c>
      <c r="W184" s="31" t="s">
        <v>8</v>
      </c>
      <c r="X184" s="31" t="s">
        <v>8</v>
      </c>
      <c r="Y184" s="44"/>
      <c r="Z184" s="13"/>
    </row>
    <row r="185" spans="1:26" ht="29.1" customHeight="1" x14ac:dyDescent="0.35">
      <c r="A185" s="29" t="s">
        <v>761</v>
      </c>
      <c r="B185" s="28" t="s">
        <v>764</v>
      </c>
      <c r="C185" s="28" t="s">
        <v>587</v>
      </c>
      <c r="D185" s="30" t="s">
        <v>762</v>
      </c>
      <c r="E185" s="111" t="str">
        <f t="shared" si="6"/>
        <v>Less than 100 Claims - lower validity</v>
      </c>
      <c r="F185" s="111" t="str">
        <f t="shared" si="7"/>
        <v>Less than 100 Claims - lower validity</v>
      </c>
      <c r="G185" s="111" t="str">
        <f t="shared" si="8"/>
        <v>More than 100 Claims  - higher validity</v>
      </c>
      <c r="H185" s="35" t="s">
        <v>763</v>
      </c>
      <c r="I185" s="28">
        <v>30058</v>
      </c>
      <c r="J185" s="35" t="s">
        <v>681</v>
      </c>
      <c r="K185" s="28" t="s">
        <v>46</v>
      </c>
      <c r="L185" s="28">
        <v>2</v>
      </c>
      <c r="M185" s="31">
        <v>117</v>
      </c>
      <c r="N185" s="32">
        <v>0.1</v>
      </c>
      <c r="O185" s="32">
        <v>0.1</v>
      </c>
      <c r="P185" s="47">
        <v>1.95</v>
      </c>
      <c r="Q185" s="33">
        <v>136.22999999999999</v>
      </c>
      <c r="R185" s="31" t="s">
        <v>8</v>
      </c>
      <c r="S185" s="31" t="s">
        <v>8</v>
      </c>
      <c r="T185" s="31" t="s">
        <v>8</v>
      </c>
      <c r="U185" s="47"/>
      <c r="V185" s="34" t="s">
        <v>8</v>
      </c>
      <c r="W185" s="31" t="s">
        <v>8</v>
      </c>
      <c r="X185" s="31" t="s">
        <v>8</v>
      </c>
      <c r="Y185" s="44"/>
      <c r="Z185" s="13"/>
    </row>
    <row r="186" spans="1:26" ht="29.1" customHeight="1" x14ac:dyDescent="0.35">
      <c r="A186" s="29" t="s">
        <v>765</v>
      </c>
      <c r="B186" s="28" t="s">
        <v>768</v>
      </c>
      <c r="C186" s="28" t="s">
        <v>587</v>
      </c>
      <c r="D186" s="30" t="s">
        <v>766</v>
      </c>
      <c r="E186" s="111" t="str">
        <f t="shared" si="6"/>
        <v>Less than 100 Claims - lower validity</v>
      </c>
      <c r="F186" s="111" t="str">
        <f t="shared" si="7"/>
        <v>Less than 100 Claims - lower validity</v>
      </c>
      <c r="G186" s="111" t="str">
        <f t="shared" si="8"/>
        <v>More than 100 Claims  - higher validity</v>
      </c>
      <c r="H186" s="35" t="s">
        <v>767</v>
      </c>
      <c r="I186" s="28">
        <v>30097</v>
      </c>
      <c r="J186" s="28" t="s">
        <v>606</v>
      </c>
      <c r="K186" s="28" t="s">
        <v>46</v>
      </c>
      <c r="L186" s="28">
        <v>5</v>
      </c>
      <c r="M186" s="31">
        <v>455</v>
      </c>
      <c r="N186" s="32">
        <v>0.4</v>
      </c>
      <c r="O186" s="32">
        <v>0.2</v>
      </c>
      <c r="P186" s="47">
        <v>2.4900000000000002</v>
      </c>
      <c r="Q186" s="33">
        <v>173.77</v>
      </c>
      <c r="R186" s="31">
        <v>30</v>
      </c>
      <c r="S186" s="32">
        <v>0.3</v>
      </c>
      <c r="T186" s="32">
        <v>0.2</v>
      </c>
      <c r="U186" s="47">
        <v>1.92</v>
      </c>
      <c r="V186" s="34">
        <v>11084</v>
      </c>
      <c r="W186" s="32">
        <v>0.7</v>
      </c>
      <c r="X186" s="32">
        <v>0.3</v>
      </c>
      <c r="Y186" s="44">
        <v>2.21</v>
      </c>
      <c r="Z186" s="13"/>
    </row>
    <row r="187" spans="1:26" ht="29.1" customHeight="1" x14ac:dyDescent="0.35">
      <c r="A187" s="29" t="s">
        <v>769</v>
      </c>
      <c r="B187" s="28" t="s">
        <v>772</v>
      </c>
      <c r="C187" s="28" t="s">
        <v>587</v>
      </c>
      <c r="D187" s="30" t="s">
        <v>770</v>
      </c>
      <c r="E187" s="111" t="str">
        <f t="shared" si="6"/>
        <v>Less than 100 Claims - lower validity</v>
      </c>
      <c r="F187" s="111" t="str">
        <f t="shared" si="7"/>
        <v>Less than 100 Claims - lower validity</v>
      </c>
      <c r="G187" s="111" t="str">
        <f t="shared" si="8"/>
        <v>Less than 100 Claims - lower validity</v>
      </c>
      <c r="H187" s="35" t="s">
        <v>771</v>
      </c>
      <c r="I187" s="28">
        <v>30265</v>
      </c>
      <c r="J187" s="35" t="s">
        <v>773</v>
      </c>
      <c r="K187" s="28" t="s">
        <v>46</v>
      </c>
      <c r="L187" s="28">
        <v>3</v>
      </c>
      <c r="M187" s="31">
        <v>69</v>
      </c>
      <c r="N187" s="32">
        <v>0.2</v>
      </c>
      <c r="O187" s="32">
        <v>0.1</v>
      </c>
      <c r="P187" s="47">
        <v>4.32</v>
      </c>
      <c r="Q187" s="33">
        <v>298.14</v>
      </c>
      <c r="R187" s="31" t="s">
        <v>8</v>
      </c>
      <c r="S187" s="31" t="s">
        <v>8</v>
      </c>
      <c r="T187" s="31" t="s">
        <v>8</v>
      </c>
      <c r="U187" s="47"/>
      <c r="V187" s="34" t="s">
        <v>8</v>
      </c>
      <c r="W187" s="31" t="s">
        <v>8</v>
      </c>
      <c r="X187" s="31" t="s">
        <v>8</v>
      </c>
      <c r="Y187" s="44"/>
      <c r="Z187" s="13"/>
    </row>
    <row r="188" spans="1:26" ht="29.1" customHeight="1" x14ac:dyDescent="0.35">
      <c r="A188" s="29" t="s">
        <v>774</v>
      </c>
      <c r="B188" s="28" t="s">
        <v>777</v>
      </c>
      <c r="C188" s="28" t="s">
        <v>778</v>
      </c>
      <c r="D188" s="30" t="s">
        <v>775</v>
      </c>
      <c r="E188" s="111" t="str">
        <f t="shared" si="6"/>
        <v>Less than 100 Claims - lower validity</v>
      </c>
      <c r="F188" s="111" t="str">
        <f t="shared" si="7"/>
        <v>Less than 100 Claims - lower validity</v>
      </c>
      <c r="G188" s="111" t="str">
        <f t="shared" si="8"/>
        <v>More than 100 Claims  - higher validity</v>
      </c>
      <c r="H188" s="28" t="s">
        <v>776</v>
      </c>
      <c r="I188" s="28">
        <v>62002</v>
      </c>
      <c r="J188" s="28" t="s">
        <v>779</v>
      </c>
      <c r="K188" s="28" t="s">
        <v>46</v>
      </c>
      <c r="L188" s="28">
        <v>2</v>
      </c>
      <c r="M188" s="31">
        <v>220</v>
      </c>
      <c r="N188" s="32">
        <v>0.2</v>
      </c>
      <c r="O188" s="32">
        <v>0.1</v>
      </c>
      <c r="P188" s="47">
        <v>2.85</v>
      </c>
      <c r="Q188" s="33">
        <v>195.6</v>
      </c>
      <c r="R188" s="31" t="s">
        <v>8</v>
      </c>
      <c r="S188" s="31" t="s">
        <v>8</v>
      </c>
      <c r="T188" s="31" t="s">
        <v>8</v>
      </c>
      <c r="U188" s="47"/>
      <c r="V188" s="34" t="s">
        <v>8</v>
      </c>
      <c r="W188" s="31" t="s">
        <v>8</v>
      </c>
      <c r="X188" s="31" t="s">
        <v>8</v>
      </c>
      <c r="Y188" s="44"/>
      <c r="Z188" s="13"/>
    </row>
    <row r="189" spans="1:26" ht="29.1" customHeight="1" x14ac:dyDescent="0.35">
      <c r="A189" s="29" t="s">
        <v>780</v>
      </c>
      <c r="B189" s="28" t="s">
        <v>783</v>
      </c>
      <c r="C189" s="28" t="s">
        <v>778</v>
      </c>
      <c r="D189" s="30" t="s">
        <v>781</v>
      </c>
      <c r="E189" s="111" t="str">
        <f t="shared" si="6"/>
        <v>Less than 100 Claims - lower validity</v>
      </c>
      <c r="F189" s="111" t="str">
        <f t="shared" si="7"/>
        <v>Less than 100 Claims - lower validity</v>
      </c>
      <c r="G189" s="111" t="str">
        <f t="shared" si="8"/>
        <v>More than 100 Claims  - higher validity</v>
      </c>
      <c r="H189" s="28" t="s">
        <v>782</v>
      </c>
      <c r="I189" s="28">
        <v>60435</v>
      </c>
      <c r="J189" s="28" t="s">
        <v>784</v>
      </c>
      <c r="K189" s="28" t="s">
        <v>46</v>
      </c>
      <c r="L189" s="28">
        <v>1</v>
      </c>
      <c r="M189" s="31">
        <v>304</v>
      </c>
      <c r="N189" s="32">
        <v>0.6</v>
      </c>
      <c r="O189" s="32">
        <v>0.2</v>
      </c>
      <c r="P189" s="47">
        <v>3.3</v>
      </c>
      <c r="Q189" s="33">
        <v>242.47</v>
      </c>
      <c r="R189" s="31">
        <v>24</v>
      </c>
      <c r="S189" s="32">
        <v>0.3</v>
      </c>
      <c r="T189" s="32">
        <v>0.2</v>
      </c>
      <c r="U189" s="47">
        <v>1.78</v>
      </c>
      <c r="V189" s="34">
        <v>11308</v>
      </c>
      <c r="W189" s="32">
        <v>0.9</v>
      </c>
      <c r="X189" s="32">
        <v>0.4</v>
      </c>
      <c r="Y189" s="44">
        <v>2.5099999999999998</v>
      </c>
      <c r="Z189" s="13"/>
    </row>
    <row r="190" spans="1:26" ht="29.1" customHeight="1" x14ac:dyDescent="0.35">
      <c r="A190" s="29" t="s">
        <v>785</v>
      </c>
      <c r="B190" s="28" t="s">
        <v>788</v>
      </c>
      <c r="C190" s="28" t="s">
        <v>778</v>
      </c>
      <c r="D190" s="30" t="s">
        <v>786</v>
      </c>
      <c r="E190" s="111" t="str">
        <f t="shared" si="6"/>
        <v>Less than 100 Claims - lower validity</v>
      </c>
      <c r="F190" s="111" t="str">
        <f t="shared" si="7"/>
        <v>Less than 100 Claims - lower validity</v>
      </c>
      <c r="G190" s="111" t="str">
        <f t="shared" si="8"/>
        <v>Less than 100 Claims - lower validity</v>
      </c>
      <c r="H190" s="28" t="s">
        <v>787</v>
      </c>
      <c r="I190" s="28">
        <v>60160</v>
      </c>
      <c r="J190" s="28" t="s">
        <v>429</v>
      </c>
      <c r="K190" s="28" t="s">
        <v>46</v>
      </c>
      <c r="L190" s="28">
        <v>3</v>
      </c>
      <c r="M190" s="31">
        <v>46</v>
      </c>
      <c r="N190" s="32">
        <v>0.1</v>
      </c>
      <c r="O190" s="32">
        <v>0</v>
      </c>
      <c r="P190" s="47">
        <v>2.08</v>
      </c>
      <c r="Q190" s="33">
        <v>157.13</v>
      </c>
      <c r="R190" s="31" t="s">
        <v>8</v>
      </c>
      <c r="S190" s="31" t="s">
        <v>8</v>
      </c>
      <c r="T190" s="31" t="s">
        <v>8</v>
      </c>
      <c r="U190" s="47"/>
      <c r="V190" s="34" t="s">
        <v>8</v>
      </c>
      <c r="W190" s="31" t="s">
        <v>8</v>
      </c>
      <c r="X190" s="31" t="s">
        <v>8</v>
      </c>
      <c r="Y190" s="44"/>
      <c r="Z190" s="13"/>
    </row>
    <row r="191" spans="1:26" ht="14.1" customHeight="1" x14ac:dyDescent="0.35">
      <c r="A191" s="29" t="s">
        <v>789</v>
      </c>
      <c r="B191" s="28" t="s">
        <v>792</v>
      </c>
      <c r="C191" s="28" t="s">
        <v>778</v>
      </c>
      <c r="D191" s="36" t="s">
        <v>790</v>
      </c>
      <c r="E191" s="111" t="str">
        <f t="shared" si="6"/>
        <v>Less than 100 Claims - lower validity</v>
      </c>
      <c r="F191" s="111" t="str">
        <f t="shared" si="7"/>
        <v>Less than 100 Claims - lower validity</v>
      </c>
      <c r="G191" s="111" t="str">
        <f t="shared" si="8"/>
        <v>More than 100 Claims  - higher validity</v>
      </c>
      <c r="H191" s="28" t="s">
        <v>791</v>
      </c>
      <c r="I191" s="28">
        <v>60201</v>
      </c>
      <c r="J191" s="28" t="s">
        <v>79</v>
      </c>
      <c r="K191" s="28" t="s">
        <v>46</v>
      </c>
      <c r="L191" s="28">
        <v>5</v>
      </c>
      <c r="M191" s="31">
        <v>642</v>
      </c>
      <c r="N191" s="32">
        <v>0.8</v>
      </c>
      <c r="O191" s="32">
        <v>0.3</v>
      </c>
      <c r="P191" s="47">
        <v>3.08</v>
      </c>
      <c r="Q191" s="33">
        <v>224.99</v>
      </c>
      <c r="R191" s="31">
        <v>21</v>
      </c>
      <c r="S191" s="32">
        <v>0.2</v>
      </c>
      <c r="T191" s="32">
        <v>0.2</v>
      </c>
      <c r="U191" s="47">
        <v>1.35</v>
      </c>
      <c r="V191" s="34">
        <v>9853</v>
      </c>
      <c r="W191" s="32">
        <v>1</v>
      </c>
      <c r="X191" s="32">
        <v>0.4</v>
      </c>
      <c r="Y191" s="44">
        <v>2.41</v>
      </c>
      <c r="Z191" s="13"/>
    </row>
    <row r="192" spans="1:26" ht="29.1" customHeight="1" x14ac:dyDescent="0.35">
      <c r="A192" s="29" t="s">
        <v>793</v>
      </c>
      <c r="B192" s="28" t="s">
        <v>796</v>
      </c>
      <c r="C192" s="28" t="s">
        <v>778</v>
      </c>
      <c r="D192" s="36" t="s">
        <v>794</v>
      </c>
      <c r="E192" s="111" t="str">
        <f t="shared" si="6"/>
        <v>Less than 100 Claims - lower validity</v>
      </c>
      <c r="F192" s="111" t="str">
        <f t="shared" si="7"/>
        <v>Less than 100 Claims - lower validity</v>
      </c>
      <c r="G192" s="111" t="str">
        <f t="shared" si="8"/>
        <v>Less than 100 Claims - lower validity</v>
      </c>
      <c r="H192" s="28" t="s">
        <v>795</v>
      </c>
      <c r="I192" s="28">
        <v>62948</v>
      </c>
      <c r="J192" s="35" t="s">
        <v>797</v>
      </c>
      <c r="K192" s="28" t="s">
        <v>46</v>
      </c>
      <c r="L192" s="28">
        <v>3</v>
      </c>
      <c r="M192" s="31">
        <v>58</v>
      </c>
      <c r="N192" s="32">
        <v>0.1</v>
      </c>
      <c r="O192" s="32">
        <v>0</v>
      </c>
      <c r="P192" s="47">
        <v>3.17</v>
      </c>
      <c r="Q192" s="33">
        <v>225.89</v>
      </c>
      <c r="R192" s="31" t="s">
        <v>8</v>
      </c>
      <c r="S192" s="31" t="s">
        <v>8</v>
      </c>
      <c r="T192" s="31" t="s">
        <v>8</v>
      </c>
      <c r="U192" s="47"/>
      <c r="V192" s="34" t="s">
        <v>8</v>
      </c>
      <c r="W192" s="31" t="s">
        <v>8</v>
      </c>
      <c r="X192" s="31" t="s">
        <v>8</v>
      </c>
      <c r="Y192" s="44"/>
      <c r="Z192" s="13"/>
    </row>
    <row r="193" spans="1:26" ht="29.1" customHeight="1" x14ac:dyDescent="0.35">
      <c r="A193" s="29" t="s">
        <v>798</v>
      </c>
      <c r="B193" s="28" t="s">
        <v>801</v>
      </c>
      <c r="C193" s="28" t="s">
        <v>778</v>
      </c>
      <c r="D193" s="30" t="s">
        <v>799</v>
      </c>
      <c r="E193" s="111" t="str">
        <f t="shared" si="6"/>
        <v>Less than 100 Claims - lower validity</v>
      </c>
      <c r="F193" s="111" t="str">
        <f t="shared" si="7"/>
        <v>Less than 100 Claims - lower validity</v>
      </c>
      <c r="G193" s="111" t="str">
        <f t="shared" si="8"/>
        <v>More than 100 Claims  - higher validity</v>
      </c>
      <c r="H193" s="28" t="s">
        <v>800</v>
      </c>
      <c r="I193" s="28">
        <v>61021</v>
      </c>
      <c r="J193" s="28" t="s">
        <v>79</v>
      </c>
      <c r="K193" s="28" t="s">
        <v>46</v>
      </c>
      <c r="L193" s="28">
        <v>4</v>
      </c>
      <c r="M193" s="31">
        <v>169</v>
      </c>
      <c r="N193" s="32">
        <v>0.1</v>
      </c>
      <c r="O193" s="32">
        <v>0</v>
      </c>
      <c r="P193" s="47">
        <v>2.85</v>
      </c>
      <c r="Q193" s="33">
        <v>209.69</v>
      </c>
      <c r="R193" s="31" t="s">
        <v>8</v>
      </c>
      <c r="S193" s="31" t="s">
        <v>8</v>
      </c>
      <c r="T193" s="31" t="s">
        <v>8</v>
      </c>
      <c r="U193" s="47"/>
      <c r="V193" s="34" t="s">
        <v>8</v>
      </c>
      <c r="W193" s="31" t="s">
        <v>8</v>
      </c>
      <c r="X193" s="31" t="s">
        <v>8</v>
      </c>
      <c r="Y193" s="44"/>
      <c r="Z193" s="13"/>
    </row>
    <row r="194" spans="1:26" ht="29.1" customHeight="1" x14ac:dyDescent="0.35">
      <c r="A194" s="29" t="s">
        <v>802</v>
      </c>
      <c r="B194" s="28" t="s">
        <v>805</v>
      </c>
      <c r="C194" s="28" t="s">
        <v>778</v>
      </c>
      <c r="D194" s="36" t="s">
        <v>803</v>
      </c>
      <c r="E194" s="111" t="str">
        <f t="shared" si="6"/>
        <v>Less than 100 Claims - lower validity</v>
      </c>
      <c r="F194" s="111" t="str">
        <f t="shared" si="7"/>
        <v>Less than 100 Claims - lower validity</v>
      </c>
      <c r="G194" s="111" t="str">
        <f t="shared" si="8"/>
        <v>Less than 100 Claims - lower validity</v>
      </c>
      <c r="H194" s="35" t="s">
        <v>804</v>
      </c>
      <c r="I194" s="28">
        <v>62301</v>
      </c>
      <c r="J194" s="28" t="s">
        <v>79</v>
      </c>
      <c r="K194" s="28" t="s">
        <v>46</v>
      </c>
      <c r="L194" s="28">
        <v>3</v>
      </c>
      <c r="M194" s="31">
        <v>60</v>
      </c>
      <c r="N194" s="32">
        <v>0.1</v>
      </c>
      <c r="O194" s="32">
        <v>0</v>
      </c>
      <c r="P194" s="47">
        <v>2.85</v>
      </c>
      <c r="Q194" s="33">
        <v>211.96</v>
      </c>
      <c r="R194" s="31" t="s">
        <v>8</v>
      </c>
      <c r="S194" s="31" t="s">
        <v>8</v>
      </c>
      <c r="T194" s="31" t="s">
        <v>8</v>
      </c>
      <c r="U194" s="47"/>
      <c r="V194" s="34" t="s">
        <v>8</v>
      </c>
      <c r="W194" s="31" t="s">
        <v>8</v>
      </c>
      <c r="X194" s="31" t="s">
        <v>8</v>
      </c>
      <c r="Y194" s="44"/>
      <c r="Z194" s="13"/>
    </row>
    <row r="195" spans="1:26" ht="29.1" customHeight="1" x14ac:dyDescent="0.35">
      <c r="A195" s="29" t="s">
        <v>806</v>
      </c>
      <c r="B195" s="28" t="s">
        <v>113</v>
      </c>
      <c r="C195" s="28" t="s">
        <v>778</v>
      </c>
      <c r="D195" s="30" t="s">
        <v>807</v>
      </c>
      <c r="E195" s="111" t="str">
        <f t="shared" si="6"/>
        <v>Less than 100 Claims - lower validity</v>
      </c>
      <c r="F195" s="111" t="str">
        <f t="shared" si="7"/>
        <v>Less than 100 Claims - lower validity</v>
      </c>
      <c r="G195" s="111" t="str">
        <f t="shared" si="8"/>
        <v>More than 100 Claims  - higher validity</v>
      </c>
      <c r="H195" s="28" t="s">
        <v>808</v>
      </c>
      <c r="I195" s="28">
        <v>60504</v>
      </c>
      <c r="J195" s="35" t="s">
        <v>809</v>
      </c>
      <c r="K195" s="28" t="s">
        <v>46</v>
      </c>
      <c r="L195" s="28">
        <v>5</v>
      </c>
      <c r="M195" s="31">
        <v>802</v>
      </c>
      <c r="N195" s="32">
        <v>1</v>
      </c>
      <c r="O195" s="32">
        <v>0.3</v>
      </c>
      <c r="P195" s="47">
        <v>3.91</v>
      </c>
      <c r="Q195" s="33">
        <v>284.58999999999997</v>
      </c>
      <c r="R195" s="31">
        <v>18</v>
      </c>
      <c r="S195" s="32">
        <v>0.3</v>
      </c>
      <c r="T195" s="32">
        <v>0.2</v>
      </c>
      <c r="U195" s="47">
        <v>1.86</v>
      </c>
      <c r="V195" s="34">
        <v>12838</v>
      </c>
      <c r="W195" s="32">
        <v>1.3</v>
      </c>
      <c r="X195" s="32">
        <v>0.4</v>
      </c>
      <c r="Y195" s="44">
        <v>3.05</v>
      </c>
      <c r="Z195" s="13"/>
    </row>
    <row r="196" spans="1:26" ht="29.1" customHeight="1" x14ac:dyDescent="0.35">
      <c r="A196" s="29" t="s">
        <v>810</v>
      </c>
      <c r="B196" s="28" t="s">
        <v>813</v>
      </c>
      <c r="C196" s="28" t="s">
        <v>778</v>
      </c>
      <c r="D196" s="36" t="s">
        <v>811</v>
      </c>
      <c r="E196" s="111" t="str">
        <f t="shared" si="6"/>
        <v>Less than 100 Claims - lower validity</v>
      </c>
      <c r="F196" s="111" t="str">
        <f t="shared" si="7"/>
        <v>Less than 100 Claims - lower validity</v>
      </c>
      <c r="G196" s="111" t="str">
        <f t="shared" si="8"/>
        <v>More than 100 Claims  - higher validity</v>
      </c>
      <c r="H196" s="35" t="s">
        <v>812</v>
      </c>
      <c r="I196" s="28">
        <v>60123</v>
      </c>
      <c r="J196" s="28" t="s">
        <v>814</v>
      </c>
      <c r="K196" s="28" t="s">
        <v>46</v>
      </c>
      <c r="L196" s="28">
        <v>5</v>
      </c>
      <c r="M196" s="31">
        <v>557</v>
      </c>
      <c r="N196" s="32">
        <v>0.5</v>
      </c>
      <c r="O196" s="32">
        <v>0.2</v>
      </c>
      <c r="P196" s="47">
        <v>2.46</v>
      </c>
      <c r="Q196" s="33">
        <v>184.14</v>
      </c>
      <c r="R196" s="31">
        <v>33</v>
      </c>
      <c r="S196" s="32">
        <v>0.4</v>
      </c>
      <c r="T196" s="32">
        <v>0.4</v>
      </c>
      <c r="U196" s="47">
        <v>1.1499999999999999</v>
      </c>
      <c r="V196" s="34">
        <v>7417</v>
      </c>
      <c r="W196" s="32">
        <v>0.9</v>
      </c>
      <c r="X196" s="32">
        <v>0.6</v>
      </c>
      <c r="Y196" s="44">
        <v>1.59</v>
      </c>
      <c r="Z196" s="13"/>
    </row>
    <row r="197" spans="1:26" ht="29.1" customHeight="1" x14ac:dyDescent="0.35">
      <c r="A197" s="29" t="s">
        <v>815</v>
      </c>
      <c r="B197" s="28" t="s">
        <v>818</v>
      </c>
      <c r="C197" s="28" t="s">
        <v>778</v>
      </c>
      <c r="D197" s="30" t="s">
        <v>816</v>
      </c>
      <c r="E197" s="111" t="str">
        <f t="shared" si="6"/>
        <v>Less than 100 Claims - lower validity</v>
      </c>
      <c r="F197" s="111" t="str">
        <f t="shared" si="7"/>
        <v>Less than 100 Claims - lower validity</v>
      </c>
      <c r="G197" s="111" t="str">
        <f t="shared" si="8"/>
        <v>Less than 100 Claims - lower validity</v>
      </c>
      <c r="H197" s="35" t="s">
        <v>817</v>
      </c>
      <c r="I197" s="28">
        <v>62801</v>
      </c>
      <c r="J197" s="28" t="s">
        <v>819</v>
      </c>
      <c r="K197" s="28" t="s">
        <v>46</v>
      </c>
      <c r="L197" s="28">
        <v>5</v>
      </c>
      <c r="M197" s="31">
        <v>19</v>
      </c>
      <c r="N197" s="32">
        <v>0</v>
      </c>
      <c r="O197" s="32">
        <v>0</v>
      </c>
      <c r="P197" s="47">
        <v>5.12</v>
      </c>
      <c r="Q197" s="33">
        <v>382.85</v>
      </c>
      <c r="R197" s="31" t="s">
        <v>8</v>
      </c>
      <c r="S197" s="31" t="s">
        <v>8</v>
      </c>
      <c r="T197" s="31" t="s">
        <v>8</v>
      </c>
      <c r="U197" s="47"/>
      <c r="V197" s="34" t="s">
        <v>8</v>
      </c>
      <c r="W197" s="31" t="s">
        <v>8</v>
      </c>
      <c r="X197" s="31" t="s">
        <v>8</v>
      </c>
      <c r="Y197" s="44"/>
      <c r="Z197" s="13"/>
    </row>
    <row r="198" spans="1:26" ht="29.1" customHeight="1" x14ac:dyDescent="0.35">
      <c r="A198" s="29" t="s">
        <v>820</v>
      </c>
      <c r="B198" s="28" t="s">
        <v>175</v>
      </c>
      <c r="C198" s="28" t="s">
        <v>778</v>
      </c>
      <c r="D198" s="36" t="s">
        <v>821</v>
      </c>
      <c r="E198" s="111" t="str">
        <f t="shared" ref="E198:E261" si="9">IF(OR(M198&lt;100,M198="",R198&lt;100,R198=""),"Less than 100 Claims - lower validity", "More than 100 Claims  - higher validity")</f>
        <v>Less than 100 Claims - lower validity</v>
      </c>
      <c r="F198" s="111" t="str">
        <f t="shared" ref="F198:F261" si="10">IF(OR(R198&lt;100,R198=""),"Less than 100 Claims - lower validity", "More than 100 Claims  - higher validity")</f>
        <v>Less than 100 Claims - lower validity</v>
      </c>
      <c r="G198" s="111" t="str">
        <f t="shared" ref="G198:G261" si="11">IF(OR(M198&lt;100,M198=""),"Less than 100 Claims - lower validity", "More than 100 Claims  - higher validity")</f>
        <v>Less than 100 Claims - lower validity</v>
      </c>
      <c r="H198" s="35" t="s">
        <v>822</v>
      </c>
      <c r="I198" s="28">
        <v>61081</v>
      </c>
      <c r="J198" s="28" t="s">
        <v>79</v>
      </c>
      <c r="K198" s="28" t="s">
        <v>46</v>
      </c>
      <c r="L198" s="28">
        <v>4</v>
      </c>
      <c r="M198" s="31">
        <v>64</v>
      </c>
      <c r="N198" s="32">
        <v>0.1</v>
      </c>
      <c r="O198" s="32">
        <v>0</v>
      </c>
      <c r="P198" s="47">
        <v>3.1</v>
      </c>
      <c r="Q198" s="33">
        <v>221.09</v>
      </c>
      <c r="R198" s="31" t="s">
        <v>8</v>
      </c>
      <c r="S198" s="31" t="s">
        <v>8</v>
      </c>
      <c r="T198" s="31" t="s">
        <v>8</v>
      </c>
      <c r="U198" s="47"/>
      <c r="V198" s="34" t="s">
        <v>8</v>
      </c>
      <c r="W198" s="31" t="s">
        <v>8</v>
      </c>
      <c r="X198" s="31" t="s">
        <v>8</v>
      </c>
      <c r="Y198" s="44"/>
      <c r="Z198" s="13"/>
    </row>
    <row r="199" spans="1:26" ht="29.1" customHeight="1" x14ac:dyDescent="0.35">
      <c r="A199" s="29" t="s">
        <v>823</v>
      </c>
      <c r="B199" s="28" t="s">
        <v>826</v>
      </c>
      <c r="C199" s="28" t="s">
        <v>778</v>
      </c>
      <c r="D199" s="30" t="s">
        <v>824</v>
      </c>
      <c r="E199" s="111" t="str">
        <f t="shared" si="9"/>
        <v>Less than 100 Claims - lower validity</v>
      </c>
      <c r="F199" s="111" t="str">
        <f t="shared" si="10"/>
        <v>Less than 100 Claims - lower validity</v>
      </c>
      <c r="G199" s="111" t="str">
        <f t="shared" si="11"/>
        <v>Less than 100 Claims - lower validity</v>
      </c>
      <c r="H199" s="35" t="s">
        <v>825</v>
      </c>
      <c r="I199" s="28">
        <v>62864</v>
      </c>
      <c r="J199" s="28" t="s">
        <v>819</v>
      </c>
      <c r="K199" s="28" t="s">
        <v>46</v>
      </c>
      <c r="L199" s="28">
        <v>3</v>
      </c>
      <c r="M199" s="31">
        <v>56</v>
      </c>
      <c r="N199" s="32">
        <v>0.1</v>
      </c>
      <c r="O199" s="32">
        <v>0</v>
      </c>
      <c r="P199" s="47">
        <v>5.05</v>
      </c>
      <c r="Q199" s="33">
        <v>347.36</v>
      </c>
      <c r="R199" s="31" t="s">
        <v>8</v>
      </c>
      <c r="S199" s="31" t="s">
        <v>8</v>
      </c>
      <c r="T199" s="31" t="s">
        <v>8</v>
      </c>
      <c r="U199" s="47"/>
      <c r="V199" s="34" t="s">
        <v>8</v>
      </c>
      <c r="W199" s="31" t="s">
        <v>8</v>
      </c>
      <c r="X199" s="31" t="s">
        <v>8</v>
      </c>
      <c r="Y199" s="44"/>
      <c r="Z199" s="13"/>
    </row>
    <row r="200" spans="1:26" ht="29.1" customHeight="1" x14ac:dyDescent="0.35">
      <c r="A200" s="29" t="s">
        <v>827</v>
      </c>
      <c r="B200" s="28" t="s">
        <v>830</v>
      </c>
      <c r="C200" s="28" t="s">
        <v>778</v>
      </c>
      <c r="D200" s="30" t="s">
        <v>828</v>
      </c>
      <c r="E200" s="111" t="str">
        <f t="shared" si="9"/>
        <v>Less than 100 Claims - lower validity</v>
      </c>
      <c r="F200" s="111" t="str">
        <f t="shared" si="10"/>
        <v>Less than 100 Claims - lower validity</v>
      </c>
      <c r="G200" s="111" t="str">
        <f t="shared" si="11"/>
        <v>More than 100 Claims  - higher validity</v>
      </c>
      <c r="H200" s="28" t="s">
        <v>829</v>
      </c>
      <c r="I200" s="28">
        <v>60302</v>
      </c>
      <c r="J200" s="35" t="s">
        <v>496</v>
      </c>
      <c r="K200" s="28" t="s">
        <v>46</v>
      </c>
      <c r="L200" s="28">
        <v>1</v>
      </c>
      <c r="M200" s="31">
        <v>104</v>
      </c>
      <c r="N200" s="32">
        <v>0.1</v>
      </c>
      <c r="O200" s="32">
        <v>0</v>
      </c>
      <c r="P200" s="47">
        <v>2.68</v>
      </c>
      <c r="Q200" s="33">
        <v>198.96</v>
      </c>
      <c r="R200" s="31" t="s">
        <v>8</v>
      </c>
      <c r="S200" s="31" t="s">
        <v>8</v>
      </c>
      <c r="T200" s="31" t="s">
        <v>8</v>
      </c>
      <c r="U200" s="47"/>
      <c r="V200" s="34" t="s">
        <v>8</v>
      </c>
      <c r="W200" s="31" t="s">
        <v>8</v>
      </c>
      <c r="X200" s="31" t="s">
        <v>8</v>
      </c>
      <c r="Y200" s="44"/>
      <c r="Z200" s="13"/>
    </row>
    <row r="201" spans="1:26" ht="29.1" customHeight="1" x14ac:dyDescent="0.35">
      <c r="A201" s="29" t="s">
        <v>831</v>
      </c>
      <c r="B201" s="28" t="s">
        <v>777</v>
      </c>
      <c r="C201" s="28" t="s">
        <v>778</v>
      </c>
      <c r="D201" s="30" t="s">
        <v>832</v>
      </c>
      <c r="E201" s="111" t="str">
        <f t="shared" si="9"/>
        <v>Less than 100 Claims - lower validity</v>
      </c>
      <c r="F201" s="111" t="str">
        <f t="shared" si="10"/>
        <v>Less than 100 Claims - lower validity</v>
      </c>
      <c r="G201" s="111" t="str">
        <f t="shared" si="11"/>
        <v>Less than 100 Claims - lower validity</v>
      </c>
      <c r="H201" s="28" t="s">
        <v>833</v>
      </c>
      <c r="I201" s="28">
        <v>62002</v>
      </c>
      <c r="J201" s="35" t="s">
        <v>834</v>
      </c>
      <c r="K201" s="28" t="s">
        <v>46</v>
      </c>
      <c r="L201" s="28">
        <v>3</v>
      </c>
      <c r="M201" s="31">
        <v>98</v>
      </c>
      <c r="N201" s="32">
        <v>0.2</v>
      </c>
      <c r="O201" s="32">
        <v>0</v>
      </c>
      <c r="P201" s="47">
        <v>4.66</v>
      </c>
      <c r="Q201" s="33">
        <v>321</v>
      </c>
      <c r="R201" s="31" t="s">
        <v>8</v>
      </c>
      <c r="S201" s="31" t="s">
        <v>8</v>
      </c>
      <c r="T201" s="31" t="s">
        <v>8</v>
      </c>
      <c r="U201" s="47"/>
      <c r="V201" s="34" t="s">
        <v>8</v>
      </c>
      <c r="W201" s="31" t="s">
        <v>8</v>
      </c>
      <c r="X201" s="31" t="s">
        <v>8</v>
      </c>
      <c r="Y201" s="44"/>
      <c r="Z201" s="13"/>
    </row>
    <row r="202" spans="1:26" ht="29.1" customHeight="1" x14ac:dyDescent="0.35">
      <c r="A202" s="29" t="s">
        <v>835</v>
      </c>
      <c r="B202" s="28" t="s">
        <v>353</v>
      </c>
      <c r="C202" s="28" t="s">
        <v>778</v>
      </c>
      <c r="D202" s="30" t="s">
        <v>836</v>
      </c>
      <c r="E202" s="111" t="str">
        <f t="shared" si="9"/>
        <v>Less than 100 Claims - lower validity</v>
      </c>
      <c r="F202" s="111" t="str">
        <f t="shared" si="10"/>
        <v>Less than 100 Claims - lower validity</v>
      </c>
      <c r="G202" s="111" t="str">
        <f t="shared" si="11"/>
        <v>Less than 100 Claims - lower validity</v>
      </c>
      <c r="H202" s="28" t="s">
        <v>837</v>
      </c>
      <c r="I202" s="28">
        <v>62650</v>
      </c>
      <c r="J202" s="35" t="s">
        <v>838</v>
      </c>
      <c r="K202" s="28" t="s">
        <v>46</v>
      </c>
      <c r="L202" s="28">
        <v>3</v>
      </c>
      <c r="M202" s="31">
        <v>33</v>
      </c>
      <c r="N202" s="32">
        <v>0</v>
      </c>
      <c r="O202" s="32">
        <v>0</v>
      </c>
      <c r="P202" s="47">
        <v>2.62</v>
      </c>
      <c r="Q202" s="33">
        <v>187.23</v>
      </c>
      <c r="R202" s="31" t="s">
        <v>8</v>
      </c>
      <c r="S202" s="31" t="s">
        <v>8</v>
      </c>
      <c r="T202" s="31" t="s">
        <v>8</v>
      </c>
      <c r="U202" s="47"/>
      <c r="V202" s="34" t="s">
        <v>8</v>
      </c>
      <c r="W202" s="31" t="s">
        <v>8</v>
      </c>
      <c r="X202" s="31" t="s">
        <v>8</v>
      </c>
      <c r="Y202" s="44"/>
      <c r="Z202" s="13"/>
    </row>
    <row r="203" spans="1:26" ht="29.1" customHeight="1" x14ac:dyDescent="0.35">
      <c r="A203" s="29" t="s">
        <v>839</v>
      </c>
      <c r="B203" s="28" t="s">
        <v>842</v>
      </c>
      <c r="C203" s="28" t="s">
        <v>778</v>
      </c>
      <c r="D203" s="30" t="s">
        <v>840</v>
      </c>
      <c r="E203" s="111" t="str">
        <f t="shared" si="9"/>
        <v>Less than 100 Claims - lower validity</v>
      </c>
      <c r="F203" s="111" t="str">
        <f t="shared" si="10"/>
        <v>Less than 100 Claims - lower validity</v>
      </c>
      <c r="G203" s="111" t="str">
        <f t="shared" si="11"/>
        <v>Less than 100 Claims - lower validity</v>
      </c>
      <c r="H203" s="35" t="s">
        <v>841</v>
      </c>
      <c r="I203" s="28">
        <v>62052</v>
      </c>
      <c r="J203" s="28" t="s">
        <v>79</v>
      </c>
      <c r="K203" s="28" t="s">
        <v>46</v>
      </c>
      <c r="L203" s="28">
        <v>4</v>
      </c>
      <c r="M203" s="31">
        <v>40</v>
      </c>
      <c r="N203" s="32">
        <v>0</v>
      </c>
      <c r="O203" s="32">
        <v>0</v>
      </c>
      <c r="P203" s="47">
        <v>2.3199999999999998</v>
      </c>
      <c r="Q203" s="33">
        <v>166.2</v>
      </c>
      <c r="R203" s="31" t="s">
        <v>8</v>
      </c>
      <c r="S203" s="31" t="s">
        <v>8</v>
      </c>
      <c r="T203" s="31" t="s">
        <v>8</v>
      </c>
      <c r="U203" s="47"/>
      <c r="V203" s="34" t="s">
        <v>8</v>
      </c>
      <c r="W203" s="31" t="s">
        <v>8</v>
      </c>
      <c r="X203" s="31" t="s">
        <v>8</v>
      </c>
      <c r="Y203" s="44"/>
      <c r="Z203" s="13"/>
    </row>
    <row r="204" spans="1:26" ht="29.1" customHeight="1" x14ac:dyDescent="0.35">
      <c r="A204" s="29" t="s">
        <v>843</v>
      </c>
      <c r="B204" s="28" t="s">
        <v>846</v>
      </c>
      <c r="C204" s="28" t="s">
        <v>778</v>
      </c>
      <c r="D204" s="30" t="s">
        <v>844</v>
      </c>
      <c r="E204" s="111" t="str">
        <f t="shared" si="9"/>
        <v>Less than 100 Claims - lower validity</v>
      </c>
      <c r="F204" s="111" t="str">
        <f t="shared" si="10"/>
        <v>Less than 100 Claims - lower validity</v>
      </c>
      <c r="G204" s="111" t="str">
        <f t="shared" si="11"/>
        <v>More than 100 Claims  - higher validity</v>
      </c>
      <c r="H204" s="35" t="s">
        <v>845</v>
      </c>
      <c r="I204" s="28">
        <v>60463</v>
      </c>
      <c r="J204" s="28" t="s">
        <v>79</v>
      </c>
      <c r="K204" s="28" t="s">
        <v>46</v>
      </c>
      <c r="L204" s="28">
        <v>5</v>
      </c>
      <c r="M204" s="31">
        <v>341</v>
      </c>
      <c r="N204" s="32">
        <v>0.4</v>
      </c>
      <c r="O204" s="32">
        <v>0.2</v>
      </c>
      <c r="P204" s="47">
        <v>2.59</v>
      </c>
      <c r="Q204" s="33">
        <v>184.33</v>
      </c>
      <c r="R204" s="31">
        <v>30</v>
      </c>
      <c r="S204" s="32">
        <v>0.2</v>
      </c>
      <c r="T204" s="32">
        <v>0.2</v>
      </c>
      <c r="U204" s="47">
        <v>1.07</v>
      </c>
      <c r="V204" s="34">
        <v>6640</v>
      </c>
      <c r="W204" s="32">
        <v>0.6</v>
      </c>
      <c r="X204" s="32">
        <v>0.4</v>
      </c>
      <c r="Y204" s="44">
        <v>1.73</v>
      </c>
      <c r="Z204" s="13"/>
    </row>
    <row r="205" spans="1:26" ht="29.1" customHeight="1" x14ac:dyDescent="0.35">
      <c r="A205" s="29" t="s">
        <v>847</v>
      </c>
      <c r="B205" s="28" t="s">
        <v>830</v>
      </c>
      <c r="C205" s="28" t="s">
        <v>778</v>
      </c>
      <c r="D205" s="30" t="s">
        <v>848</v>
      </c>
      <c r="E205" s="111" t="str">
        <f t="shared" si="9"/>
        <v>Less than 100 Claims - lower validity</v>
      </c>
      <c r="F205" s="111" t="str">
        <f t="shared" si="10"/>
        <v>Less than 100 Claims - lower validity</v>
      </c>
      <c r="G205" s="111" t="str">
        <f t="shared" si="11"/>
        <v>More than 100 Claims  - higher validity</v>
      </c>
      <c r="H205" s="28" t="s">
        <v>849</v>
      </c>
      <c r="I205" s="28">
        <v>60304</v>
      </c>
      <c r="J205" s="35" t="s">
        <v>809</v>
      </c>
      <c r="K205" s="28" t="s">
        <v>46</v>
      </c>
      <c r="L205" s="28">
        <v>4</v>
      </c>
      <c r="M205" s="31">
        <v>196</v>
      </c>
      <c r="N205" s="32">
        <v>0.3</v>
      </c>
      <c r="O205" s="32">
        <v>0.1</v>
      </c>
      <c r="P205" s="47">
        <v>2.34</v>
      </c>
      <c r="Q205" s="33">
        <v>165.6</v>
      </c>
      <c r="R205" s="31" t="s">
        <v>8</v>
      </c>
      <c r="S205" s="31" t="s">
        <v>8</v>
      </c>
      <c r="T205" s="31" t="s">
        <v>8</v>
      </c>
      <c r="U205" s="47"/>
      <c r="V205" s="34" t="s">
        <v>8</v>
      </c>
      <c r="W205" s="31" t="s">
        <v>8</v>
      </c>
      <c r="X205" s="31" t="s">
        <v>8</v>
      </c>
      <c r="Y205" s="44"/>
      <c r="Z205" s="13"/>
    </row>
    <row r="206" spans="1:26" ht="29.1" customHeight="1" x14ac:dyDescent="0.35">
      <c r="A206" s="29" t="s">
        <v>850</v>
      </c>
      <c r="B206" s="28" t="s">
        <v>853</v>
      </c>
      <c r="C206" s="28" t="s">
        <v>778</v>
      </c>
      <c r="D206" s="30" t="s">
        <v>851</v>
      </c>
      <c r="E206" s="111" t="str">
        <f t="shared" si="9"/>
        <v>Less than 100 Claims - lower validity</v>
      </c>
      <c r="F206" s="111" t="str">
        <f t="shared" si="10"/>
        <v>Less than 100 Claims - lower validity</v>
      </c>
      <c r="G206" s="111" t="str">
        <f t="shared" si="11"/>
        <v>Less than 100 Claims - lower validity</v>
      </c>
      <c r="H206" s="28" t="s">
        <v>852</v>
      </c>
      <c r="I206" s="28">
        <v>61401</v>
      </c>
      <c r="J206" s="35" t="s">
        <v>834</v>
      </c>
      <c r="K206" s="28" t="s">
        <v>46</v>
      </c>
      <c r="L206" s="28">
        <v>3</v>
      </c>
      <c r="M206" s="31">
        <v>64</v>
      </c>
      <c r="N206" s="32">
        <v>0.1</v>
      </c>
      <c r="O206" s="32">
        <v>0</v>
      </c>
      <c r="P206" s="47">
        <v>2.48</v>
      </c>
      <c r="Q206" s="33">
        <v>187.29</v>
      </c>
      <c r="R206" s="31" t="s">
        <v>8</v>
      </c>
      <c r="S206" s="31" t="s">
        <v>8</v>
      </c>
      <c r="T206" s="31" t="s">
        <v>8</v>
      </c>
      <c r="U206" s="47"/>
      <c r="V206" s="34" t="s">
        <v>8</v>
      </c>
      <c r="W206" s="31" t="s">
        <v>8</v>
      </c>
      <c r="X206" s="31" t="s">
        <v>8</v>
      </c>
      <c r="Y206" s="44"/>
      <c r="Z206" s="13"/>
    </row>
    <row r="207" spans="1:26" ht="43.15" customHeight="1" x14ac:dyDescent="0.35">
      <c r="A207" s="29" t="s">
        <v>854</v>
      </c>
      <c r="B207" s="28" t="s">
        <v>857</v>
      </c>
      <c r="C207" s="28" t="s">
        <v>778</v>
      </c>
      <c r="D207" s="30" t="s">
        <v>855</v>
      </c>
      <c r="E207" s="111" t="str">
        <f t="shared" si="9"/>
        <v>Less than 100 Claims - lower validity</v>
      </c>
      <c r="F207" s="111" t="str">
        <f t="shared" si="10"/>
        <v>Less than 100 Claims - lower validity</v>
      </c>
      <c r="G207" s="111" t="str">
        <f t="shared" si="11"/>
        <v>More than 100 Claims  - higher validity</v>
      </c>
      <c r="H207" s="35" t="s">
        <v>856</v>
      </c>
      <c r="I207" s="28">
        <v>60525</v>
      </c>
      <c r="J207" s="35" t="s">
        <v>187</v>
      </c>
      <c r="K207" s="28" t="s">
        <v>46</v>
      </c>
      <c r="L207" s="28">
        <v>5</v>
      </c>
      <c r="M207" s="31">
        <v>164</v>
      </c>
      <c r="N207" s="32">
        <v>0.2</v>
      </c>
      <c r="O207" s="32">
        <v>0.1</v>
      </c>
      <c r="P207" s="47">
        <v>2.96</v>
      </c>
      <c r="Q207" s="33">
        <v>222.46</v>
      </c>
      <c r="R207" s="31" t="s">
        <v>8</v>
      </c>
      <c r="S207" s="31" t="s">
        <v>8</v>
      </c>
      <c r="T207" s="31" t="s">
        <v>8</v>
      </c>
      <c r="U207" s="47"/>
      <c r="V207" s="34" t="s">
        <v>8</v>
      </c>
      <c r="W207" s="31" t="s">
        <v>8</v>
      </c>
      <c r="X207" s="31" t="s">
        <v>8</v>
      </c>
      <c r="Y207" s="44"/>
      <c r="Z207" s="13"/>
    </row>
    <row r="208" spans="1:26" ht="29.1" customHeight="1" x14ac:dyDescent="0.35">
      <c r="A208" s="29" t="s">
        <v>858</v>
      </c>
      <c r="B208" s="28" t="s">
        <v>861</v>
      </c>
      <c r="C208" s="28" t="s">
        <v>778</v>
      </c>
      <c r="D208" s="30" t="s">
        <v>859</v>
      </c>
      <c r="E208" s="111" t="str">
        <f t="shared" si="9"/>
        <v>Less than 100 Claims - lower validity</v>
      </c>
      <c r="F208" s="111" t="str">
        <f t="shared" si="10"/>
        <v>Less than 100 Claims - lower validity</v>
      </c>
      <c r="G208" s="111" t="str">
        <f t="shared" si="11"/>
        <v>More than 100 Claims  - higher validity</v>
      </c>
      <c r="H208" s="35" t="s">
        <v>860</v>
      </c>
      <c r="I208" s="28">
        <v>61637</v>
      </c>
      <c r="J208" s="35" t="s">
        <v>834</v>
      </c>
      <c r="K208" s="28" t="s">
        <v>46</v>
      </c>
      <c r="L208" s="28">
        <v>2</v>
      </c>
      <c r="M208" s="31">
        <v>149</v>
      </c>
      <c r="N208" s="32">
        <v>0.2</v>
      </c>
      <c r="O208" s="32">
        <v>0.1</v>
      </c>
      <c r="P208" s="47">
        <v>3.48</v>
      </c>
      <c r="Q208" s="33">
        <v>241.52</v>
      </c>
      <c r="R208" s="31">
        <v>20</v>
      </c>
      <c r="S208" s="32">
        <v>0.3</v>
      </c>
      <c r="T208" s="32">
        <v>0.1</v>
      </c>
      <c r="U208" s="47">
        <v>2.14</v>
      </c>
      <c r="V208" s="34">
        <v>14487</v>
      </c>
      <c r="W208" s="32">
        <v>0.5</v>
      </c>
      <c r="X208" s="32">
        <v>0.2</v>
      </c>
      <c r="Y208" s="44">
        <v>2.56</v>
      </c>
      <c r="Z208" s="13"/>
    </row>
    <row r="209" spans="1:26" ht="29.1" customHeight="1" x14ac:dyDescent="0.35">
      <c r="A209" s="29" t="s">
        <v>862</v>
      </c>
      <c r="B209" s="28" t="s">
        <v>865</v>
      </c>
      <c r="C209" s="28" t="s">
        <v>778</v>
      </c>
      <c r="D209" s="30" t="s">
        <v>863</v>
      </c>
      <c r="E209" s="111" t="str">
        <f t="shared" si="9"/>
        <v>Less than 100 Claims - lower validity</v>
      </c>
      <c r="F209" s="111" t="str">
        <f t="shared" si="10"/>
        <v>Less than 100 Claims - lower validity</v>
      </c>
      <c r="G209" s="111" t="str">
        <f t="shared" si="11"/>
        <v>More than 100 Claims  - higher validity</v>
      </c>
      <c r="H209" s="28" t="s">
        <v>864</v>
      </c>
      <c r="I209" s="28">
        <v>60628</v>
      </c>
      <c r="J209" s="28" t="s">
        <v>79</v>
      </c>
      <c r="K209" s="28" t="s">
        <v>46</v>
      </c>
      <c r="L209" s="28">
        <v>1</v>
      </c>
      <c r="M209" s="31">
        <v>150</v>
      </c>
      <c r="N209" s="32">
        <v>0</v>
      </c>
      <c r="O209" s="32">
        <v>0</v>
      </c>
      <c r="P209" s="47">
        <v>1.17</v>
      </c>
      <c r="Q209" s="33">
        <v>85.52</v>
      </c>
      <c r="R209" s="31" t="s">
        <v>8</v>
      </c>
      <c r="S209" s="31" t="s">
        <v>8</v>
      </c>
      <c r="T209" s="31" t="s">
        <v>8</v>
      </c>
      <c r="U209" s="47"/>
      <c r="V209" s="34" t="s">
        <v>8</v>
      </c>
      <c r="W209" s="31" t="s">
        <v>8</v>
      </c>
      <c r="X209" s="31" t="s">
        <v>8</v>
      </c>
      <c r="Y209" s="44"/>
      <c r="Z209" s="13"/>
    </row>
    <row r="210" spans="1:26" ht="29.1" customHeight="1" x14ac:dyDescent="0.35">
      <c r="A210" s="29" t="s">
        <v>866</v>
      </c>
      <c r="B210" s="28" t="s">
        <v>869</v>
      </c>
      <c r="C210" s="28" t="s">
        <v>778</v>
      </c>
      <c r="D210" s="30" t="s">
        <v>867</v>
      </c>
      <c r="E210" s="111" t="str">
        <f t="shared" si="9"/>
        <v>Less than 100 Claims - lower validity</v>
      </c>
      <c r="F210" s="111" t="str">
        <f t="shared" si="10"/>
        <v>Less than 100 Claims - lower validity</v>
      </c>
      <c r="G210" s="111" t="str">
        <f t="shared" si="11"/>
        <v>Less than 100 Claims - lower validity</v>
      </c>
      <c r="H210" s="28" t="s">
        <v>868</v>
      </c>
      <c r="I210" s="28">
        <v>62207</v>
      </c>
      <c r="J210" s="28" t="s">
        <v>79</v>
      </c>
      <c r="K210" s="28" t="s">
        <v>46</v>
      </c>
      <c r="L210" s="28">
        <v>2</v>
      </c>
      <c r="M210" s="31">
        <v>18</v>
      </c>
      <c r="N210" s="32">
        <v>0</v>
      </c>
      <c r="O210" s="32">
        <v>0</v>
      </c>
      <c r="P210" s="47">
        <v>1.53</v>
      </c>
      <c r="Q210" s="33">
        <v>106.72</v>
      </c>
      <c r="R210" s="31" t="s">
        <v>8</v>
      </c>
      <c r="S210" s="31" t="s">
        <v>8</v>
      </c>
      <c r="T210" s="31" t="s">
        <v>8</v>
      </c>
      <c r="U210" s="47"/>
      <c r="V210" s="34" t="s">
        <v>8</v>
      </c>
      <c r="W210" s="31" t="s">
        <v>8</v>
      </c>
      <c r="X210" s="31" t="s">
        <v>8</v>
      </c>
      <c r="Y210" s="44"/>
      <c r="Z210" s="13"/>
    </row>
    <row r="211" spans="1:26" ht="29.1" customHeight="1" x14ac:dyDescent="0.35">
      <c r="A211" s="29" t="s">
        <v>870</v>
      </c>
      <c r="B211" s="28" t="s">
        <v>792</v>
      </c>
      <c r="C211" s="28" t="s">
        <v>778</v>
      </c>
      <c r="D211" s="30" t="s">
        <v>871</v>
      </c>
      <c r="E211" s="111" t="str">
        <f t="shared" si="9"/>
        <v>Less than 100 Claims - lower validity</v>
      </c>
      <c r="F211" s="111" t="str">
        <f t="shared" si="10"/>
        <v>Less than 100 Claims - lower validity</v>
      </c>
      <c r="G211" s="111" t="str">
        <f t="shared" si="11"/>
        <v>Less than 100 Claims - lower validity</v>
      </c>
      <c r="H211" s="28" t="s">
        <v>872</v>
      </c>
      <c r="I211" s="28">
        <v>60202</v>
      </c>
      <c r="J211" s="28" t="s">
        <v>784</v>
      </c>
      <c r="K211" s="28" t="s">
        <v>46</v>
      </c>
      <c r="L211" s="28">
        <v>1</v>
      </c>
      <c r="M211" s="31">
        <v>47</v>
      </c>
      <c r="N211" s="32">
        <v>0.1</v>
      </c>
      <c r="O211" s="32">
        <v>0</v>
      </c>
      <c r="P211" s="47">
        <v>3.04</v>
      </c>
      <c r="Q211" s="33">
        <v>230.16</v>
      </c>
      <c r="R211" s="31" t="s">
        <v>8</v>
      </c>
      <c r="S211" s="31" t="s">
        <v>8</v>
      </c>
      <c r="T211" s="31" t="s">
        <v>8</v>
      </c>
      <c r="U211" s="47"/>
      <c r="V211" s="34" t="s">
        <v>8</v>
      </c>
      <c r="W211" s="31" t="s">
        <v>8</v>
      </c>
      <c r="X211" s="31" t="s">
        <v>8</v>
      </c>
      <c r="Y211" s="44"/>
      <c r="Z211" s="13"/>
    </row>
    <row r="212" spans="1:26" ht="29.1" customHeight="1" x14ac:dyDescent="0.35">
      <c r="A212" s="29" t="s">
        <v>873</v>
      </c>
      <c r="B212" s="28" t="s">
        <v>865</v>
      </c>
      <c r="C212" s="28" t="s">
        <v>778</v>
      </c>
      <c r="D212" s="30" t="s">
        <v>874</v>
      </c>
      <c r="E212" s="111" t="str">
        <f t="shared" si="9"/>
        <v>Less than 100 Claims - lower validity</v>
      </c>
      <c r="F212" s="111" t="str">
        <f t="shared" si="10"/>
        <v>Less than 100 Claims - lower validity</v>
      </c>
      <c r="G212" s="111" t="str">
        <f t="shared" si="11"/>
        <v>More than 100 Claims  - higher validity</v>
      </c>
      <c r="H212" s="28" t="s">
        <v>875</v>
      </c>
      <c r="I212" s="28">
        <v>60640</v>
      </c>
      <c r="J212" s="35" t="s">
        <v>496</v>
      </c>
      <c r="K212" s="28" t="s">
        <v>46</v>
      </c>
      <c r="L212" s="28">
        <v>1</v>
      </c>
      <c r="M212" s="31">
        <v>135</v>
      </c>
      <c r="N212" s="32">
        <v>0.2</v>
      </c>
      <c r="O212" s="32">
        <v>0</v>
      </c>
      <c r="P212" s="47">
        <v>4.26</v>
      </c>
      <c r="Q212" s="33">
        <v>312.49</v>
      </c>
      <c r="R212" s="31" t="s">
        <v>8</v>
      </c>
      <c r="S212" s="31" t="s">
        <v>8</v>
      </c>
      <c r="T212" s="31" t="s">
        <v>8</v>
      </c>
      <c r="U212" s="47"/>
      <c r="V212" s="34" t="s">
        <v>8</v>
      </c>
      <c r="W212" s="31" t="s">
        <v>8</v>
      </c>
      <c r="X212" s="31" t="s">
        <v>8</v>
      </c>
      <c r="Y212" s="44"/>
      <c r="Z212" s="13"/>
    </row>
    <row r="213" spans="1:26" ht="43.15" customHeight="1" x14ac:dyDescent="0.35">
      <c r="A213" s="29" t="s">
        <v>876</v>
      </c>
      <c r="B213" s="28" t="s">
        <v>865</v>
      </c>
      <c r="C213" s="28" t="s">
        <v>778</v>
      </c>
      <c r="D213" s="30" t="s">
        <v>877</v>
      </c>
      <c r="E213" s="111" t="str">
        <f t="shared" si="9"/>
        <v>More than 100 Claims  - higher validity</v>
      </c>
      <c r="F213" s="111" t="str">
        <f t="shared" si="10"/>
        <v>More than 100 Claims  - higher validity</v>
      </c>
      <c r="G213" s="111" t="str">
        <f t="shared" si="11"/>
        <v>More than 100 Claims  - higher validity</v>
      </c>
      <c r="H213" s="28" t="s">
        <v>878</v>
      </c>
      <c r="I213" s="28">
        <v>60637</v>
      </c>
      <c r="J213" s="35" t="s">
        <v>879</v>
      </c>
      <c r="K213" s="28" t="s">
        <v>46</v>
      </c>
      <c r="L213" s="28">
        <v>3</v>
      </c>
      <c r="M213" s="31">
        <v>3363</v>
      </c>
      <c r="N213" s="32">
        <v>5.7</v>
      </c>
      <c r="O213" s="32">
        <v>1.3</v>
      </c>
      <c r="P213" s="47">
        <v>4.55</v>
      </c>
      <c r="Q213" s="33">
        <v>341.39</v>
      </c>
      <c r="R213" s="31">
        <v>232</v>
      </c>
      <c r="S213" s="32">
        <v>7.5</v>
      </c>
      <c r="T213" s="32">
        <v>4.5</v>
      </c>
      <c r="U213" s="47">
        <v>1.67</v>
      </c>
      <c r="V213" s="34">
        <v>16738</v>
      </c>
      <c r="W213" s="32">
        <v>13.2</v>
      </c>
      <c r="X213" s="32">
        <v>5.8</v>
      </c>
      <c r="Y213" s="44">
        <v>2.2999999999999998</v>
      </c>
      <c r="Z213" s="13"/>
    </row>
    <row r="214" spans="1:26" ht="29.1" customHeight="1" x14ac:dyDescent="0.35">
      <c r="A214" s="29" t="s">
        <v>880</v>
      </c>
      <c r="B214" s="28" t="s">
        <v>883</v>
      </c>
      <c r="C214" s="28" t="s">
        <v>778</v>
      </c>
      <c r="D214" s="30" t="s">
        <v>881</v>
      </c>
      <c r="E214" s="111" t="str">
        <f t="shared" si="9"/>
        <v>Less than 100 Claims - lower validity</v>
      </c>
      <c r="F214" s="111" t="str">
        <f t="shared" si="10"/>
        <v>Less than 100 Claims - lower validity</v>
      </c>
      <c r="G214" s="111" t="str">
        <f t="shared" si="11"/>
        <v>More than 100 Claims  - higher validity</v>
      </c>
      <c r="H214" s="28" t="s">
        <v>882</v>
      </c>
      <c r="I214" s="28">
        <v>61801</v>
      </c>
      <c r="J214" s="28" t="s">
        <v>884</v>
      </c>
      <c r="K214" s="28" t="s">
        <v>46</v>
      </c>
      <c r="L214" s="28">
        <v>3</v>
      </c>
      <c r="M214" s="31">
        <v>371</v>
      </c>
      <c r="N214" s="32">
        <v>0.3</v>
      </c>
      <c r="O214" s="32">
        <v>0.1</v>
      </c>
      <c r="P214" s="47">
        <v>3.39</v>
      </c>
      <c r="Q214" s="33">
        <v>234.82</v>
      </c>
      <c r="R214" s="31">
        <v>12</v>
      </c>
      <c r="S214" s="32">
        <v>0.1</v>
      </c>
      <c r="T214" s="32">
        <v>0.1</v>
      </c>
      <c r="U214" s="47">
        <v>1.1299999999999999</v>
      </c>
      <c r="V214" s="34">
        <v>7385</v>
      </c>
      <c r="W214" s="32">
        <v>0.4</v>
      </c>
      <c r="X214" s="32">
        <v>0.1</v>
      </c>
      <c r="Y214" s="44">
        <v>2.35</v>
      </c>
      <c r="Z214" s="13"/>
    </row>
    <row r="215" spans="1:26" ht="43.15" customHeight="1" x14ac:dyDescent="0.35">
      <c r="A215" s="29" t="s">
        <v>885</v>
      </c>
      <c r="B215" s="28" t="s">
        <v>888</v>
      </c>
      <c r="C215" s="28" t="s">
        <v>778</v>
      </c>
      <c r="D215" s="30" t="s">
        <v>886</v>
      </c>
      <c r="E215" s="111" t="str">
        <f t="shared" si="9"/>
        <v>Less than 100 Claims - lower validity</v>
      </c>
      <c r="F215" s="111" t="str">
        <f t="shared" si="10"/>
        <v>Less than 100 Claims - lower validity</v>
      </c>
      <c r="G215" s="111" t="str">
        <f t="shared" si="11"/>
        <v>Less than 100 Claims - lower validity</v>
      </c>
      <c r="H215" s="28" t="s">
        <v>887</v>
      </c>
      <c r="I215" s="28">
        <v>61832</v>
      </c>
      <c r="J215" s="28" t="s">
        <v>784</v>
      </c>
      <c r="K215" s="28" t="s">
        <v>46</v>
      </c>
      <c r="L215" s="28">
        <v>4</v>
      </c>
      <c r="M215" s="31">
        <v>49</v>
      </c>
      <c r="N215" s="32">
        <v>0.1</v>
      </c>
      <c r="O215" s="32">
        <v>0</v>
      </c>
      <c r="P215" s="47">
        <v>4.32</v>
      </c>
      <c r="Q215" s="33">
        <v>310.91000000000003</v>
      </c>
      <c r="R215" s="31" t="s">
        <v>8</v>
      </c>
      <c r="S215" s="31" t="s">
        <v>8</v>
      </c>
      <c r="T215" s="31" t="s">
        <v>8</v>
      </c>
      <c r="U215" s="47"/>
      <c r="V215" s="34" t="s">
        <v>8</v>
      </c>
      <c r="W215" s="31" t="s">
        <v>8</v>
      </c>
      <c r="X215" s="31" t="s">
        <v>8</v>
      </c>
      <c r="Y215" s="44"/>
      <c r="Z215" s="13"/>
    </row>
    <row r="216" spans="1:26" ht="29.1" customHeight="1" x14ac:dyDescent="0.35">
      <c r="A216" s="29" t="s">
        <v>889</v>
      </c>
      <c r="B216" s="28" t="s">
        <v>865</v>
      </c>
      <c r="C216" s="28" t="s">
        <v>778</v>
      </c>
      <c r="D216" s="36" t="s">
        <v>890</v>
      </c>
      <c r="E216" s="111" t="str">
        <f t="shared" si="9"/>
        <v>Less than 100 Claims - lower validity</v>
      </c>
      <c r="F216" s="111" t="str">
        <f t="shared" si="10"/>
        <v>Less than 100 Claims - lower validity</v>
      </c>
      <c r="G216" s="111" t="str">
        <f t="shared" si="11"/>
        <v>Less than 100 Claims - lower validity</v>
      </c>
      <c r="H216" s="35" t="s">
        <v>891</v>
      </c>
      <c r="I216" s="28">
        <v>60623</v>
      </c>
      <c r="J216" s="28" t="s">
        <v>79</v>
      </c>
      <c r="K216" s="28" t="s">
        <v>46</v>
      </c>
      <c r="L216" s="28">
        <v>2</v>
      </c>
      <c r="M216" s="31">
        <v>12</v>
      </c>
      <c r="N216" s="32">
        <v>0</v>
      </c>
      <c r="O216" s="32">
        <v>0</v>
      </c>
      <c r="P216" s="47">
        <v>2.09</v>
      </c>
      <c r="Q216" s="33">
        <v>147.91999999999999</v>
      </c>
      <c r="R216" s="31" t="s">
        <v>8</v>
      </c>
      <c r="S216" s="31" t="s">
        <v>8</v>
      </c>
      <c r="T216" s="31" t="s">
        <v>8</v>
      </c>
      <c r="U216" s="47"/>
      <c r="V216" s="34" t="s">
        <v>8</v>
      </c>
      <c r="W216" s="31" t="s">
        <v>8</v>
      </c>
      <c r="X216" s="31" t="s">
        <v>8</v>
      </c>
      <c r="Y216" s="44"/>
      <c r="Z216" s="13"/>
    </row>
    <row r="217" spans="1:26" ht="29.1" customHeight="1" x14ac:dyDescent="0.35">
      <c r="A217" s="29" t="s">
        <v>892</v>
      </c>
      <c r="B217" s="28" t="s">
        <v>895</v>
      </c>
      <c r="C217" s="28" t="s">
        <v>778</v>
      </c>
      <c r="D217" s="30" t="s">
        <v>893</v>
      </c>
      <c r="E217" s="111" t="str">
        <f t="shared" si="9"/>
        <v>Less than 100 Claims - lower validity</v>
      </c>
      <c r="F217" s="111" t="str">
        <f t="shared" si="10"/>
        <v>Less than 100 Claims - lower validity</v>
      </c>
      <c r="G217" s="111" t="str">
        <f t="shared" si="11"/>
        <v>More than 100 Claims  - higher validity</v>
      </c>
      <c r="H217" s="28" t="s">
        <v>894</v>
      </c>
      <c r="I217" s="28">
        <v>60099</v>
      </c>
      <c r="J217" s="35" t="s">
        <v>773</v>
      </c>
      <c r="K217" s="28" t="s">
        <v>46</v>
      </c>
      <c r="L217" s="28">
        <v>5</v>
      </c>
      <c r="M217" s="31">
        <v>3973</v>
      </c>
      <c r="N217" s="32">
        <v>7.5</v>
      </c>
      <c r="O217" s="32">
        <v>1.1000000000000001</v>
      </c>
      <c r="P217" s="47">
        <v>7.08</v>
      </c>
      <c r="Q217" s="33">
        <v>524.29</v>
      </c>
      <c r="R217" s="31">
        <v>49</v>
      </c>
      <c r="S217" s="32">
        <v>2.1</v>
      </c>
      <c r="T217" s="32">
        <v>0.6</v>
      </c>
      <c r="U217" s="47">
        <v>3.69</v>
      </c>
      <c r="V217" s="34">
        <v>23264</v>
      </c>
      <c r="W217" s="32">
        <v>9.6</v>
      </c>
      <c r="X217" s="32">
        <v>1.6</v>
      </c>
      <c r="Y217" s="44">
        <v>5.89</v>
      </c>
      <c r="Z217" s="13"/>
    </row>
    <row r="218" spans="1:26" ht="29.1" customHeight="1" x14ac:dyDescent="0.35">
      <c r="A218" s="29" t="s">
        <v>896</v>
      </c>
      <c r="B218" s="28" t="s">
        <v>899</v>
      </c>
      <c r="C218" s="28" t="s">
        <v>778</v>
      </c>
      <c r="D218" s="30" t="s">
        <v>897</v>
      </c>
      <c r="E218" s="111" t="str">
        <f t="shared" si="9"/>
        <v>Less than 100 Claims - lower validity</v>
      </c>
      <c r="F218" s="111" t="str">
        <f t="shared" si="10"/>
        <v>Less than 100 Claims - lower validity</v>
      </c>
      <c r="G218" s="111" t="str">
        <f t="shared" si="11"/>
        <v>More than 100 Claims  - higher validity</v>
      </c>
      <c r="H218" s="28" t="s">
        <v>898</v>
      </c>
      <c r="I218" s="28">
        <v>60450</v>
      </c>
      <c r="J218" s="28" t="s">
        <v>79</v>
      </c>
      <c r="K218" s="28" t="s">
        <v>46</v>
      </c>
      <c r="L218" s="28">
        <v>3</v>
      </c>
      <c r="M218" s="31">
        <v>146</v>
      </c>
      <c r="N218" s="32">
        <v>0.2</v>
      </c>
      <c r="O218" s="32">
        <v>0.1</v>
      </c>
      <c r="P218" s="47">
        <v>3.44</v>
      </c>
      <c r="Q218" s="33">
        <v>249.4</v>
      </c>
      <c r="R218" s="31" t="s">
        <v>8</v>
      </c>
      <c r="S218" s="31" t="s">
        <v>8</v>
      </c>
      <c r="T218" s="31" t="s">
        <v>8</v>
      </c>
      <c r="U218" s="47"/>
      <c r="V218" s="34" t="s">
        <v>8</v>
      </c>
      <c r="W218" s="31" t="s">
        <v>8</v>
      </c>
      <c r="X218" s="31" t="s">
        <v>8</v>
      </c>
      <c r="Y218" s="44"/>
      <c r="Z218" s="13"/>
    </row>
    <row r="219" spans="1:26" ht="14.1" customHeight="1" x14ac:dyDescent="0.35">
      <c r="A219" s="29" t="s">
        <v>900</v>
      </c>
      <c r="B219" s="28" t="s">
        <v>865</v>
      </c>
      <c r="C219" s="28" t="s">
        <v>778</v>
      </c>
      <c r="D219" s="36" t="s">
        <v>901</v>
      </c>
      <c r="E219" s="111" t="str">
        <f t="shared" si="9"/>
        <v>Less than 100 Claims - lower validity</v>
      </c>
      <c r="F219" s="111" t="str">
        <f t="shared" si="10"/>
        <v>Less than 100 Claims - lower validity</v>
      </c>
      <c r="G219" s="111" t="str">
        <f t="shared" si="11"/>
        <v>Less than 100 Claims - lower validity</v>
      </c>
      <c r="H219" s="28" t="s">
        <v>902</v>
      </c>
      <c r="I219" s="28">
        <v>60621</v>
      </c>
      <c r="J219" s="28" t="s">
        <v>79</v>
      </c>
      <c r="K219" s="28" t="s">
        <v>46</v>
      </c>
      <c r="L219" s="28">
        <v>1</v>
      </c>
      <c r="M219" s="31">
        <v>65</v>
      </c>
      <c r="N219" s="32">
        <v>0</v>
      </c>
      <c r="O219" s="32">
        <v>0</v>
      </c>
      <c r="P219" s="47">
        <v>1.03</v>
      </c>
      <c r="Q219" s="33">
        <v>76.58</v>
      </c>
      <c r="R219" s="31" t="s">
        <v>8</v>
      </c>
      <c r="S219" s="31" t="s">
        <v>8</v>
      </c>
      <c r="T219" s="31" t="s">
        <v>8</v>
      </c>
      <c r="U219" s="47"/>
      <c r="V219" s="34" t="s">
        <v>8</v>
      </c>
      <c r="W219" s="31" t="s">
        <v>8</v>
      </c>
      <c r="X219" s="31" t="s">
        <v>8</v>
      </c>
      <c r="Y219" s="44"/>
      <c r="Z219" s="13"/>
    </row>
    <row r="220" spans="1:26" ht="43.15" customHeight="1" x14ac:dyDescent="0.35">
      <c r="A220" s="29" t="s">
        <v>903</v>
      </c>
      <c r="B220" s="28" t="s">
        <v>906</v>
      </c>
      <c r="C220" s="28" t="s">
        <v>778</v>
      </c>
      <c r="D220" s="30" t="s">
        <v>904</v>
      </c>
      <c r="E220" s="111" t="str">
        <f t="shared" si="9"/>
        <v>Less than 100 Claims - lower validity</v>
      </c>
      <c r="F220" s="111" t="str">
        <f t="shared" si="10"/>
        <v>Less than 100 Claims - lower validity</v>
      </c>
      <c r="G220" s="111" t="str">
        <f t="shared" si="11"/>
        <v>More than 100 Claims  - higher validity</v>
      </c>
      <c r="H220" s="35" t="s">
        <v>905</v>
      </c>
      <c r="I220" s="28">
        <v>61350</v>
      </c>
      <c r="J220" s="35" t="s">
        <v>834</v>
      </c>
      <c r="K220" s="28" t="s">
        <v>46</v>
      </c>
      <c r="L220" s="28">
        <v>2</v>
      </c>
      <c r="M220" s="31">
        <v>191</v>
      </c>
      <c r="N220" s="32">
        <v>0.2</v>
      </c>
      <c r="O220" s="32">
        <v>0.1</v>
      </c>
      <c r="P220" s="47">
        <v>3.93</v>
      </c>
      <c r="Q220" s="33">
        <v>290.86</v>
      </c>
      <c r="R220" s="31" t="s">
        <v>8</v>
      </c>
      <c r="S220" s="31" t="s">
        <v>8</v>
      </c>
      <c r="T220" s="31" t="s">
        <v>8</v>
      </c>
      <c r="U220" s="47"/>
      <c r="V220" s="34" t="s">
        <v>8</v>
      </c>
      <c r="W220" s="31" t="s">
        <v>8</v>
      </c>
      <c r="X220" s="31" t="s">
        <v>8</v>
      </c>
      <c r="Y220" s="44"/>
      <c r="Z220" s="13"/>
    </row>
    <row r="221" spans="1:26" ht="29.1" customHeight="1" x14ac:dyDescent="0.35">
      <c r="A221" s="29" t="s">
        <v>907</v>
      </c>
      <c r="B221" s="28" t="s">
        <v>883</v>
      </c>
      <c r="C221" s="28" t="s">
        <v>778</v>
      </c>
      <c r="D221" s="30" t="s">
        <v>908</v>
      </c>
      <c r="E221" s="111" t="str">
        <f t="shared" si="9"/>
        <v>Less than 100 Claims - lower validity</v>
      </c>
      <c r="F221" s="111" t="str">
        <f t="shared" si="10"/>
        <v>Less than 100 Claims - lower validity</v>
      </c>
      <c r="G221" s="111" t="str">
        <f t="shared" si="11"/>
        <v>Less than 100 Claims - lower validity</v>
      </c>
      <c r="H221" s="35" t="s">
        <v>909</v>
      </c>
      <c r="I221" s="28">
        <v>61801</v>
      </c>
      <c r="J221" s="28" t="s">
        <v>784</v>
      </c>
      <c r="K221" s="28" t="s">
        <v>46</v>
      </c>
      <c r="L221" s="28">
        <v>3</v>
      </c>
      <c r="M221" s="31">
        <v>20</v>
      </c>
      <c r="N221" s="32">
        <v>0</v>
      </c>
      <c r="O221" s="32">
        <v>0</v>
      </c>
      <c r="P221" s="47">
        <v>4.6500000000000004</v>
      </c>
      <c r="Q221" s="33">
        <v>329.59</v>
      </c>
      <c r="R221" s="31" t="s">
        <v>8</v>
      </c>
      <c r="S221" s="31" t="s">
        <v>8</v>
      </c>
      <c r="T221" s="31" t="s">
        <v>8</v>
      </c>
      <c r="U221" s="47"/>
      <c r="V221" s="34" t="s">
        <v>8</v>
      </c>
      <c r="W221" s="31" t="s">
        <v>8</v>
      </c>
      <c r="X221" s="31" t="s">
        <v>8</v>
      </c>
      <c r="Y221" s="44"/>
      <c r="Z221" s="13"/>
    </row>
    <row r="222" spans="1:26" ht="29.1" customHeight="1" x14ac:dyDescent="0.35">
      <c r="A222" s="29" t="s">
        <v>910</v>
      </c>
      <c r="B222" s="28" t="s">
        <v>865</v>
      </c>
      <c r="C222" s="28" t="s">
        <v>778</v>
      </c>
      <c r="D222" s="30" t="s">
        <v>911</v>
      </c>
      <c r="E222" s="111" t="str">
        <f t="shared" si="9"/>
        <v>Less than 100 Claims - lower validity</v>
      </c>
      <c r="F222" s="111" t="str">
        <f t="shared" si="10"/>
        <v>Less than 100 Claims - lower validity</v>
      </c>
      <c r="G222" s="111" t="str">
        <f t="shared" si="11"/>
        <v>Less than 100 Claims - lower validity</v>
      </c>
      <c r="H222" s="35" t="s">
        <v>912</v>
      </c>
      <c r="I222" s="28">
        <v>60625</v>
      </c>
      <c r="J222" s="28" t="s">
        <v>79</v>
      </c>
      <c r="K222" s="28" t="s">
        <v>46</v>
      </c>
      <c r="L222" s="28">
        <v>3</v>
      </c>
      <c r="M222" s="31">
        <v>60</v>
      </c>
      <c r="N222" s="32">
        <v>0.1</v>
      </c>
      <c r="O222" s="32">
        <v>0</v>
      </c>
      <c r="P222" s="47">
        <v>3.95</v>
      </c>
      <c r="Q222" s="33">
        <v>291.27</v>
      </c>
      <c r="R222" s="31" t="s">
        <v>8</v>
      </c>
      <c r="S222" s="31" t="s">
        <v>8</v>
      </c>
      <c r="T222" s="31" t="s">
        <v>8</v>
      </c>
      <c r="U222" s="47"/>
      <c r="V222" s="34" t="s">
        <v>8</v>
      </c>
      <c r="W222" s="31" t="s">
        <v>8</v>
      </c>
      <c r="X222" s="31" t="s">
        <v>8</v>
      </c>
      <c r="Y222" s="44"/>
      <c r="Z222" s="13"/>
    </row>
    <row r="223" spans="1:26" ht="29.1" customHeight="1" x14ac:dyDescent="0.35">
      <c r="A223" s="29" t="s">
        <v>913</v>
      </c>
      <c r="B223" s="28" t="s">
        <v>865</v>
      </c>
      <c r="C223" s="28" t="s">
        <v>778</v>
      </c>
      <c r="D223" s="30" t="s">
        <v>914</v>
      </c>
      <c r="E223" s="111" t="str">
        <f t="shared" si="9"/>
        <v>Less than 100 Claims - lower validity</v>
      </c>
      <c r="F223" s="111" t="str">
        <f t="shared" si="10"/>
        <v>Less than 100 Claims - lower validity</v>
      </c>
      <c r="G223" s="111" t="str">
        <f t="shared" si="11"/>
        <v>Less than 100 Claims - lower validity</v>
      </c>
      <c r="H223" s="28" t="s">
        <v>915</v>
      </c>
      <c r="I223" s="28">
        <v>60613</v>
      </c>
      <c r="J223" s="28" t="s">
        <v>79</v>
      </c>
      <c r="K223" s="28" t="s">
        <v>46</v>
      </c>
      <c r="L223" s="28">
        <v>2</v>
      </c>
      <c r="M223" s="31">
        <v>16</v>
      </c>
      <c r="N223" s="32">
        <v>0</v>
      </c>
      <c r="O223" s="32">
        <v>0</v>
      </c>
      <c r="P223" s="47">
        <v>1.41</v>
      </c>
      <c r="Q223" s="33">
        <v>105.67</v>
      </c>
      <c r="R223" s="31" t="s">
        <v>8</v>
      </c>
      <c r="S223" s="31" t="s">
        <v>8</v>
      </c>
      <c r="T223" s="31" t="s">
        <v>8</v>
      </c>
      <c r="U223" s="47"/>
      <c r="V223" s="34" t="s">
        <v>8</v>
      </c>
      <c r="W223" s="31" t="s">
        <v>8</v>
      </c>
      <c r="X223" s="31" t="s">
        <v>8</v>
      </c>
      <c r="Y223" s="44"/>
      <c r="Z223" s="13"/>
    </row>
    <row r="224" spans="1:26" ht="43.15" customHeight="1" x14ac:dyDescent="0.35">
      <c r="A224" s="29" t="s">
        <v>916</v>
      </c>
      <c r="B224" s="28" t="s">
        <v>919</v>
      </c>
      <c r="C224" s="28" t="s">
        <v>778</v>
      </c>
      <c r="D224" s="30" t="s">
        <v>917</v>
      </c>
      <c r="E224" s="111" t="str">
        <f t="shared" si="9"/>
        <v>Less than 100 Claims - lower validity</v>
      </c>
      <c r="F224" s="111" t="str">
        <f t="shared" si="10"/>
        <v>Less than 100 Claims - lower validity</v>
      </c>
      <c r="G224" s="111" t="str">
        <f t="shared" si="11"/>
        <v>More than 100 Claims  - higher validity</v>
      </c>
      <c r="H224" s="35" t="s">
        <v>918</v>
      </c>
      <c r="I224" s="28">
        <v>60050</v>
      </c>
      <c r="J224" s="35" t="s">
        <v>920</v>
      </c>
      <c r="K224" s="28" t="s">
        <v>46</v>
      </c>
      <c r="L224" s="28">
        <v>5</v>
      </c>
      <c r="M224" s="31">
        <v>419</v>
      </c>
      <c r="N224" s="32">
        <v>0.5</v>
      </c>
      <c r="O224" s="32">
        <v>0.2</v>
      </c>
      <c r="P224" s="47">
        <v>3.04</v>
      </c>
      <c r="Q224" s="33">
        <v>229.03</v>
      </c>
      <c r="R224" s="31">
        <v>29</v>
      </c>
      <c r="S224" s="32">
        <v>0.3</v>
      </c>
      <c r="T224" s="32">
        <v>0.2</v>
      </c>
      <c r="U224" s="47">
        <v>1.1000000000000001</v>
      </c>
      <c r="V224" s="34">
        <v>7166</v>
      </c>
      <c r="W224" s="32">
        <v>0.8</v>
      </c>
      <c r="X224" s="32">
        <v>0.4</v>
      </c>
      <c r="Y224" s="44">
        <v>1.9</v>
      </c>
      <c r="Z224" s="13"/>
    </row>
    <row r="225" spans="1:26" ht="29.1" customHeight="1" x14ac:dyDescent="0.35">
      <c r="A225" s="29" t="s">
        <v>921</v>
      </c>
      <c r="B225" s="28" t="s">
        <v>865</v>
      </c>
      <c r="C225" s="28" t="s">
        <v>778</v>
      </c>
      <c r="D225" s="30" t="s">
        <v>922</v>
      </c>
      <c r="E225" s="111" t="str">
        <f t="shared" si="9"/>
        <v>Less than 100 Claims - lower validity</v>
      </c>
      <c r="F225" s="111" t="str">
        <f t="shared" si="10"/>
        <v>Less than 100 Claims - lower validity</v>
      </c>
      <c r="G225" s="111" t="str">
        <f t="shared" si="11"/>
        <v>Less than 100 Claims - lower validity</v>
      </c>
      <c r="H225" s="35" t="s">
        <v>923</v>
      </c>
      <c r="I225" s="28">
        <v>60631</v>
      </c>
      <c r="J225" s="28" t="s">
        <v>784</v>
      </c>
      <c r="K225" s="28" t="s">
        <v>46</v>
      </c>
      <c r="L225" s="28">
        <v>4</v>
      </c>
      <c r="M225" s="31">
        <v>37</v>
      </c>
      <c r="N225" s="32">
        <v>0</v>
      </c>
      <c r="O225" s="32">
        <v>0</v>
      </c>
      <c r="P225" s="47">
        <v>2.5</v>
      </c>
      <c r="Q225" s="33">
        <v>187.89</v>
      </c>
      <c r="R225" s="31" t="s">
        <v>8</v>
      </c>
      <c r="S225" s="31" t="s">
        <v>8</v>
      </c>
      <c r="T225" s="31" t="s">
        <v>8</v>
      </c>
      <c r="U225" s="47"/>
      <c r="V225" s="34" t="s">
        <v>8</v>
      </c>
      <c r="W225" s="31" t="s">
        <v>8</v>
      </c>
      <c r="X225" s="31" t="s">
        <v>8</v>
      </c>
      <c r="Y225" s="44"/>
      <c r="Z225" s="13"/>
    </row>
    <row r="226" spans="1:26" ht="29.1" customHeight="1" x14ac:dyDescent="0.35">
      <c r="A226" s="29" t="s">
        <v>924</v>
      </c>
      <c r="B226" s="28" t="s">
        <v>927</v>
      </c>
      <c r="C226" s="28" t="s">
        <v>778</v>
      </c>
      <c r="D226" s="30" t="s">
        <v>925</v>
      </c>
      <c r="E226" s="111" t="str">
        <f t="shared" si="9"/>
        <v>Less than 100 Claims - lower validity</v>
      </c>
      <c r="F226" s="111" t="str">
        <f t="shared" si="10"/>
        <v>Less than 100 Claims - lower validity</v>
      </c>
      <c r="G226" s="111" t="str">
        <f t="shared" si="11"/>
        <v>More than 100 Claims  - higher validity</v>
      </c>
      <c r="H226" s="28" t="s">
        <v>926</v>
      </c>
      <c r="I226" s="28">
        <v>60406</v>
      </c>
      <c r="J226" s="28" t="s">
        <v>928</v>
      </c>
      <c r="K226" s="28" t="s">
        <v>46</v>
      </c>
      <c r="L226" s="28">
        <v>2</v>
      </c>
      <c r="M226" s="31">
        <v>657</v>
      </c>
      <c r="N226" s="32">
        <v>0.6</v>
      </c>
      <c r="O226" s="32">
        <v>0.2</v>
      </c>
      <c r="P226" s="47">
        <v>3.21</v>
      </c>
      <c r="Q226" s="33">
        <v>238.88</v>
      </c>
      <c r="R226" s="31">
        <v>38</v>
      </c>
      <c r="S226" s="32">
        <v>0.5</v>
      </c>
      <c r="T226" s="32">
        <v>0.3</v>
      </c>
      <c r="U226" s="47">
        <v>2</v>
      </c>
      <c r="V226" s="34">
        <v>13402</v>
      </c>
      <c r="W226" s="32">
        <v>1.1000000000000001</v>
      </c>
      <c r="X226" s="32">
        <v>0.4</v>
      </c>
      <c r="Y226" s="44">
        <v>2.48</v>
      </c>
      <c r="Z226" s="13"/>
    </row>
    <row r="227" spans="1:26" ht="29.1" customHeight="1" x14ac:dyDescent="0.35">
      <c r="A227" s="29" t="s">
        <v>929</v>
      </c>
      <c r="B227" s="28" t="s">
        <v>865</v>
      </c>
      <c r="C227" s="28" t="s">
        <v>778</v>
      </c>
      <c r="D227" s="30" t="s">
        <v>809</v>
      </c>
      <c r="E227" s="111" t="str">
        <f t="shared" si="9"/>
        <v>More than 100 Claims  - higher validity</v>
      </c>
      <c r="F227" s="111" t="str">
        <f t="shared" si="10"/>
        <v>More than 100 Claims  - higher validity</v>
      </c>
      <c r="G227" s="111" t="str">
        <f t="shared" si="11"/>
        <v>More than 100 Claims  - higher validity</v>
      </c>
      <c r="H227" s="35" t="s">
        <v>930</v>
      </c>
      <c r="I227" s="28">
        <v>60612</v>
      </c>
      <c r="J227" s="35" t="s">
        <v>809</v>
      </c>
      <c r="K227" s="28" t="s">
        <v>46</v>
      </c>
      <c r="L227" s="28">
        <v>5</v>
      </c>
      <c r="M227" s="31">
        <v>1591</v>
      </c>
      <c r="N227" s="32">
        <v>1.8</v>
      </c>
      <c r="O227" s="32">
        <v>0.6</v>
      </c>
      <c r="P227" s="47">
        <v>3.14</v>
      </c>
      <c r="Q227" s="33">
        <v>232.58</v>
      </c>
      <c r="R227" s="31">
        <v>145</v>
      </c>
      <c r="S227" s="32">
        <v>3.7</v>
      </c>
      <c r="T227" s="32">
        <v>2.6</v>
      </c>
      <c r="U227" s="47">
        <v>1.41</v>
      </c>
      <c r="V227" s="34">
        <v>13964</v>
      </c>
      <c r="W227" s="32">
        <v>5.5</v>
      </c>
      <c r="X227" s="32">
        <v>3.2</v>
      </c>
      <c r="Y227" s="44">
        <v>1.72</v>
      </c>
      <c r="Z227" s="13"/>
    </row>
    <row r="228" spans="1:26" ht="29.1" customHeight="1" x14ac:dyDescent="0.35">
      <c r="A228" s="29" t="s">
        <v>931</v>
      </c>
      <c r="B228" s="28" t="s">
        <v>934</v>
      </c>
      <c r="C228" s="28" t="s">
        <v>778</v>
      </c>
      <c r="D228" s="30" t="s">
        <v>932</v>
      </c>
      <c r="E228" s="111" t="str">
        <f t="shared" si="9"/>
        <v>Less than 100 Claims - lower validity</v>
      </c>
      <c r="F228" s="111" t="str">
        <f t="shared" si="10"/>
        <v>Less than 100 Claims - lower validity</v>
      </c>
      <c r="G228" s="111" t="str">
        <f t="shared" si="11"/>
        <v>Less than 100 Claims - lower validity</v>
      </c>
      <c r="H228" s="35" t="s">
        <v>933</v>
      </c>
      <c r="I228" s="28">
        <v>61554</v>
      </c>
      <c r="J228" s="28" t="s">
        <v>935</v>
      </c>
      <c r="K228" s="28" t="s">
        <v>46</v>
      </c>
      <c r="L228" s="28">
        <v>2</v>
      </c>
      <c r="M228" s="31">
        <v>21</v>
      </c>
      <c r="N228" s="32">
        <v>0</v>
      </c>
      <c r="O228" s="32">
        <v>0</v>
      </c>
      <c r="P228" s="47">
        <v>1.83</v>
      </c>
      <c r="Q228" s="33">
        <v>123.91</v>
      </c>
      <c r="R228" s="31" t="s">
        <v>8</v>
      </c>
      <c r="S228" s="31" t="s">
        <v>8</v>
      </c>
      <c r="T228" s="31" t="s">
        <v>8</v>
      </c>
      <c r="U228" s="47"/>
      <c r="V228" s="34" t="s">
        <v>8</v>
      </c>
      <c r="W228" s="31" t="s">
        <v>8</v>
      </c>
      <c r="X228" s="31" t="s">
        <v>8</v>
      </c>
      <c r="Y228" s="44"/>
      <c r="Z228" s="13"/>
    </row>
    <row r="229" spans="1:26" ht="43.15" customHeight="1" x14ac:dyDescent="0.35">
      <c r="A229" s="29" t="s">
        <v>936</v>
      </c>
      <c r="B229" s="28" t="s">
        <v>939</v>
      </c>
      <c r="C229" s="28" t="s">
        <v>778</v>
      </c>
      <c r="D229" s="30" t="s">
        <v>937</v>
      </c>
      <c r="E229" s="111" t="str">
        <f t="shared" si="9"/>
        <v>Less than 100 Claims - lower validity</v>
      </c>
      <c r="F229" s="111" t="str">
        <f t="shared" si="10"/>
        <v>Less than 100 Claims - lower validity</v>
      </c>
      <c r="G229" s="111" t="str">
        <f t="shared" si="11"/>
        <v>More than 100 Claims  - higher validity</v>
      </c>
      <c r="H229" s="28" t="s">
        <v>938</v>
      </c>
      <c r="I229" s="28">
        <v>60521</v>
      </c>
      <c r="J229" s="35" t="s">
        <v>187</v>
      </c>
      <c r="K229" s="28" t="s">
        <v>46</v>
      </c>
      <c r="L229" s="28">
        <v>5</v>
      </c>
      <c r="M229" s="31">
        <v>449</v>
      </c>
      <c r="N229" s="32">
        <v>0.5</v>
      </c>
      <c r="O229" s="32">
        <v>0.2</v>
      </c>
      <c r="P229" s="47">
        <v>2.44</v>
      </c>
      <c r="Q229" s="33">
        <v>181.18</v>
      </c>
      <c r="R229" s="31">
        <v>26</v>
      </c>
      <c r="S229" s="32">
        <v>0.4</v>
      </c>
      <c r="T229" s="32">
        <v>0.3</v>
      </c>
      <c r="U229" s="47">
        <v>1.56</v>
      </c>
      <c r="V229" s="34">
        <v>10616</v>
      </c>
      <c r="W229" s="32">
        <v>1</v>
      </c>
      <c r="X229" s="32">
        <v>0.5</v>
      </c>
      <c r="Y229" s="44">
        <v>1.96</v>
      </c>
      <c r="Z229" s="13"/>
    </row>
    <row r="230" spans="1:26" ht="29.1" customHeight="1" x14ac:dyDescent="0.35">
      <c r="A230" s="29" t="s">
        <v>940</v>
      </c>
      <c r="B230" s="28" t="s">
        <v>865</v>
      </c>
      <c r="C230" s="28" t="s">
        <v>778</v>
      </c>
      <c r="D230" s="30" t="s">
        <v>941</v>
      </c>
      <c r="E230" s="111" t="str">
        <f t="shared" si="9"/>
        <v>Less than 100 Claims - lower validity</v>
      </c>
      <c r="F230" s="111" t="str">
        <f t="shared" si="10"/>
        <v>Less than 100 Claims - lower validity</v>
      </c>
      <c r="G230" s="111" t="str">
        <f t="shared" si="11"/>
        <v>Less than 100 Claims - lower validity</v>
      </c>
      <c r="H230" s="28" t="s">
        <v>942</v>
      </c>
      <c r="I230" s="28">
        <v>60612</v>
      </c>
      <c r="J230" s="35" t="s">
        <v>943</v>
      </c>
      <c r="K230" s="28" t="s">
        <v>46</v>
      </c>
      <c r="L230" s="28">
        <v>1</v>
      </c>
      <c r="M230" s="31">
        <v>78</v>
      </c>
      <c r="N230" s="32">
        <v>0</v>
      </c>
      <c r="O230" s="32">
        <v>0</v>
      </c>
      <c r="P230" s="47">
        <v>1.5</v>
      </c>
      <c r="Q230" s="33">
        <v>113.87</v>
      </c>
      <c r="R230" s="31" t="s">
        <v>8</v>
      </c>
      <c r="S230" s="31" t="s">
        <v>8</v>
      </c>
      <c r="T230" s="31" t="s">
        <v>8</v>
      </c>
      <c r="U230" s="47"/>
      <c r="V230" s="34" t="s">
        <v>8</v>
      </c>
      <c r="W230" s="31" t="s">
        <v>8</v>
      </c>
      <c r="X230" s="31" t="s">
        <v>8</v>
      </c>
      <c r="Y230" s="44"/>
      <c r="Z230" s="13"/>
    </row>
    <row r="231" spans="1:26" ht="29.1" customHeight="1" x14ac:dyDescent="0.35">
      <c r="A231" s="29" t="s">
        <v>944</v>
      </c>
      <c r="B231" s="28" t="s">
        <v>947</v>
      </c>
      <c r="C231" s="28" t="s">
        <v>778</v>
      </c>
      <c r="D231" s="30" t="s">
        <v>945</v>
      </c>
      <c r="E231" s="111" t="str">
        <f t="shared" si="9"/>
        <v>Less than 100 Claims - lower validity</v>
      </c>
      <c r="F231" s="111" t="str">
        <f t="shared" si="10"/>
        <v>Less than 100 Claims - lower validity</v>
      </c>
      <c r="G231" s="111" t="str">
        <f t="shared" si="11"/>
        <v>More than 100 Claims  - higher validity</v>
      </c>
      <c r="H231" s="35" t="s">
        <v>946</v>
      </c>
      <c r="I231" s="28">
        <v>62040</v>
      </c>
      <c r="J231" s="28" t="s">
        <v>928</v>
      </c>
      <c r="K231" s="28" t="s">
        <v>46</v>
      </c>
      <c r="L231" s="28">
        <v>2</v>
      </c>
      <c r="M231" s="31">
        <v>266</v>
      </c>
      <c r="N231" s="32">
        <v>0.2</v>
      </c>
      <c r="O231" s="32">
        <v>0</v>
      </c>
      <c r="P231" s="47">
        <v>4.8899999999999997</v>
      </c>
      <c r="Q231" s="33">
        <v>340.73</v>
      </c>
      <c r="R231" s="31" t="s">
        <v>8</v>
      </c>
      <c r="S231" s="31" t="s">
        <v>8</v>
      </c>
      <c r="T231" s="31" t="s">
        <v>8</v>
      </c>
      <c r="U231" s="47"/>
      <c r="V231" s="34" t="s">
        <v>8</v>
      </c>
      <c r="W231" s="31" t="s">
        <v>8</v>
      </c>
      <c r="X231" s="31" t="s">
        <v>8</v>
      </c>
      <c r="Y231" s="44"/>
      <c r="Z231" s="13"/>
    </row>
    <row r="232" spans="1:26" ht="29.1" customHeight="1" x14ac:dyDescent="0.35">
      <c r="A232" s="29" t="s">
        <v>948</v>
      </c>
      <c r="B232" s="28" t="s">
        <v>951</v>
      </c>
      <c r="C232" s="28" t="s">
        <v>778</v>
      </c>
      <c r="D232" s="30" t="s">
        <v>949</v>
      </c>
      <c r="E232" s="111" t="str">
        <f t="shared" si="9"/>
        <v>Less than 100 Claims - lower validity</v>
      </c>
      <c r="F232" s="111" t="str">
        <f t="shared" si="10"/>
        <v>Less than 100 Claims - lower validity</v>
      </c>
      <c r="G232" s="111" t="str">
        <f t="shared" si="11"/>
        <v>More than 100 Claims  - higher validity</v>
      </c>
      <c r="H232" s="35" t="s">
        <v>950</v>
      </c>
      <c r="I232" s="28">
        <v>61761</v>
      </c>
      <c r="J232" s="28" t="s">
        <v>814</v>
      </c>
      <c r="K232" s="28" t="s">
        <v>46</v>
      </c>
      <c r="L232" s="28">
        <v>4</v>
      </c>
      <c r="M232" s="31">
        <v>117</v>
      </c>
      <c r="N232" s="32">
        <v>0.1</v>
      </c>
      <c r="O232" s="32">
        <v>0</v>
      </c>
      <c r="P232" s="47">
        <v>2.11</v>
      </c>
      <c r="Q232" s="33">
        <v>151.72999999999999</v>
      </c>
      <c r="R232" s="31" t="s">
        <v>8</v>
      </c>
      <c r="S232" s="31" t="s">
        <v>8</v>
      </c>
      <c r="T232" s="31" t="s">
        <v>8</v>
      </c>
      <c r="U232" s="47"/>
      <c r="V232" s="34" t="s">
        <v>8</v>
      </c>
      <c r="W232" s="31" t="s">
        <v>8</v>
      </c>
      <c r="X232" s="31" t="s">
        <v>8</v>
      </c>
      <c r="Y232" s="44"/>
      <c r="Z232" s="13"/>
    </row>
    <row r="233" spans="1:26" ht="29.1" customHeight="1" x14ac:dyDescent="0.35">
      <c r="A233" s="29" t="s">
        <v>952</v>
      </c>
      <c r="B233" s="28" t="s">
        <v>955</v>
      </c>
      <c r="C233" s="28" t="s">
        <v>778</v>
      </c>
      <c r="D233" s="30" t="s">
        <v>953</v>
      </c>
      <c r="E233" s="111" t="str">
        <f t="shared" si="9"/>
        <v>Less than 100 Claims - lower validity</v>
      </c>
      <c r="F233" s="111" t="str">
        <f t="shared" si="10"/>
        <v>Less than 100 Claims - lower validity</v>
      </c>
      <c r="G233" s="111" t="str">
        <f t="shared" si="11"/>
        <v>More than 100 Claims  - higher validity</v>
      </c>
      <c r="H233" s="35" t="s">
        <v>954</v>
      </c>
      <c r="I233" s="28">
        <v>60045</v>
      </c>
      <c r="J233" s="35" t="s">
        <v>956</v>
      </c>
      <c r="K233" s="28" t="s">
        <v>46</v>
      </c>
      <c r="L233" s="28">
        <v>4</v>
      </c>
      <c r="M233" s="31">
        <v>189</v>
      </c>
      <c r="N233" s="32">
        <v>0.2</v>
      </c>
      <c r="O233" s="32">
        <v>0.1</v>
      </c>
      <c r="P233" s="47">
        <v>2.63</v>
      </c>
      <c r="Q233" s="33">
        <v>194.58</v>
      </c>
      <c r="R233" s="31" t="s">
        <v>8</v>
      </c>
      <c r="S233" s="31" t="s">
        <v>8</v>
      </c>
      <c r="T233" s="31" t="s">
        <v>8</v>
      </c>
      <c r="U233" s="47"/>
      <c r="V233" s="34" t="s">
        <v>8</v>
      </c>
      <c r="W233" s="31" t="s">
        <v>8</v>
      </c>
      <c r="X233" s="31" t="s">
        <v>8</v>
      </c>
      <c r="Y233" s="44"/>
      <c r="Z233" s="13"/>
    </row>
    <row r="234" spans="1:26" ht="14.1" customHeight="1" x14ac:dyDescent="0.35">
      <c r="A234" s="29" t="s">
        <v>957</v>
      </c>
      <c r="B234" s="28" t="s">
        <v>865</v>
      </c>
      <c r="C234" s="28" t="s">
        <v>778</v>
      </c>
      <c r="D234" s="36" t="s">
        <v>427</v>
      </c>
      <c r="E234" s="111" t="str">
        <f t="shared" si="9"/>
        <v>Less than 100 Claims - lower validity</v>
      </c>
      <c r="F234" s="111" t="str">
        <f t="shared" si="10"/>
        <v>Less than 100 Claims - lower validity</v>
      </c>
      <c r="G234" s="111" t="str">
        <f t="shared" si="11"/>
        <v>More than 100 Claims  - higher validity</v>
      </c>
      <c r="H234" s="28" t="s">
        <v>958</v>
      </c>
      <c r="I234" s="28">
        <v>60629</v>
      </c>
      <c r="J234" s="28" t="s">
        <v>959</v>
      </c>
      <c r="K234" s="28" t="s">
        <v>46</v>
      </c>
      <c r="L234" s="28">
        <v>2</v>
      </c>
      <c r="M234" s="31">
        <v>112</v>
      </c>
      <c r="N234" s="32">
        <v>0.1</v>
      </c>
      <c r="O234" s="32">
        <v>0</v>
      </c>
      <c r="P234" s="47">
        <v>2.61</v>
      </c>
      <c r="Q234" s="33">
        <v>196.66</v>
      </c>
      <c r="R234" s="31" t="s">
        <v>8</v>
      </c>
      <c r="S234" s="31" t="s">
        <v>8</v>
      </c>
      <c r="T234" s="31" t="s">
        <v>8</v>
      </c>
      <c r="U234" s="47"/>
      <c r="V234" s="34" t="s">
        <v>8</v>
      </c>
      <c r="W234" s="31" t="s">
        <v>8</v>
      </c>
      <c r="X234" s="31" t="s">
        <v>8</v>
      </c>
      <c r="Y234" s="44"/>
      <c r="Z234" s="13"/>
    </row>
    <row r="235" spans="1:26" ht="29.1" customHeight="1" x14ac:dyDescent="0.35">
      <c r="A235" s="29" t="s">
        <v>960</v>
      </c>
      <c r="B235" s="28" t="s">
        <v>680</v>
      </c>
      <c r="C235" s="28" t="s">
        <v>778</v>
      </c>
      <c r="D235" s="30" t="s">
        <v>961</v>
      </c>
      <c r="E235" s="111" t="str">
        <f t="shared" si="9"/>
        <v>Less than 100 Claims - lower validity</v>
      </c>
      <c r="F235" s="111" t="str">
        <f t="shared" si="10"/>
        <v>Less than 100 Claims - lower validity</v>
      </c>
      <c r="G235" s="111" t="str">
        <f t="shared" si="11"/>
        <v>Less than 100 Claims - lower validity</v>
      </c>
      <c r="H235" s="35" t="s">
        <v>962</v>
      </c>
      <c r="I235" s="28">
        <v>62526</v>
      </c>
      <c r="J235" s="28" t="s">
        <v>79</v>
      </c>
      <c r="K235" s="28" t="s">
        <v>46</v>
      </c>
      <c r="L235" s="28">
        <v>5</v>
      </c>
      <c r="M235" s="31">
        <v>53</v>
      </c>
      <c r="N235" s="32">
        <v>0.1</v>
      </c>
      <c r="O235" s="32">
        <v>0</v>
      </c>
      <c r="P235" s="47">
        <v>2.89</v>
      </c>
      <c r="Q235" s="33">
        <v>200.23</v>
      </c>
      <c r="R235" s="31" t="s">
        <v>8</v>
      </c>
      <c r="S235" s="31" t="s">
        <v>8</v>
      </c>
      <c r="T235" s="31" t="s">
        <v>8</v>
      </c>
      <c r="U235" s="47"/>
      <c r="V235" s="34" t="s">
        <v>8</v>
      </c>
      <c r="W235" s="31" t="s">
        <v>8</v>
      </c>
      <c r="X235" s="31" t="s">
        <v>8</v>
      </c>
      <c r="Y235" s="44"/>
      <c r="Z235" s="13"/>
    </row>
    <row r="236" spans="1:26" ht="29.1" customHeight="1" x14ac:dyDescent="0.35">
      <c r="A236" s="29" t="s">
        <v>963</v>
      </c>
      <c r="B236" s="28" t="s">
        <v>966</v>
      </c>
      <c r="C236" s="28" t="s">
        <v>778</v>
      </c>
      <c r="D236" s="30" t="s">
        <v>964</v>
      </c>
      <c r="E236" s="111" t="str">
        <f t="shared" si="9"/>
        <v>Less than 100 Claims - lower validity</v>
      </c>
      <c r="F236" s="111" t="str">
        <f t="shared" si="10"/>
        <v>Less than 100 Claims - lower validity</v>
      </c>
      <c r="G236" s="111" t="str">
        <f t="shared" si="11"/>
        <v>Less than 100 Claims - lower validity</v>
      </c>
      <c r="H236" s="28" t="s">
        <v>965</v>
      </c>
      <c r="I236" s="28">
        <v>62246</v>
      </c>
      <c r="J236" s="35" t="s">
        <v>967</v>
      </c>
      <c r="K236" s="28" t="s">
        <v>46</v>
      </c>
      <c r="L236" s="28">
        <v>3</v>
      </c>
      <c r="M236" s="31">
        <v>16</v>
      </c>
      <c r="N236" s="32">
        <v>0</v>
      </c>
      <c r="O236" s="32">
        <v>0</v>
      </c>
      <c r="P236" s="47">
        <v>2.04</v>
      </c>
      <c r="Q236" s="33">
        <v>142</v>
      </c>
      <c r="R236" s="31" t="s">
        <v>8</v>
      </c>
      <c r="S236" s="31" t="s">
        <v>8</v>
      </c>
      <c r="T236" s="31" t="s">
        <v>8</v>
      </c>
      <c r="U236" s="47"/>
      <c r="V236" s="34" t="s">
        <v>8</v>
      </c>
      <c r="W236" s="31" t="s">
        <v>8</v>
      </c>
      <c r="X236" s="31" t="s">
        <v>8</v>
      </c>
      <c r="Y236" s="44"/>
      <c r="Z236" s="13"/>
    </row>
    <row r="237" spans="1:26" ht="29.1" customHeight="1" x14ac:dyDescent="0.35">
      <c r="A237" s="29" t="s">
        <v>968</v>
      </c>
      <c r="B237" s="28" t="s">
        <v>971</v>
      </c>
      <c r="C237" s="28" t="s">
        <v>778</v>
      </c>
      <c r="D237" s="30" t="s">
        <v>969</v>
      </c>
      <c r="E237" s="111" t="str">
        <f t="shared" si="9"/>
        <v>Less than 100 Claims - lower validity</v>
      </c>
      <c r="F237" s="111" t="str">
        <f t="shared" si="10"/>
        <v>Less than 100 Claims - lower validity</v>
      </c>
      <c r="G237" s="111" t="str">
        <f t="shared" si="11"/>
        <v>Less than 100 Claims - lower validity</v>
      </c>
      <c r="H237" s="28" t="s">
        <v>970</v>
      </c>
      <c r="I237" s="28">
        <v>62450</v>
      </c>
      <c r="J237" s="28" t="s">
        <v>884</v>
      </c>
      <c r="K237" s="28" t="s">
        <v>46</v>
      </c>
      <c r="L237" s="28">
        <v>3</v>
      </c>
      <c r="M237" s="31">
        <v>41</v>
      </c>
      <c r="N237" s="32">
        <v>0</v>
      </c>
      <c r="O237" s="32">
        <v>0</v>
      </c>
      <c r="P237" s="47">
        <v>2.85</v>
      </c>
      <c r="Q237" s="33">
        <v>203.05</v>
      </c>
      <c r="R237" s="31" t="s">
        <v>8</v>
      </c>
      <c r="S237" s="31" t="s">
        <v>8</v>
      </c>
      <c r="T237" s="31" t="s">
        <v>8</v>
      </c>
      <c r="U237" s="47"/>
      <c r="V237" s="34" t="s">
        <v>8</v>
      </c>
      <c r="W237" s="31" t="s">
        <v>8</v>
      </c>
      <c r="X237" s="31" t="s">
        <v>8</v>
      </c>
      <c r="Y237" s="44"/>
      <c r="Z237" s="13"/>
    </row>
    <row r="238" spans="1:26" ht="29.1" customHeight="1" x14ac:dyDescent="0.35">
      <c r="A238" s="29" t="s">
        <v>972</v>
      </c>
      <c r="B238" s="28" t="s">
        <v>280</v>
      </c>
      <c r="C238" s="28" t="s">
        <v>778</v>
      </c>
      <c r="D238" s="30" t="s">
        <v>973</v>
      </c>
      <c r="E238" s="111" t="str">
        <f t="shared" si="9"/>
        <v>Less than 100 Claims - lower validity</v>
      </c>
      <c r="F238" s="111" t="str">
        <f t="shared" si="10"/>
        <v>Less than 100 Claims - lower validity</v>
      </c>
      <c r="G238" s="111" t="str">
        <f t="shared" si="11"/>
        <v>More than 100 Claims  - higher validity</v>
      </c>
      <c r="H238" s="28" t="s">
        <v>974</v>
      </c>
      <c r="I238" s="28">
        <v>62781</v>
      </c>
      <c r="J238" s="35" t="s">
        <v>838</v>
      </c>
      <c r="K238" s="28" t="s">
        <v>46</v>
      </c>
      <c r="L238" s="28">
        <v>2</v>
      </c>
      <c r="M238" s="31">
        <v>115</v>
      </c>
      <c r="N238" s="32">
        <v>0.1</v>
      </c>
      <c r="O238" s="32">
        <v>0</v>
      </c>
      <c r="P238" s="47">
        <v>2.99</v>
      </c>
      <c r="Q238" s="33">
        <v>207.93</v>
      </c>
      <c r="R238" s="31" t="s">
        <v>8</v>
      </c>
      <c r="S238" s="31" t="s">
        <v>8</v>
      </c>
      <c r="T238" s="31" t="s">
        <v>8</v>
      </c>
      <c r="U238" s="47"/>
      <c r="V238" s="34" t="s">
        <v>8</v>
      </c>
      <c r="W238" s="31" t="s">
        <v>8</v>
      </c>
      <c r="X238" s="31" t="s">
        <v>8</v>
      </c>
      <c r="Y238" s="44"/>
      <c r="Z238" s="13"/>
    </row>
    <row r="239" spans="1:26" ht="29.1" customHeight="1" x14ac:dyDescent="0.35">
      <c r="A239" s="29" t="s">
        <v>975</v>
      </c>
      <c r="B239" s="28" t="s">
        <v>865</v>
      </c>
      <c r="C239" s="28" t="s">
        <v>778</v>
      </c>
      <c r="D239" s="30" t="s">
        <v>976</v>
      </c>
      <c r="E239" s="111" t="str">
        <f t="shared" si="9"/>
        <v>Less than 100 Claims - lower validity</v>
      </c>
      <c r="F239" s="111" t="str">
        <f t="shared" si="10"/>
        <v>Less than 100 Claims - lower validity</v>
      </c>
      <c r="G239" s="111" t="str">
        <f t="shared" si="11"/>
        <v>More than 100 Claims  - higher validity</v>
      </c>
      <c r="H239" s="35" t="s">
        <v>977</v>
      </c>
      <c r="I239" s="28">
        <v>60612</v>
      </c>
      <c r="J239" s="28" t="s">
        <v>79</v>
      </c>
      <c r="K239" s="28" t="s">
        <v>46</v>
      </c>
      <c r="L239" s="28">
        <v>1</v>
      </c>
      <c r="M239" s="31">
        <v>439</v>
      </c>
      <c r="N239" s="32">
        <v>0.4</v>
      </c>
      <c r="O239" s="32">
        <v>0.2</v>
      </c>
      <c r="P239" s="47">
        <v>2.2999999999999998</v>
      </c>
      <c r="Q239" s="33">
        <v>169.7</v>
      </c>
      <c r="R239" s="31">
        <v>23</v>
      </c>
      <c r="S239" s="32">
        <v>0.3</v>
      </c>
      <c r="T239" s="32">
        <v>0.5</v>
      </c>
      <c r="U239" s="47">
        <v>0.73</v>
      </c>
      <c r="V239" s="34">
        <v>7759</v>
      </c>
      <c r="W239" s="32">
        <v>0.7</v>
      </c>
      <c r="X239" s="32">
        <v>0.6</v>
      </c>
      <c r="Y239" s="44">
        <v>1.1399999999999999</v>
      </c>
      <c r="Z239" s="13"/>
    </row>
    <row r="240" spans="1:26" ht="29.1" customHeight="1" x14ac:dyDescent="0.35">
      <c r="A240" s="29" t="s">
        <v>978</v>
      </c>
      <c r="B240" s="28" t="s">
        <v>981</v>
      </c>
      <c r="C240" s="28" t="s">
        <v>778</v>
      </c>
      <c r="D240" s="30" t="s">
        <v>979</v>
      </c>
      <c r="E240" s="111" t="str">
        <f t="shared" si="9"/>
        <v>Less than 100 Claims - lower validity</v>
      </c>
      <c r="F240" s="111" t="str">
        <f t="shared" si="10"/>
        <v>Less than 100 Claims - lower validity</v>
      </c>
      <c r="G240" s="111" t="str">
        <f t="shared" si="11"/>
        <v>More than 100 Claims  - higher validity</v>
      </c>
      <c r="H240" s="28" t="s">
        <v>980</v>
      </c>
      <c r="I240" s="28">
        <v>60901</v>
      </c>
      <c r="J240" s="28" t="s">
        <v>784</v>
      </c>
      <c r="K240" s="28" t="s">
        <v>46</v>
      </c>
      <c r="L240" s="28">
        <v>3</v>
      </c>
      <c r="M240" s="31">
        <v>189</v>
      </c>
      <c r="N240" s="32">
        <v>0.2</v>
      </c>
      <c r="O240" s="32">
        <v>0.1</v>
      </c>
      <c r="P240" s="47">
        <v>3.07</v>
      </c>
      <c r="Q240" s="33">
        <v>231.26</v>
      </c>
      <c r="R240" s="31" t="s">
        <v>8</v>
      </c>
      <c r="S240" s="31" t="s">
        <v>8</v>
      </c>
      <c r="T240" s="31" t="s">
        <v>8</v>
      </c>
      <c r="U240" s="47"/>
      <c r="V240" s="34" t="s">
        <v>8</v>
      </c>
      <c r="W240" s="31" t="s">
        <v>8</v>
      </c>
      <c r="X240" s="31" t="s">
        <v>8</v>
      </c>
      <c r="Y240" s="44"/>
      <c r="Z240" s="13"/>
    </row>
    <row r="241" spans="1:26" ht="29.1" customHeight="1" x14ac:dyDescent="0.35">
      <c r="A241" s="29" t="s">
        <v>982</v>
      </c>
      <c r="B241" s="28" t="s">
        <v>865</v>
      </c>
      <c r="C241" s="28" t="s">
        <v>778</v>
      </c>
      <c r="D241" s="30" t="s">
        <v>983</v>
      </c>
      <c r="E241" s="111" t="str">
        <f t="shared" si="9"/>
        <v>Less than 100 Claims - lower validity</v>
      </c>
      <c r="F241" s="111" t="str">
        <f t="shared" si="10"/>
        <v>Less than 100 Claims - lower validity</v>
      </c>
      <c r="G241" s="111" t="str">
        <f t="shared" si="11"/>
        <v>More than 100 Claims  - higher validity</v>
      </c>
      <c r="H241" s="28" t="s">
        <v>984</v>
      </c>
      <c r="I241" s="28">
        <v>60616</v>
      </c>
      <c r="J241" s="28" t="s">
        <v>429</v>
      </c>
      <c r="K241" s="28" t="s">
        <v>46</v>
      </c>
      <c r="L241" s="28">
        <v>1</v>
      </c>
      <c r="M241" s="31">
        <v>341</v>
      </c>
      <c r="N241" s="32">
        <v>0.2</v>
      </c>
      <c r="O241" s="32">
        <v>0.1</v>
      </c>
      <c r="P241" s="47">
        <v>1.4</v>
      </c>
      <c r="Q241" s="33">
        <v>105.58</v>
      </c>
      <c r="R241" s="31">
        <v>13</v>
      </c>
      <c r="S241" s="32">
        <v>0.1</v>
      </c>
      <c r="T241" s="32">
        <v>0.1</v>
      </c>
      <c r="U241" s="47">
        <v>0.76</v>
      </c>
      <c r="V241" s="34">
        <v>6524</v>
      </c>
      <c r="W241" s="32">
        <v>0.3</v>
      </c>
      <c r="X241" s="32">
        <v>0.2</v>
      </c>
      <c r="Y241" s="44">
        <v>1.1200000000000001</v>
      </c>
      <c r="Z241" s="13"/>
    </row>
    <row r="242" spans="1:26" ht="29.1" customHeight="1" x14ac:dyDescent="0.35">
      <c r="A242" s="29" t="s">
        <v>985</v>
      </c>
      <c r="B242" s="28" t="s">
        <v>988</v>
      </c>
      <c r="C242" s="28" t="s">
        <v>778</v>
      </c>
      <c r="D242" s="36" t="s">
        <v>986</v>
      </c>
      <c r="E242" s="111" t="str">
        <f t="shared" si="9"/>
        <v>Less than 100 Claims - lower validity</v>
      </c>
      <c r="F242" s="111" t="str">
        <f t="shared" si="10"/>
        <v>Less than 100 Claims - lower validity</v>
      </c>
      <c r="G242" s="111" t="str">
        <f t="shared" si="11"/>
        <v>More than 100 Claims  - higher validity</v>
      </c>
      <c r="H242" s="35" t="s">
        <v>987</v>
      </c>
      <c r="I242" s="28">
        <v>61032</v>
      </c>
      <c r="J242" s="28" t="s">
        <v>79</v>
      </c>
      <c r="K242" s="28" t="s">
        <v>46</v>
      </c>
      <c r="L242" s="28">
        <v>3</v>
      </c>
      <c r="M242" s="31">
        <v>731</v>
      </c>
      <c r="N242" s="32">
        <v>0.7</v>
      </c>
      <c r="O242" s="32">
        <v>0.3</v>
      </c>
      <c r="P242" s="47">
        <v>2.83</v>
      </c>
      <c r="Q242" s="33">
        <v>214.32</v>
      </c>
      <c r="R242" s="31">
        <v>16</v>
      </c>
      <c r="S242" s="32">
        <v>0.2</v>
      </c>
      <c r="T242" s="32">
        <v>0.1</v>
      </c>
      <c r="U242" s="47">
        <v>1.54</v>
      </c>
      <c r="V242" s="34">
        <v>9835</v>
      </c>
      <c r="W242" s="32">
        <v>0.9</v>
      </c>
      <c r="X242" s="32">
        <v>0.4</v>
      </c>
      <c r="Y242" s="44">
        <v>2.4300000000000002</v>
      </c>
      <c r="Z242" s="13"/>
    </row>
    <row r="243" spans="1:26" ht="29.1" customHeight="1" x14ac:dyDescent="0.35">
      <c r="A243" s="29" t="s">
        <v>989</v>
      </c>
      <c r="B243" s="28" t="s">
        <v>992</v>
      </c>
      <c r="C243" s="28" t="s">
        <v>778</v>
      </c>
      <c r="D243" s="30" t="s">
        <v>990</v>
      </c>
      <c r="E243" s="111" t="str">
        <f t="shared" si="9"/>
        <v>Less than 100 Claims - lower validity</v>
      </c>
      <c r="F243" s="111" t="str">
        <f t="shared" si="10"/>
        <v>Less than 100 Claims - lower validity</v>
      </c>
      <c r="G243" s="111" t="str">
        <f t="shared" si="11"/>
        <v>Less than 100 Claims - lower validity</v>
      </c>
      <c r="H243" s="28" t="s">
        <v>991</v>
      </c>
      <c r="I243" s="28">
        <v>61701</v>
      </c>
      <c r="J243" s="35" t="s">
        <v>834</v>
      </c>
      <c r="K243" s="28" t="s">
        <v>46</v>
      </c>
      <c r="L243" s="28">
        <v>5</v>
      </c>
      <c r="M243" s="31">
        <v>25</v>
      </c>
      <c r="N243" s="32">
        <v>0</v>
      </c>
      <c r="O243" s="32">
        <v>0</v>
      </c>
      <c r="P243" s="47">
        <v>3.39</v>
      </c>
      <c r="Q243" s="33">
        <v>235.69</v>
      </c>
      <c r="R243" s="31" t="s">
        <v>8</v>
      </c>
      <c r="S243" s="31" t="s">
        <v>8</v>
      </c>
      <c r="T243" s="31" t="s">
        <v>8</v>
      </c>
      <c r="U243" s="47"/>
      <c r="V243" s="34" t="s">
        <v>8</v>
      </c>
      <c r="W243" s="31" t="s">
        <v>8</v>
      </c>
      <c r="X243" s="31" t="s">
        <v>8</v>
      </c>
      <c r="Y243" s="44"/>
      <c r="Z243" s="13"/>
    </row>
    <row r="244" spans="1:26" ht="43.15" customHeight="1" x14ac:dyDescent="0.35">
      <c r="A244" s="29" t="s">
        <v>993</v>
      </c>
      <c r="B244" s="28" t="s">
        <v>996</v>
      </c>
      <c r="C244" s="28" t="s">
        <v>778</v>
      </c>
      <c r="D244" s="30" t="s">
        <v>994</v>
      </c>
      <c r="E244" s="111" t="str">
        <f t="shared" si="9"/>
        <v>Less than 100 Claims - lower validity</v>
      </c>
      <c r="F244" s="111" t="str">
        <f t="shared" si="10"/>
        <v>Less than 100 Claims - lower validity</v>
      </c>
      <c r="G244" s="111" t="str">
        <f t="shared" si="11"/>
        <v>More than 100 Claims  - higher validity</v>
      </c>
      <c r="H244" s="35" t="s">
        <v>995</v>
      </c>
      <c r="I244" s="28">
        <v>60461</v>
      </c>
      <c r="J244" s="28" t="s">
        <v>997</v>
      </c>
      <c r="K244" s="28" t="s">
        <v>46</v>
      </c>
      <c r="L244" s="28">
        <v>1</v>
      </c>
      <c r="M244" s="31">
        <v>2350</v>
      </c>
      <c r="N244" s="32">
        <v>1.9</v>
      </c>
      <c r="O244" s="32">
        <v>0.8</v>
      </c>
      <c r="P244" s="47">
        <v>2.41</v>
      </c>
      <c r="Q244" s="33">
        <v>180.65</v>
      </c>
      <c r="R244" s="31">
        <v>79</v>
      </c>
      <c r="S244" s="32">
        <v>0.8</v>
      </c>
      <c r="T244" s="32">
        <v>0.8</v>
      </c>
      <c r="U244" s="47">
        <v>1.03</v>
      </c>
      <c r="V244" s="34">
        <v>7790</v>
      </c>
      <c r="W244" s="32">
        <v>2.8</v>
      </c>
      <c r="X244" s="32">
        <v>1.6</v>
      </c>
      <c r="Y244" s="44">
        <v>1.71</v>
      </c>
      <c r="Z244" s="13"/>
    </row>
    <row r="245" spans="1:26" ht="29.1" customHeight="1" x14ac:dyDescent="0.35">
      <c r="A245" s="29" t="s">
        <v>998</v>
      </c>
      <c r="B245" s="28" t="s">
        <v>113</v>
      </c>
      <c r="C245" s="28" t="s">
        <v>778</v>
      </c>
      <c r="D245" s="30" t="s">
        <v>999</v>
      </c>
      <c r="E245" s="111" t="str">
        <f t="shared" si="9"/>
        <v>Less than 100 Claims - lower validity</v>
      </c>
      <c r="F245" s="111" t="str">
        <f t="shared" si="10"/>
        <v>Less than 100 Claims - lower validity</v>
      </c>
      <c r="G245" s="111" t="str">
        <f t="shared" si="11"/>
        <v>Less than 100 Claims - lower validity</v>
      </c>
      <c r="H245" s="35" t="s">
        <v>1000</v>
      </c>
      <c r="I245" s="28">
        <v>60506</v>
      </c>
      <c r="J245" s="28" t="s">
        <v>784</v>
      </c>
      <c r="K245" s="28" t="s">
        <v>46</v>
      </c>
      <c r="L245" s="28">
        <v>4</v>
      </c>
      <c r="M245" s="31">
        <v>39</v>
      </c>
      <c r="N245" s="32">
        <v>0.1</v>
      </c>
      <c r="O245" s="32">
        <v>0</v>
      </c>
      <c r="P245" s="47">
        <v>3.46</v>
      </c>
      <c r="Q245" s="33">
        <v>231.63</v>
      </c>
      <c r="R245" s="31" t="s">
        <v>8</v>
      </c>
      <c r="S245" s="31" t="s">
        <v>8</v>
      </c>
      <c r="T245" s="31" t="s">
        <v>8</v>
      </c>
      <c r="U245" s="47"/>
      <c r="V245" s="34" t="s">
        <v>8</v>
      </c>
      <c r="W245" s="31" t="s">
        <v>8</v>
      </c>
      <c r="X245" s="31" t="s">
        <v>8</v>
      </c>
      <c r="Y245" s="44"/>
      <c r="Z245" s="13"/>
    </row>
    <row r="246" spans="1:26" ht="43.15" customHeight="1" x14ac:dyDescent="0.35">
      <c r="A246" s="29" t="s">
        <v>1001</v>
      </c>
      <c r="B246" s="28" t="s">
        <v>1004</v>
      </c>
      <c r="C246" s="28" t="s">
        <v>778</v>
      </c>
      <c r="D246" s="30" t="s">
        <v>1002</v>
      </c>
      <c r="E246" s="111" t="str">
        <f t="shared" si="9"/>
        <v>Less than 100 Claims - lower validity</v>
      </c>
      <c r="F246" s="111" t="str">
        <f t="shared" si="10"/>
        <v>Less than 100 Claims - lower validity</v>
      </c>
      <c r="G246" s="111" t="str">
        <f t="shared" si="11"/>
        <v>More than 100 Claims  - higher validity</v>
      </c>
      <c r="H246" s="28" t="s">
        <v>1003</v>
      </c>
      <c r="I246" s="28">
        <v>60098</v>
      </c>
      <c r="J246" s="35" t="s">
        <v>920</v>
      </c>
      <c r="K246" s="28" t="s">
        <v>46</v>
      </c>
      <c r="L246" s="28">
        <v>4</v>
      </c>
      <c r="M246" s="31">
        <v>188</v>
      </c>
      <c r="N246" s="32">
        <v>0.2</v>
      </c>
      <c r="O246" s="32">
        <v>0.1</v>
      </c>
      <c r="P246" s="47">
        <v>3.58</v>
      </c>
      <c r="Q246" s="33">
        <v>258.18</v>
      </c>
      <c r="R246" s="31">
        <v>14</v>
      </c>
      <c r="S246" s="32">
        <v>0.2</v>
      </c>
      <c r="T246" s="32">
        <v>0.1</v>
      </c>
      <c r="U246" s="47">
        <v>1.39</v>
      </c>
      <c r="V246" s="34">
        <v>8982</v>
      </c>
      <c r="W246" s="32">
        <v>0.4</v>
      </c>
      <c r="X246" s="32">
        <v>0.2</v>
      </c>
      <c r="Y246" s="44">
        <v>2.13</v>
      </c>
      <c r="Z246" s="13"/>
    </row>
    <row r="247" spans="1:26" ht="29.1" customHeight="1" x14ac:dyDescent="0.35">
      <c r="A247" s="29" t="s">
        <v>1005</v>
      </c>
      <c r="B247" s="28" t="s">
        <v>865</v>
      </c>
      <c r="C247" s="28" t="s">
        <v>778</v>
      </c>
      <c r="D247" s="36" t="s">
        <v>1006</v>
      </c>
      <c r="E247" s="111" t="str">
        <f t="shared" si="9"/>
        <v>Less than 100 Claims - lower validity</v>
      </c>
      <c r="F247" s="111" t="str">
        <f t="shared" si="10"/>
        <v>Less than 100 Claims - lower validity</v>
      </c>
      <c r="G247" s="111" t="str">
        <f t="shared" si="11"/>
        <v>Less than 100 Claims - lower validity</v>
      </c>
      <c r="H247" s="35" t="s">
        <v>1007</v>
      </c>
      <c r="I247" s="28">
        <v>60649</v>
      </c>
      <c r="J247" s="28" t="s">
        <v>79</v>
      </c>
      <c r="K247" s="28" t="s">
        <v>46</v>
      </c>
      <c r="L247" s="28">
        <v>1</v>
      </c>
      <c r="M247" s="31">
        <v>66</v>
      </c>
      <c r="N247" s="32">
        <v>0</v>
      </c>
      <c r="O247" s="32">
        <v>0</v>
      </c>
      <c r="P247" s="47">
        <v>2.58</v>
      </c>
      <c r="Q247" s="33">
        <v>194.96</v>
      </c>
      <c r="R247" s="31">
        <v>12</v>
      </c>
      <c r="S247" s="32">
        <v>0</v>
      </c>
      <c r="T247" s="32">
        <v>0.1</v>
      </c>
      <c r="U247" s="47">
        <v>0.34</v>
      </c>
      <c r="V247" s="34">
        <v>2506</v>
      </c>
      <c r="W247" s="32">
        <v>0.1</v>
      </c>
      <c r="X247" s="32">
        <v>0.1</v>
      </c>
      <c r="Y247" s="44">
        <v>0.74</v>
      </c>
      <c r="Z247" s="13"/>
    </row>
    <row r="248" spans="1:26" ht="43.15" customHeight="1" x14ac:dyDescent="0.35">
      <c r="A248" s="29" t="s">
        <v>1008</v>
      </c>
      <c r="B248" s="35" t="s">
        <v>1011</v>
      </c>
      <c r="C248" s="28" t="s">
        <v>778</v>
      </c>
      <c r="D248" s="30" t="s">
        <v>1009</v>
      </c>
      <c r="E248" s="111" t="str">
        <f t="shared" si="9"/>
        <v>Less than 100 Claims - lower validity</v>
      </c>
      <c r="F248" s="111" t="str">
        <f t="shared" si="10"/>
        <v>Less than 100 Claims - lower validity</v>
      </c>
      <c r="G248" s="111" t="str">
        <f t="shared" si="11"/>
        <v>More than 100 Claims  - higher validity</v>
      </c>
      <c r="H248" s="28" t="s">
        <v>1010</v>
      </c>
      <c r="I248" s="28">
        <v>60805</v>
      </c>
      <c r="J248" s="35" t="s">
        <v>1012</v>
      </c>
      <c r="K248" s="28" t="s">
        <v>46</v>
      </c>
      <c r="L248" s="28">
        <v>2</v>
      </c>
      <c r="M248" s="31">
        <v>620</v>
      </c>
      <c r="N248" s="32">
        <v>0.6</v>
      </c>
      <c r="O248" s="32">
        <v>0.2</v>
      </c>
      <c r="P248" s="47">
        <v>3.43</v>
      </c>
      <c r="Q248" s="33">
        <v>255.2</v>
      </c>
      <c r="R248" s="31">
        <v>34</v>
      </c>
      <c r="S248" s="32">
        <v>0.4</v>
      </c>
      <c r="T248" s="32">
        <v>0.2</v>
      </c>
      <c r="U248" s="47">
        <v>1.78</v>
      </c>
      <c r="V248" s="34">
        <v>11561</v>
      </c>
      <c r="W248" s="32">
        <v>1</v>
      </c>
      <c r="X248" s="32">
        <v>0.4</v>
      </c>
      <c r="Y248" s="44">
        <v>2.4900000000000002</v>
      </c>
      <c r="Z248" s="13"/>
    </row>
    <row r="249" spans="1:26" ht="43.15" customHeight="1" x14ac:dyDescent="0.35">
      <c r="A249" s="29" t="s">
        <v>1013</v>
      </c>
      <c r="B249" s="28" t="s">
        <v>865</v>
      </c>
      <c r="C249" s="28" t="s">
        <v>778</v>
      </c>
      <c r="D249" s="30" t="s">
        <v>1014</v>
      </c>
      <c r="E249" s="111" t="str">
        <f t="shared" si="9"/>
        <v>Less than 100 Claims - lower validity</v>
      </c>
      <c r="F249" s="111" t="str">
        <f t="shared" si="10"/>
        <v>Less than 100 Claims - lower validity</v>
      </c>
      <c r="G249" s="111" t="str">
        <f t="shared" si="11"/>
        <v>More than 100 Claims  - higher validity</v>
      </c>
      <c r="H249" s="28" t="s">
        <v>1015</v>
      </c>
      <c r="I249" s="28">
        <v>60622</v>
      </c>
      <c r="J249" s="28" t="s">
        <v>784</v>
      </c>
      <c r="K249" s="28" t="s">
        <v>46</v>
      </c>
      <c r="L249" s="28">
        <v>3</v>
      </c>
      <c r="M249" s="31">
        <v>102</v>
      </c>
      <c r="N249" s="32">
        <v>0.1</v>
      </c>
      <c r="O249" s="32">
        <v>0</v>
      </c>
      <c r="P249" s="47">
        <v>2.36</v>
      </c>
      <c r="Q249" s="33">
        <v>178.38</v>
      </c>
      <c r="R249" s="31" t="s">
        <v>8</v>
      </c>
      <c r="S249" s="31" t="s">
        <v>8</v>
      </c>
      <c r="T249" s="31" t="s">
        <v>8</v>
      </c>
      <c r="U249" s="47"/>
      <c r="V249" s="34" t="s">
        <v>8</v>
      </c>
      <c r="W249" s="31" t="s">
        <v>8</v>
      </c>
      <c r="X249" s="31" t="s">
        <v>8</v>
      </c>
      <c r="Y249" s="44"/>
      <c r="Z249" s="13"/>
    </row>
    <row r="250" spans="1:26" ht="29.1" customHeight="1" x14ac:dyDescent="0.35">
      <c r="A250" s="29" t="s">
        <v>1016</v>
      </c>
      <c r="B250" s="28" t="s">
        <v>865</v>
      </c>
      <c r="C250" s="28" t="s">
        <v>778</v>
      </c>
      <c r="D250" s="36" t="s">
        <v>1017</v>
      </c>
      <c r="E250" s="111" t="str">
        <f t="shared" si="9"/>
        <v>Less than 100 Claims - lower validity</v>
      </c>
      <c r="F250" s="111" t="str">
        <f t="shared" si="10"/>
        <v>Less than 100 Claims - lower validity</v>
      </c>
      <c r="G250" s="111" t="str">
        <f t="shared" si="11"/>
        <v>Less than 100 Claims - lower validity</v>
      </c>
      <c r="H250" s="35" t="s">
        <v>1018</v>
      </c>
      <c r="I250" s="28">
        <v>60617</v>
      </c>
      <c r="J250" s="28" t="s">
        <v>79</v>
      </c>
      <c r="K250" s="28" t="s">
        <v>46</v>
      </c>
      <c r="L250" s="28">
        <v>2</v>
      </c>
      <c r="M250" s="31">
        <v>25</v>
      </c>
      <c r="N250" s="32">
        <v>0</v>
      </c>
      <c r="O250" s="32">
        <v>0</v>
      </c>
      <c r="P250" s="47">
        <v>4.57</v>
      </c>
      <c r="Q250" s="33">
        <v>344.68</v>
      </c>
      <c r="R250" s="31" t="s">
        <v>8</v>
      </c>
      <c r="S250" s="31" t="s">
        <v>8</v>
      </c>
      <c r="T250" s="31" t="s">
        <v>8</v>
      </c>
      <c r="U250" s="47"/>
      <c r="V250" s="34" t="s">
        <v>8</v>
      </c>
      <c r="W250" s="31" t="s">
        <v>8</v>
      </c>
      <c r="X250" s="31" t="s">
        <v>8</v>
      </c>
      <c r="Y250" s="44"/>
      <c r="Z250" s="13"/>
    </row>
    <row r="251" spans="1:26" ht="43.15" customHeight="1" x14ac:dyDescent="0.35">
      <c r="A251" s="29" t="s">
        <v>1019</v>
      </c>
      <c r="B251" s="28" t="s">
        <v>865</v>
      </c>
      <c r="C251" s="28" t="s">
        <v>778</v>
      </c>
      <c r="D251" s="30" t="s">
        <v>1020</v>
      </c>
      <c r="E251" s="111" t="str">
        <f t="shared" si="9"/>
        <v>Less than 100 Claims - lower validity</v>
      </c>
      <c r="F251" s="111" t="str">
        <f t="shared" si="10"/>
        <v>Less than 100 Claims - lower validity</v>
      </c>
      <c r="G251" s="111" t="str">
        <f t="shared" si="11"/>
        <v>More than 100 Claims  - higher validity</v>
      </c>
      <c r="H251" s="35" t="s">
        <v>1021</v>
      </c>
      <c r="I251" s="28">
        <v>60657</v>
      </c>
      <c r="J251" s="28" t="s">
        <v>814</v>
      </c>
      <c r="K251" s="28" t="s">
        <v>46</v>
      </c>
      <c r="L251" s="28">
        <v>3</v>
      </c>
      <c r="M251" s="31">
        <v>249</v>
      </c>
      <c r="N251" s="32">
        <v>0.4</v>
      </c>
      <c r="O251" s="32">
        <v>0.1</v>
      </c>
      <c r="P251" s="47">
        <v>2.89</v>
      </c>
      <c r="Q251" s="33">
        <v>217.62</v>
      </c>
      <c r="R251" s="31">
        <v>16</v>
      </c>
      <c r="S251" s="32">
        <v>0.6</v>
      </c>
      <c r="T251" s="32">
        <v>0.3</v>
      </c>
      <c r="U251" s="47">
        <v>1.89</v>
      </c>
      <c r="V251" s="34">
        <v>16766</v>
      </c>
      <c r="W251" s="32">
        <v>1</v>
      </c>
      <c r="X251" s="32">
        <v>0.5</v>
      </c>
      <c r="Y251" s="44">
        <v>2.21</v>
      </c>
      <c r="Z251" s="13"/>
    </row>
    <row r="252" spans="1:26" ht="29.1" customHeight="1" x14ac:dyDescent="0.35">
      <c r="A252" s="29" t="s">
        <v>1022</v>
      </c>
      <c r="B252" s="28" t="s">
        <v>1025</v>
      </c>
      <c r="C252" s="28" t="s">
        <v>778</v>
      </c>
      <c r="D252" s="30" t="s">
        <v>1023</v>
      </c>
      <c r="E252" s="111" t="str">
        <f t="shared" si="9"/>
        <v>Less than 100 Claims - lower validity</v>
      </c>
      <c r="F252" s="111" t="str">
        <f t="shared" si="10"/>
        <v>Less than 100 Claims - lower validity</v>
      </c>
      <c r="G252" s="111" t="str">
        <f t="shared" si="11"/>
        <v>More than 100 Claims  - higher validity</v>
      </c>
      <c r="H252" s="28" t="s">
        <v>1024</v>
      </c>
      <c r="I252" s="28">
        <v>62959</v>
      </c>
      <c r="J252" s="28" t="s">
        <v>928</v>
      </c>
      <c r="K252" s="28" t="s">
        <v>46</v>
      </c>
      <c r="L252" s="28">
        <v>2</v>
      </c>
      <c r="M252" s="31">
        <v>412</v>
      </c>
      <c r="N252" s="32">
        <v>0.7</v>
      </c>
      <c r="O252" s="32">
        <v>0.2</v>
      </c>
      <c r="P252" s="47">
        <v>3.7</v>
      </c>
      <c r="Q252" s="33">
        <v>238.6</v>
      </c>
      <c r="R252" s="31">
        <v>29</v>
      </c>
      <c r="S252" s="32">
        <v>0.6</v>
      </c>
      <c r="T252" s="32">
        <v>0.2</v>
      </c>
      <c r="U252" s="47">
        <v>2.73</v>
      </c>
      <c r="V252" s="34">
        <v>15734</v>
      </c>
      <c r="W252" s="32">
        <v>1.4</v>
      </c>
      <c r="X252" s="32">
        <v>0.4</v>
      </c>
      <c r="Y252" s="44">
        <v>3.16</v>
      </c>
      <c r="Z252" s="13"/>
    </row>
    <row r="253" spans="1:26" ht="14.1" customHeight="1" x14ac:dyDescent="0.35">
      <c r="A253" s="29" t="s">
        <v>1026</v>
      </c>
      <c r="B253" s="28" t="s">
        <v>1029</v>
      </c>
      <c r="C253" s="28" t="s">
        <v>778</v>
      </c>
      <c r="D253" s="36" t="s">
        <v>1027</v>
      </c>
      <c r="E253" s="111" t="str">
        <f t="shared" si="9"/>
        <v>Less than 100 Claims - lower validity</v>
      </c>
      <c r="F253" s="111" t="str">
        <f t="shared" si="10"/>
        <v>Less than 100 Claims - lower validity</v>
      </c>
      <c r="G253" s="111" t="str">
        <f t="shared" si="11"/>
        <v>More than 100 Claims  - higher validity</v>
      </c>
      <c r="H253" s="28" t="s">
        <v>1028</v>
      </c>
      <c r="I253" s="28">
        <v>62226</v>
      </c>
      <c r="J253" s="28" t="s">
        <v>779</v>
      </c>
      <c r="K253" s="28" t="s">
        <v>46</v>
      </c>
      <c r="L253" s="28">
        <v>3</v>
      </c>
      <c r="M253" s="31">
        <v>620</v>
      </c>
      <c r="N253" s="32">
        <v>0.5</v>
      </c>
      <c r="O253" s="32">
        <v>0.2</v>
      </c>
      <c r="P253" s="47">
        <v>2.93</v>
      </c>
      <c r="Q253" s="33">
        <v>200.51</v>
      </c>
      <c r="R253" s="31">
        <v>32</v>
      </c>
      <c r="S253" s="32">
        <v>0.3</v>
      </c>
      <c r="T253" s="32">
        <v>0.3</v>
      </c>
      <c r="U253" s="47">
        <v>1.1399999999999999</v>
      </c>
      <c r="V253" s="34">
        <v>6873</v>
      </c>
      <c r="W253" s="32">
        <v>0.8</v>
      </c>
      <c r="X253" s="32">
        <v>0.4</v>
      </c>
      <c r="Y253" s="44">
        <v>1.86</v>
      </c>
      <c r="Z253" s="13"/>
    </row>
    <row r="254" spans="1:26" ht="29.1" customHeight="1" x14ac:dyDescent="0.35">
      <c r="A254" s="29" t="s">
        <v>1030</v>
      </c>
      <c r="B254" s="28" t="s">
        <v>981</v>
      </c>
      <c r="C254" s="28" t="s">
        <v>778</v>
      </c>
      <c r="D254" s="30" t="s">
        <v>1031</v>
      </c>
      <c r="E254" s="111" t="str">
        <f t="shared" si="9"/>
        <v>Less than 100 Claims - lower validity</v>
      </c>
      <c r="F254" s="111" t="str">
        <f t="shared" si="10"/>
        <v>Less than 100 Claims - lower validity</v>
      </c>
      <c r="G254" s="111" t="str">
        <f t="shared" si="11"/>
        <v>More than 100 Claims  - higher validity</v>
      </c>
      <c r="H254" s="28" t="s">
        <v>1032</v>
      </c>
      <c r="I254" s="28">
        <v>60901</v>
      </c>
      <c r="J254" s="28" t="s">
        <v>79</v>
      </c>
      <c r="K254" s="28" t="s">
        <v>46</v>
      </c>
      <c r="L254" s="28">
        <v>4</v>
      </c>
      <c r="M254" s="31">
        <v>785</v>
      </c>
      <c r="N254" s="32">
        <v>0.8</v>
      </c>
      <c r="O254" s="32">
        <v>0.2</v>
      </c>
      <c r="P254" s="47">
        <v>3.48</v>
      </c>
      <c r="Q254" s="33">
        <v>260.05</v>
      </c>
      <c r="R254" s="31">
        <v>33</v>
      </c>
      <c r="S254" s="32">
        <v>0.4</v>
      </c>
      <c r="T254" s="32">
        <v>0.3</v>
      </c>
      <c r="U254" s="47">
        <v>1.33</v>
      </c>
      <c r="V254" s="34">
        <v>9192</v>
      </c>
      <c r="W254" s="32">
        <v>1.2</v>
      </c>
      <c r="X254" s="32">
        <v>0.5</v>
      </c>
      <c r="Y254" s="44">
        <v>2.25</v>
      </c>
      <c r="Z254" s="13"/>
    </row>
    <row r="255" spans="1:26" ht="29.1" customHeight="1" x14ac:dyDescent="0.35">
      <c r="A255" s="29" t="s">
        <v>1033</v>
      </c>
      <c r="B255" s="28" t="s">
        <v>1036</v>
      </c>
      <c r="C255" s="28" t="s">
        <v>778</v>
      </c>
      <c r="D255" s="30" t="s">
        <v>1034</v>
      </c>
      <c r="E255" s="111" t="str">
        <f t="shared" si="9"/>
        <v>Less than 100 Claims - lower validity</v>
      </c>
      <c r="F255" s="111" t="str">
        <f t="shared" si="10"/>
        <v>Less than 100 Claims - lower validity</v>
      </c>
      <c r="G255" s="111" t="str">
        <f t="shared" si="11"/>
        <v>More than 100 Claims  - higher validity</v>
      </c>
      <c r="H255" s="35" t="s">
        <v>1035</v>
      </c>
      <c r="I255" s="28">
        <v>61938</v>
      </c>
      <c r="J255" s="28" t="s">
        <v>79</v>
      </c>
      <c r="K255" s="28" t="s">
        <v>46</v>
      </c>
      <c r="L255" s="28">
        <v>4</v>
      </c>
      <c r="M255" s="31">
        <v>110</v>
      </c>
      <c r="N255" s="32">
        <v>0.1</v>
      </c>
      <c r="O255" s="32">
        <v>0</v>
      </c>
      <c r="P255" s="47">
        <v>4.91</v>
      </c>
      <c r="Q255" s="33">
        <v>338.45</v>
      </c>
      <c r="R255" s="31" t="s">
        <v>8</v>
      </c>
      <c r="S255" s="31" t="s">
        <v>8</v>
      </c>
      <c r="T255" s="31" t="s">
        <v>8</v>
      </c>
      <c r="U255" s="47"/>
      <c r="V255" s="34" t="s">
        <v>8</v>
      </c>
      <c r="W255" s="31" t="s">
        <v>8</v>
      </c>
      <c r="X255" s="31" t="s">
        <v>8</v>
      </c>
      <c r="Y255" s="44"/>
      <c r="Z255" s="13"/>
    </row>
    <row r="256" spans="1:26" ht="29.1" customHeight="1" x14ac:dyDescent="0.35">
      <c r="A256" s="29" t="s">
        <v>1037</v>
      </c>
      <c r="B256" s="28" t="s">
        <v>1040</v>
      </c>
      <c r="C256" s="28" t="s">
        <v>778</v>
      </c>
      <c r="D256" s="30" t="s">
        <v>1038</v>
      </c>
      <c r="E256" s="111" t="str">
        <f t="shared" si="9"/>
        <v>More than 100 Claims  - higher validity</v>
      </c>
      <c r="F256" s="111" t="str">
        <f t="shared" si="10"/>
        <v>More than 100 Claims  - higher validity</v>
      </c>
      <c r="G256" s="111" t="str">
        <f t="shared" si="11"/>
        <v>More than 100 Claims  - higher validity</v>
      </c>
      <c r="H256" s="28" t="s">
        <v>1039</v>
      </c>
      <c r="I256" s="28">
        <v>60426</v>
      </c>
      <c r="J256" s="35" t="s">
        <v>879</v>
      </c>
      <c r="K256" s="28" t="s">
        <v>46</v>
      </c>
      <c r="L256" s="28">
        <v>4</v>
      </c>
      <c r="M256" s="31">
        <v>6279</v>
      </c>
      <c r="N256" s="32">
        <v>4.0999999999999996</v>
      </c>
      <c r="O256" s="32">
        <v>1.5</v>
      </c>
      <c r="P256" s="47">
        <v>2.67</v>
      </c>
      <c r="Q256" s="33">
        <v>197.68</v>
      </c>
      <c r="R256" s="31">
        <v>142</v>
      </c>
      <c r="S256" s="32">
        <v>1</v>
      </c>
      <c r="T256" s="32">
        <v>1</v>
      </c>
      <c r="U256" s="47">
        <v>0.98</v>
      </c>
      <c r="V256" s="34">
        <v>6526</v>
      </c>
      <c r="W256" s="32">
        <v>5.0999999999999996</v>
      </c>
      <c r="X256" s="32">
        <v>2.5</v>
      </c>
      <c r="Y256" s="44">
        <v>2.0099999999999998</v>
      </c>
      <c r="Z256" s="13"/>
    </row>
    <row r="257" spans="1:26" ht="29.1" customHeight="1" x14ac:dyDescent="0.35">
      <c r="A257" s="29" t="s">
        <v>1041</v>
      </c>
      <c r="B257" s="28" t="s">
        <v>1044</v>
      </c>
      <c r="C257" s="28" t="s">
        <v>778</v>
      </c>
      <c r="D257" s="30" t="s">
        <v>1042</v>
      </c>
      <c r="E257" s="111" t="str">
        <f t="shared" si="9"/>
        <v>Less than 100 Claims - lower validity</v>
      </c>
      <c r="F257" s="111" t="str">
        <f t="shared" si="10"/>
        <v>Less than 100 Claims - lower validity</v>
      </c>
      <c r="G257" s="111" t="str">
        <f t="shared" si="11"/>
        <v>More than 100 Claims  - higher validity</v>
      </c>
      <c r="H257" s="35" t="s">
        <v>1043</v>
      </c>
      <c r="I257" s="28">
        <v>60126</v>
      </c>
      <c r="J257" s="35" t="s">
        <v>1045</v>
      </c>
      <c r="K257" s="28" t="s">
        <v>46</v>
      </c>
      <c r="L257" s="28">
        <v>4</v>
      </c>
      <c r="M257" s="31">
        <v>421</v>
      </c>
      <c r="N257" s="32">
        <v>0.4</v>
      </c>
      <c r="O257" s="32">
        <v>0.1</v>
      </c>
      <c r="P257" s="47">
        <v>3.01</v>
      </c>
      <c r="Q257" s="33">
        <v>211.65</v>
      </c>
      <c r="R257" s="31">
        <v>45</v>
      </c>
      <c r="S257" s="32">
        <v>1</v>
      </c>
      <c r="T257" s="32">
        <v>0.5</v>
      </c>
      <c r="U257" s="47">
        <v>2.08</v>
      </c>
      <c r="V257" s="34">
        <v>13032</v>
      </c>
      <c r="W257" s="32">
        <v>1.4</v>
      </c>
      <c r="X257" s="32">
        <v>0.6</v>
      </c>
      <c r="Y257" s="44">
        <v>2.2999999999999998</v>
      </c>
      <c r="Z257" s="13"/>
    </row>
    <row r="258" spans="1:26" ht="29.1" customHeight="1" x14ac:dyDescent="0.35">
      <c r="A258" s="29" t="s">
        <v>1046</v>
      </c>
      <c r="B258" s="28" t="s">
        <v>1049</v>
      </c>
      <c r="C258" s="28" t="s">
        <v>778</v>
      </c>
      <c r="D258" s="30" t="s">
        <v>1047</v>
      </c>
      <c r="E258" s="111" t="str">
        <f t="shared" si="9"/>
        <v>Less than 100 Claims - lower validity</v>
      </c>
      <c r="F258" s="111" t="str">
        <f t="shared" si="10"/>
        <v>Less than 100 Claims - lower validity</v>
      </c>
      <c r="G258" s="111" t="str">
        <f t="shared" si="11"/>
        <v>More than 100 Claims  - higher validity</v>
      </c>
      <c r="H258" s="35" t="s">
        <v>1048</v>
      </c>
      <c r="I258" s="28">
        <v>60048</v>
      </c>
      <c r="J258" s="28" t="s">
        <v>814</v>
      </c>
      <c r="K258" s="28" t="s">
        <v>46</v>
      </c>
      <c r="L258" s="28">
        <v>5</v>
      </c>
      <c r="M258" s="31">
        <v>115</v>
      </c>
      <c r="N258" s="32">
        <v>0.1</v>
      </c>
      <c r="O258" s="32">
        <v>0</v>
      </c>
      <c r="P258" s="47">
        <v>2.94</v>
      </c>
      <c r="Q258" s="33">
        <v>205.24</v>
      </c>
      <c r="R258" s="31" t="s">
        <v>8</v>
      </c>
      <c r="S258" s="31" t="s">
        <v>8</v>
      </c>
      <c r="T258" s="31" t="s">
        <v>8</v>
      </c>
      <c r="U258" s="47"/>
      <c r="V258" s="34" t="s">
        <v>8</v>
      </c>
      <c r="W258" s="31" t="s">
        <v>8</v>
      </c>
      <c r="X258" s="31" t="s">
        <v>8</v>
      </c>
      <c r="Y258" s="44"/>
      <c r="Z258" s="13"/>
    </row>
    <row r="259" spans="1:26" ht="29.1" customHeight="1" x14ac:dyDescent="0.35">
      <c r="A259" s="29" t="s">
        <v>1050</v>
      </c>
      <c r="B259" s="28" t="s">
        <v>865</v>
      </c>
      <c r="C259" s="28" t="s">
        <v>778</v>
      </c>
      <c r="D259" s="30" t="s">
        <v>1051</v>
      </c>
      <c r="E259" s="111" t="str">
        <f t="shared" si="9"/>
        <v>Less than 100 Claims - lower validity</v>
      </c>
      <c r="F259" s="111" t="str">
        <f t="shared" si="10"/>
        <v>Less than 100 Claims - lower validity</v>
      </c>
      <c r="G259" s="111" t="str">
        <f t="shared" si="11"/>
        <v>Less than 100 Claims - lower validity</v>
      </c>
      <c r="H259" s="35" t="s">
        <v>1052</v>
      </c>
      <c r="I259" s="28">
        <v>60622</v>
      </c>
      <c r="J259" s="28" t="s">
        <v>79</v>
      </c>
      <c r="K259" s="28" t="s">
        <v>46</v>
      </c>
      <c r="L259" s="28">
        <v>1</v>
      </c>
      <c r="M259" s="31">
        <v>13</v>
      </c>
      <c r="N259" s="32">
        <v>0</v>
      </c>
      <c r="O259" s="32">
        <v>0</v>
      </c>
      <c r="P259" s="47">
        <v>1.85</v>
      </c>
      <c r="Q259" s="33">
        <v>140.55000000000001</v>
      </c>
      <c r="R259" s="31" t="s">
        <v>8</v>
      </c>
      <c r="S259" s="31" t="s">
        <v>8</v>
      </c>
      <c r="T259" s="31" t="s">
        <v>8</v>
      </c>
      <c r="U259" s="47"/>
      <c r="V259" s="34" t="s">
        <v>8</v>
      </c>
      <c r="W259" s="31" t="s">
        <v>8</v>
      </c>
      <c r="X259" s="31" t="s">
        <v>8</v>
      </c>
      <c r="Y259" s="44"/>
      <c r="Z259" s="13"/>
    </row>
    <row r="260" spans="1:26" ht="43.15" customHeight="1" x14ac:dyDescent="0.35">
      <c r="A260" s="29" t="s">
        <v>1053</v>
      </c>
      <c r="B260" s="28" t="s">
        <v>1056</v>
      </c>
      <c r="C260" s="28" t="s">
        <v>778</v>
      </c>
      <c r="D260" s="30" t="s">
        <v>1054</v>
      </c>
      <c r="E260" s="111" t="str">
        <f t="shared" si="9"/>
        <v>More than 100 Claims  - higher validity</v>
      </c>
      <c r="F260" s="111" t="str">
        <f t="shared" si="10"/>
        <v>More than 100 Claims  - higher validity</v>
      </c>
      <c r="G260" s="111" t="str">
        <f t="shared" si="11"/>
        <v>More than 100 Claims  - higher validity</v>
      </c>
      <c r="H260" s="28" t="s">
        <v>1055</v>
      </c>
      <c r="I260" s="28">
        <v>60453</v>
      </c>
      <c r="J260" s="28" t="s">
        <v>814</v>
      </c>
      <c r="K260" s="28" t="s">
        <v>46</v>
      </c>
      <c r="L260" s="28">
        <v>3</v>
      </c>
      <c r="M260" s="31">
        <v>2692</v>
      </c>
      <c r="N260" s="32">
        <v>2.5</v>
      </c>
      <c r="O260" s="32">
        <v>1</v>
      </c>
      <c r="P260" s="47">
        <v>2.38</v>
      </c>
      <c r="Q260" s="33">
        <v>179.4</v>
      </c>
      <c r="R260" s="31">
        <v>268</v>
      </c>
      <c r="S260" s="32">
        <v>4.4000000000000004</v>
      </c>
      <c r="T260" s="32">
        <v>3.2</v>
      </c>
      <c r="U260" s="47">
        <v>1.39</v>
      </c>
      <c r="V260" s="34">
        <v>11246</v>
      </c>
      <c r="W260" s="32">
        <v>6.9</v>
      </c>
      <c r="X260" s="32">
        <v>4.2</v>
      </c>
      <c r="Y260" s="44">
        <v>1.64</v>
      </c>
      <c r="Z260" s="13"/>
    </row>
    <row r="261" spans="1:26" ht="29.1" customHeight="1" x14ac:dyDescent="0.35">
      <c r="A261" s="29" t="s">
        <v>1057</v>
      </c>
      <c r="B261" s="28" t="s">
        <v>1060</v>
      </c>
      <c r="C261" s="28" t="s">
        <v>778</v>
      </c>
      <c r="D261" s="30" t="s">
        <v>1058</v>
      </c>
      <c r="E261" s="111" t="str">
        <f t="shared" si="9"/>
        <v>Less than 100 Claims - lower validity</v>
      </c>
      <c r="F261" s="111" t="str">
        <f t="shared" si="10"/>
        <v>Less than 100 Claims - lower validity</v>
      </c>
      <c r="G261" s="111" t="str">
        <f t="shared" si="11"/>
        <v>More than 100 Claims  - higher validity</v>
      </c>
      <c r="H261" s="28" t="s">
        <v>1059</v>
      </c>
      <c r="I261" s="28">
        <v>60134</v>
      </c>
      <c r="J261" s="35" t="s">
        <v>956</v>
      </c>
      <c r="K261" s="28" t="s">
        <v>46</v>
      </c>
      <c r="L261" s="28">
        <v>5</v>
      </c>
      <c r="M261" s="31">
        <v>782</v>
      </c>
      <c r="N261" s="32">
        <v>1.1000000000000001</v>
      </c>
      <c r="O261" s="32">
        <v>0.3</v>
      </c>
      <c r="P261" s="47">
        <v>3.74</v>
      </c>
      <c r="Q261" s="33">
        <v>277.32</v>
      </c>
      <c r="R261" s="31">
        <v>22</v>
      </c>
      <c r="S261" s="32">
        <v>0.4</v>
      </c>
      <c r="T261" s="32">
        <v>0.2</v>
      </c>
      <c r="U261" s="47">
        <v>2.29</v>
      </c>
      <c r="V261" s="34">
        <v>14267</v>
      </c>
      <c r="W261" s="32">
        <v>1.5</v>
      </c>
      <c r="X261" s="32">
        <v>0.5</v>
      </c>
      <c r="Y261" s="44">
        <v>3.17</v>
      </c>
      <c r="Z261" s="13"/>
    </row>
    <row r="262" spans="1:26" ht="29.1" customHeight="1" x14ac:dyDescent="0.35">
      <c r="A262" s="29" t="s">
        <v>1061</v>
      </c>
      <c r="B262" s="28" t="s">
        <v>1064</v>
      </c>
      <c r="C262" s="28" t="s">
        <v>778</v>
      </c>
      <c r="D262" s="30" t="s">
        <v>1062</v>
      </c>
      <c r="E262" s="111" t="str">
        <f t="shared" ref="E262:E325" si="12">IF(OR(M262&lt;100,M262="",R262&lt;100,R262=""),"Less than 100 Claims - lower validity", "More than 100 Claims  - higher validity")</f>
        <v>Less than 100 Claims - lower validity</v>
      </c>
      <c r="F262" s="111" t="str">
        <f t="shared" ref="F262:F325" si="13">IF(OR(R262&lt;100,R262=""),"Less than 100 Claims - lower validity", "More than 100 Claims  - higher validity")</f>
        <v>Less than 100 Claims - lower validity</v>
      </c>
      <c r="G262" s="111" t="str">
        <f t="shared" ref="G262:G325" si="14">IF(OR(M262&lt;100,M262=""),"Less than 100 Claims - lower validity", "More than 100 Claims  - higher validity")</f>
        <v>More than 100 Claims  - higher validity</v>
      </c>
      <c r="H262" s="35" t="s">
        <v>1063</v>
      </c>
      <c r="I262" s="28">
        <v>60451</v>
      </c>
      <c r="J262" s="28" t="s">
        <v>79</v>
      </c>
      <c r="K262" s="28" t="s">
        <v>46</v>
      </c>
      <c r="L262" s="28">
        <v>5</v>
      </c>
      <c r="M262" s="31">
        <v>799</v>
      </c>
      <c r="N262" s="32">
        <v>0.8</v>
      </c>
      <c r="O262" s="32">
        <v>0.3</v>
      </c>
      <c r="P262" s="47">
        <v>2.67</v>
      </c>
      <c r="Q262" s="33">
        <v>198.52</v>
      </c>
      <c r="R262" s="31">
        <v>51</v>
      </c>
      <c r="S262" s="32">
        <v>0.5</v>
      </c>
      <c r="T262" s="32">
        <v>0.4</v>
      </c>
      <c r="U262" s="47">
        <v>1.41</v>
      </c>
      <c r="V262" s="34">
        <v>9019</v>
      </c>
      <c r="W262" s="32">
        <v>1.3</v>
      </c>
      <c r="X262" s="32">
        <v>0.7</v>
      </c>
      <c r="Y262" s="44">
        <v>2</v>
      </c>
      <c r="Z262" s="13"/>
    </row>
    <row r="263" spans="1:26" ht="29.1" customHeight="1" x14ac:dyDescent="0.35">
      <c r="A263" s="29" t="s">
        <v>1065</v>
      </c>
      <c r="B263" s="28" t="s">
        <v>813</v>
      </c>
      <c r="C263" s="28" t="s">
        <v>778</v>
      </c>
      <c r="D263" s="30" t="s">
        <v>1066</v>
      </c>
      <c r="E263" s="111" t="str">
        <f t="shared" si="12"/>
        <v>Less than 100 Claims - lower validity</v>
      </c>
      <c r="F263" s="111" t="str">
        <f t="shared" si="13"/>
        <v>Less than 100 Claims - lower validity</v>
      </c>
      <c r="G263" s="111" t="str">
        <f t="shared" si="14"/>
        <v>More than 100 Claims  - higher validity</v>
      </c>
      <c r="H263" s="28" t="s">
        <v>1067</v>
      </c>
      <c r="I263" s="28">
        <v>60123</v>
      </c>
      <c r="J263" s="28" t="s">
        <v>784</v>
      </c>
      <c r="K263" s="28" t="s">
        <v>46</v>
      </c>
      <c r="L263" s="28">
        <v>3</v>
      </c>
      <c r="M263" s="31">
        <v>127</v>
      </c>
      <c r="N263" s="32">
        <v>0.2</v>
      </c>
      <c r="O263" s="32">
        <v>0.1</v>
      </c>
      <c r="P263" s="47">
        <v>3.49</v>
      </c>
      <c r="Q263" s="33">
        <v>257.33999999999997</v>
      </c>
      <c r="R263" s="31">
        <v>16</v>
      </c>
      <c r="S263" s="32">
        <v>0.3</v>
      </c>
      <c r="T263" s="32">
        <v>0.2</v>
      </c>
      <c r="U263" s="47">
        <v>1.7</v>
      </c>
      <c r="V263" s="34">
        <v>11016</v>
      </c>
      <c r="W263" s="32">
        <v>0.6</v>
      </c>
      <c r="X263" s="32">
        <v>0.3</v>
      </c>
      <c r="Y263" s="44">
        <v>2.15</v>
      </c>
      <c r="Z263" s="13"/>
    </row>
    <row r="264" spans="1:26" ht="29.1" customHeight="1" x14ac:dyDescent="0.35">
      <c r="A264" s="29" t="s">
        <v>1068</v>
      </c>
      <c r="B264" s="28" t="s">
        <v>1071</v>
      </c>
      <c r="C264" s="28" t="s">
        <v>778</v>
      </c>
      <c r="D264" s="30" t="s">
        <v>1069</v>
      </c>
      <c r="E264" s="111" t="str">
        <f t="shared" si="12"/>
        <v>Less than 100 Claims - lower validity</v>
      </c>
      <c r="F264" s="111" t="str">
        <f t="shared" si="13"/>
        <v>Less than 100 Claims - lower validity</v>
      </c>
      <c r="G264" s="111" t="str">
        <f t="shared" si="14"/>
        <v>More than 100 Claims  - higher validity</v>
      </c>
      <c r="H264" s="28" t="s">
        <v>1070</v>
      </c>
      <c r="I264" s="28">
        <v>60068</v>
      </c>
      <c r="J264" s="28" t="s">
        <v>814</v>
      </c>
      <c r="K264" s="28" t="s">
        <v>46</v>
      </c>
      <c r="L264" s="28">
        <v>4</v>
      </c>
      <c r="M264" s="31">
        <v>196</v>
      </c>
      <c r="N264" s="32">
        <v>0.3</v>
      </c>
      <c r="O264" s="32">
        <v>0.1</v>
      </c>
      <c r="P264" s="47">
        <v>2.69</v>
      </c>
      <c r="Q264" s="33">
        <v>202.17</v>
      </c>
      <c r="R264" s="31" t="s">
        <v>8</v>
      </c>
      <c r="S264" s="31" t="s">
        <v>8</v>
      </c>
      <c r="T264" s="31" t="s">
        <v>8</v>
      </c>
      <c r="U264" s="47"/>
      <c r="V264" s="34" t="s">
        <v>8</v>
      </c>
      <c r="W264" s="31" t="s">
        <v>8</v>
      </c>
      <c r="X264" s="31" t="s">
        <v>8</v>
      </c>
      <c r="Y264" s="44"/>
      <c r="Z264" s="13"/>
    </row>
    <row r="265" spans="1:26" ht="29.1" customHeight="1" x14ac:dyDescent="0.35">
      <c r="A265" s="29" t="s">
        <v>1072</v>
      </c>
      <c r="B265" s="28" t="s">
        <v>865</v>
      </c>
      <c r="C265" s="28" t="s">
        <v>778</v>
      </c>
      <c r="D265" s="30" t="s">
        <v>1073</v>
      </c>
      <c r="E265" s="111" t="str">
        <f t="shared" si="12"/>
        <v>Less than 100 Claims - lower validity</v>
      </c>
      <c r="F265" s="111" t="str">
        <f t="shared" si="13"/>
        <v>Less than 100 Claims - lower validity</v>
      </c>
      <c r="G265" s="111" t="str">
        <f t="shared" si="14"/>
        <v>More than 100 Claims  - higher validity</v>
      </c>
      <c r="H265" s="35" t="s">
        <v>1074</v>
      </c>
      <c r="I265" s="28">
        <v>60657</v>
      </c>
      <c r="J265" s="28" t="s">
        <v>784</v>
      </c>
      <c r="K265" s="28" t="s">
        <v>46</v>
      </c>
      <c r="L265" s="28">
        <v>4</v>
      </c>
      <c r="M265" s="31">
        <v>196</v>
      </c>
      <c r="N265" s="32">
        <v>0.2</v>
      </c>
      <c r="O265" s="32">
        <v>0.1</v>
      </c>
      <c r="P265" s="47">
        <v>2.37</v>
      </c>
      <c r="Q265" s="33">
        <v>169.94</v>
      </c>
      <c r="R265" s="31">
        <v>36</v>
      </c>
      <c r="S265" s="32">
        <v>0.5</v>
      </c>
      <c r="T265" s="32">
        <v>0.3</v>
      </c>
      <c r="U265" s="47">
        <v>1.44</v>
      </c>
      <c r="V265" s="34">
        <v>13772</v>
      </c>
      <c r="W265" s="32">
        <v>0.7</v>
      </c>
      <c r="X265" s="32">
        <v>0.4</v>
      </c>
      <c r="Y265" s="44">
        <v>1.67</v>
      </c>
      <c r="Z265" s="13"/>
    </row>
    <row r="266" spans="1:26" ht="29.1" customHeight="1" x14ac:dyDescent="0.35">
      <c r="A266" s="29" t="s">
        <v>1075</v>
      </c>
      <c r="B266" s="28" t="s">
        <v>1078</v>
      </c>
      <c r="C266" s="28" t="s">
        <v>778</v>
      </c>
      <c r="D266" s="30" t="s">
        <v>1076</v>
      </c>
      <c r="E266" s="111" t="str">
        <f t="shared" si="12"/>
        <v>More than 100 Claims  - higher validity</v>
      </c>
      <c r="F266" s="111" t="str">
        <f t="shared" si="13"/>
        <v>More than 100 Claims  - higher validity</v>
      </c>
      <c r="G266" s="111" t="str">
        <f t="shared" si="14"/>
        <v>More than 100 Claims  - higher validity</v>
      </c>
      <c r="H266" s="35" t="s">
        <v>1077</v>
      </c>
      <c r="I266" s="28">
        <v>61104</v>
      </c>
      <c r="J266" s="28" t="s">
        <v>79</v>
      </c>
      <c r="K266" s="28" t="s">
        <v>46</v>
      </c>
      <c r="L266" s="28">
        <v>3</v>
      </c>
      <c r="M266" s="31">
        <v>11473</v>
      </c>
      <c r="N266" s="32">
        <v>12.7</v>
      </c>
      <c r="O266" s="32">
        <v>3.5</v>
      </c>
      <c r="P266" s="47">
        <v>3.65</v>
      </c>
      <c r="Q266" s="33">
        <v>266.22000000000003</v>
      </c>
      <c r="R266" s="31">
        <v>539</v>
      </c>
      <c r="S266" s="32">
        <v>7</v>
      </c>
      <c r="T266" s="32">
        <v>4</v>
      </c>
      <c r="U266" s="47">
        <v>1.74</v>
      </c>
      <c r="V266" s="34">
        <v>11370</v>
      </c>
      <c r="W266" s="32">
        <v>19.600000000000001</v>
      </c>
      <c r="X266" s="32">
        <v>7.5</v>
      </c>
      <c r="Y266" s="44">
        <v>2.62</v>
      </c>
      <c r="Z266" s="13"/>
    </row>
    <row r="267" spans="1:26" ht="29.1" customHeight="1" x14ac:dyDescent="0.35">
      <c r="A267" s="29" t="s">
        <v>1079</v>
      </c>
      <c r="B267" s="28" t="s">
        <v>1082</v>
      </c>
      <c r="C267" s="28" t="s">
        <v>778</v>
      </c>
      <c r="D267" s="36" t="s">
        <v>1080</v>
      </c>
      <c r="E267" s="111" t="str">
        <f t="shared" si="12"/>
        <v>More than 100 Claims  - higher validity</v>
      </c>
      <c r="F267" s="111" t="str">
        <f t="shared" si="13"/>
        <v>More than 100 Claims  - higher validity</v>
      </c>
      <c r="G267" s="111" t="str">
        <f t="shared" si="14"/>
        <v>More than 100 Claims  - higher validity</v>
      </c>
      <c r="H267" s="35" t="s">
        <v>1081</v>
      </c>
      <c r="I267" s="28">
        <v>60540</v>
      </c>
      <c r="J267" s="35" t="s">
        <v>1045</v>
      </c>
      <c r="K267" s="28" t="s">
        <v>46</v>
      </c>
      <c r="L267" s="28">
        <v>4</v>
      </c>
      <c r="M267" s="31">
        <v>2317</v>
      </c>
      <c r="N267" s="32">
        <v>3</v>
      </c>
      <c r="O267" s="32">
        <v>0.9</v>
      </c>
      <c r="P267" s="47">
        <v>3.27</v>
      </c>
      <c r="Q267" s="33">
        <v>244.8</v>
      </c>
      <c r="R267" s="31">
        <v>123</v>
      </c>
      <c r="S267" s="32">
        <v>1.5</v>
      </c>
      <c r="T267" s="32">
        <v>0.9</v>
      </c>
      <c r="U267" s="47">
        <v>1.61</v>
      </c>
      <c r="V267" s="34">
        <v>9951</v>
      </c>
      <c r="W267" s="32">
        <v>4.5</v>
      </c>
      <c r="X267" s="32">
        <v>1.9</v>
      </c>
      <c r="Y267" s="44">
        <v>2.4300000000000002</v>
      </c>
      <c r="Z267" s="13"/>
    </row>
    <row r="268" spans="1:26" ht="29.1" customHeight="1" x14ac:dyDescent="0.35">
      <c r="A268" s="29" t="s">
        <v>1083</v>
      </c>
      <c r="B268" s="28" t="s">
        <v>1078</v>
      </c>
      <c r="C268" s="28" t="s">
        <v>778</v>
      </c>
      <c r="D268" s="30" t="s">
        <v>1084</v>
      </c>
      <c r="E268" s="111" t="str">
        <f t="shared" si="12"/>
        <v>More than 100 Claims  - higher validity</v>
      </c>
      <c r="F268" s="111" t="str">
        <f t="shared" si="13"/>
        <v>More than 100 Claims  - higher validity</v>
      </c>
      <c r="G268" s="111" t="str">
        <f t="shared" si="14"/>
        <v>More than 100 Claims  - higher validity</v>
      </c>
      <c r="H268" s="35" t="s">
        <v>1085</v>
      </c>
      <c r="I268" s="28">
        <v>61108</v>
      </c>
      <c r="J268" s="35" t="s">
        <v>834</v>
      </c>
      <c r="K268" s="28" t="s">
        <v>46</v>
      </c>
      <c r="L268" s="28">
        <v>2</v>
      </c>
      <c r="M268" s="31">
        <v>8888</v>
      </c>
      <c r="N268" s="32">
        <v>9.3000000000000007</v>
      </c>
      <c r="O268" s="32">
        <v>3.1</v>
      </c>
      <c r="P268" s="47">
        <v>3.05</v>
      </c>
      <c r="Q268" s="33">
        <v>221.24</v>
      </c>
      <c r="R268" s="31">
        <v>400</v>
      </c>
      <c r="S268" s="32">
        <v>8.1</v>
      </c>
      <c r="T268" s="32">
        <v>3.6</v>
      </c>
      <c r="U268" s="47">
        <v>2.25</v>
      </c>
      <c r="V268" s="34">
        <v>13522</v>
      </c>
      <c r="W268" s="32">
        <v>17.399999999999999</v>
      </c>
      <c r="X268" s="32">
        <v>6.6</v>
      </c>
      <c r="Y268" s="44">
        <v>2.62</v>
      </c>
      <c r="Z268" s="13"/>
    </row>
    <row r="269" spans="1:26" ht="29.1" customHeight="1" x14ac:dyDescent="0.35">
      <c r="A269" s="29" t="s">
        <v>1086</v>
      </c>
      <c r="B269" s="28" t="s">
        <v>1089</v>
      </c>
      <c r="C269" s="28" t="s">
        <v>778</v>
      </c>
      <c r="D269" s="30" t="s">
        <v>1087</v>
      </c>
      <c r="E269" s="111" t="str">
        <f t="shared" si="12"/>
        <v>Less than 100 Claims - lower validity</v>
      </c>
      <c r="F269" s="111" t="str">
        <f t="shared" si="13"/>
        <v>Less than 100 Claims - lower validity</v>
      </c>
      <c r="G269" s="111" t="str">
        <f t="shared" si="14"/>
        <v>Less than 100 Claims - lower validity</v>
      </c>
      <c r="H269" s="28" t="s">
        <v>1088</v>
      </c>
      <c r="I269" s="28">
        <v>61354</v>
      </c>
      <c r="J269" s="28" t="s">
        <v>79</v>
      </c>
      <c r="K269" s="28" t="s">
        <v>46</v>
      </c>
      <c r="L269" s="28">
        <v>4</v>
      </c>
      <c r="M269" s="31">
        <v>43</v>
      </c>
      <c r="N269" s="32">
        <v>0</v>
      </c>
      <c r="O269" s="32">
        <v>0</v>
      </c>
      <c r="P269" s="47">
        <v>2.25</v>
      </c>
      <c r="Q269" s="33">
        <v>163.29</v>
      </c>
      <c r="R269" s="31" t="s">
        <v>8</v>
      </c>
      <c r="S269" s="31" t="s">
        <v>8</v>
      </c>
      <c r="T269" s="31" t="s">
        <v>8</v>
      </c>
      <c r="U269" s="47"/>
      <c r="V269" s="34" t="s">
        <v>8</v>
      </c>
      <c r="W269" s="31" t="s">
        <v>8</v>
      </c>
      <c r="X269" s="31" t="s">
        <v>8</v>
      </c>
      <c r="Y269" s="44"/>
      <c r="Z269" s="13"/>
    </row>
    <row r="270" spans="1:26" ht="29.1" customHeight="1" x14ac:dyDescent="0.35">
      <c r="A270" s="29" t="s">
        <v>1090</v>
      </c>
      <c r="B270" s="28" t="s">
        <v>1078</v>
      </c>
      <c r="C270" s="28" t="s">
        <v>778</v>
      </c>
      <c r="D270" s="30" t="s">
        <v>1091</v>
      </c>
      <c r="E270" s="111" t="str">
        <f t="shared" si="12"/>
        <v>Less than 100 Claims - lower validity</v>
      </c>
      <c r="F270" s="111" t="str">
        <f t="shared" si="13"/>
        <v>Less than 100 Claims - lower validity</v>
      </c>
      <c r="G270" s="111" t="str">
        <f t="shared" si="14"/>
        <v>Less than 100 Claims - lower validity</v>
      </c>
      <c r="H270" s="35" t="s">
        <v>1092</v>
      </c>
      <c r="I270" s="28">
        <v>61103</v>
      </c>
      <c r="J270" s="28" t="s">
        <v>1093</v>
      </c>
      <c r="K270" s="28" t="s">
        <v>46</v>
      </c>
      <c r="L270" s="28">
        <v>2</v>
      </c>
      <c r="M270" s="31">
        <v>36</v>
      </c>
      <c r="N270" s="32">
        <v>0</v>
      </c>
      <c r="O270" s="32">
        <v>0</v>
      </c>
      <c r="P270" s="47">
        <v>3.4</v>
      </c>
      <c r="Q270" s="33">
        <v>247.79</v>
      </c>
      <c r="R270" s="31">
        <v>15</v>
      </c>
      <c r="S270" s="32">
        <v>0.1</v>
      </c>
      <c r="T270" s="32">
        <v>0.1</v>
      </c>
      <c r="U270" s="47">
        <v>1.53</v>
      </c>
      <c r="V270" s="34">
        <v>10015</v>
      </c>
      <c r="W270" s="32">
        <v>0.2</v>
      </c>
      <c r="X270" s="32">
        <v>0.1</v>
      </c>
      <c r="Y270" s="44">
        <v>1.69</v>
      </c>
      <c r="Z270" s="13"/>
    </row>
    <row r="271" spans="1:26" ht="29.1" customHeight="1" x14ac:dyDescent="0.35">
      <c r="A271" s="29" t="s">
        <v>1094</v>
      </c>
      <c r="B271" s="28" t="s">
        <v>1097</v>
      </c>
      <c r="C271" s="28" t="s">
        <v>778</v>
      </c>
      <c r="D271" s="30" t="s">
        <v>1095</v>
      </c>
      <c r="E271" s="111" t="str">
        <f t="shared" si="12"/>
        <v>Less than 100 Claims - lower validity</v>
      </c>
      <c r="F271" s="111" t="str">
        <f t="shared" si="13"/>
        <v>Less than 100 Claims - lower validity</v>
      </c>
      <c r="G271" s="111" t="str">
        <f t="shared" si="14"/>
        <v>More than 100 Claims  - higher validity</v>
      </c>
      <c r="H271" s="35" t="s">
        <v>1096</v>
      </c>
      <c r="I271" s="28">
        <v>60190</v>
      </c>
      <c r="J271" s="35" t="s">
        <v>956</v>
      </c>
      <c r="K271" s="28" t="s">
        <v>46</v>
      </c>
      <c r="L271" s="28">
        <v>4</v>
      </c>
      <c r="M271" s="31">
        <v>985</v>
      </c>
      <c r="N271" s="32">
        <v>1.9</v>
      </c>
      <c r="O271" s="32">
        <v>0.5</v>
      </c>
      <c r="P271" s="47">
        <v>3.94</v>
      </c>
      <c r="Q271" s="33">
        <v>289.02999999999997</v>
      </c>
      <c r="R271" s="31">
        <v>90</v>
      </c>
      <c r="S271" s="32">
        <v>2.1</v>
      </c>
      <c r="T271" s="32">
        <v>0.9</v>
      </c>
      <c r="U271" s="47">
        <v>2.38</v>
      </c>
      <c r="V271" s="34">
        <v>15196</v>
      </c>
      <c r="W271" s="32">
        <v>4</v>
      </c>
      <c r="X271" s="32">
        <v>1.4</v>
      </c>
      <c r="Y271" s="44">
        <v>2.93</v>
      </c>
      <c r="Z271" s="13"/>
    </row>
    <row r="272" spans="1:26" ht="29.1" customHeight="1" x14ac:dyDescent="0.35">
      <c r="A272" s="29" t="s">
        <v>1098</v>
      </c>
      <c r="B272" s="28" t="s">
        <v>1101</v>
      </c>
      <c r="C272" s="28" t="s">
        <v>778</v>
      </c>
      <c r="D272" s="30" t="s">
        <v>1099</v>
      </c>
      <c r="E272" s="111" t="str">
        <f t="shared" si="12"/>
        <v>Less than 100 Claims - lower validity</v>
      </c>
      <c r="F272" s="111" t="str">
        <f t="shared" si="13"/>
        <v>Less than 100 Claims - lower validity</v>
      </c>
      <c r="G272" s="111" t="str">
        <f t="shared" si="14"/>
        <v>More than 100 Claims  - higher validity</v>
      </c>
      <c r="H272" s="28" t="s">
        <v>1100</v>
      </c>
      <c r="I272" s="28">
        <v>60429</v>
      </c>
      <c r="J272" s="28" t="s">
        <v>814</v>
      </c>
      <c r="K272" s="28" t="s">
        <v>46</v>
      </c>
      <c r="L272" s="28">
        <v>3</v>
      </c>
      <c r="M272" s="31">
        <v>1795</v>
      </c>
      <c r="N272" s="32">
        <v>1.6</v>
      </c>
      <c r="O272" s="32">
        <v>0.5</v>
      </c>
      <c r="P272" s="47">
        <v>2.89</v>
      </c>
      <c r="Q272" s="33">
        <v>217.31</v>
      </c>
      <c r="R272" s="31">
        <v>98</v>
      </c>
      <c r="S272" s="32">
        <v>0.9</v>
      </c>
      <c r="T272" s="32">
        <v>0.6</v>
      </c>
      <c r="U272" s="47">
        <v>1.56</v>
      </c>
      <c r="V272" s="34">
        <v>10264</v>
      </c>
      <c r="W272" s="32">
        <v>2.5</v>
      </c>
      <c r="X272" s="32">
        <v>1.1000000000000001</v>
      </c>
      <c r="Y272" s="44">
        <v>2.19</v>
      </c>
      <c r="Z272" s="13"/>
    </row>
    <row r="273" spans="1:26" ht="29.1" customHeight="1" x14ac:dyDescent="0.35">
      <c r="A273" s="29" t="s">
        <v>1102</v>
      </c>
      <c r="B273" s="28" t="s">
        <v>865</v>
      </c>
      <c r="C273" s="28" t="s">
        <v>778</v>
      </c>
      <c r="D273" s="30" t="s">
        <v>1103</v>
      </c>
      <c r="E273" s="111" t="str">
        <f t="shared" si="12"/>
        <v>Less than 100 Claims - lower validity</v>
      </c>
      <c r="F273" s="111" t="str">
        <f t="shared" si="13"/>
        <v>Less than 100 Claims - lower validity</v>
      </c>
      <c r="G273" s="111" t="str">
        <f t="shared" si="14"/>
        <v>Less than 100 Claims - lower validity</v>
      </c>
      <c r="H273" s="35" t="s">
        <v>1104</v>
      </c>
      <c r="I273" s="28">
        <v>60634</v>
      </c>
      <c r="J273" s="28" t="s">
        <v>79</v>
      </c>
      <c r="K273" s="28" t="s">
        <v>46</v>
      </c>
      <c r="L273" s="28">
        <v>2</v>
      </c>
      <c r="M273" s="31">
        <v>43</v>
      </c>
      <c r="N273" s="32">
        <v>0</v>
      </c>
      <c r="O273" s="32">
        <v>0</v>
      </c>
      <c r="P273" s="47">
        <v>2.23</v>
      </c>
      <c r="Q273" s="33">
        <v>165.51</v>
      </c>
      <c r="R273" s="31" t="s">
        <v>8</v>
      </c>
      <c r="S273" s="31" t="s">
        <v>8</v>
      </c>
      <c r="T273" s="31" t="s">
        <v>8</v>
      </c>
      <c r="U273" s="47"/>
      <c r="V273" s="34" t="s">
        <v>8</v>
      </c>
      <c r="W273" s="31" t="s">
        <v>8</v>
      </c>
      <c r="X273" s="31" t="s">
        <v>8</v>
      </c>
      <c r="Y273" s="44"/>
      <c r="Z273" s="13"/>
    </row>
    <row r="274" spans="1:26" ht="29.1" customHeight="1" x14ac:dyDescent="0.35">
      <c r="A274" s="29" t="s">
        <v>1105</v>
      </c>
      <c r="B274" s="35" t="s">
        <v>1108</v>
      </c>
      <c r="C274" s="28" t="s">
        <v>778</v>
      </c>
      <c r="D274" s="30" t="s">
        <v>1106</v>
      </c>
      <c r="E274" s="111" t="str">
        <f t="shared" si="12"/>
        <v>Less than 100 Claims - lower validity</v>
      </c>
      <c r="F274" s="111" t="str">
        <f t="shared" si="13"/>
        <v>Less than 100 Claims - lower validity</v>
      </c>
      <c r="G274" s="111" t="str">
        <f t="shared" si="14"/>
        <v>More than 100 Claims  - higher validity</v>
      </c>
      <c r="H274" s="28" t="s">
        <v>1107</v>
      </c>
      <c r="I274" s="28">
        <v>60005</v>
      </c>
      <c r="J274" s="28" t="s">
        <v>79</v>
      </c>
      <c r="K274" s="28" t="s">
        <v>46</v>
      </c>
      <c r="L274" s="28">
        <v>4</v>
      </c>
      <c r="M274" s="31">
        <v>536</v>
      </c>
      <c r="N274" s="32">
        <v>0.5</v>
      </c>
      <c r="O274" s="32">
        <v>0.2</v>
      </c>
      <c r="P274" s="47">
        <v>2.75</v>
      </c>
      <c r="Q274" s="33">
        <v>199.97</v>
      </c>
      <c r="R274" s="31">
        <v>21</v>
      </c>
      <c r="S274" s="32">
        <v>0.2</v>
      </c>
      <c r="T274" s="32">
        <v>0.2</v>
      </c>
      <c r="U274" s="47">
        <v>1.27</v>
      </c>
      <c r="V274" s="34">
        <v>7901</v>
      </c>
      <c r="W274" s="32">
        <v>0.7</v>
      </c>
      <c r="X274" s="32">
        <v>0.3</v>
      </c>
      <c r="Y274" s="44">
        <v>2.02</v>
      </c>
      <c r="Z274" s="13"/>
    </row>
    <row r="275" spans="1:26" ht="29.1" customHeight="1" x14ac:dyDescent="0.35">
      <c r="A275" s="29" t="s">
        <v>1109</v>
      </c>
      <c r="B275" s="35" t="s">
        <v>1112</v>
      </c>
      <c r="C275" s="28" t="s">
        <v>778</v>
      </c>
      <c r="D275" s="30" t="s">
        <v>1110</v>
      </c>
      <c r="E275" s="111" t="str">
        <f t="shared" si="12"/>
        <v>Less than 100 Claims - lower validity</v>
      </c>
      <c r="F275" s="111" t="str">
        <f t="shared" si="13"/>
        <v>Less than 100 Claims - lower validity</v>
      </c>
      <c r="G275" s="111" t="str">
        <f t="shared" si="14"/>
        <v>More than 100 Claims  - higher validity</v>
      </c>
      <c r="H275" s="35" t="s">
        <v>1111</v>
      </c>
      <c r="I275" s="28">
        <v>60007</v>
      </c>
      <c r="J275" s="28" t="s">
        <v>396</v>
      </c>
      <c r="K275" s="28" t="s">
        <v>46</v>
      </c>
      <c r="L275" s="28">
        <v>5</v>
      </c>
      <c r="M275" s="31">
        <v>181</v>
      </c>
      <c r="N275" s="32">
        <v>0.2</v>
      </c>
      <c r="O275" s="32">
        <v>0.1</v>
      </c>
      <c r="P275" s="47">
        <v>2.14</v>
      </c>
      <c r="Q275" s="33">
        <v>159.91</v>
      </c>
      <c r="R275" s="31" t="s">
        <v>8</v>
      </c>
      <c r="S275" s="31" t="s">
        <v>8</v>
      </c>
      <c r="T275" s="31" t="s">
        <v>8</v>
      </c>
      <c r="U275" s="47"/>
      <c r="V275" s="34" t="s">
        <v>8</v>
      </c>
      <c r="W275" s="31" t="s">
        <v>8</v>
      </c>
      <c r="X275" s="31" t="s">
        <v>8</v>
      </c>
      <c r="Y275" s="44"/>
      <c r="Z275" s="13"/>
    </row>
    <row r="276" spans="1:26" ht="29.1" customHeight="1" x14ac:dyDescent="0.35">
      <c r="A276" s="29" t="s">
        <v>1113</v>
      </c>
      <c r="B276" s="28" t="s">
        <v>1116</v>
      </c>
      <c r="C276" s="28" t="s">
        <v>778</v>
      </c>
      <c r="D276" s="30" t="s">
        <v>1114</v>
      </c>
      <c r="E276" s="111" t="str">
        <f t="shared" si="12"/>
        <v>Less than 100 Claims - lower validity</v>
      </c>
      <c r="F276" s="111" t="str">
        <f t="shared" si="13"/>
        <v>Less than 100 Claims - lower validity</v>
      </c>
      <c r="G276" s="111" t="str">
        <f t="shared" si="14"/>
        <v>More than 100 Claims  - higher validity</v>
      </c>
      <c r="H276" s="28" t="s">
        <v>1115</v>
      </c>
      <c r="I276" s="28">
        <v>60153</v>
      </c>
      <c r="J276" s="28" t="s">
        <v>429</v>
      </c>
      <c r="K276" s="28" t="s">
        <v>46</v>
      </c>
      <c r="L276" s="28">
        <v>3</v>
      </c>
      <c r="M276" s="31">
        <v>1048</v>
      </c>
      <c r="N276" s="32">
        <v>1</v>
      </c>
      <c r="O276" s="32">
        <v>0.4</v>
      </c>
      <c r="P276" s="47">
        <v>2.23</v>
      </c>
      <c r="Q276" s="33">
        <v>160.06</v>
      </c>
      <c r="R276" s="31">
        <v>49</v>
      </c>
      <c r="S276" s="32">
        <v>1.2</v>
      </c>
      <c r="T276" s="32">
        <v>0.9</v>
      </c>
      <c r="U276" s="47">
        <v>1.34</v>
      </c>
      <c r="V276" s="34">
        <v>12306</v>
      </c>
      <c r="W276" s="32">
        <v>2.2000000000000002</v>
      </c>
      <c r="X276" s="32">
        <v>1.3</v>
      </c>
      <c r="Y276" s="44">
        <v>1.63</v>
      </c>
      <c r="Z276" s="13"/>
    </row>
    <row r="277" spans="1:26" ht="29.1" customHeight="1" x14ac:dyDescent="0.35">
      <c r="A277" s="29" t="s">
        <v>1117</v>
      </c>
      <c r="B277" s="28" t="s">
        <v>865</v>
      </c>
      <c r="C277" s="28" t="s">
        <v>778</v>
      </c>
      <c r="D277" s="30" t="s">
        <v>1118</v>
      </c>
      <c r="E277" s="111" t="str">
        <f t="shared" si="12"/>
        <v>More than 100 Claims  - higher validity</v>
      </c>
      <c r="F277" s="111" t="str">
        <f t="shared" si="13"/>
        <v>More than 100 Claims  - higher validity</v>
      </c>
      <c r="G277" s="111" t="str">
        <f t="shared" si="14"/>
        <v>More than 100 Claims  - higher validity</v>
      </c>
      <c r="H277" s="28" t="s">
        <v>1119</v>
      </c>
      <c r="I277" s="28">
        <v>60611</v>
      </c>
      <c r="J277" s="35" t="s">
        <v>956</v>
      </c>
      <c r="K277" s="28" t="s">
        <v>46</v>
      </c>
      <c r="L277" s="28">
        <v>4</v>
      </c>
      <c r="M277" s="31">
        <v>2224</v>
      </c>
      <c r="N277" s="32">
        <v>4.7</v>
      </c>
      <c r="O277" s="32">
        <v>1.4</v>
      </c>
      <c r="P277" s="47">
        <v>3.41</v>
      </c>
      <c r="Q277" s="33">
        <v>252.1</v>
      </c>
      <c r="R277" s="31">
        <v>228</v>
      </c>
      <c r="S277" s="32">
        <v>4.4000000000000004</v>
      </c>
      <c r="T277" s="32">
        <v>3.1</v>
      </c>
      <c r="U277" s="47">
        <v>1.42</v>
      </c>
      <c r="V277" s="34">
        <v>12190</v>
      </c>
      <c r="W277" s="32">
        <v>9</v>
      </c>
      <c r="X277" s="32">
        <v>4.4000000000000004</v>
      </c>
      <c r="Y277" s="44">
        <v>2.0299999999999998</v>
      </c>
      <c r="Z277" s="13"/>
    </row>
    <row r="278" spans="1:26" ht="29.1" customHeight="1" x14ac:dyDescent="0.35">
      <c r="A278" s="29" t="s">
        <v>1120</v>
      </c>
      <c r="B278" s="28" t="s">
        <v>1123</v>
      </c>
      <c r="C278" s="28" t="s">
        <v>778</v>
      </c>
      <c r="D278" s="30" t="s">
        <v>1121</v>
      </c>
      <c r="E278" s="111" t="str">
        <f t="shared" si="12"/>
        <v>Less than 100 Claims - lower validity</v>
      </c>
      <c r="F278" s="111" t="str">
        <f t="shared" si="13"/>
        <v>Less than 100 Claims - lower validity</v>
      </c>
      <c r="G278" s="111" t="str">
        <f t="shared" si="14"/>
        <v>More than 100 Claims  - higher validity</v>
      </c>
      <c r="H278" s="35" t="s">
        <v>1122</v>
      </c>
      <c r="I278" s="28">
        <v>60115</v>
      </c>
      <c r="J278" s="35" t="s">
        <v>956</v>
      </c>
      <c r="K278" s="28" t="s">
        <v>46</v>
      </c>
      <c r="L278" s="28">
        <v>3</v>
      </c>
      <c r="M278" s="31">
        <v>560</v>
      </c>
      <c r="N278" s="32">
        <v>1.1000000000000001</v>
      </c>
      <c r="O278" s="32">
        <v>0.2</v>
      </c>
      <c r="P278" s="47">
        <v>5.75</v>
      </c>
      <c r="Q278" s="33">
        <v>405.53</v>
      </c>
      <c r="R278" s="31">
        <v>19</v>
      </c>
      <c r="S278" s="32">
        <v>0.3</v>
      </c>
      <c r="T278" s="32">
        <v>0.1</v>
      </c>
      <c r="U278" s="47">
        <v>2.82</v>
      </c>
      <c r="V278" s="34">
        <v>17590</v>
      </c>
      <c r="W278" s="32">
        <v>1.4</v>
      </c>
      <c r="X278" s="32">
        <v>0.3</v>
      </c>
      <c r="Y278" s="44">
        <v>4.76</v>
      </c>
      <c r="Z278" s="13"/>
    </row>
    <row r="279" spans="1:26" ht="29.1" customHeight="1" x14ac:dyDescent="0.35">
      <c r="A279" s="29" t="s">
        <v>1124</v>
      </c>
      <c r="B279" s="35" t="s">
        <v>1127</v>
      </c>
      <c r="C279" s="28" t="s">
        <v>778</v>
      </c>
      <c r="D279" s="30" t="s">
        <v>1125</v>
      </c>
      <c r="E279" s="111" t="str">
        <f t="shared" si="12"/>
        <v>Less than 100 Claims - lower validity</v>
      </c>
      <c r="F279" s="111" t="str">
        <f t="shared" si="13"/>
        <v>Less than 100 Claims - lower validity</v>
      </c>
      <c r="G279" s="111" t="str">
        <f t="shared" si="14"/>
        <v>More than 100 Claims  - higher validity</v>
      </c>
      <c r="H279" s="35" t="s">
        <v>1126</v>
      </c>
      <c r="I279" s="28">
        <v>60515</v>
      </c>
      <c r="J279" s="28" t="s">
        <v>814</v>
      </c>
      <c r="K279" s="28" t="s">
        <v>46</v>
      </c>
      <c r="L279" s="28">
        <v>4</v>
      </c>
      <c r="M279" s="31">
        <v>148</v>
      </c>
      <c r="N279" s="32">
        <v>0.2</v>
      </c>
      <c r="O279" s="32">
        <v>0.1</v>
      </c>
      <c r="P279" s="47">
        <v>2.5299999999999998</v>
      </c>
      <c r="Q279" s="33">
        <v>187.63</v>
      </c>
      <c r="R279" s="31">
        <v>15</v>
      </c>
      <c r="S279" s="32">
        <v>0.2</v>
      </c>
      <c r="T279" s="32">
        <v>0.1</v>
      </c>
      <c r="U279" s="47">
        <v>1.96</v>
      </c>
      <c r="V279" s="34">
        <v>12446</v>
      </c>
      <c r="W279" s="32">
        <v>0.4</v>
      </c>
      <c r="X279" s="32">
        <v>0.2</v>
      </c>
      <c r="Y279" s="44">
        <v>2.19</v>
      </c>
      <c r="Z279" s="13"/>
    </row>
    <row r="280" spans="1:26" ht="29.1" customHeight="1" x14ac:dyDescent="0.35">
      <c r="A280" s="29" t="s">
        <v>1128</v>
      </c>
      <c r="B280" s="28" t="s">
        <v>1131</v>
      </c>
      <c r="C280" s="28" t="s">
        <v>778</v>
      </c>
      <c r="D280" s="36" t="s">
        <v>1129</v>
      </c>
      <c r="E280" s="111" t="str">
        <f t="shared" si="12"/>
        <v>Less than 100 Claims - lower validity</v>
      </c>
      <c r="F280" s="111" t="str">
        <f t="shared" si="13"/>
        <v>Less than 100 Claims - lower validity</v>
      </c>
      <c r="G280" s="111" t="str">
        <f t="shared" si="14"/>
        <v>More than 100 Claims  - higher validity</v>
      </c>
      <c r="H280" s="35" t="s">
        <v>1130</v>
      </c>
      <c r="I280" s="28">
        <v>62062</v>
      </c>
      <c r="J280" s="28" t="s">
        <v>79</v>
      </c>
      <c r="K280" s="28" t="s">
        <v>46</v>
      </c>
      <c r="L280" s="28">
        <v>3</v>
      </c>
      <c r="M280" s="31">
        <v>128</v>
      </c>
      <c r="N280" s="32">
        <v>0.1</v>
      </c>
      <c r="O280" s="32">
        <v>0</v>
      </c>
      <c r="P280" s="47">
        <v>2.99</v>
      </c>
      <c r="Q280" s="33">
        <v>210.07</v>
      </c>
      <c r="R280" s="31">
        <v>14</v>
      </c>
      <c r="S280" s="32">
        <v>0.2</v>
      </c>
      <c r="T280" s="32">
        <v>0.1</v>
      </c>
      <c r="U280" s="47">
        <v>1.38</v>
      </c>
      <c r="V280" s="34">
        <v>8117</v>
      </c>
      <c r="W280" s="32">
        <v>0.3</v>
      </c>
      <c r="X280" s="32">
        <v>0.2</v>
      </c>
      <c r="Y280" s="44">
        <v>1.72</v>
      </c>
      <c r="Z280" s="13"/>
    </row>
    <row r="281" spans="1:26" ht="29.1" customHeight="1" x14ac:dyDescent="0.35">
      <c r="A281" s="29" t="s">
        <v>1132</v>
      </c>
      <c r="B281" s="35" t="s">
        <v>1135</v>
      </c>
      <c r="C281" s="28" t="s">
        <v>778</v>
      </c>
      <c r="D281" s="30" t="s">
        <v>1133</v>
      </c>
      <c r="E281" s="111" t="str">
        <f t="shared" si="12"/>
        <v>Less than 100 Claims - lower validity</v>
      </c>
      <c r="F281" s="111" t="str">
        <f t="shared" si="13"/>
        <v>Less than 100 Claims - lower validity</v>
      </c>
      <c r="G281" s="111" t="str">
        <f t="shared" si="14"/>
        <v>More than 100 Claims  - higher validity</v>
      </c>
      <c r="H281" s="35" t="s">
        <v>1134</v>
      </c>
      <c r="I281" s="28">
        <v>60194</v>
      </c>
      <c r="J281" s="28" t="s">
        <v>396</v>
      </c>
      <c r="K281" s="28" t="s">
        <v>46</v>
      </c>
      <c r="L281" s="28">
        <v>5</v>
      </c>
      <c r="M281" s="31">
        <v>192</v>
      </c>
      <c r="N281" s="32">
        <v>0.2</v>
      </c>
      <c r="O281" s="32">
        <v>0.1</v>
      </c>
      <c r="P281" s="47">
        <v>2.0499999999999998</v>
      </c>
      <c r="Q281" s="33">
        <v>155.04</v>
      </c>
      <c r="R281" s="31">
        <v>36</v>
      </c>
      <c r="S281" s="32">
        <v>0.4</v>
      </c>
      <c r="T281" s="32">
        <v>0.3</v>
      </c>
      <c r="U281" s="47">
        <v>1.1100000000000001</v>
      </c>
      <c r="V281" s="34">
        <v>7315</v>
      </c>
      <c r="W281" s="32">
        <v>0.5</v>
      </c>
      <c r="X281" s="32">
        <v>0.4</v>
      </c>
      <c r="Y281" s="44">
        <v>1.32</v>
      </c>
      <c r="Z281" s="13"/>
    </row>
    <row r="282" spans="1:26" ht="29.1" customHeight="1" x14ac:dyDescent="0.35">
      <c r="A282" s="29" t="s">
        <v>1136</v>
      </c>
      <c r="B282" s="28" t="s">
        <v>1139</v>
      </c>
      <c r="C282" s="28" t="s">
        <v>778</v>
      </c>
      <c r="D282" s="30" t="s">
        <v>1137</v>
      </c>
      <c r="E282" s="111" t="str">
        <f t="shared" si="12"/>
        <v>Less than 100 Claims - lower validity</v>
      </c>
      <c r="F282" s="111" t="str">
        <f t="shared" si="13"/>
        <v>Less than 100 Claims - lower validity</v>
      </c>
      <c r="G282" s="111" t="str">
        <f t="shared" si="14"/>
        <v>More than 100 Claims  - higher validity</v>
      </c>
      <c r="H282" s="35" t="s">
        <v>1138</v>
      </c>
      <c r="I282" s="28">
        <v>60010</v>
      </c>
      <c r="J282" s="28" t="s">
        <v>814</v>
      </c>
      <c r="K282" s="28" t="s">
        <v>46</v>
      </c>
      <c r="L282" s="28">
        <v>4</v>
      </c>
      <c r="M282" s="31">
        <v>113</v>
      </c>
      <c r="N282" s="32">
        <v>0.1</v>
      </c>
      <c r="O282" s="32">
        <v>0</v>
      </c>
      <c r="P282" s="47">
        <v>2.48</v>
      </c>
      <c r="Q282" s="33">
        <v>178.99</v>
      </c>
      <c r="R282" s="31" t="s">
        <v>8</v>
      </c>
      <c r="S282" s="31" t="s">
        <v>8</v>
      </c>
      <c r="T282" s="31" t="s">
        <v>8</v>
      </c>
      <c r="U282" s="47"/>
      <c r="V282" s="34" t="s">
        <v>8</v>
      </c>
      <c r="W282" s="31" t="s">
        <v>8</v>
      </c>
      <c r="X282" s="31" t="s">
        <v>8</v>
      </c>
      <c r="Y282" s="44"/>
      <c r="Z282" s="13"/>
    </row>
    <row r="283" spans="1:26" ht="29.1" customHeight="1" x14ac:dyDescent="0.35">
      <c r="A283" s="29" t="s">
        <v>1140</v>
      </c>
      <c r="B283" s="28" t="s">
        <v>865</v>
      </c>
      <c r="C283" s="28" t="s">
        <v>778</v>
      </c>
      <c r="D283" s="30" t="s">
        <v>1141</v>
      </c>
      <c r="E283" s="111" t="str">
        <f t="shared" si="12"/>
        <v>Less than 100 Claims - lower validity</v>
      </c>
      <c r="F283" s="111" t="str">
        <f t="shared" si="13"/>
        <v>Less than 100 Claims - lower validity</v>
      </c>
      <c r="G283" s="111" t="str">
        <f t="shared" si="14"/>
        <v>Less than 100 Claims - lower validity</v>
      </c>
      <c r="H283" s="28" t="s">
        <v>1142</v>
      </c>
      <c r="I283" s="28">
        <v>60615</v>
      </c>
      <c r="J283" s="35" t="s">
        <v>943</v>
      </c>
      <c r="K283" s="28" t="s">
        <v>46</v>
      </c>
      <c r="L283" s="28" t="s">
        <v>140</v>
      </c>
      <c r="M283" s="31">
        <v>97</v>
      </c>
      <c r="N283" s="32">
        <v>0</v>
      </c>
      <c r="O283" s="32">
        <v>0</v>
      </c>
      <c r="P283" s="47">
        <v>0.93</v>
      </c>
      <c r="Q283" s="33">
        <v>69.58</v>
      </c>
      <c r="R283" s="31" t="s">
        <v>8</v>
      </c>
      <c r="S283" s="31" t="s">
        <v>8</v>
      </c>
      <c r="T283" s="31" t="s">
        <v>8</v>
      </c>
      <c r="U283" s="47"/>
      <c r="V283" s="34" t="s">
        <v>8</v>
      </c>
      <c r="W283" s="31" t="s">
        <v>8</v>
      </c>
      <c r="X283" s="31" t="s">
        <v>8</v>
      </c>
      <c r="Y283" s="44"/>
      <c r="Z283" s="13"/>
    </row>
    <row r="284" spans="1:26" ht="43.15" customHeight="1" x14ac:dyDescent="0.35">
      <c r="A284" s="29" t="s">
        <v>1143</v>
      </c>
      <c r="B284" s="28" t="s">
        <v>1146</v>
      </c>
      <c r="C284" s="28" t="s">
        <v>778</v>
      </c>
      <c r="D284" s="30" t="s">
        <v>1144</v>
      </c>
      <c r="E284" s="111" t="str">
        <f t="shared" si="12"/>
        <v>Less than 100 Claims - lower validity</v>
      </c>
      <c r="F284" s="111" t="str">
        <f t="shared" si="13"/>
        <v>Less than 100 Claims - lower validity</v>
      </c>
      <c r="G284" s="111" t="str">
        <f t="shared" si="14"/>
        <v>More than 100 Claims  - higher validity</v>
      </c>
      <c r="H284" s="35" t="s">
        <v>1145</v>
      </c>
      <c r="I284" s="28">
        <v>60440</v>
      </c>
      <c r="J284" s="35" t="s">
        <v>187</v>
      </c>
      <c r="K284" s="28" t="s">
        <v>46</v>
      </c>
      <c r="L284" s="28">
        <v>3</v>
      </c>
      <c r="M284" s="31">
        <v>338</v>
      </c>
      <c r="N284" s="32">
        <v>0.3</v>
      </c>
      <c r="O284" s="32">
        <v>0.1</v>
      </c>
      <c r="P284" s="47">
        <v>2.84</v>
      </c>
      <c r="Q284" s="33">
        <v>212.33</v>
      </c>
      <c r="R284" s="31">
        <v>19</v>
      </c>
      <c r="S284" s="32">
        <v>0.1</v>
      </c>
      <c r="T284" s="32">
        <v>0.1</v>
      </c>
      <c r="U284" s="47">
        <v>1.06</v>
      </c>
      <c r="V284" s="34">
        <v>7024</v>
      </c>
      <c r="W284" s="32">
        <v>0.5</v>
      </c>
      <c r="X284" s="32">
        <v>0.2</v>
      </c>
      <c r="Y284" s="44">
        <v>1.96</v>
      </c>
      <c r="Z284" s="13"/>
    </row>
    <row r="285" spans="1:26" ht="29.1" customHeight="1" x14ac:dyDescent="0.35">
      <c r="A285" s="29" t="s">
        <v>1147</v>
      </c>
      <c r="B285" s="28" t="s">
        <v>1150</v>
      </c>
      <c r="C285" s="28" t="s">
        <v>778</v>
      </c>
      <c r="D285" s="36" t="s">
        <v>1148</v>
      </c>
      <c r="E285" s="111" t="str">
        <f t="shared" si="12"/>
        <v>Less than 100 Claims - lower validity</v>
      </c>
      <c r="F285" s="111" t="str">
        <f t="shared" si="13"/>
        <v>Less than 100 Claims - lower validity</v>
      </c>
      <c r="G285" s="111" t="str">
        <f t="shared" si="14"/>
        <v>Less than 100 Claims - lower validity</v>
      </c>
      <c r="H285" s="35" t="s">
        <v>1149</v>
      </c>
      <c r="I285" s="28">
        <v>61856</v>
      </c>
      <c r="J285" s="28" t="s">
        <v>235</v>
      </c>
      <c r="K285" s="28" t="s">
        <v>236</v>
      </c>
      <c r="L285" s="28" t="s">
        <v>140</v>
      </c>
      <c r="M285" s="31">
        <v>31</v>
      </c>
      <c r="N285" s="32">
        <v>0</v>
      </c>
      <c r="O285" s="32">
        <v>0</v>
      </c>
      <c r="P285" s="47">
        <v>1.59</v>
      </c>
      <c r="Q285" s="33">
        <v>682.15</v>
      </c>
      <c r="R285" s="31" t="s">
        <v>8</v>
      </c>
      <c r="S285" s="31" t="s">
        <v>8</v>
      </c>
      <c r="T285" s="31" t="s">
        <v>8</v>
      </c>
      <c r="U285" s="47"/>
      <c r="V285" s="34" t="s">
        <v>8</v>
      </c>
      <c r="W285" s="31" t="s">
        <v>8</v>
      </c>
      <c r="X285" s="31" t="s">
        <v>8</v>
      </c>
      <c r="Y285" s="44"/>
      <c r="Z285" s="13"/>
    </row>
    <row r="286" spans="1:26" ht="29.1" customHeight="1" x14ac:dyDescent="0.35">
      <c r="A286" s="29" t="s">
        <v>1151</v>
      </c>
      <c r="B286" s="28" t="s">
        <v>1154</v>
      </c>
      <c r="C286" s="28" t="s">
        <v>778</v>
      </c>
      <c r="D286" s="30" t="s">
        <v>1152</v>
      </c>
      <c r="E286" s="111" t="str">
        <f t="shared" si="12"/>
        <v>Less than 100 Claims - lower validity</v>
      </c>
      <c r="F286" s="111" t="str">
        <f t="shared" si="13"/>
        <v>Less than 100 Claims - lower validity</v>
      </c>
      <c r="G286" s="111" t="str">
        <f t="shared" si="14"/>
        <v>More than 100 Claims  - higher validity</v>
      </c>
      <c r="H286" s="28" t="s">
        <v>1153</v>
      </c>
      <c r="I286" s="28">
        <v>61068</v>
      </c>
      <c r="J286" s="28" t="s">
        <v>235</v>
      </c>
      <c r="K286" s="28" t="s">
        <v>236</v>
      </c>
      <c r="L286" s="28">
        <v>4</v>
      </c>
      <c r="M286" s="31">
        <v>287</v>
      </c>
      <c r="N286" s="32">
        <v>0.3</v>
      </c>
      <c r="O286" s="32">
        <v>0.2</v>
      </c>
      <c r="P286" s="47">
        <v>1.41</v>
      </c>
      <c r="Q286" s="33">
        <v>402.63</v>
      </c>
      <c r="R286" s="31" t="s">
        <v>8</v>
      </c>
      <c r="S286" s="31" t="s">
        <v>8</v>
      </c>
      <c r="T286" s="31" t="s">
        <v>8</v>
      </c>
      <c r="U286" s="47"/>
      <c r="V286" s="34" t="s">
        <v>8</v>
      </c>
      <c r="W286" s="31" t="s">
        <v>8</v>
      </c>
      <c r="X286" s="31" t="s">
        <v>8</v>
      </c>
      <c r="Y286" s="44"/>
      <c r="Z286" s="13"/>
    </row>
    <row r="287" spans="1:26" ht="29.1" customHeight="1" x14ac:dyDescent="0.35">
      <c r="A287" s="29" t="s">
        <v>1155</v>
      </c>
      <c r="B287" s="28" t="s">
        <v>1158</v>
      </c>
      <c r="C287" s="28" t="s">
        <v>778</v>
      </c>
      <c r="D287" s="30" t="s">
        <v>1156</v>
      </c>
      <c r="E287" s="111" t="str">
        <f t="shared" si="12"/>
        <v>Less than 100 Claims - lower validity</v>
      </c>
      <c r="F287" s="111" t="str">
        <f t="shared" si="13"/>
        <v>Less than 100 Claims - lower validity</v>
      </c>
      <c r="G287" s="111" t="str">
        <f t="shared" si="14"/>
        <v>Less than 100 Claims - lower validity</v>
      </c>
      <c r="H287" s="28" t="s">
        <v>1157</v>
      </c>
      <c r="I287" s="28">
        <v>61944</v>
      </c>
      <c r="J287" s="35" t="s">
        <v>1159</v>
      </c>
      <c r="K287" s="28" t="s">
        <v>236</v>
      </c>
      <c r="L287" s="28">
        <v>4</v>
      </c>
      <c r="M287" s="31">
        <v>18</v>
      </c>
      <c r="N287" s="32">
        <v>0</v>
      </c>
      <c r="O287" s="32">
        <v>0</v>
      </c>
      <c r="P287" s="47">
        <v>1.57</v>
      </c>
      <c r="Q287" s="33">
        <v>200.95</v>
      </c>
      <c r="R287" s="31" t="s">
        <v>8</v>
      </c>
      <c r="S287" s="31" t="s">
        <v>8</v>
      </c>
      <c r="T287" s="31" t="s">
        <v>8</v>
      </c>
      <c r="U287" s="47"/>
      <c r="V287" s="34" t="s">
        <v>8</v>
      </c>
      <c r="W287" s="31" t="s">
        <v>8</v>
      </c>
      <c r="X287" s="31" t="s">
        <v>8</v>
      </c>
      <c r="Y287" s="44"/>
      <c r="Z287" s="13"/>
    </row>
    <row r="288" spans="1:26" ht="29.1" customHeight="1" x14ac:dyDescent="0.35">
      <c r="A288" s="29" t="s">
        <v>1160</v>
      </c>
      <c r="B288" s="28" t="s">
        <v>1163</v>
      </c>
      <c r="C288" s="28" t="s">
        <v>778</v>
      </c>
      <c r="D288" s="30" t="s">
        <v>1161</v>
      </c>
      <c r="E288" s="111" t="str">
        <f t="shared" si="12"/>
        <v>Less than 100 Claims - lower validity</v>
      </c>
      <c r="F288" s="111" t="str">
        <f t="shared" si="13"/>
        <v>Less than 100 Claims - lower validity</v>
      </c>
      <c r="G288" s="111" t="str">
        <f t="shared" si="14"/>
        <v>Less than 100 Claims - lower validity</v>
      </c>
      <c r="H288" s="28" t="s">
        <v>1162</v>
      </c>
      <c r="I288" s="28">
        <v>62656</v>
      </c>
      <c r="J288" s="35" t="s">
        <v>838</v>
      </c>
      <c r="K288" s="28" t="s">
        <v>236</v>
      </c>
      <c r="L288" s="28">
        <v>4</v>
      </c>
      <c r="M288" s="31">
        <v>15</v>
      </c>
      <c r="N288" s="32">
        <v>0</v>
      </c>
      <c r="O288" s="32">
        <v>0</v>
      </c>
      <c r="P288" s="47">
        <v>1.84</v>
      </c>
      <c r="Q288" s="33">
        <v>121.79</v>
      </c>
      <c r="R288" s="31" t="s">
        <v>8</v>
      </c>
      <c r="S288" s="31" t="s">
        <v>8</v>
      </c>
      <c r="T288" s="31" t="s">
        <v>8</v>
      </c>
      <c r="U288" s="47"/>
      <c r="V288" s="34" t="s">
        <v>8</v>
      </c>
      <c r="W288" s="31" t="s">
        <v>8</v>
      </c>
      <c r="X288" s="31" t="s">
        <v>8</v>
      </c>
      <c r="Y288" s="44"/>
      <c r="Z288" s="13"/>
    </row>
    <row r="289" spans="1:26" ht="29.1" customHeight="1" x14ac:dyDescent="0.35">
      <c r="A289" s="29" t="s">
        <v>1164</v>
      </c>
      <c r="B289" s="28" t="s">
        <v>1167</v>
      </c>
      <c r="C289" s="28" t="s">
        <v>778</v>
      </c>
      <c r="D289" s="30" t="s">
        <v>1165</v>
      </c>
      <c r="E289" s="111" t="str">
        <f t="shared" si="12"/>
        <v>Less than 100 Claims - lower validity</v>
      </c>
      <c r="F289" s="111" t="str">
        <f t="shared" si="13"/>
        <v>Less than 100 Claims - lower validity</v>
      </c>
      <c r="G289" s="111" t="str">
        <f t="shared" si="14"/>
        <v>Less than 100 Claims - lower validity</v>
      </c>
      <c r="H289" s="28" t="s">
        <v>1166</v>
      </c>
      <c r="I289" s="28">
        <v>62863</v>
      </c>
      <c r="J289" s="35" t="s">
        <v>1159</v>
      </c>
      <c r="K289" s="28" t="s">
        <v>236</v>
      </c>
      <c r="L289" s="28">
        <v>4</v>
      </c>
      <c r="M289" s="31">
        <v>25</v>
      </c>
      <c r="N289" s="32">
        <v>0</v>
      </c>
      <c r="O289" s="32">
        <v>0</v>
      </c>
      <c r="P289" s="47">
        <v>1.49</v>
      </c>
      <c r="Q289" s="33">
        <v>250.58</v>
      </c>
      <c r="R289" s="31" t="s">
        <v>8</v>
      </c>
      <c r="S289" s="31" t="s">
        <v>8</v>
      </c>
      <c r="T289" s="31" t="s">
        <v>8</v>
      </c>
      <c r="U289" s="47"/>
      <c r="V289" s="34" t="s">
        <v>8</v>
      </c>
      <c r="W289" s="31" t="s">
        <v>8</v>
      </c>
      <c r="X289" s="31" t="s">
        <v>8</v>
      </c>
      <c r="Y289" s="44"/>
      <c r="Z289" s="13"/>
    </row>
    <row r="290" spans="1:26" ht="29.1" customHeight="1" x14ac:dyDescent="0.35">
      <c r="A290" s="29" t="s">
        <v>1168</v>
      </c>
      <c r="B290" s="28" t="s">
        <v>1171</v>
      </c>
      <c r="C290" s="28" t="s">
        <v>778</v>
      </c>
      <c r="D290" s="30" t="s">
        <v>1169</v>
      </c>
      <c r="E290" s="111" t="str">
        <f t="shared" si="12"/>
        <v>Less than 100 Claims - lower validity</v>
      </c>
      <c r="F290" s="111" t="str">
        <f t="shared" si="13"/>
        <v>Less than 100 Claims - lower validity</v>
      </c>
      <c r="G290" s="111" t="str">
        <f t="shared" si="14"/>
        <v>More than 100 Claims  - higher validity</v>
      </c>
      <c r="H290" s="35" t="s">
        <v>1170</v>
      </c>
      <c r="I290" s="28">
        <v>62966</v>
      </c>
      <c r="J290" s="35" t="s">
        <v>797</v>
      </c>
      <c r="K290" s="28" t="s">
        <v>236</v>
      </c>
      <c r="L290" s="28">
        <v>3</v>
      </c>
      <c r="M290" s="31">
        <v>591</v>
      </c>
      <c r="N290" s="32">
        <v>0.8</v>
      </c>
      <c r="O290" s="32">
        <v>0.4</v>
      </c>
      <c r="P290" s="47">
        <v>2.08</v>
      </c>
      <c r="Q290" s="33">
        <v>252.73</v>
      </c>
      <c r="R290" s="31">
        <v>20</v>
      </c>
      <c r="S290" s="32">
        <v>0.3</v>
      </c>
      <c r="T290" s="32">
        <v>0.3</v>
      </c>
      <c r="U290" s="47">
        <v>1.05</v>
      </c>
      <c r="V290" s="34">
        <v>10860</v>
      </c>
      <c r="W290" s="32">
        <v>1.1000000000000001</v>
      </c>
      <c r="X290" s="32">
        <v>0.7</v>
      </c>
      <c r="Y290" s="44">
        <v>1.63</v>
      </c>
      <c r="Z290" s="13"/>
    </row>
    <row r="291" spans="1:26" ht="29.1" customHeight="1" x14ac:dyDescent="0.35">
      <c r="A291" s="29" t="s">
        <v>1172</v>
      </c>
      <c r="B291" s="28" t="s">
        <v>1175</v>
      </c>
      <c r="C291" s="28" t="s">
        <v>778</v>
      </c>
      <c r="D291" s="30" t="s">
        <v>1173</v>
      </c>
      <c r="E291" s="111" t="str">
        <f t="shared" si="12"/>
        <v>Less than 100 Claims - lower validity</v>
      </c>
      <c r="F291" s="111" t="str">
        <f t="shared" si="13"/>
        <v>Less than 100 Claims - lower validity</v>
      </c>
      <c r="G291" s="111" t="str">
        <f t="shared" si="14"/>
        <v>Less than 100 Claims - lower validity</v>
      </c>
      <c r="H291" s="35" t="s">
        <v>1174</v>
      </c>
      <c r="I291" s="28">
        <v>61356</v>
      </c>
      <c r="J291" s="28" t="s">
        <v>235</v>
      </c>
      <c r="K291" s="28" t="s">
        <v>236</v>
      </c>
      <c r="L291" s="28">
        <v>3</v>
      </c>
      <c r="M291" s="31">
        <v>29</v>
      </c>
      <c r="N291" s="32">
        <v>0</v>
      </c>
      <c r="O291" s="32">
        <v>0</v>
      </c>
      <c r="P291" s="47">
        <v>1.5</v>
      </c>
      <c r="Q291" s="33">
        <v>160.6</v>
      </c>
      <c r="R291" s="31" t="s">
        <v>8</v>
      </c>
      <c r="S291" s="31" t="s">
        <v>8</v>
      </c>
      <c r="T291" s="31" t="s">
        <v>8</v>
      </c>
      <c r="U291" s="47"/>
      <c r="V291" s="34" t="s">
        <v>8</v>
      </c>
      <c r="W291" s="31" t="s">
        <v>8</v>
      </c>
      <c r="X291" s="31" t="s">
        <v>8</v>
      </c>
      <c r="Y291" s="44"/>
      <c r="Z291" s="13"/>
    </row>
    <row r="292" spans="1:26" ht="29.1" customHeight="1" x14ac:dyDescent="0.35">
      <c r="A292" s="29" t="s">
        <v>1176</v>
      </c>
      <c r="B292" s="28" t="s">
        <v>1179</v>
      </c>
      <c r="C292" s="28" t="s">
        <v>778</v>
      </c>
      <c r="D292" s="30" t="s">
        <v>1177</v>
      </c>
      <c r="E292" s="111" t="str">
        <f t="shared" si="12"/>
        <v>Less than 100 Claims - lower validity</v>
      </c>
      <c r="F292" s="111" t="str">
        <f t="shared" si="13"/>
        <v>Less than 100 Claims - lower validity</v>
      </c>
      <c r="G292" s="111" t="str">
        <f t="shared" si="14"/>
        <v>Less than 100 Claims - lower validity</v>
      </c>
      <c r="H292" s="35" t="s">
        <v>1178</v>
      </c>
      <c r="I292" s="28">
        <v>62454</v>
      </c>
      <c r="J292" s="28" t="s">
        <v>61</v>
      </c>
      <c r="K292" s="28" t="s">
        <v>236</v>
      </c>
      <c r="L292" s="28">
        <v>5</v>
      </c>
      <c r="M292" s="31">
        <v>35</v>
      </c>
      <c r="N292" s="32">
        <v>0.1</v>
      </c>
      <c r="O292" s="32">
        <v>0</v>
      </c>
      <c r="P292" s="47">
        <v>1.52</v>
      </c>
      <c r="Q292" s="33">
        <v>443.73</v>
      </c>
      <c r="R292" s="31" t="s">
        <v>8</v>
      </c>
      <c r="S292" s="31" t="s">
        <v>8</v>
      </c>
      <c r="T292" s="31" t="s">
        <v>8</v>
      </c>
      <c r="U292" s="47"/>
      <c r="V292" s="34" t="s">
        <v>8</v>
      </c>
      <c r="W292" s="31" t="s">
        <v>8</v>
      </c>
      <c r="X292" s="31" t="s">
        <v>8</v>
      </c>
      <c r="Y292" s="44"/>
      <c r="Z292" s="13"/>
    </row>
    <row r="293" spans="1:26" ht="29.1" customHeight="1" x14ac:dyDescent="0.35">
      <c r="A293" s="29" t="s">
        <v>1180</v>
      </c>
      <c r="B293" s="28" t="s">
        <v>1183</v>
      </c>
      <c r="C293" s="28" t="s">
        <v>778</v>
      </c>
      <c r="D293" s="30" t="s">
        <v>1181</v>
      </c>
      <c r="E293" s="111" t="str">
        <f t="shared" si="12"/>
        <v>Less than 100 Claims - lower validity</v>
      </c>
      <c r="F293" s="111" t="str">
        <f t="shared" si="13"/>
        <v>Less than 100 Claims - lower validity</v>
      </c>
      <c r="G293" s="111" t="str">
        <f t="shared" si="14"/>
        <v>Less than 100 Claims - lower validity</v>
      </c>
      <c r="H293" s="28" t="s">
        <v>1182</v>
      </c>
      <c r="I293" s="28">
        <v>62881</v>
      </c>
      <c r="J293" s="28" t="s">
        <v>235</v>
      </c>
      <c r="K293" s="28" t="s">
        <v>236</v>
      </c>
      <c r="L293" s="28">
        <v>3</v>
      </c>
      <c r="M293" s="31">
        <v>69</v>
      </c>
      <c r="N293" s="32">
        <v>0.1</v>
      </c>
      <c r="O293" s="32">
        <v>0</v>
      </c>
      <c r="P293" s="47">
        <v>1.39</v>
      </c>
      <c r="Q293" s="33">
        <v>469.39</v>
      </c>
      <c r="R293" s="31" t="s">
        <v>8</v>
      </c>
      <c r="S293" s="31" t="s">
        <v>8</v>
      </c>
      <c r="T293" s="31" t="s">
        <v>8</v>
      </c>
      <c r="U293" s="47"/>
      <c r="V293" s="34" t="s">
        <v>8</v>
      </c>
      <c r="W293" s="31" t="s">
        <v>8</v>
      </c>
      <c r="X293" s="31" t="s">
        <v>8</v>
      </c>
      <c r="Y293" s="44"/>
      <c r="Z293" s="13"/>
    </row>
    <row r="294" spans="1:26" ht="29.1" customHeight="1" x14ac:dyDescent="0.35">
      <c r="A294" s="29" t="s">
        <v>1184</v>
      </c>
      <c r="B294" s="28" t="s">
        <v>1187</v>
      </c>
      <c r="C294" s="28" t="s">
        <v>778</v>
      </c>
      <c r="D294" s="30" t="s">
        <v>1185</v>
      </c>
      <c r="E294" s="111" t="str">
        <f t="shared" si="12"/>
        <v>Less than 100 Claims - lower validity</v>
      </c>
      <c r="F294" s="111" t="str">
        <f t="shared" si="13"/>
        <v>Less than 100 Claims - lower validity</v>
      </c>
      <c r="G294" s="111" t="str">
        <f t="shared" si="14"/>
        <v>Less than 100 Claims - lower validity</v>
      </c>
      <c r="H294" s="28" t="s">
        <v>1186</v>
      </c>
      <c r="I294" s="28">
        <v>62471</v>
      </c>
      <c r="J294" s="35" t="s">
        <v>1159</v>
      </c>
      <c r="K294" s="28" t="s">
        <v>236</v>
      </c>
      <c r="L294" s="28" t="s">
        <v>140</v>
      </c>
      <c r="M294" s="31">
        <v>16</v>
      </c>
      <c r="N294" s="32">
        <v>0</v>
      </c>
      <c r="O294" s="32">
        <v>0</v>
      </c>
      <c r="P294" s="47">
        <v>1.95</v>
      </c>
      <c r="Q294" s="33">
        <v>196.19</v>
      </c>
      <c r="R294" s="31" t="s">
        <v>8</v>
      </c>
      <c r="S294" s="31" t="s">
        <v>8</v>
      </c>
      <c r="T294" s="31" t="s">
        <v>8</v>
      </c>
      <c r="U294" s="47"/>
      <c r="V294" s="34" t="s">
        <v>8</v>
      </c>
      <c r="W294" s="31" t="s">
        <v>8</v>
      </c>
      <c r="X294" s="31" t="s">
        <v>8</v>
      </c>
      <c r="Y294" s="44"/>
      <c r="Z294" s="13"/>
    </row>
    <row r="295" spans="1:26" ht="29.1" customHeight="1" x14ac:dyDescent="0.35">
      <c r="A295" s="29" t="s">
        <v>1188</v>
      </c>
      <c r="B295" s="28" t="s">
        <v>1191</v>
      </c>
      <c r="C295" s="28" t="s">
        <v>778</v>
      </c>
      <c r="D295" s="30" t="s">
        <v>1189</v>
      </c>
      <c r="E295" s="111" t="str">
        <f t="shared" si="12"/>
        <v>Less than 100 Claims - lower validity</v>
      </c>
      <c r="F295" s="111" t="str">
        <f t="shared" si="13"/>
        <v>Less than 100 Claims - lower validity</v>
      </c>
      <c r="G295" s="111" t="str">
        <f t="shared" si="14"/>
        <v>Less than 100 Claims - lower validity</v>
      </c>
      <c r="H295" s="35" t="s">
        <v>1190</v>
      </c>
      <c r="I295" s="28">
        <v>62626</v>
      </c>
      <c r="J295" s="35" t="s">
        <v>1192</v>
      </c>
      <c r="K295" s="28" t="s">
        <v>236</v>
      </c>
      <c r="L295" s="28">
        <v>4</v>
      </c>
      <c r="M295" s="31">
        <v>31</v>
      </c>
      <c r="N295" s="32">
        <v>0</v>
      </c>
      <c r="O295" s="32">
        <v>0</v>
      </c>
      <c r="P295" s="47">
        <v>1.23</v>
      </c>
      <c r="Q295" s="33">
        <v>264.89999999999998</v>
      </c>
      <c r="R295" s="31" t="s">
        <v>8</v>
      </c>
      <c r="S295" s="31" t="s">
        <v>8</v>
      </c>
      <c r="T295" s="31" t="s">
        <v>8</v>
      </c>
      <c r="U295" s="47"/>
      <c r="V295" s="34" t="s">
        <v>8</v>
      </c>
      <c r="W295" s="31" t="s">
        <v>8</v>
      </c>
      <c r="X295" s="31" t="s">
        <v>8</v>
      </c>
      <c r="Y295" s="44"/>
      <c r="Z295" s="13"/>
    </row>
    <row r="296" spans="1:26" ht="29.1" customHeight="1" x14ac:dyDescent="0.35">
      <c r="A296" s="29" t="s">
        <v>1193</v>
      </c>
      <c r="B296" s="28" t="s">
        <v>1196</v>
      </c>
      <c r="C296" s="28" t="s">
        <v>778</v>
      </c>
      <c r="D296" s="30" t="s">
        <v>1194</v>
      </c>
      <c r="E296" s="111" t="str">
        <f t="shared" si="12"/>
        <v>Less than 100 Claims - lower validity</v>
      </c>
      <c r="F296" s="111" t="str">
        <f t="shared" si="13"/>
        <v>Less than 100 Claims - lower validity</v>
      </c>
      <c r="G296" s="111" t="str">
        <f t="shared" si="14"/>
        <v>Less than 100 Claims - lower validity</v>
      </c>
      <c r="H296" s="28" t="s">
        <v>1195</v>
      </c>
      <c r="I296" s="28">
        <v>62278</v>
      </c>
      <c r="J296" s="28" t="s">
        <v>928</v>
      </c>
      <c r="K296" s="28" t="s">
        <v>236</v>
      </c>
      <c r="L296" s="28">
        <v>3</v>
      </c>
      <c r="M296" s="31">
        <v>49</v>
      </c>
      <c r="N296" s="32">
        <v>0.1</v>
      </c>
      <c r="O296" s="32">
        <v>0</v>
      </c>
      <c r="P296" s="47">
        <v>4.37</v>
      </c>
      <c r="Q296" s="33">
        <v>501.67</v>
      </c>
      <c r="R296" s="31" t="s">
        <v>8</v>
      </c>
      <c r="S296" s="31" t="s">
        <v>8</v>
      </c>
      <c r="T296" s="31" t="s">
        <v>8</v>
      </c>
      <c r="U296" s="47"/>
      <c r="V296" s="34" t="s">
        <v>8</v>
      </c>
      <c r="W296" s="31" t="s">
        <v>8</v>
      </c>
      <c r="X296" s="31" t="s">
        <v>8</v>
      </c>
      <c r="Y296" s="44"/>
      <c r="Z296" s="13"/>
    </row>
    <row r="297" spans="1:26" ht="29.1" customHeight="1" x14ac:dyDescent="0.35">
      <c r="A297" s="29" t="s">
        <v>1197</v>
      </c>
      <c r="B297" s="28" t="s">
        <v>1200</v>
      </c>
      <c r="C297" s="28" t="s">
        <v>1201</v>
      </c>
      <c r="D297" s="30" t="s">
        <v>1198</v>
      </c>
      <c r="E297" s="111" t="str">
        <f t="shared" si="12"/>
        <v>More than 100 Claims  - higher validity</v>
      </c>
      <c r="F297" s="111" t="str">
        <f t="shared" si="13"/>
        <v>More than 100 Claims  - higher validity</v>
      </c>
      <c r="G297" s="111" t="str">
        <f t="shared" si="14"/>
        <v>More than 100 Claims  - higher validity</v>
      </c>
      <c r="H297" s="28" t="s">
        <v>1199</v>
      </c>
      <c r="I297" s="28">
        <v>46131</v>
      </c>
      <c r="J297" s="28" t="s">
        <v>79</v>
      </c>
      <c r="K297" s="28" t="s">
        <v>46</v>
      </c>
      <c r="L297" s="28">
        <v>4</v>
      </c>
      <c r="M297" s="31">
        <v>4366</v>
      </c>
      <c r="N297" s="32">
        <v>1.1000000000000001</v>
      </c>
      <c r="O297" s="32">
        <v>0.3</v>
      </c>
      <c r="P297" s="47">
        <v>3.23</v>
      </c>
      <c r="Q297" s="33">
        <v>235.44</v>
      </c>
      <c r="R297" s="31">
        <v>179</v>
      </c>
      <c r="S297" s="32">
        <v>0.2</v>
      </c>
      <c r="T297" s="32">
        <v>0.1</v>
      </c>
      <c r="U297" s="47">
        <v>1.48</v>
      </c>
      <c r="V297" s="34">
        <v>9138</v>
      </c>
      <c r="W297" s="32">
        <v>1.3</v>
      </c>
      <c r="X297" s="32">
        <v>0.5</v>
      </c>
      <c r="Y297" s="44">
        <v>2.69</v>
      </c>
      <c r="Z297" s="13"/>
    </row>
    <row r="298" spans="1:26" ht="29.1" customHeight="1" x14ac:dyDescent="0.35">
      <c r="A298" s="29" t="s">
        <v>1202</v>
      </c>
      <c r="B298" s="28" t="s">
        <v>1205</v>
      </c>
      <c r="C298" s="28" t="s">
        <v>1201</v>
      </c>
      <c r="D298" s="30" t="s">
        <v>1203</v>
      </c>
      <c r="E298" s="111" t="str">
        <f t="shared" si="12"/>
        <v>More than 100 Claims  - higher validity</v>
      </c>
      <c r="F298" s="111" t="str">
        <f t="shared" si="13"/>
        <v>More than 100 Claims  - higher validity</v>
      </c>
      <c r="G298" s="111" t="str">
        <f t="shared" si="14"/>
        <v>More than 100 Claims  - higher validity</v>
      </c>
      <c r="H298" s="28" t="s">
        <v>1204</v>
      </c>
      <c r="I298" s="28">
        <v>46402</v>
      </c>
      <c r="J298" s="28" t="s">
        <v>79</v>
      </c>
      <c r="K298" s="28" t="s">
        <v>46</v>
      </c>
      <c r="L298" s="28">
        <v>3</v>
      </c>
      <c r="M298" s="31">
        <v>9126</v>
      </c>
      <c r="N298" s="32">
        <v>2.6</v>
      </c>
      <c r="O298" s="32">
        <v>0.9</v>
      </c>
      <c r="P298" s="47">
        <v>2.99</v>
      </c>
      <c r="Q298" s="33">
        <v>220.66</v>
      </c>
      <c r="R298" s="31">
        <v>670</v>
      </c>
      <c r="S298" s="32">
        <v>2.2000000000000002</v>
      </c>
      <c r="T298" s="32">
        <v>1.2</v>
      </c>
      <c r="U298" s="47">
        <v>1.87</v>
      </c>
      <c r="V298" s="34">
        <v>12070</v>
      </c>
      <c r="W298" s="32">
        <v>4.9000000000000004</v>
      </c>
      <c r="X298" s="32">
        <v>2.1</v>
      </c>
      <c r="Y298" s="44">
        <v>2.34</v>
      </c>
      <c r="Z298" s="13"/>
    </row>
    <row r="299" spans="1:26" ht="29.1" customHeight="1" x14ac:dyDescent="0.35">
      <c r="A299" s="29" t="s">
        <v>1206</v>
      </c>
      <c r="B299" s="28" t="s">
        <v>1209</v>
      </c>
      <c r="C299" s="28" t="s">
        <v>1201</v>
      </c>
      <c r="D299" s="30" t="s">
        <v>1207</v>
      </c>
      <c r="E299" s="111" t="str">
        <f t="shared" si="12"/>
        <v>More than 100 Claims  - higher validity</v>
      </c>
      <c r="F299" s="111" t="str">
        <f t="shared" si="13"/>
        <v>More than 100 Claims  - higher validity</v>
      </c>
      <c r="G299" s="111" t="str">
        <f t="shared" si="14"/>
        <v>More than 100 Claims  - higher validity</v>
      </c>
      <c r="H299" s="28" t="s">
        <v>1208</v>
      </c>
      <c r="I299" s="28">
        <v>46320</v>
      </c>
      <c r="J299" s="28" t="s">
        <v>997</v>
      </c>
      <c r="K299" s="28" t="s">
        <v>46</v>
      </c>
      <c r="L299" s="28">
        <v>3</v>
      </c>
      <c r="M299" s="31">
        <v>3473</v>
      </c>
      <c r="N299" s="32">
        <v>2</v>
      </c>
      <c r="O299" s="32">
        <v>0.6</v>
      </c>
      <c r="P299" s="47">
        <v>3.3</v>
      </c>
      <c r="Q299" s="33">
        <v>246.35</v>
      </c>
      <c r="R299" s="31">
        <v>422</v>
      </c>
      <c r="S299" s="32">
        <v>1.6</v>
      </c>
      <c r="T299" s="32">
        <v>1.1000000000000001</v>
      </c>
      <c r="U299" s="47">
        <v>1.44</v>
      </c>
      <c r="V299" s="34">
        <v>9828</v>
      </c>
      <c r="W299" s="32">
        <v>3.6</v>
      </c>
      <c r="X299" s="32">
        <v>1.7</v>
      </c>
      <c r="Y299" s="44">
        <v>2.11</v>
      </c>
      <c r="Z299" s="13"/>
    </row>
    <row r="300" spans="1:26" ht="29.1" customHeight="1" x14ac:dyDescent="0.35">
      <c r="A300" s="29" t="s">
        <v>1210</v>
      </c>
      <c r="B300" s="28" t="s">
        <v>888</v>
      </c>
      <c r="C300" s="28" t="s">
        <v>1201</v>
      </c>
      <c r="D300" s="30" t="s">
        <v>1211</v>
      </c>
      <c r="E300" s="111" t="str">
        <f t="shared" si="12"/>
        <v>More than 100 Claims  - higher validity</v>
      </c>
      <c r="F300" s="111" t="str">
        <f t="shared" si="13"/>
        <v>More than 100 Claims  - higher validity</v>
      </c>
      <c r="G300" s="111" t="str">
        <f t="shared" si="14"/>
        <v>More than 100 Claims  - higher validity</v>
      </c>
      <c r="H300" s="28" t="s">
        <v>1212</v>
      </c>
      <c r="I300" s="28">
        <v>46122</v>
      </c>
      <c r="J300" s="28" t="s">
        <v>79</v>
      </c>
      <c r="K300" s="28" t="s">
        <v>46</v>
      </c>
      <c r="L300" s="28">
        <v>5</v>
      </c>
      <c r="M300" s="31">
        <v>19729</v>
      </c>
      <c r="N300" s="32">
        <v>4.8</v>
      </c>
      <c r="O300" s="32">
        <v>1</v>
      </c>
      <c r="P300" s="47">
        <v>4.57</v>
      </c>
      <c r="Q300" s="33">
        <v>341.37</v>
      </c>
      <c r="R300" s="31">
        <v>1178</v>
      </c>
      <c r="S300" s="32">
        <v>1.9</v>
      </c>
      <c r="T300" s="32">
        <v>1.2</v>
      </c>
      <c r="U300" s="47">
        <v>1.59</v>
      </c>
      <c r="V300" s="34">
        <v>9672</v>
      </c>
      <c r="W300" s="32">
        <v>6.7</v>
      </c>
      <c r="X300" s="32">
        <v>2.2000000000000002</v>
      </c>
      <c r="Y300" s="44">
        <v>2.98</v>
      </c>
      <c r="Z300" s="13"/>
    </row>
    <row r="301" spans="1:26" ht="43.15" customHeight="1" x14ac:dyDescent="0.35">
      <c r="A301" s="29" t="s">
        <v>1213</v>
      </c>
      <c r="B301" s="28" t="s">
        <v>1216</v>
      </c>
      <c r="C301" s="28" t="s">
        <v>1201</v>
      </c>
      <c r="D301" s="36" t="s">
        <v>1214</v>
      </c>
      <c r="E301" s="111" t="str">
        <f t="shared" si="12"/>
        <v>More than 100 Claims  - higher validity</v>
      </c>
      <c r="F301" s="111" t="str">
        <f t="shared" si="13"/>
        <v>More than 100 Claims  - higher validity</v>
      </c>
      <c r="G301" s="111" t="str">
        <f t="shared" si="14"/>
        <v>More than 100 Claims  - higher validity</v>
      </c>
      <c r="H301" s="28" t="s">
        <v>1215</v>
      </c>
      <c r="I301" s="28">
        <v>46350</v>
      </c>
      <c r="J301" s="35" t="s">
        <v>472</v>
      </c>
      <c r="K301" s="28" t="s">
        <v>46</v>
      </c>
      <c r="L301" s="28">
        <v>3</v>
      </c>
      <c r="M301" s="31">
        <v>5820</v>
      </c>
      <c r="N301" s="32">
        <v>1.7</v>
      </c>
      <c r="O301" s="32">
        <v>0.3</v>
      </c>
      <c r="P301" s="47">
        <v>4.93</v>
      </c>
      <c r="Q301" s="33">
        <v>345.27</v>
      </c>
      <c r="R301" s="31">
        <v>280</v>
      </c>
      <c r="S301" s="32">
        <v>0.9</v>
      </c>
      <c r="T301" s="32">
        <v>0.3</v>
      </c>
      <c r="U301" s="47">
        <v>3.02</v>
      </c>
      <c r="V301" s="34">
        <v>18175</v>
      </c>
      <c r="W301" s="32">
        <v>2.6</v>
      </c>
      <c r="X301" s="32">
        <v>0.6</v>
      </c>
      <c r="Y301" s="44">
        <v>4.0599999999999996</v>
      </c>
      <c r="Z301" s="13"/>
    </row>
    <row r="302" spans="1:26" ht="29.1" customHeight="1" x14ac:dyDescent="0.35">
      <c r="A302" s="29" t="s">
        <v>1217</v>
      </c>
      <c r="B302" s="28" t="s">
        <v>1220</v>
      </c>
      <c r="C302" s="28" t="s">
        <v>1201</v>
      </c>
      <c r="D302" s="30" t="s">
        <v>1218</v>
      </c>
      <c r="E302" s="111" t="str">
        <f t="shared" si="12"/>
        <v>More than 100 Claims  - higher validity</v>
      </c>
      <c r="F302" s="111" t="str">
        <f t="shared" si="13"/>
        <v>More than 100 Claims  - higher validity</v>
      </c>
      <c r="G302" s="111" t="str">
        <f t="shared" si="14"/>
        <v>More than 100 Claims  - higher validity</v>
      </c>
      <c r="H302" s="28" t="s">
        <v>1219</v>
      </c>
      <c r="I302" s="28">
        <v>46902</v>
      </c>
      <c r="J302" s="35" t="s">
        <v>1221</v>
      </c>
      <c r="K302" s="28" t="s">
        <v>46</v>
      </c>
      <c r="L302" s="28">
        <v>3</v>
      </c>
      <c r="M302" s="31">
        <v>17849</v>
      </c>
      <c r="N302" s="32">
        <v>28</v>
      </c>
      <c r="O302" s="32">
        <v>5.3</v>
      </c>
      <c r="P302" s="47">
        <v>5.25</v>
      </c>
      <c r="Q302" s="33">
        <v>362.87</v>
      </c>
      <c r="R302" s="31">
        <v>857</v>
      </c>
      <c r="S302" s="32">
        <v>12.5</v>
      </c>
      <c r="T302" s="32">
        <v>5.2</v>
      </c>
      <c r="U302" s="47">
        <v>2.42</v>
      </c>
      <c r="V302" s="34">
        <v>14403</v>
      </c>
      <c r="W302" s="32">
        <v>40.5</v>
      </c>
      <c r="X302" s="32">
        <v>10.5</v>
      </c>
      <c r="Y302" s="44">
        <v>3.86</v>
      </c>
      <c r="Z302" s="13"/>
    </row>
    <row r="303" spans="1:26" ht="29.1" customHeight="1" x14ac:dyDescent="0.35">
      <c r="A303" s="29" t="s">
        <v>1222</v>
      </c>
      <c r="B303" s="28" t="s">
        <v>1225</v>
      </c>
      <c r="C303" s="28" t="s">
        <v>1201</v>
      </c>
      <c r="D303" s="30" t="s">
        <v>1223</v>
      </c>
      <c r="E303" s="111" t="str">
        <f t="shared" si="12"/>
        <v>More than 100 Claims  - higher validity</v>
      </c>
      <c r="F303" s="111" t="str">
        <f t="shared" si="13"/>
        <v>More than 100 Claims  - higher validity</v>
      </c>
      <c r="G303" s="111" t="str">
        <f t="shared" si="14"/>
        <v>More than 100 Claims  - higher validity</v>
      </c>
      <c r="H303" s="28" t="s">
        <v>1224</v>
      </c>
      <c r="I303" s="28">
        <v>46312</v>
      </c>
      <c r="J303" s="35" t="s">
        <v>1226</v>
      </c>
      <c r="K303" s="28" t="s">
        <v>46</v>
      </c>
      <c r="L303" s="28">
        <v>4</v>
      </c>
      <c r="M303" s="31">
        <v>3359</v>
      </c>
      <c r="N303" s="32">
        <v>1.4</v>
      </c>
      <c r="O303" s="32">
        <v>0.4</v>
      </c>
      <c r="P303" s="47">
        <v>3.18</v>
      </c>
      <c r="Q303" s="33">
        <v>230.4</v>
      </c>
      <c r="R303" s="31">
        <v>252</v>
      </c>
      <c r="S303" s="32">
        <v>1</v>
      </c>
      <c r="T303" s="32">
        <v>0.6</v>
      </c>
      <c r="U303" s="47">
        <v>1.77</v>
      </c>
      <c r="V303" s="34">
        <v>11817</v>
      </c>
      <c r="W303" s="32">
        <v>2.4</v>
      </c>
      <c r="X303" s="32">
        <v>1</v>
      </c>
      <c r="Y303" s="44">
        <v>2.39</v>
      </c>
      <c r="Z303" s="13"/>
    </row>
    <row r="304" spans="1:26" ht="29.1" customHeight="1" x14ac:dyDescent="0.35">
      <c r="A304" s="29" t="s">
        <v>1227</v>
      </c>
      <c r="B304" s="28" t="s">
        <v>1230</v>
      </c>
      <c r="C304" s="28" t="s">
        <v>1201</v>
      </c>
      <c r="D304" s="30" t="s">
        <v>1228</v>
      </c>
      <c r="E304" s="111" t="str">
        <f t="shared" si="12"/>
        <v>More than 100 Claims  - higher validity</v>
      </c>
      <c r="F304" s="111" t="str">
        <f t="shared" si="13"/>
        <v>More than 100 Claims  - higher validity</v>
      </c>
      <c r="G304" s="111" t="str">
        <f t="shared" si="14"/>
        <v>More than 100 Claims  - higher validity</v>
      </c>
      <c r="H304" s="28" t="s">
        <v>1229</v>
      </c>
      <c r="I304" s="28">
        <v>47130</v>
      </c>
      <c r="J304" s="28" t="s">
        <v>149</v>
      </c>
      <c r="K304" s="28" t="s">
        <v>46</v>
      </c>
      <c r="L304" s="28">
        <v>3</v>
      </c>
      <c r="M304" s="31">
        <v>13603</v>
      </c>
      <c r="N304" s="32">
        <v>4</v>
      </c>
      <c r="O304" s="32">
        <v>1.9</v>
      </c>
      <c r="P304" s="47">
        <v>2.13</v>
      </c>
      <c r="Q304" s="33">
        <v>143.71</v>
      </c>
      <c r="R304" s="31">
        <v>958</v>
      </c>
      <c r="S304" s="32">
        <v>1.4</v>
      </c>
      <c r="T304" s="32">
        <v>1.6</v>
      </c>
      <c r="U304" s="47">
        <v>0.85</v>
      </c>
      <c r="V304" s="34">
        <v>4964</v>
      </c>
      <c r="W304" s="32">
        <v>5.3</v>
      </c>
      <c r="X304" s="32">
        <v>3.5</v>
      </c>
      <c r="Y304" s="44">
        <v>1.54</v>
      </c>
      <c r="Z304" s="13"/>
    </row>
    <row r="305" spans="1:26" ht="14.1" customHeight="1" x14ac:dyDescent="0.35">
      <c r="A305" s="29" t="s">
        <v>1231</v>
      </c>
      <c r="B305" s="28" t="s">
        <v>1220</v>
      </c>
      <c r="C305" s="28" t="s">
        <v>1201</v>
      </c>
      <c r="D305" s="36" t="s">
        <v>1232</v>
      </c>
      <c r="E305" s="111" t="str">
        <f t="shared" si="12"/>
        <v>More than 100 Claims  - higher validity</v>
      </c>
      <c r="F305" s="111" t="str">
        <f t="shared" si="13"/>
        <v>More than 100 Claims  - higher validity</v>
      </c>
      <c r="G305" s="111" t="str">
        <f t="shared" si="14"/>
        <v>More than 100 Claims  - higher validity</v>
      </c>
      <c r="H305" s="28" t="s">
        <v>1233</v>
      </c>
      <c r="I305" s="28">
        <v>46904</v>
      </c>
      <c r="J305" s="28" t="s">
        <v>396</v>
      </c>
      <c r="K305" s="28" t="s">
        <v>46</v>
      </c>
      <c r="L305" s="28">
        <v>4</v>
      </c>
      <c r="M305" s="31">
        <v>6042</v>
      </c>
      <c r="N305" s="32">
        <v>5.4</v>
      </c>
      <c r="O305" s="32">
        <v>1.2</v>
      </c>
      <c r="P305" s="47">
        <v>4.4400000000000004</v>
      </c>
      <c r="Q305" s="33">
        <v>311.25</v>
      </c>
      <c r="R305" s="31">
        <v>549</v>
      </c>
      <c r="S305" s="32">
        <v>3.7</v>
      </c>
      <c r="T305" s="32">
        <v>1.8</v>
      </c>
      <c r="U305" s="47">
        <v>2.11</v>
      </c>
      <c r="V305" s="34">
        <v>12769</v>
      </c>
      <c r="W305" s="32">
        <v>9.1999999999999993</v>
      </c>
      <c r="X305" s="32">
        <v>3</v>
      </c>
      <c r="Y305" s="44">
        <v>3.06</v>
      </c>
      <c r="Z305" s="13"/>
    </row>
    <row r="306" spans="1:26" ht="29.1" customHeight="1" x14ac:dyDescent="0.35">
      <c r="A306" s="29" t="s">
        <v>1234</v>
      </c>
      <c r="B306" s="28" t="s">
        <v>1025</v>
      </c>
      <c r="C306" s="28" t="s">
        <v>1201</v>
      </c>
      <c r="D306" s="30" t="s">
        <v>1235</v>
      </c>
      <c r="E306" s="111" t="str">
        <f t="shared" si="12"/>
        <v>More than 100 Claims  - higher validity</v>
      </c>
      <c r="F306" s="111" t="str">
        <f t="shared" si="13"/>
        <v>More than 100 Claims  - higher validity</v>
      </c>
      <c r="G306" s="111" t="str">
        <f t="shared" si="14"/>
        <v>More than 100 Claims  - higher validity</v>
      </c>
      <c r="H306" s="28" t="s">
        <v>1236</v>
      </c>
      <c r="I306" s="28">
        <v>46952</v>
      </c>
      <c r="J306" s="28" t="s">
        <v>79</v>
      </c>
      <c r="K306" s="28" t="s">
        <v>46</v>
      </c>
      <c r="L306" s="28">
        <v>3</v>
      </c>
      <c r="M306" s="31">
        <v>11434</v>
      </c>
      <c r="N306" s="32">
        <v>11.1</v>
      </c>
      <c r="O306" s="32">
        <v>2.5</v>
      </c>
      <c r="P306" s="47">
        <v>4.41</v>
      </c>
      <c r="Q306" s="33">
        <v>332.25</v>
      </c>
      <c r="R306" s="31">
        <v>381</v>
      </c>
      <c r="S306" s="32">
        <v>2.2999999999999998</v>
      </c>
      <c r="T306" s="32">
        <v>1.3</v>
      </c>
      <c r="U306" s="47">
        <v>1.74</v>
      </c>
      <c r="V306" s="34">
        <v>11111</v>
      </c>
      <c r="W306" s="32">
        <v>13.3</v>
      </c>
      <c r="X306" s="32">
        <v>3.8</v>
      </c>
      <c r="Y306" s="44">
        <v>3.5</v>
      </c>
      <c r="Z306" s="13"/>
    </row>
    <row r="307" spans="1:26" ht="29.1" customHeight="1" x14ac:dyDescent="0.35">
      <c r="A307" s="29" t="s">
        <v>1237</v>
      </c>
      <c r="B307" s="28" t="s">
        <v>1240</v>
      </c>
      <c r="C307" s="28" t="s">
        <v>1201</v>
      </c>
      <c r="D307" s="30" t="s">
        <v>1238</v>
      </c>
      <c r="E307" s="111" t="str">
        <f t="shared" si="12"/>
        <v>More than 100 Claims  - higher validity</v>
      </c>
      <c r="F307" s="111" t="str">
        <f t="shared" si="13"/>
        <v>More than 100 Claims  - higher validity</v>
      </c>
      <c r="G307" s="111" t="str">
        <f t="shared" si="14"/>
        <v>More than 100 Claims  - higher validity</v>
      </c>
      <c r="H307" s="35" t="s">
        <v>1239</v>
      </c>
      <c r="I307" s="28">
        <v>46545</v>
      </c>
      <c r="J307" s="28" t="s">
        <v>429</v>
      </c>
      <c r="K307" s="28" t="s">
        <v>46</v>
      </c>
      <c r="L307" s="28">
        <v>3</v>
      </c>
      <c r="M307" s="31">
        <v>9439</v>
      </c>
      <c r="N307" s="32">
        <v>2.4</v>
      </c>
      <c r="O307" s="32">
        <v>0.7</v>
      </c>
      <c r="P307" s="47">
        <v>3.64</v>
      </c>
      <c r="Q307" s="33">
        <v>253.3</v>
      </c>
      <c r="R307" s="31">
        <v>1018</v>
      </c>
      <c r="S307" s="32">
        <v>2.2999999999999998</v>
      </c>
      <c r="T307" s="32">
        <v>1.2</v>
      </c>
      <c r="U307" s="47">
        <v>1.91</v>
      </c>
      <c r="V307" s="34">
        <v>11923</v>
      </c>
      <c r="W307" s="32">
        <v>4.7</v>
      </c>
      <c r="X307" s="32">
        <v>1.9</v>
      </c>
      <c r="Y307" s="44">
        <v>2.52</v>
      </c>
      <c r="Z307" s="13"/>
    </row>
    <row r="308" spans="1:26" ht="29.1" customHeight="1" x14ac:dyDescent="0.35">
      <c r="A308" s="29" t="s">
        <v>1241</v>
      </c>
      <c r="B308" s="28" t="s">
        <v>1244</v>
      </c>
      <c r="C308" s="28" t="s">
        <v>1201</v>
      </c>
      <c r="D308" s="30" t="s">
        <v>1242</v>
      </c>
      <c r="E308" s="111" t="str">
        <f t="shared" si="12"/>
        <v>More than 100 Claims  - higher validity</v>
      </c>
      <c r="F308" s="111" t="str">
        <f t="shared" si="13"/>
        <v>More than 100 Claims  - higher validity</v>
      </c>
      <c r="G308" s="111" t="str">
        <f t="shared" si="14"/>
        <v>More than 100 Claims  - higher validity</v>
      </c>
      <c r="H308" s="28" t="s">
        <v>1243</v>
      </c>
      <c r="I308" s="28">
        <v>46360</v>
      </c>
      <c r="J308" s="28" t="s">
        <v>997</v>
      </c>
      <c r="K308" s="28" t="s">
        <v>46</v>
      </c>
      <c r="L308" s="28">
        <v>3</v>
      </c>
      <c r="M308" s="31">
        <v>7645</v>
      </c>
      <c r="N308" s="32">
        <v>2.4</v>
      </c>
      <c r="O308" s="32">
        <v>0.5</v>
      </c>
      <c r="P308" s="47">
        <v>4.37</v>
      </c>
      <c r="Q308" s="33">
        <v>304.36</v>
      </c>
      <c r="R308" s="31">
        <v>360</v>
      </c>
      <c r="S308" s="32">
        <v>0.9</v>
      </c>
      <c r="T308" s="32">
        <v>0.4</v>
      </c>
      <c r="U308" s="47">
        <v>1.96</v>
      </c>
      <c r="V308" s="34">
        <v>11817</v>
      </c>
      <c r="W308" s="32">
        <v>3.2</v>
      </c>
      <c r="X308" s="32">
        <v>1</v>
      </c>
      <c r="Y308" s="44">
        <v>3.28</v>
      </c>
      <c r="Z308" s="13"/>
    </row>
    <row r="309" spans="1:26" ht="43.15" customHeight="1" x14ac:dyDescent="0.35">
      <c r="A309" s="29" t="s">
        <v>1245</v>
      </c>
      <c r="B309" s="28" t="s">
        <v>1248</v>
      </c>
      <c r="C309" s="28" t="s">
        <v>1201</v>
      </c>
      <c r="D309" s="30" t="s">
        <v>1246</v>
      </c>
      <c r="E309" s="111" t="str">
        <f t="shared" si="12"/>
        <v>More than 100 Claims  - higher validity</v>
      </c>
      <c r="F309" s="111" t="str">
        <f t="shared" si="13"/>
        <v>More than 100 Claims  - higher validity</v>
      </c>
      <c r="G309" s="111" t="str">
        <f t="shared" si="14"/>
        <v>More than 100 Claims  - higher validity</v>
      </c>
      <c r="H309" s="35" t="s">
        <v>1247</v>
      </c>
      <c r="I309" s="28">
        <v>46804</v>
      </c>
      <c r="J309" s="35" t="s">
        <v>472</v>
      </c>
      <c r="K309" s="28" t="s">
        <v>46</v>
      </c>
      <c r="L309" s="28">
        <v>2</v>
      </c>
      <c r="M309" s="31">
        <v>22963</v>
      </c>
      <c r="N309" s="32">
        <v>21.4</v>
      </c>
      <c r="O309" s="32">
        <v>5.0999999999999996</v>
      </c>
      <c r="P309" s="47">
        <v>4.2300000000000004</v>
      </c>
      <c r="Q309" s="33">
        <v>293.45</v>
      </c>
      <c r="R309" s="31">
        <v>1622</v>
      </c>
      <c r="S309" s="32">
        <v>18.5</v>
      </c>
      <c r="T309" s="32">
        <v>7.5</v>
      </c>
      <c r="U309" s="47">
        <v>2.4500000000000002</v>
      </c>
      <c r="V309" s="34">
        <v>15015</v>
      </c>
      <c r="W309" s="32">
        <v>39.9</v>
      </c>
      <c r="X309" s="32">
        <v>12.6</v>
      </c>
      <c r="Y309" s="44">
        <v>3.17</v>
      </c>
      <c r="Z309" s="13"/>
    </row>
    <row r="310" spans="1:26" ht="29.1" customHeight="1" x14ac:dyDescent="0.35">
      <c r="A310" s="29" t="s">
        <v>1249</v>
      </c>
      <c r="B310" s="28" t="s">
        <v>1252</v>
      </c>
      <c r="C310" s="28" t="s">
        <v>1201</v>
      </c>
      <c r="D310" s="30" t="s">
        <v>1250</v>
      </c>
      <c r="E310" s="111" t="str">
        <f t="shared" si="12"/>
        <v>More than 100 Claims  - higher validity</v>
      </c>
      <c r="F310" s="111" t="str">
        <f t="shared" si="13"/>
        <v>More than 100 Claims  - higher validity</v>
      </c>
      <c r="G310" s="111" t="str">
        <f t="shared" si="14"/>
        <v>More than 100 Claims  - higher validity</v>
      </c>
      <c r="H310" s="28" t="s">
        <v>1251</v>
      </c>
      <c r="I310" s="28">
        <v>46514</v>
      </c>
      <c r="J310" s="28" t="s">
        <v>1253</v>
      </c>
      <c r="K310" s="28" t="s">
        <v>46</v>
      </c>
      <c r="L310" s="28">
        <v>3</v>
      </c>
      <c r="M310" s="31">
        <v>9518</v>
      </c>
      <c r="N310" s="32">
        <v>2</v>
      </c>
      <c r="O310" s="32">
        <v>0.5</v>
      </c>
      <c r="P310" s="47">
        <v>3.79</v>
      </c>
      <c r="Q310" s="33">
        <v>275.33</v>
      </c>
      <c r="R310" s="31">
        <v>764</v>
      </c>
      <c r="S310" s="32">
        <v>1.7</v>
      </c>
      <c r="T310" s="32">
        <v>0.7</v>
      </c>
      <c r="U310" s="47">
        <v>2.41</v>
      </c>
      <c r="V310" s="34">
        <v>14171</v>
      </c>
      <c r="W310" s="32">
        <v>3.7</v>
      </c>
      <c r="X310" s="32">
        <v>1.2</v>
      </c>
      <c r="Y310" s="44">
        <v>3</v>
      </c>
      <c r="Z310" s="13"/>
    </row>
    <row r="311" spans="1:26" ht="29.1" customHeight="1" x14ac:dyDescent="0.35">
      <c r="A311" s="29" t="s">
        <v>1254</v>
      </c>
      <c r="B311" s="28" t="s">
        <v>1248</v>
      </c>
      <c r="C311" s="28" t="s">
        <v>1201</v>
      </c>
      <c r="D311" s="30" t="s">
        <v>1255</v>
      </c>
      <c r="E311" s="111" t="str">
        <f t="shared" si="12"/>
        <v>More than 100 Claims  - higher validity</v>
      </c>
      <c r="F311" s="111" t="str">
        <f t="shared" si="13"/>
        <v>More than 100 Claims  - higher validity</v>
      </c>
      <c r="G311" s="111" t="str">
        <f t="shared" si="14"/>
        <v>More than 100 Claims  - higher validity</v>
      </c>
      <c r="H311" s="35" t="s">
        <v>1256</v>
      </c>
      <c r="I311" s="28">
        <v>46845</v>
      </c>
      <c r="J311" s="28" t="s">
        <v>1257</v>
      </c>
      <c r="K311" s="28" t="s">
        <v>46</v>
      </c>
      <c r="L311" s="28">
        <v>3</v>
      </c>
      <c r="M311" s="31">
        <v>34863</v>
      </c>
      <c r="N311" s="32">
        <v>30.1</v>
      </c>
      <c r="O311" s="32">
        <v>5.8</v>
      </c>
      <c r="P311" s="47">
        <v>5.15</v>
      </c>
      <c r="Q311" s="33">
        <v>353.93</v>
      </c>
      <c r="R311" s="31">
        <v>2401</v>
      </c>
      <c r="S311" s="32">
        <v>18.100000000000001</v>
      </c>
      <c r="T311" s="32">
        <v>6.5</v>
      </c>
      <c r="U311" s="47">
        <v>2.8</v>
      </c>
      <c r="V311" s="34">
        <v>17359</v>
      </c>
      <c r="W311" s="32">
        <v>48.2</v>
      </c>
      <c r="X311" s="32">
        <v>12.3</v>
      </c>
      <c r="Y311" s="44">
        <v>3.92</v>
      </c>
      <c r="Z311" s="13"/>
    </row>
    <row r="312" spans="1:26" ht="29.1" customHeight="1" x14ac:dyDescent="0.35">
      <c r="A312" s="29" t="s">
        <v>1258</v>
      </c>
      <c r="B312" s="28" t="s">
        <v>1261</v>
      </c>
      <c r="C312" s="28" t="s">
        <v>1201</v>
      </c>
      <c r="D312" s="30" t="s">
        <v>1259</v>
      </c>
      <c r="E312" s="111" t="str">
        <f t="shared" si="12"/>
        <v>Less than 100 Claims - lower validity</v>
      </c>
      <c r="F312" s="111" t="str">
        <f t="shared" si="13"/>
        <v>Less than 100 Claims - lower validity</v>
      </c>
      <c r="G312" s="111" t="str">
        <f t="shared" si="14"/>
        <v>More than 100 Claims  - higher validity</v>
      </c>
      <c r="H312" s="28" t="s">
        <v>1260</v>
      </c>
      <c r="I312" s="28">
        <v>47933</v>
      </c>
      <c r="J312" s="28" t="s">
        <v>997</v>
      </c>
      <c r="K312" s="28" t="s">
        <v>46</v>
      </c>
      <c r="L312" s="28">
        <v>4</v>
      </c>
      <c r="M312" s="31">
        <v>4872</v>
      </c>
      <c r="N312" s="32">
        <v>0.9</v>
      </c>
      <c r="O312" s="32">
        <v>0.2</v>
      </c>
      <c r="P312" s="47">
        <v>5.97</v>
      </c>
      <c r="Q312" s="33">
        <v>446.66</v>
      </c>
      <c r="R312" s="31">
        <v>54</v>
      </c>
      <c r="S312" s="32">
        <v>0.2</v>
      </c>
      <c r="T312" s="32">
        <v>0</v>
      </c>
      <c r="U312" s="47">
        <v>3.63</v>
      </c>
      <c r="V312" s="34">
        <v>20207</v>
      </c>
      <c r="W312" s="32">
        <v>1.1000000000000001</v>
      </c>
      <c r="X312" s="32">
        <v>0.2</v>
      </c>
      <c r="Y312" s="44">
        <v>5.43</v>
      </c>
      <c r="Z312" s="13"/>
    </row>
    <row r="313" spans="1:26" ht="14.1" customHeight="1" x14ac:dyDescent="0.35">
      <c r="A313" s="29" t="s">
        <v>1262</v>
      </c>
      <c r="B313" s="28" t="s">
        <v>1265</v>
      </c>
      <c r="C313" s="28" t="s">
        <v>1201</v>
      </c>
      <c r="D313" s="36" t="s">
        <v>1263</v>
      </c>
      <c r="E313" s="111" t="str">
        <f t="shared" si="12"/>
        <v>More than 100 Claims  - higher validity</v>
      </c>
      <c r="F313" s="111" t="str">
        <f t="shared" si="13"/>
        <v>More than 100 Claims  - higher validity</v>
      </c>
      <c r="G313" s="111" t="str">
        <f t="shared" si="14"/>
        <v>More than 100 Claims  - higher validity</v>
      </c>
      <c r="H313" s="28" t="s">
        <v>1264</v>
      </c>
      <c r="I313" s="28">
        <v>47804</v>
      </c>
      <c r="J313" s="28" t="s">
        <v>1266</v>
      </c>
      <c r="K313" s="28" t="s">
        <v>46</v>
      </c>
      <c r="L313" s="28">
        <v>2</v>
      </c>
      <c r="M313" s="31">
        <v>6752</v>
      </c>
      <c r="N313" s="32">
        <v>2.2999999999999998</v>
      </c>
      <c r="O313" s="32">
        <v>0.6</v>
      </c>
      <c r="P313" s="47">
        <v>4.04</v>
      </c>
      <c r="Q313" s="33">
        <v>286</v>
      </c>
      <c r="R313" s="31">
        <v>606</v>
      </c>
      <c r="S313" s="32">
        <v>1.3</v>
      </c>
      <c r="T313" s="32">
        <v>0.7</v>
      </c>
      <c r="U313" s="47">
        <v>1.86</v>
      </c>
      <c r="V313" s="34">
        <v>11795</v>
      </c>
      <c r="W313" s="32">
        <v>3.6</v>
      </c>
      <c r="X313" s="32">
        <v>1.3</v>
      </c>
      <c r="Y313" s="44">
        <v>2.83</v>
      </c>
      <c r="Z313" s="13"/>
    </row>
    <row r="314" spans="1:26" ht="29.1" customHeight="1" x14ac:dyDescent="0.35">
      <c r="A314" s="29" t="s">
        <v>1267</v>
      </c>
      <c r="B314" s="28" t="s">
        <v>1270</v>
      </c>
      <c r="C314" s="28" t="s">
        <v>1201</v>
      </c>
      <c r="D314" s="36" t="s">
        <v>1268</v>
      </c>
      <c r="E314" s="111" t="str">
        <f t="shared" si="12"/>
        <v>More than 100 Claims  - higher validity</v>
      </c>
      <c r="F314" s="111" t="str">
        <f t="shared" si="13"/>
        <v>More than 100 Claims  - higher validity</v>
      </c>
      <c r="G314" s="111" t="str">
        <f t="shared" si="14"/>
        <v>More than 100 Claims  - higher validity</v>
      </c>
      <c r="H314" s="35" t="s">
        <v>1269</v>
      </c>
      <c r="I314" s="28">
        <v>46202</v>
      </c>
      <c r="J314" s="28" t="s">
        <v>79</v>
      </c>
      <c r="K314" s="28" t="s">
        <v>46</v>
      </c>
      <c r="L314" s="28">
        <v>4</v>
      </c>
      <c r="M314" s="31">
        <v>5494</v>
      </c>
      <c r="N314" s="32">
        <v>1</v>
      </c>
      <c r="O314" s="32">
        <v>0.3</v>
      </c>
      <c r="P314" s="47">
        <v>3.32</v>
      </c>
      <c r="Q314" s="33">
        <v>249.98</v>
      </c>
      <c r="R314" s="31">
        <v>375</v>
      </c>
      <c r="S314" s="32">
        <v>2.1</v>
      </c>
      <c r="T314" s="32">
        <v>1.3</v>
      </c>
      <c r="U314" s="47">
        <v>1.57</v>
      </c>
      <c r="V314" s="34">
        <v>14679</v>
      </c>
      <c r="W314" s="32">
        <v>3.1</v>
      </c>
      <c r="X314" s="32">
        <v>1.6</v>
      </c>
      <c r="Y314" s="44">
        <v>1.89</v>
      </c>
      <c r="Z314" s="13"/>
    </row>
    <row r="315" spans="1:26" ht="29.1" customHeight="1" x14ac:dyDescent="0.35">
      <c r="A315" s="29" t="s">
        <v>1271</v>
      </c>
      <c r="B315" s="28" t="s">
        <v>1274</v>
      </c>
      <c r="C315" s="28" t="s">
        <v>1201</v>
      </c>
      <c r="D315" s="30" t="s">
        <v>1272</v>
      </c>
      <c r="E315" s="111" t="str">
        <f t="shared" si="12"/>
        <v>More than 100 Claims  - higher validity</v>
      </c>
      <c r="F315" s="111" t="str">
        <f t="shared" si="13"/>
        <v>More than 100 Claims  - higher validity</v>
      </c>
      <c r="G315" s="111" t="str">
        <f t="shared" si="14"/>
        <v>More than 100 Claims  - higher validity</v>
      </c>
      <c r="H315" s="28" t="s">
        <v>1273</v>
      </c>
      <c r="I315" s="28">
        <v>46526</v>
      </c>
      <c r="J315" s="28" t="s">
        <v>79</v>
      </c>
      <c r="K315" s="28" t="s">
        <v>46</v>
      </c>
      <c r="L315" s="28">
        <v>3</v>
      </c>
      <c r="M315" s="31">
        <v>6510</v>
      </c>
      <c r="N315" s="32">
        <v>1.6</v>
      </c>
      <c r="O315" s="32">
        <v>0.3</v>
      </c>
      <c r="P315" s="47">
        <v>5.13</v>
      </c>
      <c r="Q315" s="33">
        <v>403.42</v>
      </c>
      <c r="R315" s="31">
        <v>390</v>
      </c>
      <c r="S315" s="32">
        <v>1</v>
      </c>
      <c r="T315" s="32">
        <v>0.4</v>
      </c>
      <c r="U315" s="47">
        <v>2.71</v>
      </c>
      <c r="V315" s="34">
        <v>15696</v>
      </c>
      <c r="W315" s="32">
        <v>2.7</v>
      </c>
      <c r="X315" s="32">
        <v>0.7</v>
      </c>
      <c r="Y315" s="44">
        <v>3.83</v>
      </c>
      <c r="Z315" s="13"/>
    </row>
    <row r="316" spans="1:26" ht="29.1" customHeight="1" x14ac:dyDescent="0.35">
      <c r="A316" s="29" t="s">
        <v>1275</v>
      </c>
      <c r="B316" s="28" t="s">
        <v>1278</v>
      </c>
      <c r="C316" s="28" t="s">
        <v>1201</v>
      </c>
      <c r="D316" s="30" t="s">
        <v>1276</v>
      </c>
      <c r="E316" s="111" t="str">
        <f t="shared" si="12"/>
        <v>More than 100 Claims  - higher validity</v>
      </c>
      <c r="F316" s="111" t="str">
        <f t="shared" si="13"/>
        <v>More than 100 Claims  - higher validity</v>
      </c>
      <c r="G316" s="111" t="str">
        <f t="shared" si="14"/>
        <v>More than 100 Claims  - higher validity</v>
      </c>
      <c r="H316" s="28" t="s">
        <v>1277</v>
      </c>
      <c r="I316" s="28">
        <v>47362</v>
      </c>
      <c r="J316" s="28" t="s">
        <v>79</v>
      </c>
      <c r="K316" s="28" t="s">
        <v>46</v>
      </c>
      <c r="L316" s="28">
        <v>5</v>
      </c>
      <c r="M316" s="31">
        <v>5449</v>
      </c>
      <c r="N316" s="32">
        <v>1.7</v>
      </c>
      <c r="O316" s="32">
        <v>0.6</v>
      </c>
      <c r="P316" s="47">
        <v>2.72</v>
      </c>
      <c r="Q316" s="33">
        <v>206.14</v>
      </c>
      <c r="R316" s="31">
        <v>209</v>
      </c>
      <c r="S316" s="32">
        <v>0.7</v>
      </c>
      <c r="T316" s="32">
        <v>0.4</v>
      </c>
      <c r="U316" s="47">
        <v>1.65</v>
      </c>
      <c r="V316" s="34">
        <v>11599</v>
      </c>
      <c r="W316" s="32">
        <v>2.2999999999999998</v>
      </c>
      <c r="X316" s="32">
        <v>1</v>
      </c>
      <c r="Y316" s="44">
        <v>2.2799999999999998</v>
      </c>
      <c r="Z316" s="13"/>
    </row>
    <row r="317" spans="1:26" ht="29.1" customHeight="1" x14ac:dyDescent="0.35">
      <c r="A317" s="29" t="s">
        <v>1279</v>
      </c>
      <c r="B317" s="28" t="s">
        <v>1282</v>
      </c>
      <c r="C317" s="28" t="s">
        <v>1201</v>
      </c>
      <c r="D317" s="30" t="s">
        <v>1280</v>
      </c>
      <c r="E317" s="111" t="str">
        <f t="shared" si="12"/>
        <v>More than 100 Claims  - higher validity</v>
      </c>
      <c r="F317" s="111" t="str">
        <f t="shared" si="13"/>
        <v>More than 100 Claims  - higher validity</v>
      </c>
      <c r="G317" s="111" t="str">
        <f t="shared" si="14"/>
        <v>More than 100 Claims  - higher validity</v>
      </c>
      <c r="H317" s="35" t="s">
        <v>1281</v>
      </c>
      <c r="I317" s="28">
        <v>46342</v>
      </c>
      <c r="J317" s="35" t="s">
        <v>1226</v>
      </c>
      <c r="K317" s="28" t="s">
        <v>46</v>
      </c>
      <c r="L317" s="28">
        <v>3</v>
      </c>
      <c r="M317" s="31">
        <v>15108</v>
      </c>
      <c r="N317" s="32">
        <v>4.8</v>
      </c>
      <c r="O317" s="32">
        <v>1.5</v>
      </c>
      <c r="P317" s="47">
        <v>3.15</v>
      </c>
      <c r="Q317" s="33">
        <v>231.82</v>
      </c>
      <c r="R317" s="31">
        <v>881</v>
      </c>
      <c r="S317" s="32">
        <v>2.9</v>
      </c>
      <c r="T317" s="32">
        <v>1.7</v>
      </c>
      <c r="U317" s="47">
        <v>1.74</v>
      </c>
      <c r="V317" s="34">
        <v>10820</v>
      </c>
      <c r="W317" s="32">
        <v>7.7</v>
      </c>
      <c r="X317" s="32">
        <v>3.2</v>
      </c>
      <c r="Y317" s="44">
        <v>2.41</v>
      </c>
      <c r="Z317" s="13"/>
    </row>
    <row r="318" spans="1:26" ht="43.15" customHeight="1" x14ac:dyDescent="0.35">
      <c r="A318" s="29" t="s">
        <v>1283</v>
      </c>
      <c r="B318" s="28" t="s">
        <v>1286</v>
      </c>
      <c r="C318" s="28" t="s">
        <v>1201</v>
      </c>
      <c r="D318" s="30" t="s">
        <v>1284</v>
      </c>
      <c r="E318" s="111" t="str">
        <f t="shared" si="12"/>
        <v>More than 100 Claims  - higher validity</v>
      </c>
      <c r="F318" s="111" t="str">
        <f t="shared" si="13"/>
        <v>More than 100 Claims  - higher validity</v>
      </c>
      <c r="G318" s="111" t="str">
        <f t="shared" si="14"/>
        <v>More than 100 Claims  - higher validity</v>
      </c>
      <c r="H318" s="28" t="s">
        <v>1285</v>
      </c>
      <c r="I318" s="28">
        <v>46383</v>
      </c>
      <c r="J318" s="35" t="s">
        <v>472</v>
      </c>
      <c r="K318" s="28" t="s">
        <v>46</v>
      </c>
      <c r="L318" s="28">
        <v>4</v>
      </c>
      <c r="M318" s="31">
        <v>24161</v>
      </c>
      <c r="N318" s="32">
        <v>5</v>
      </c>
      <c r="O318" s="32">
        <v>2</v>
      </c>
      <c r="P318" s="47">
        <v>2.5499999999999998</v>
      </c>
      <c r="Q318" s="33">
        <v>178.65</v>
      </c>
      <c r="R318" s="31">
        <v>1463</v>
      </c>
      <c r="S318" s="32">
        <v>3.6</v>
      </c>
      <c r="T318" s="32">
        <v>2.2999999999999998</v>
      </c>
      <c r="U318" s="47">
        <v>1.56</v>
      </c>
      <c r="V318" s="34">
        <v>9339</v>
      </c>
      <c r="W318" s="32">
        <v>8.6999999999999993</v>
      </c>
      <c r="X318" s="32">
        <v>4.3</v>
      </c>
      <c r="Y318" s="44">
        <v>2.0099999999999998</v>
      </c>
      <c r="Z318" s="13"/>
    </row>
    <row r="319" spans="1:26" ht="29.1" customHeight="1" x14ac:dyDescent="0.35">
      <c r="A319" s="29" t="s">
        <v>1287</v>
      </c>
      <c r="B319" s="28" t="s">
        <v>1290</v>
      </c>
      <c r="C319" s="28" t="s">
        <v>1201</v>
      </c>
      <c r="D319" s="30" t="s">
        <v>1288</v>
      </c>
      <c r="E319" s="111" t="str">
        <f t="shared" si="12"/>
        <v>More than 100 Claims  - higher validity</v>
      </c>
      <c r="F319" s="111" t="str">
        <f t="shared" si="13"/>
        <v>More than 100 Claims  - higher validity</v>
      </c>
      <c r="G319" s="111" t="str">
        <f t="shared" si="14"/>
        <v>More than 100 Claims  - higher validity</v>
      </c>
      <c r="H319" s="28" t="s">
        <v>1289</v>
      </c>
      <c r="I319" s="28">
        <v>46140</v>
      </c>
      <c r="J319" s="28" t="s">
        <v>79</v>
      </c>
      <c r="K319" s="28" t="s">
        <v>46</v>
      </c>
      <c r="L319" s="28">
        <v>3</v>
      </c>
      <c r="M319" s="31">
        <v>8600</v>
      </c>
      <c r="N319" s="32">
        <v>2.2000000000000002</v>
      </c>
      <c r="O319" s="32">
        <v>0.5</v>
      </c>
      <c r="P319" s="47">
        <v>4.6500000000000004</v>
      </c>
      <c r="Q319" s="33">
        <v>344.25</v>
      </c>
      <c r="R319" s="31">
        <v>286</v>
      </c>
      <c r="S319" s="32">
        <v>0.7</v>
      </c>
      <c r="T319" s="32">
        <v>0.4</v>
      </c>
      <c r="U319" s="47">
        <v>2.0099999999999998</v>
      </c>
      <c r="V319" s="34">
        <v>12227</v>
      </c>
      <c r="W319" s="32">
        <v>2.9</v>
      </c>
      <c r="X319" s="32">
        <v>0.8</v>
      </c>
      <c r="Y319" s="44">
        <v>3.48</v>
      </c>
      <c r="Z319" s="13"/>
    </row>
    <row r="320" spans="1:26" ht="43.15" customHeight="1" x14ac:dyDescent="0.35">
      <c r="A320" s="29" t="s">
        <v>1291</v>
      </c>
      <c r="B320" s="28" t="s">
        <v>1294</v>
      </c>
      <c r="C320" s="28" t="s">
        <v>1201</v>
      </c>
      <c r="D320" s="30" t="s">
        <v>1292</v>
      </c>
      <c r="E320" s="111" t="str">
        <f t="shared" si="12"/>
        <v>More than 100 Claims  - higher validity</v>
      </c>
      <c r="F320" s="111" t="str">
        <f t="shared" si="13"/>
        <v>More than 100 Claims  - higher validity</v>
      </c>
      <c r="G320" s="111" t="str">
        <f t="shared" si="14"/>
        <v>More than 100 Claims  - higher validity</v>
      </c>
      <c r="H320" s="35" t="s">
        <v>1293</v>
      </c>
      <c r="I320" s="28">
        <v>46151</v>
      </c>
      <c r="J320" s="35" t="s">
        <v>1295</v>
      </c>
      <c r="K320" s="28" t="s">
        <v>46</v>
      </c>
      <c r="L320" s="28" t="s">
        <v>140</v>
      </c>
      <c r="M320" s="31">
        <v>3057</v>
      </c>
      <c r="N320" s="32">
        <v>8.6999999999999993</v>
      </c>
      <c r="O320" s="32">
        <v>1.5</v>
      </c>
      <c r="P320" s="47">
        <v>5.9</v>
      </c>
      <c r="Q320" s="33">
        <v>432.91</v>
      </c>
      <c r="R320" s="31">
        <v>237</v>
      </c>
      <c r="S320" s="32">
        <v>14.9</v>
      </c>
      <c r="T320" s="32">
        <v>3.8</v>
      </c>
      <c r="U320" s="47">
        <v>3.89</v>
      </c>
      <c r="V320" s="34">
        <v>24582</v>
      </c>
      <c r="W320" s="32">
        <v>23.6</v>
      </c>
      <c r="X320" s="32">
        <v>5.3</v>
      </c>
      <c r="Y320" s="44">
        <v>4.45</v>
      </c>
      <c r="Z320" s="13"/>
    </row>
    <row r="321" spans="1:26" ht="29.1" customHeight="1" x14ac:dyDescent="0.35">
      <c r="A321" s="29" t="s">
        <v>1296</v>
      </c>
      <c r="B321" s="28" t="s">
        <v>1299</v>
      </c>
      <c r="C321" s="28" t="s">
        <v>1201</v>
      </c>
      <c r="D321" s="30" t="s">
        <v>1297</v>
      </c>
      <c r="E321" s="111" t="str">
        <f t="shared" si="12"/>
        <v>More than 100 Claims  - higher validity</v>
      </c>
      <c r="F321" s="111" t="str">
        <f t="shared" si="13"/>
        <v>More than 100 Claims  - higher validity</v>
      </c>
      <c r="G321" s="111" t="str">
        <f t="shared" si="14"/>
        <v>More than 100 Claims  - higher validity</v>
      </c>
      <c r="H321" s="28" t="s">
        <v>1298</v>
      </c>
      <c r="I321" s="28">
        <v>47591</v>
      </c>
      <c r="J321" s="28" t="s">
        <v>79</v>
      </c>
      <c r="K321" s="28" t="s">
        <v>46</v>
      </c>
      <c r="L321" s="28">
        <v>4</v>
      </c>
      <c r="M321" s="31">
        <v>4534</v>
      </c>
      <c r="N321" s="32">
        <v>0.9</v>
      </c>
      <c r="O321" s="32">
        <v>0.3</v>
      </c>
      <c r="P321" s="47">
        <v>3.56</v>
      </c>
      <c r="Q321" s="33">
        <v>246.11</v>
      </c>
      <c r="R321" s="31">
        <v>172</v>
      </c>
      <c r="S321" s="32">
        <v>0.5</v>
      </c>
      <c r="T321" s="32">
        <v>0.2</v>
      </c>
      <c r="U321" s="47">
        <v>2.2000000000000002</v>
      </c>
      <c r="V321" s="34">
        <v>12398</v>
      </c>
      <c r="W321" s="32">
        <v>1.3</v>
      </c>
      <c r="X321" s="32">
        <v>0.5</v>
      </c>
      <c r="Y321" s="44">
        <v>2.95</v>
      </c>
      <c r="Z321" s="13"/>
    </row>
    <row r="322" spans="1:26" ht="14.1" customHeight="1" x14ac:dyDescent="0.35">
      <c r="A322" s="29" t="s">
        <v>1300</v>
      </c>
      <c r="B322" s="28" t="s">
        <v>1303</v>
      </c>
      <c r="C322" s="28" t="s">
        <v>1201</v>
      </c>
      <c r="D322" s="36" t="s">
        <v>1301</v>
      </c>
      <c r="E322" s="111" t="str">
        <f t="shared" si="12"/>
        <v>More than 100 Claims  - higher validity</v>
      </c>
      <c r="F322" s="111" t="str">
        <f t="shared" si="13"/>
        <v>More than 100 Claims  - higher validity</v>
      </c>
      <c r="G322" s="111" t="str">
        <f t="shared" si="14"/>
        <v>More than 100 Claims  - higher validity</v>
      </c>
      <c r="H322" s="28" t="s">
        <v>1302</v>
      </c>
      <c r="I322" s="28">
        <v>47150</v>
      </c>
      <c r="J322" s="28" t="s">
        <v>444</v>
      </c>
      <c r="K322" s="28" t="s">
        <v>46</v>
      </c>
      <c r="L322" s="28">
        <v>3</v>
      </c>
      <c r="M322" s="31">
        <v>13800</v>
      </c>
      <c r="N322" s="32">
        <v>1.8</v>
      </c>
      <c r="O322" s="32">
        <v>0.7</v>
      </c>
      <c r="P322" s="47">
        <v>2.5099999999999998</v>
      </c>
      <c r="Q322" s="33">
        <v>169.33</v>
      </c>
      <c r="R322" s="31">
        <v>1180</v>
      </c>
      <c r="S322" s="32">
        <v>1.4</v>
      </c>
      <c r="T322" s="32">
        <v>1.1000000000000001</v>
      </c>
      <c r="U322" s="47">
        <v>1.36</v>
      </c>
      <c r="V322" s="34">
        <v>7511</v>
      </c>
      <c r="W322" s="32">
        <v>3.2</v>
      </c>
      <c r="X322" s="32">
        <v>1.8</v>
      </c>
      <c r="Y322" s="44">
        <v>1.82</v>
      </c>
      <c r="Z322" s="13"/>
    </row>
    <row r="323" spans="1:26" ht="14.1" customHeight="1" x14ac:dyDescent="0.35">
      <c r="A323" s="29" t="s">
        <v>1304</v>
      </c>
      <c r="B323" s="28" t="s">
        <v>1307</v>
      </c>
      <c r="C323" s="28" t="s">
        <v>1201</v>
      </c>
      <c r="D323" s="36" t="s">
        <v>1305</v>
      </c>
      <c r="E323" s="111" t="str">
        <f t="shared" si="12"/>
        <v>More than 100 Claims  - higher validity</v>
      </c>
      <c r="F323" s="111" t="str">
        <f t="shared" si="13"/>
        <v>More than 100 Claims  - higher validity</v>
      </c>
      <c r="G323" s="111" t="str">
        <f t="shared" si="14"/>
        <v>More than 100 Claims  - higher validity</v>
      </c>
      <c r="H323" s="28" t="s">
        <v>1306</v>
      </c>
      <c r="I323" s="28">
        <v>46706</v>
      </c>
      <c r="J323" s="28" t="s">
        <v>79</v>
      </c>
      <c r="K323" s="28" t="s">
        <v>46</v>
      </c>
      <c r="L323" s="28">
        <v>3</v>
      </c>
      <c r="M323" s="31">
        <v>4744</v>
      </c>
      <c r="N323" s="32">
        <v>0.8</v>
      </c>
      <c r="O323" s="32">
        <v>0.2</v>
      </c>
      <c r="P323" s="47">
        <v>4.07</v>
      </c>
      <c r="Q323" s="33">
        <v>257.14999999999998</v>
      </c>
      <c r="R323" s="31">
        <v>253</v>
      </c>
      <c r="S323" s="32">
        <v>0.4</v>
      </c>
      <c r="T323" s="32">
        <v>0.2</v>
      </c>
      <c r="U323" s="47">
        <v>2.38</v>
      </c>
      <c r="V323" s="34">
        <v>13208</v>
      </c>
      <c r="W323" s="32">
        <v>1.2</v>
      </c>
      <c r="X323" s="32">
        <v>0.4</v>
      </c>
      <c r="Y323" s="44">
        <v>3.31</v>
      </c>
      <c r="Z323" s="13"/>
    </row>
    <row r="324" spans="1:26" ht="29.1" customHeight="1" x14ac:dyDescent="0.35">
      <c r="A324" s="29" t="s">
        <v>1308</v>
      </c>
      <c r="B324" s="28" t="s">
        <v>1265</v>
      </c>
      <c r="C324" s="28" t="s">
        <v>1201</v>
      </c>
      <c r="D324" s="30" t="s">
        <v>1309</v>
      </c>
      <c r="E324" s="111" t="str">
        <f t="shared" si="12"/>
        <v>More than 100 Claims  - higher validity</v>
      </c>
      <c r="F324" s="111" t="str">
        <f t="shared" si="13"/>
        <v>More than 100 Claims  - higher validity</v>
      </c>
      <c r="G324" s="111" t="str">
        <f t="shared" si="14"/>
        <v>More than 100 Claims  - higher validity</v>
      </c>
      <c r="H324" s="28" t="s">
        <v>1310</v>
      </c>
      <c r="I324" s="28">
        <v>47802</v>
      </c>
      <c r="J324" s="28" t="s">
        <v>131</v>
      </c>
      <c r="K324" s="28" t="s">
        <v>46</v>
      </c>
      <c r="L324" s="28">
        <v>2</v>
      </c>
      <c r="M324" s="31">
        <v>2166</v>
      </c>
      <c r="N324" s="32">
        <v>0.6</v>
      </c>
      <c r="O324" s="32">
        <v>0.1</v>
      </c>
      <c r="P324" s="47">
        <v>4.22</v>
      </c>
      <c r="Q324" s="33">
        <v>283.63</v>
      </c>
      <c r="R324" s="31">
        <v>182</v>
      </c>
      <c r="S324" s="32">
        <v>0.4</v>
      </c>
      <c r="T324" s="32">
        <v>0.2</v>
      </c>
      <c r="U324" s="47">
        <v>2.33</v>
      </c>
      <c r="V324" s="34">
        <v>13367</v>
      </c>
      <c r="W324" s="32">
        <v>1</v>
      </c>
      <c r="X324" s="32">
        <v>0.3</v>
      </c>
      <c r="Y324" s="44">
        <v>3.22</v>
      </c>
      <c r="Z324" s="13"/>
    </row>
    <row r="325" spans="1:26" ht="43.15" customHeight="1" x14ac:dyDescent="0.35">
      <c r="A325" s="29" t="s">
        <v>1311</v>
      </c>
      <c r="B325" s="28" t="s">
        <v>1248</v>
      </c>
      <c r="C325" s="28" t="s">
        <v>1201</v>
      </c>
      <c r="D325" s="36" t="s">
        <v>1312</v>
      </c>
      <c r="E325" s="111" t="str">
        <f t="shared" si="12"/>
        <v>More than 100 Claims  - higher validity</v>
      </c>
      <c r="F325" s="111" t="str">
        <f t="shared" si="13"/>
        <v>More than 100 Claims  - higher validity</v>
      </c>
      <c r="G325" s="111" t="str">
        <f t="shared" si="14"/>
        <v>More than 100 Claims  - higher validity</v>
      </c>
      <c r="H325" s="28" t="s">
        <v>1313</v>
      </c>
      <c r="I325" s="28">
        <v>46802</v>
      </c>
      <c r="J325" s="35" t="s">
        <v>472</v>
      </c>
      <c r="K325" s="28" t="s">
        <v>46</v>
      </c>
      <c r="L325" s="28">
        <v>2</v>
      </c>
      <c r="M325" s="31">
        <v>1939</v>
      </c>
      <c r="N325" s="32">
        <v>0.6</v>
      </c>
      <c r="O325" s="32">
        <v>0.2</v>
      </c>
      <c r="P325" s="47">
        <v>4.1399999999999997</v>
      </c>
      <c r="Q325" s="33">
        <v>281.64999999999998</v>
      </c>
      <c r="R325" s="31">
        <v>147</v>
      </c>
      <c r="S325" s="32">
        <v>0.4</v>
      </c>
      <c r="T325" s="32">
        <v>0.3</v>
      </c>
      <c r="U325" s="47">
        <v>1.49</v>
      </c>
      <c r="V325" s="34">
        <v>9117</v>
      </c>
      <c r="W325" s="32">
        <v>1</v>
      </c>
      <c r="X325" s="32">
        <v>0.4</v>
      </c>
      <c r="Y325" s="44">
        <v>2.4500000000000002</v>
      </c>
      <c r="Z325" s="13"/>
    </row>
    <row r="326" spans="1:26" ht="14.1" customHeight="1" x14ac:dyDescent="0.35">
      <c r="A326" s="29" t="s">
        <v>1314</v>
      </c>
      <c r="B326" s="28" t="s">
        <v>1317</v>
      </c>
      <c r="C326" s="28" t="s">
        <v>1201</v>
      </c>
      <c r="D326" s="36" t="s">
        <v>1315</v>
      </c>
      <c r="E326" s="111" t="str">
        <f t="shared" ref="E326:E389" si="15">IF(OR(M326&lt;100,M326="",R326&lt;100,R326=""),"Less than 100 Claims - lower validity", "More than 100 Claims  - higher validity")</f>
        <v>More than 100 Claims  - higher validity</v>
      </c>
      <c r="F326" s="111" t="str">
        <f t="shared" ref="F326:F389" si="16">IF(OR(R326&lt;100,R326=""),"Less than 100 Claims - lower validity", "More than 100 Claims  - higher validity")</f>
        <v>More than 100 Claims  - higher validity</v>
      </c>
      <c r="G326" s="111" t="str">
        <f t="shared" ref="G326:G389" si="17">IF(OR(M326&lt;100,M326=""),"Less than 100 Claims - lower validity", "More than 100 Claims  - higher validity")</f>
        <v>More than 100 Claims  - higher validity</v>
      </c>
      <c r="H326" s="28" t="s">
        <v>1316</v>
      </c>
      <c r="I326" s="28">
        <v>47374</v>
      </c>
      <c r="J326" s="28" t="s">
        <v>79</v>
      </c>
      <c r="K326" s="28" t="s">
        <v>46</v>
      </c>
      <c r="L326" s="28">
        <v>4</v>
      </c>
      <c r="M326" s="31">
        <v>12935</v>
      </c>
      <c r="N326" s="32">
        <v>4.7</v>
      </c>
      <c r="O326" s="32">
        <v>1</v>
      </c>
      <c r="P326" s="47">
        <v>4.9000000000000004</v>
      </c>
      <c r="Q326" s="33">
        <v>359.84</v>
      </c>
      <c r="R326" s="31">
        <v>644</v>
      </c>
      <c r="S326" s="32">
        <v>2.4</v>
      </c>
      <c r="T326" s="32">
        <v>1.2</v>
      </c>
      <c r="U326" s="47">
        <v>2</v>
      </c>
      <c r="V326" s="34">
        <v>13783</v>
      </c>
      <c r="W326" s="32">
        <v>7.1</v>
      </c>
      <c r="X326" s="32">
        <v>2.2000000000000002</v>
      </c>
      <c r="Y326" s="44">
        <v>3.27</v>
      </c>
      <c r="Z326" s="13"/>
    </row>
    <row r="327" spans="1:26" ht="43.15" customHeight="1" x14ac:dyDescent="0.35">
      <c r="A327" s="29" t="s">
        <v>1318</v>
      </c>
      <c r="B327" s="28" t="s">
        <v>992</v>
      </c>
      <c r="C327" s="28" t="s">
        <v>1201</v>
      </c>
      <c r="D327" s="30" t="s">
        <v>1319</v>
      </c>
      <c r="E327" s="111" t="str">
        <f t="shared" si="15"/>
        <v>More than 100 Claims  - higher validity</v>
      </c>
      <c r="F327" s="111" t="str">
        <f t="shared" si="16"/>
        <v>More than 100 Claims  - higher validity</v>
      </c>
      <c r="G327" s="111" t="str">
        <f t="shared" si="17"/>
        <v>More than 100 Claims  - higher validity</v>
      </c>
      <c r="H327" s="28" t="s">
        <v>1320</v>
      </c>
      <c r="I327" s="28">
        <v>47403</v>
      </c>
      <c r="J327" s="35" t="s">
        <v>1295</v>
      </c>
      <c r="K327" s="28" t="s">
        <v>46</v>
      </c>
      <c r="L327" s="28">
        <v>5</v>
      </c>
      <c r="M327" s="31">
        <v>18149</v>
      </c>
      <c r="N327" s="32">
        <v>20</v>
      </c>
      <c r="O327" s="32">
        <v>4.5</v>
      </c>
      <c r="P327" s="47">
        <v>4.45</v>
      </c>
      <c r="Q327" s="33">
        <v>319.3</v>
      </c>
      <c r="R327" s="31">
        <v>1747</v>
      </c>
      <c r="S327" s="32">
        <v>14</v>
      </c>
      <c r="T327" s="32">
        <v>5.8</v>
      </c>
      <c r="U327" s="47">
        <v>2.4300000000000002</v>
      </c>
      <c r="V327" s="34">
        <v>16046</v>
      </c>
      <c r="W327" s="32">
        <v>34</v>
      </c>
      <c r="X327" s="32">
        <v>10.3</v>
      </c>
      <c r="Y327" s="44">
        <v>3.32</v>
      </c>
      <c r="Z327" s="13"/>
    </row>
    <row r="328" spans="1:26" ht="29.1" customHeight="1" x14ac:dyDescent="0.35">
      <c r="A328" s="29" t="s">
        <v>1321</v>
      </c>
      <c r="B328" s="28" t="s">
        <v>1270</v>
      </c>
      <c r="C328" s="28" t="s">
        <v>1201</v>
      </c>
      <c r="D328" s="30" t="s">
        <v>1295</v>
      </c>
      <c r="E328" s="111" t="str">
        <f t="shared" si="15"/>
        <v>More than 100 Claims  - higher validity</v>
      </c>
      <c r="F328" s="111" t="str">
        <f t="shared" si="16"/>
        <v>More than 100 Claims  - higher validity</v>
      </c>
      <c r="G328" s="111" t="str">
        <f t="shared" si="17"/>
        <v>More than 100 Claims  - higher validity</v>
      </c>
      <c r="H328" s="28" t="s">
        <v>1322</v>
      </c>
      <c r="I328" s="28">
        <v>46202</v>
      </c>
      <c r="J328" s="35" t="s">
        <v>1295</v>
      </c>
      <c r="K328" s="28" t="s">
        <v>46</v>
      </c>
      <c r="L328" s="28">
        <v>3</v>
      </c>
      <c r="M328" s="31">
        <v>61214</v>
      </c>
      <c r="N328" s="32">
        <v>33.5</v>
      </c>
      <c r="O328" s="32">
        <v>7</v>
      </c>
      <c r="P328" s="47">
        <v>4.75</v>
      </c>
      <c r="Q328" s="33">
        <v>359.29</v>
      </c>
      <c r="R328" s="31">
        <v>4431</v>
      </c>
      <c r="S328" s="32">
        <v>52.8</v>
      </c>
      <c r="T328" s="32">
        <v>21.1</v>
      </c>
      <c r="U328" s="47">
        <v>2.4900000000000002</v>
      </c>
      <c r="V328" s="34">
        <v>24954</v>
      </c>
      <c r="W328" s="32">
        <v>86.2</v>
      </c>
      <c r="X328" s="32">
        <v>28.2</v>
      </c>
      <c r="Y328" s="44">
        <v>3.06</v>
      </c>
      <c r="Z328" s="13"/>
    </row>
    <row r="329" spans="1:26" ht="29.1" customHeight="1" x14ac:dyDescent="0.35">
      <c r="A329" s="29" t="s">
        <v>1323</v>
      </c>
      <c r="B329" s="28" t="s">
        <v>1326</v>
      </c>
      <c r="C329" s="28" t="s">
        <v>1201</v>
      </c>
      <c r="D329" s="30" t="s">
        <v>1324</v>
      </c>
      <c r="E329" s="111" t="str">
        <f t="shared" si="15"/>
        <v>More than 100 Claims  - higher validity</v>
      </c>
      <c r="F329" s="111" t="str">
        <f t="shared" si="16"/>
        <v>More than 100 Claims  - higher validity</v>
      </c>
      <c r="G329" s="111" t="str">
        <f t="shared" si="17"/>
        <v>More than 100 Claims  - higher validity</v>
      </c>
      <c r="H329" s="28" t="s">
        <v>1325</v>
      </c>
      <c r="I329" s="28">
        <v>46158</v>
      </c>
      <c r="J329" s="28" t="s">
        <v>997</v>
      </c>
      <c r="K329" s="28" t="s">
        <v>46</v>
      </c>
      <c r="L329" s="28">
        <v>5</v>
      </c>
      <c r="M329" s="31">
        <v>11908</v>
      </c>
      <c r="N329" s="32">
        <v>3</v>
      </c>
      <c r="O329" s="32">
        <v>0.6</v>
      </c>
      <c r="P329" s="47">
        <v>4.91</v>
      </c>
      <c r="Q329" s="33">
        <v>356.72</v>
      </c>
      <c r="R329" s="31">
        <v>365</v>
      </c>
      <c r="S329" s="32">
        <v>2</v>
      </c>
      <c r="T329" s="32">
        <v>0.8</v>
      </c>
      <c r="U329" s="47">
        <v>2.61</v>
      </c>
      <c r="V329" s="34">
        <v>15615</v>
      </c>
      <c r="W329" s="32">
        <v>5</v>
      </c>
      <c r="X329" s="32">
        <v>1.4</v>
      </c>
      <c r="Y329" s="44">
        <v>3.61</v>
      </c>
      <c r="Z329" s="13"/>
    </row>
    <row r="330" spans="1:26" ht="29.1" customHeight="1" x14ac:dyDescent="0.35">
      <c r="A330" s="29" t="s">
        <v>1327</v>
      </c>
      <c r="B330" s="28" t="s">
        <v>1330</v>
      </c>
      <c r="C330" s="28" t="s">
        <v>1201</v>
      </c>
      <c r="D330" s="30" t="s">
        <v>1328</v>
      </c>
      <c r="E330" s="111" t="str">
        <f t="shared" si="15"/>
        <v>More than 100 Claims  - higher validity</v>
      </c>
      <c r="F330" s="111" t="str">
        <f t="shared" si="16"/>
        <v>More than 100 Claims  - higher validity</v>
      </c>
      <c r="G330" s="111" t="str">
        <f t="shared" si="17"/>
        <v>More than 100 Claims  - higher validity</v>
      </c>
      <c r="H330" s="28" t="s">
        <v>1329</v>
      </c>
      <c r="I330" s="28">
        <v>46601</v>
      </c>
      <c r="J330" s="28" t="s">
        <v>1253</v>
      </c>
      <c r="K330" s="28" t="s">
        <v>46</v>
      </c>
      <c r="L330" s="28">
        <v>5</v>
      </c>
      <c r="M330" s="31">
        <v>8529</v>
      </c>
      <c r="N330" s="32">
        <v>2.2999999999999998</v>
      </c>
      <c r="O330" s="32">
        <v>0.7</v>
      </c>
      <c r="P330" s="47">
        <v>3.43</v>
      </c>
      <c r="Q330" s="33">
        <v>246.41</v>
      </c>
      <c r="R330" s="31">
        <v>1190</v>
      </c>
      <c r="S330" s="32">
        <v>4.4000000000000004</v>
      </c>
      <c r="T330" s="32">
        <v>1.6</v>
      </c>
      <c r="U330" s="47">
        <v>2.7</v>
      </c>
      <c r="V330" s="34">
        <v>17532</v>
      </c>
      <c r="W330" s="32">
        <v>6.7</v>
      </c>
      <c r="X330" s="32">
        <v>2.2999999999999998</v>
      </c>
      <c r="Y330" s="44">
        <v>2.91</v>
      </c>
      <c r="Z330" s="13"/>
    </row>
    <row r="331" spans="1:26" ht="14.1" customHeight="1" x14ac:dyDescent="0.35">
      <c r="A331" s="29" t="s">
        <v>1331</v>
      </c>
      <c r="B331" s="28" t="s">
        <v>1334</v>
      </c>
      <c r="C331" s="28" t="s">
        <v>1201</v>
      </c>
      <c r="D331" s="36" t="s">
        <v>1332</v>
      </c>
      <c r="E331" s="111" t="str">
        <f t="shared" si="15"/>
        <v>More than 100 Claims  - higher validity</v>
      </c>
      <c r="F331" s="111" t="str">
        <f t="shared" si="16"/>
        <v>More than 100 Claims  - higher validity</v>
      </c>
      <c r="G331" s="111" t="str">
        <f t="shared" si="17"/>
        <v>More than 100 Claims  - higher validity</v>
      </c>
      <c r="H331" s="28" t="s">
        <v>1333</v>
      </c>
      <c r="I331" s="28">
        <v>46060</v>
      </c>
      <c r="J331" s="28" t="s">
        <v>79</v>
      </c>
      <c r="K331" s="28" t="s">
        <v>46</v>
      </c>
      <c r="L331" s="28">
        <v>4</v>
      </c>
      <c r="M331" s="31">
        <v>12407</v>
      </c>
      <c r="N331" s="32">
        <v>5.5</v>
      </c>
      <c r="O331" s="32">
        <v>1.8</v>
      </c>
      <c r="P331" s="47">
        <v>3.02</v>
      </c>
      <c r="Q331" s="33">
        <v>215.67</v>
      </c>
      <c r="R331" s="31">
        <v>592</v>
      </c>
      <c r="S331" s="32">
        <v>3.7</v>
      </c>
      <c r="T331" s="32">
        <v>1.9</v>
      </c>
      <c r="U331" s="47">
        <v>1.93</v>
      </c>
      <c r="V331" s="34">
        <v>11941</v>
      </c>
      <c r="W331" s="32">
        <v>9.1999999999999993</v>
      </c>
      <c r="X331" s="32">
        <v>3.7</v>
      </c>
      <c r="Y331" s="44">
        <v>2.46</v>
      </c>
      <c r="Z331" s="13"/>
    </row>
    <row r="332" spans="1:26" ht="29.1" customHeight="1" x14ac:dyDescent="0.35">
      <c r="A332" s="29" t="s">
        <v>1335</v>
      </c>
      <c r="B332" s="28" t="s">
        <v>1338</v>
      </c>
      <c r="C332" s="28" t="s">
        <v>1201</v>
      </c>
      <c r="D332" s="30" t="s">
        <v>1336</v>
      </c>
      <c r="E332" s="111" t="str">
        <f t="shared" si="15"/>
        <v>Less than 100 Claims - lower validity</v>
      </c>
      <c r="F332" s="111" t="str">
        <f t="shared" si="16"/>
        <v>Less than 100 Claims - lower validity</v>
      </c>
      <c r="G332" s="111" t="str">
        <f t="shared" si="17"/>
        <v>More than 100 Claims  - higher validity</v>
      </c>
      <c r="H332" s="28" t="s">
        <v>1337</v>
      </c>
      <c r="I332" s="28">
        <v>47501</v>
      </c>
      <c r="J332" s="28" t="s">
        <v>396</v>
      </c>
      <c r="K332" s="28" t="s">
        <v>46</v>
      </c>
      <c r="L332" s="28">
        <v>4</v>
      </c>
      <c r="M332" s="31">
        <v>1514</v>
      </c>
      <c r="N332" s="32">
        <v>0.3</v>
      </c>
      <c r="O332" s="32">
        <v>0.1</v>
      </c>
      <c r="P332" s="47">
        <v>4.66</v>
      </c>
      <c r="Q332" s="33">
        <v>301.08999999999997</v>
      </c>
      <c r="R332" s="31">
        <v>76</v>
      </c>
      <c r="S332" s="32">
        <v>0.1</v>
      </c>
      <c r="T332" s="32">
        <v>0</v>
      </c>
      <c r="U332" s="47">
        <v>1.84</v>
      </c>
      <c r="V332" s="34">
        <v>10261</v>
      </c>
      <c r="W332" s="32">
        <v>0.3</v>
      </c>
      <c r="X332" s="32">
        <v>0.1</v>
      </c>
      <c r="Y332" s="44">
        <v>3.47</v>
      </c>
      <c r="Z332" s="13"/>
    </row>
    <row r="333" spans="1:26" ht="29.1" customHeight="1" x14ac:dyDescent="0.35">
      <c r="A333" s="29" t="s">
        <v>1339</v>
      </c>
      <c r="B333" s="28" t="s">
        <v>1342</v>
      </c>
      <c r="C333" s="28" t="s">
        <v>1201</v>
      </c>
      <c r="D333" s="30" t="s">
        <v>1340</v>
      </c>
      <c r="E333" s="111" t="str">
        <f t="shared" si="15"/>
        <v>Less than 100 Claims - lower validity</v>
      </c>
      <c r="F333" s="111" t="str">
        <f t="shared" si="16"/>
        <v>Less than 100 Claims - lower validity</v>
      </c>
      <c r="G333" s="111" t="str">
        <f t="shared" si="17"/>
        <v>More than 100 Claims  - higher validity</v>
      </c>
      <c r="H333" s="28" t="s">
        <v>1341</v>
      </c>
      <c r="I333" s="28">
        <v>47331</v>
      </c>
      <c r="J333" s="28" t="s">
        <v>79</v>
      </c>
      <c r="K333" s="28" t="s">
        <v>46</v>
      </c>
      <c r="L333" s="28">
        <v>3</v>
      </c>
      <c r="M333" s="31">
        <v>1723</v>
      </c>
      <c r="N333" s="32">
        <v>0.3</v>
      </c>
      <c r="O333" s="32">
        <v>0.1</v>
      </c>
      <c r="P333" s="47">
        <v>5.67</v>
      </c>
      <c r="Q333" s="33">
        <v>419.98</v>
      </c>
      <c r="R333" s="31">
        <v>72</v>
      </c>
      <c r="S333" s="32">
        <v>0.1</v>
      </c>
      <c r="T333" s="32">
        <v>0.1</v>
      </c>
      <c r="U333" s="47">
        <v>1.56</v>
      </c>
      <c r="V333" s="34">
        <v>8623</v>
      </c>
      <c r="W333" s="32">
        <v>0.4</v>
      </c>
      <c r="X333" s="32">
        <v>0.1</v>
      </c>
      <c r="Y333" s="44">
        <v>3.59</v>
      </c>
      <c r="Z333" s="13"/>
    </row>
    <row r="334" spans="1:26" ht="29.1" customHeight="1" x14ac:dyDescent="0.35">
      <c r="A334" s="29" t="s">
        <v>1343</v>
      </c>
      <c r="B334" s="28" t="s">
        <v>1346</v>
      </c>
      <c r="C334" s="28" t="s">
        <v>1201</v>
      </c>
      <c r="D334" s="30" t="s">
        <v>1344</v>
      </c>
      <c r="E334" s="111" t="str">
        <f t="shared" si="15"/>
        <v>More than 100 Claims  - higher validity</v>
      </c>
      <c r="F334" s="111" t="str">
        <f t="shared" si="16"/>
        <v>More than 100 Claims  - higher validity</v>
      </c>
      <c r="G334" s="111" t="str">
        <f t="shared" si="17"/>
        <v>More than 100 Claims  - higher validity</v>
      </c>
      <c r="H334" s="28" t="s">
        <v>1345</v>
      </c>
      <c r="I334" s="28">
        <v>47274</v>
      </c>
      <c r="J334" s="28" t="s">
        <v>79</v>
      </c>
      <c r="K334" s="28" t="s">
        <v>46</v>
      </c>
      <c r="L334" s="28">
        <v>5</v>
      </c>
      <c r="M334" s="31">
        <v>8412</v>
      </c>
      <c r="N334" s="32">
        <v>1.9</v>
      </c>
      <c r="O334" s="32">
        <v>0.5</v>
      </c>
      <c r="P334" s="47">
        <v>4.1500000000000004</v>
      </c>
      <c r="Q334" s="33">
        <v>274.7</v>
      </c>
      <c r="R334" s="31">
        <v>259</v>
      </c>
      <c r="S334" s="32">
        <v>0.5</v>
      </c>
      <c r="T334" s="32">
        <v>0.3</v>
      </c>
      <c r="U334" s="47">
        <v>1.77</v>
      </c>
      <c r="V334" s="34">
        <v>10265</v>
      </c>
      <c r="W334" s="32">
        <v>2.4</v>
      </c>
      <c r="X334" s="32">
        <v>0.7</v>
      </c>
      <c r="Y334" s="44">
        <v>3.24</v>
      </c>
      <c r="Z334" s="13"/>
    </row>
    <row r="335" spans="1:26" ht="29.1" customHeight="1" x14ac:dyDescent="0.35">
      <c r="A335" s="29" t="s">
        <v>1347</v>
      </c>
      <c r="B335" s="28" t="s">
        <v>1350</v>
      </c>
      <c r="C335" s="28" t="s">
        <v>1201</v>
      </c>
      <c r="D335" s="30" t="s">
        <v>1348</v>
      </c>
      <c r="E335" s="111" t="str">
        <f t="shared" si="15"/>
        <v>More than 100 Claims  - higher validity</v>
      </c>
      <c r="F335" s="111" t="str">
        <f t="shared" si="16"/>
        <v>More than 100 Claims  - higher validity</v>
      </c>
      <c r="G335" s="111" t="str">
        <f t="shared" si="17"/>
        <v>More than 100 Claims  - higher validity</v>
      </c>
      <c r="H335" s="28" t="s">
        <v>1349</v>
      </c>
      <c r="I335" s="28">
        <v>47250</v>
      </c>
      <c r="J335" s="28" t="s">
        <v>79</v>
      </c>
      <c r="K335" s="28" t="s">
        <v>46</v>
      </c>
      <c r="L335" s="28">
        <v>4</v>
      </c>
      <c r="M335" s="31">
        <v>2844</v>
      </c>
      <c r="N335" s="32">
        <v>1</v>
      </c>
      <c r="O335" s="32">
        <v>0.2</v>
      </c>
      <c r="P335" s="47">
        <v>4.22</v>
      </c>
      <c r="Q335" s="33">
        <v>318.56</v>
      </c>
      <c r="R335" s="31">
        <v>159</v>
      </c>
      <c r="S335" s="32">
        <v>0.4</v>
      </c>
      <c r="T335" s="32">
        <v>0.2</v>
      </c>
      <c r="U335" s="47">
        <v>2.31</v>
      </c>
      <c r="V335" s="34">
        <v>14107</v>
      </c>
      <c r="W335" s="32">
        <v>1.4</v>
      </c>
      <c r="X335" s="32">
        <v>0.4</v>
      </c>
      <c r="Y335" s="44">
        <v>3.42</v>
      </c>
      <c r="Z335" s="13"/>
    </row>
    <row r="336" spans="1:26" ht="14.1" customHeight="1" x14ac:dyDescent="0.35">
      <c r="A336" s="29" t="s">
        <v>1351</v>
      </c>
      <c r="B336" s="28" t="s">
        <v>1353</v>
      </c>
      <c r="C336" s="28" t="s">
        <v>1201</v>
      </c>
      <c r="D336" s="36" t="s">
        <v>1027</v>
      </c>
      <c r="E336" s="111" t="str">
        <f t="shared" si="15"/>
        <v>More than 100 Claims  - higher validity</v>
      </c>
      <c r="F336" s="111" t="str">
        <f t="shared" si="16"/>
        <v>More than 100 Claims  - higher validity</v>
      </c>
      <c r="G336" s="111" t="str">
        <f t="shared" si="17"/>
        <v>More than 100 Claims  - higher validity</v>
      </c>
      <c r="H336" s="28" t="s">
        <v>1352</v>
      </c>
      <c r="I336" s="28">
        <v>46947</v>
      </c>
      <c r="J336" s="28" t="s">
        <v>79</v>
      </c>
      <c r="K336" s="28" t="s">
        <v>46</v>
      </c>
      <c r="L336" s="28">
        <v>4</v>
      </c>
      <c r="M336" s="31">
        <v>4368</v>
      </c>
      <c r="N336" s="32">
        <v>2.7</v>
      </c>
      <c r="O336" s="32">
        <v>0.9</v>
      </c>
      <c r="P336" s="47">
        <v>3.18</v>
      </c>
      <c r="Q336" s="33">
        <v>226</v>
      </c>
      <c r="R336" s="31">
        <v>135</v>
      </c>
      <c r="S336" s="32">
        <v>0.5</v>
      </c>
      <c r="T336" s="32">
        <v>0.5</v>
      </c>
      <c r="U336" s="47">
        <v>1.05</v>
      </c>
      <c r="V336" s="34">
        <v>7981</v>
      </c>
      <c r="W336" s="32">
        <v>3.2</v>
      </c>
      <c r="X336" s="32">
        <v>1.3</v>
      </c>
      <c r="Y336" s="44">
        <v>2.42</v>
      </c>
      <c r="Z336" s="13"/>
    </row>
    <row r="337" spans="1:26" ht="29.1" customHeight="1" x14ac:dyDescent="0.35">
      <c r="A337" s="29" t="s">
        <v>1354</v>
      </c>
      <c r="B337" s="28" t="s">
        <v>1270</v>
      </c>
      <c r="C337" s="28" t="s">
        <v>1201</v>
      </c>
      <c r="D337" s="30" t="s">
        <v>1355</v>
      </c>
      <c r="E337" s="111" t="str">
        <f t="shared" si="15"/>
        <v>More than 100 Claims  - higher validity</v>
      </c>
      <c r="F337" s="111" t="str">
        <f t="shared" si="16"/>
        <v>More than 100 Claims  - higher validity</v>
      </c>
      <c r="G337" s="111" t="str">
        <f t="shared" si="17"/>
        <v>More than 100 Claims  - higher validity</v>
      </c>
      <c r="H337" s="28" t="s">
        <v>1356</v>
      </c>
      <c r="I337" s="28">
        <v>46219</v>
      </c>
      <c r="J337" s="35" t="s">
        <v>1221</v>
      </c>
      <c r="K337" s="28" t="s">
        <v>46</v>
      </c>
      <c r="L337" s="28">
        <v>4</v>
      </c>
      <c r="M337" s="31">
        <v>25021</v>
      </c>
      <c r="N337" s="32">
        <v>10.1</v>
      </c>
      <c r="O337" s="32">
        <v>2.1</v>
      </c>
      <c r="P337" s="47">
        <v>4.8</v>
      </c>
      <c r="Q337" s="33">
        <v>432.75</v>
      </c>
      <c r="R337" s="31">
        <v>1023</v>
      </c>
      <c r="S337" s="32">
        <v>7.4</v>
      </c>
      <c r="T337" s="32">
        <v>3.2</v>
      </c>
      <c r="U337" s="47">
        <v>2.36</v>
      </c>
      <c r="V337" s="34">
        <v>17041</v>
      </c>
      <c r="W337" s="32">
        <v>17.600000000000001</v>
      </c>
      <c r="X337" s="32">
        <v>5.3</v>
      </c>
      <c r="Y337" s="44">
        <v>3.34</v>
      </c>
      <c r="Z337" s="13"/>
    </row>
    <row r="338" spans="1:26" ht="43.15" customHeight="1" x14ac:dyDescent="0.35">
      <c r="A338" s="29" t="s">
        <v>1357</v>
      </c>
      <c r="B338" s="28" t="s">
        <v>1360</v>
      </c>
      <c r="C338" s="28" t="s">
        <v>1201</v>
      </c>
      <c r="D338" s="30" t="s">
        <v>1358</v>
      </c>
      <c r="E338" s="111" t="str">
        <f t="shared" si="15"/>
        <v>Less than 100 Claims - lower validity</v>
      </c>
      <c r="F338" s="111" t="str">
        <f t="shared" si="16"/>
        <v>Less than 100 Claims - lower validity</v>
      </c>
      <c r="G338" s="111" t="str">
        <f t="shared" si="17"/>
        <v>More than 100 Claims  - higher validity</v>
      </c>
      <c r="H338" s="28" t="s">
        <v>1359</v>
      </c>
      <c r="I338" s="28">
        <v>46714</v>
      </c>
      <c r="J338" s="35" t="s">
        <v>472</v>
      </c>
      <c r="K338" s="28" t="s">
        <v>46</v>
      </c>
      <c r="L338" s="28">
        <v>4</v>
      </c>
      <c r="M338" s="31">
        <v>2072</v>
      </c>
      <c r="N338" s="32">
        <v>1.2</v>
      </c>
      <c r="O338" s="32">
        <v>0.3</v>
      </c>
      <c r="P338" s="47">
        <v>4.47</v>
      </c>
      <c r="Q338" s="33">
        <v>304.14</v>
      </c>
      <c r="R338" s="31">
        <v>74</v>
      </c>
      <c r="S338" s="32">
        <v>0.4</v>
      </c>
      <c r="T338" s="32">
        <v>0.2</v>
      </c>
      <c r="U338" s="47">
        <v>2.12</v>
      </c>
      <c r="V338" s="34">
        <v>12224</v>
      </c>
      <c r="W338" s="32">
        <v>1.5</v>
      </c>
      <c r="X338" s="32">
        <v>0.4</v>
      </c>
      <c r="Y338" s="44">
        <v>3.55</v>
      </c>
      <c r="Z338" s="13"/>
    </row>
    <row r="339" spans="1:26" ht="43.15" customHeight="1" x14ac:dyDescent="0.35">
      <c r="A339" s="29" t="s">
        <v>1361</v>
      </c>
      <c r="B339" s="28" t="s">
        <v>1364</v>
      </c>
      <c r="C339" s="28" t="s">
        <v>1201</v>
      </c>
      <c r="D339" s="30" t="s">
        <v>1362</v>
      </c>
      <c r="E339" s="111" t="str">
        <f t="shared" si="15"/>
        <v>More than 100 Claims  - higher validity</v>
      </c>
      <c r="F339" s="111" t="str">
        <f t="shared" si="16"/>
        <v>More than 100 Claims  - higher validity</v>
      </c>
      <c r="G339" s="111" t="str">
        <f t="shared" si="17"/>
        <v>More than 100 Claims  - higher validity</v>
      </c>
      <c r="H339" s="28" t="s">
        <v>1363</v>
      </c>
      <c r="I339" s="28">
        <v>46563</v>
      </c>
      <c r="J339" s="28" t="s">
        <v>429</v>
      </c>
      <c r="K339" s="28" t="s">
        <v>46</v>
      </c>
      <c r="L339" s="28">
        <v>4</v>
      </c>
      <c r="M339" s="31">
        <v>3283</v>
      </c>
      <c r="N339" s="32">
        <v>0.5</v>
      </c>
      <c r="O339" s="32">
        <v>0.1</v>
      </c>
      <c r="P339" s="47">
        <v>4.3600000000000003</v>
      </c>
      <c r="Q339" s="33">
        <v>299.60000000000002</v>
      </c>
      <c r="R339" s="31">
        <v>138</v>
      </c>
      <c r="S339" s="32">
        <v>0.2</v>
      </c>
      <c r="T339" s="32">
        <v>0.1</v>
      </c>
      <c r="U339" s="47">
        <v>1.8</v>
      </c>
      <c r="V339" s="34">
        <v>10126</v>
      </c>
      <c r="W339" s="32">
        <v>0.6</v>
      </c>
      <c r="X339" s="32">
        <v>0.2</v>
      </c>
      <c r="Y339" s="44">
        <v>3.18</v>
      </c>
      <c r="Z339" s="13"/>
    </row>
    <row r="340" spans="1:26" ht="29.1" customHeight="1" x14ac:dyDescent="0.35">
      <c r="A340" s="29" t="s">
        <v>1365</v>
      </c>
      <c r="B340" s="28" t="s">
        <v>1368</v>
      </c>
      <c r="C340" s="28" t="s">
        <v>1201</v>
      </c>
      <c r="D340" s="30" t="s">
        <v>1366</v>
      </c>
      <c r="E340" s="111" t="str">
        <f t="shared" si="15"/>
        <v>More than 100 Claims  - higher validity</v>
      </c>
      <c r="F340" s="111" t="str">
        <f t="shared" si="16"/>
        <v>More than 100 Claims  - higher validity</v>
      </c>
      <c r="G340" s="111" t="str">
        <f t="shared" si="17"/>
        <v>More than 100 Claims  - higher validity</v>
      </c>
      <c r="H340" s="28" t="s">
        <v>1367</v>
      </c>
      <c r="I340" s="28">
        <v>47747</v>
      </c>
      <c r="J340" s="35" t="s">
        <v>1369</v>
      </c>
      <c r="K340" s="28" t="s">
        <v>46</v>
      </c>
      <c r="L340" s="28">
        <v>2</v>
      </c>
      <c r="M340" s="31">
        <v>21109</v>
      </c>
      <c r="N340" s="32">
        <v>3.7</v>
      </c>
      <c r="O340" s="32">
        <v>1</v>
      </c>
      <c r="P340" s="47">
        <v>3.65</v>
      </c>
      <c r="Q340" s="33">
        <v>247.27</v>
      </c>
      <c r="R340" s="31">
        <v>866</v>
      </c>
      <c r="S340" s="32">
        <v>2.2000000000000002</v>
      </c>
      <c r="T340" s="32">
        <v>1</v>
      </c>
      <c r="U340" s="47">
        <v>2.13</v>
      </c>
      <c r="V340" s="34">
        <v>12175</v>
      </c>
      <c r="W340" s="32">
        <v>5.9</v>
      </c>
      <c r="X340" s="32">
        <v>2</v>
      </c>
      <c r="Y340" s="44">
        <v>2.88</v>
      </c>
      <c r="Z340" s="13"/>
    </row>
    <row r="341" spans="1:26" ht="29.1" customHeight="1" x14ac:dyDescent="0.35">
      <c r="A341" s="29" t="s">
        <v>1370</v>
      </c>
      <c r="B341" s="28" t="s">
        <v>1270</v>
      </c>
      <c r="C341" s="28" t="s">
        <v>1201</v>
      </c>
      <c r="D341" s="30" t="s">
        <v>1371</v>
      </c>
      <c r="E341" s="111" t="str">
        <f t="shared" si="15"/>
        <v>More than 100 Claims  - higher validity</v>
      </c>
      <c r="F341" s="111" t="str">
        <f t="shared" si="16"/>
        <v>More than 100 Claims  - higher validity</v>
      </c>
      <c r="G341" s="111" t="str">
        <f t="shared" si="17"/>
        <v>More than 100 Claims  - higher validity</v>
      </c>
      <c r="H341" s="28" t="s">
        <v>1372</v>
      </c>
      <c r="I341" s="28">
        <v>46260</v>
      </c>
      <c r="J341" s="28" t="s">
        <v>396</v>
      </c>
      <c r="K341" s="28" t="s">
        <v>46</v>
      </c>
      <c r="L341" s="28">
        <v>4</v>
      </c>
      <c r="M341" s="31">
        <v>50501</v>
      </c>
      <c r="N341" s="32">
        <v>45</v>
      </c>
      <c r="O341" s="32">
        <v>11</v>
      </c>
      <c r="P341" s="47">
        <v>4.1100000000000003</v>
      </c>
      <c r="Q341" s="33">
        <v>302.77</v>
      </c>
      <c r="R341" s="31">
        <v>5026</v>
      </c>
      <c r="S341" s="32">
        <v>38.4</v>
      </c>
      <c r="T341" s="32">
        <v>16.899999999999999</v>
      </c>
      <c r="U341" s="47">
        <v>2.2799999999999998</v>
      </c>
      <c r="V341" s="34">
        <v>16852</v>
      </c>
      <c r="W341" s="32">
        <v>83.4</v>
      </c>
      <c r="X341" s="32">
        <v>27.8</v>
      </c>
      <c r="Y341" s="44">
        <v>3</v>
      </c>
      <c r="Z341" s="13"/>
    </row>
    <row r="342" spans="1:26" ht="29.1" customHeight="1" x14ac:dyDescent="0.35">
      <c r="A342" s="29" t="s">
        <v>1373</v>
      </c>
      <c r="B342" s="28" t="s">
        <v>1376</v>
      </c>
      <c r="C342" s="28" t="s">
        <v>1201</v>
      </c>
      <c r="D342" s="30" t="s">
        <v>1374</v>
      </c>
      <c r="E342" s="111" t="str">
        <f t="shared" si="15"/>
        <v>More than 100 Claims  - higher validity</v>
      </c>
      <c r="F342" s="111" t="str">
        <f t="shared" si="16"/>
        <v>More than 100 Claims  - higher validity</v>
      </c>
      <c r="G342" s="111" t="str">
        <f t="shared" si="17"/>
        <v>More than 100 Claims  - higher validity</v>
      </c>
      <c r="H342" s="28" t="s">
        <v>1375</v>
      </c>
      <c r="I342" s="28">
        <v>47025</v>
      </c>
      <c r="J342" s="28" t="s">
        <v>79</v>
      </c>
      <c r="K342" s="28" t="s">
        <v>46</v>
      </c>
      <c r="L342" s="28">
        <v>3</v>
      </c>
      <c r="M342" s="31">
        <v>6788</v>
      </c>
      <c r="N342" s="32">
        <v>1.1000000000000001</v>
      </c>
      <c r="O342" s="32">
        <v>0.2</v>
      </c>
      <c r="P342" s="47">
        <v>4.67</v>
      </c>
      <c r="Q342" s="33">
        <v>315.77</v>
      </c>
      <c r="R342" s="31">
        <v>283</v>
      </c>
      <c r="S342" s="32">
        <v>0.1</v>
      </c>
      <c r="T342" s="32">
        <v>0.2</v>
      </c>
      <c r="U342" s="47">
        <v>0.68</v>
      </c>
      <c r="V342" s="34">
        <v>3885</v>
      </c>
      <c r="W342" s="32">
        <v>1.2</v>
      </c>
      <c r="X342" s="32">
        <v>0.4</v>
      </c>
      <c r="Y342" s="44">
        <v>2.82</v>
      </c>
      <c r="Z342" s="13"/>
    </row>
    <row r="343" spans="1:26" ht="29.1" customHeight="1" x14ac:dyDescent="0.35">
      <c r="A343" s="29" t="s">
        <v>1377</v>
      </c>
      <c r="B343" s="28" t="s">
        <v>1380</v>
      </c>
      <c r="C343" s="28" t="s">
        <v>1201</v>
      </c>
      <c r="D343" s="30" t="s">
        <v>1378</v>
      </c>
      <c r="E343" s="111" t="str">
        <f t="shared" si="15"/>
        <v>More than 100 Claims  - higher validity</v>
      </c>
      <c r="F343" s="111" t="str">
        <f t="shared" si="16"/>
        <v>More than 100 Claims  - higher validity</v>
      </c>
      <c r="G343" s="111" t="str">
        <f t="shared" si="17"/>
        <v>More than 100 Claims  - higher validity</v>
      </c>
      <c r="H343" s="28" t="s">
        <v>1379</v>
      </c>
      <c r="I343" s="28">
        <v>46016</v>
      </c>
      <c r="J343" s="28" t="s">
        <v>396</v>
      </c>
      <c r="K343" s="28" t="s">
        <v>46</v>
      </c>
      <c r="L343" s="28">
        <v>3</v>
      </c>
      <c r="M343" s="31">
        <v>8375</v>
      </c>
      <c r="N343" s="32">
        <v>8.1</v>
      </c>
      <c r="O343" s="32">
        <v>1.8</v>
      </c>
      <c r="P343" s="47">
        <v>4.46</v>
      </c>
      <c r="Q343" s="33">
        <v>335.91</v>
      </c>
      <c r="R343" s="31">
        <v>415</v>
      </c>
      <c r="S343" s="32">
        <v>2</v>
      </c>
      <c r="T343" s="32">
        <v>1</v>
      </c>
      <c r="U343" s="47">
        <v>2.0499999999999998</v>
      </c>
      <c r="V343" s="34">
        <v>12827</v>
      </c>
      <c r="W343" s="32">
        <v>10.1</v>
      </c>
      <c r="X343" s="32">
        <v>2.8</v>
      </c>
      <c r="Y343" s="44">
        <v>3.62</v>
      </c>
      <c r="Z343" s="13"/>
    </row>
    <row r="344" spans="1:26" ht="43.15" customHeight="1" x14ac:dyDescent="0.35">
      <c r="A344" s="29" t="s">
        <v>1381</v>
      </c>
      <c r="B344" s="28" t="s">
        <v>1384</v>
      </c>
      <c r="C344" s="28" t="s">
        <v>1201</v>
      </c>
      <c r="D344" s="30" t="s">
        <v>1382</v>
      </c>
      <c r="E344" s="111" t="str">
        <f t="shared" si="15"/>
        <v>More than 100 Claims  - higher validity</v>
      </c>
      <c r="F344" s="111" t="str">
        <f t="shared" si="16"/>
        <v>More than 100 Claims  - higher validity</v>
      </c>
      <c r="G344" s="111" t="str">
        <f t="shared" si="17"/>
        <v>More than 100 Claims  - higher validity</v>
      </c>
      <c r="H344" s="28" t="s">
        <v>1383</v>
      </c>
      <c r="I344" s="28">
        <v>47303</v>
      </c>
      <c r="J344" s="35" t="s">
        <v>1295</v>
      </c>
      <c r="K344" s="28" t="s">
        <v>46</v>
      </c>
      <c r="L344" s="28">
        <v>4</v>
      </c>
      <c r="M344" s="31">
        <v>7971</v>
      </c>
      <c r="N344" s="32">
        <v>4.7</v>
      </c>
      <c r="O344" s="32">
        <v>1.2</v>
      </c>
      <c r="P344" s="47">
        <v>3.91</v>
      </c>
      <c r="Q344" s="33">
        <v>286.51</v>
      </c>
      <c r="R344" s="31">
        <v>838</v>
      </c>
      <c r="S344" s="32">
        <v>5.4</v>
      </c>
      <c r="T344" s="32">
        <v>2.2000000000000002</v>
      </c>
      <c r="U344" s="47">
        <v>2.48</v>
      </c>
      <c r="V344" s="34">
        <v>17386</v>
      </c>
      <c r="W344" s="32">
        <v>10.1</v>
      </c>
      <c r="X344" s="32">
        <v>3.4</v>
      </c>
      <c r="Y344" s="44">
        <v>2.99</v>
      </c>
      <c r="Z344" s="13"/>
    </row>
    <row r="345" spans="1:26" ht="29.1" customHeight="1" x14ac:dyDescent="0.35">
      <c r="A345" s="29" t="s">
        <v>1385</v>
      </c>
      <c r="B345" s="28" t="s">
        <v>1388</v>
      </c>
      <c r="C345" s="28" t="s">
        <v>1201</v>
      </c>
      <c r="D345" s="30" t="s">
        <v>1386</v>
      </c>
      <c r="E345" s="111" t="str">
        <f t="shared" si="15"/>
        <v>More than 100 Claims  - higher validity</v>
      </c>
      <c r="F345" s="111" t="str">
        <f t="shared" si="16"/>
        <v>More than 100 Claims  - higher validity</v>
      </c>
      <c r="G345" s="111" t="str">
        <f t="shared" si="17"/>
        <v>More than 100 Claims  - higher validity</v>
      </c>
      <c r="H345" s="28" t="s">
        <v>1387</v>
      </c>
      <c r="I345" s="28">
        <v>46311</v>
      </c>
      <c r="J345" s="28" t="s">
        <v>997</v>
      </c>
      <c r="K345" s="28" t="s">
        <v>46</v>
      </c>
      <c r="L345" s="28">
        <v>3</v>
      </c>
      <c r="M345" s="31">
        <v>5212</v>
      </c>
      <c r="N345" s="32">
        <v>2.7</v>
      </c>
      <c r="O345" s="32">
        <v>0.8</v>
      </c>
      <c r="P345" s="47">
        <v>3.37</v>
      </c>
      <c r="Q345" s="33">
        <v>250.57</v>
      </c>
      <c r="R345" s="31">
        <v>371</v>
      </c>
      <c r="S345" s="32">
        <v>1.7</v>
      </c>
      <c r="T345" s="32">
        <v>1.1000000000000001</v>
      </c>
      <c r="U345" s="47">
        <v>1.54</v>
      </c>
      <c r="V345" s="34">
        <v>10009</v>
      </c>
      <c r="W345" s="32">
        <v>4.5</v>
      </c>
      <c r="X345" s="32">
        <v>1.9</v>
      </c>
      <c r="Y345" s="44">
        <v>2.31</v>
      </c>
      <c r="Z345" s="13"/>
    </row>
    <row r="346" spans="1:26" ht="29.1" customHeight="1" x14ac:dyDescent="0.35">
      <c r="A346" s="29" t="s">
        <v>1389</v>
      </c>
      <c r="B346" s="28" t="s">
        <v>1392</v>
      </c>
      <c r="C346" s="28" t="s">
        <v>1201</v>
      </c>
      <c r="D346" s="30" t="s">
        <v>1390</v>
      </c>
      <c r="E346" s="111" t="str">
        <f t="shared" si="15"/>
        <v>More than 100 Claims  - higher validity</v>
      </c>
      <c r="F346" s="111" t="str">
        <f t="shared" si="16"/>
        <v>More than 100 Claims  - higher validity</v>
      </c>
      <c r="G346" s="111" t="str">
        <f t="shared" si="17"/>
        <v>More than 100 Claims  - higher validity</v>
      </c>
      <c r="H346" s="28" t="s">
        <v>1391</v>
      </c>
      <c r="I346" s="28">
        <v>46750</v>
      </c>
      <c r="J346" s="28" t="s">
        <v>1257</v>
      </c>
      <c r="K346" s="28" t="s">
        <v>46</v>
      </c>
      <c r="L346" s="28">
        <v>4</v>
      </c>
      <c r="M346" s="31">
        <v>4198</v>
      </c>
      <c r="N346" s="32">
        <v>3.7</v>
      </c>
      <c r="O346" s="32">
        <v>0.6</v>
      </c>
      <c r="P346" s="47">
        <v>5.77</v>
      </c>
      <c r="Q346" s="33">
        <v>400.21</v>
      </c>
      <c r="R346" s="31">
        <v>135</v>
      </c>
      <c r="S346" s="32">
        <v>0.7</v>
      </c>
      <c r="T346" s="32">
        <v>0.3</v>
      </c>
      <c r="U346" s="47">
        <v>2.84</v>
      </c>
      <c r="V346" s="34">
        <v>17682</v>
      </c>
      <c r="W346" s="32">
        <v>4.5</v>
      </c>
      <c r="X346" s="32">
        <v>0.9</v>
      </c>
      <c r="Y346" s="44">
        <v>4.95</v>
      </c>
      <c r="Z346" s="13"/>
    </row>
    <row r="347" spans="1:26" ht="14.1" customHeight="1" x14ac:dyDescent="0.35">
      <c r="A347" s="29" t="s">
        <v>1393</v>
      </c>
      <c r="B347" s="28" t="s">
        <v>1396</v>
      </c>
      <c r="C347" s="28" t="s">
        <v>1201</v>
      </c>
      <c r="D347" s="36" t="s">
        <v>1394</v>
      </c>
      <c r="E347" s="111" t="str">
        <f t="shared" si="15"/>
        <v>More than 100 Claims  - higher validity</v>
      </c>
      <c r="F347" s="111" t="str">
        <f t="shared" si="16"/>
        <v>More than 100 Claims  - higher validity</v>
      </c>
      <c r="G347" s="111" t="str">
        <f t="shared" si="17"/>
        <v>More than 100 Claims  - higher validity</v>
      </c>
      <c r="H347" s="28" t="s">
        <v>1395</v>
      </c>
      <c r="I347" s="28">
        <v>46176</v>
      </c>
      <c r="J347" s="28" t="s">
        <v>79</v>
      </c>
      <c r="K347" s="28" t="s">
        <v>46</v>
      </c>
      <c r="L347" s="28">
        <v>4</v>
      </c>
      <c r="M347" s="31">
        <v>6283</v>
      </c>
      <c r="N347" s="32">
        <v>1.3</v>
      </c>
      <c r="O347" s="32">
        <v>0.3</v>
      </c>
      <c r="P347" s="47">
        <v>4.82</v>
      </c>
      <c r="Q347" s="33">
        <v>351.09</v>
      </c>
      <c r="R347" s="31">
        <v>217</v>
      </c>
      <c r="S347" s="32">
        <v>0.4</v>
      </c>
      <c r="T347" s="32">
        <v>0.2</v>
      </c>
      <c r="U347" s="47">
        <v>2.08</v>
      </c>
      <c r="V347" s="34">
        <v>12715</v>
      </c>
      <c r="W347" s="32">
        <v>1.8</v>
      </c>
      <c r="X347" s="32">
        <v>0.5</v>
      </c>
      <c r="Y347" s="44">
        <v>3.63</v>
      </c>
      <c r="Z347" s="13"/>
    </row>
    <row r="348" spans="1:26" ht="29.1" customHeight="1" x14ac:dyDescent="0.35">
      <c r="A348" s="29" t="s">
        <v>1397</v>
      </c>
      <c r="B348" s="28" t="s">
        <v>1368</v>
      </c>
      <c r="C348" s="28" t="s">
        <v>1201</v>
      </c>
      <c r="D348" s="36" t="s">
        <v>1398</v>
      </c>
      <c r="E348" s="111" t="str">
        <f t="shared" si="15"/>
        <v>More than 100 Claims  - higher validity</v>
      </c>
      <c r="F348" s="111" t="str">
        <f t="shared" si="16"/>
        <v>More than 100 Claims  - higher validity</v>
      </c>
      <c r="G348" s="111" t="str">
        <f t="shared" si="17"/>
        <v>More than 100 Claims  - higher validity</v>
      </c>
      <c r="H348" s="35" t="s">
        <v>1399</v>
      </c>
      <c r="I348" s="28">
        <v>47750</v>
      </c>
      <c r="J348" s="28" t="s">
        <v>396</v>
      </c>
      <c r="K348" s="28" t="s">
        <v>46</v>
      </c>
      <c r="L348" s="28">
        <v>3</v>
      </c>
      <c r="M348" s="31">
        <v>10923</v>
      </c>
      <c r="N348" s="32">
        <v>3</v>
      </c>
      <c r="O348" s="32">
        <v>0.6</v>
      </c>
      <c r="P348" s="47">
        <v>5.0199999999999996</v>
      </c>
      <c r="Q348" s="33">
        <v>335.22</v>
      </c>
      <c r="R348" s="31">
        <v>972</v>
      </c>
      <c r="S348" s="32">
        <v>2</v>
      </c>
      <c r="T348" s="32">
        <v>0.9</v>
      </c>
      <c r="U348" s="47">
        <v>2.25</v>
      </c>
      <c r="V348" s="34">
        <v>12719</v>
      </c>
      <c r="W348" s="32">
        <v>4.9000000000000004</v>
      </c>
      <c r="X348" s="32">
        <v>1.5</v>
      </c>
      <c r="Y348" s="44">
        <v>3.37</v>
      </c>
      <c r="Z348" s="13"/>
    </row>
    <row r="349" spans="1:26" ht="29.1" customHeight="1" x14ac:dyDescent="0.35">
      <c r="A349" s="29" t="s">
        <v>1400</v>
      </c>
      <c r="B349" s="28" t="s">
        <v>1403</v>
      </c>
      <c r="C349" s="28" t="s">
        <v>1201</v>
      </c>
      <c r="D349" s="30" t="s">
        <v>1401</v>
      </c>
      <c r="E349" s="111" t="str">
        <f t="shared" si="15"/>
        <v>Less than 100 Claims - lower validity</v>
      </c>
      <c r="F349" s="111" t="str">
        <f t="shared" si="16"/>
        <v>Less than 100 Claims - lower validity</v>
      </c>
      <c r="G349" s="111" t="str">
        <f t="shared" si="17"/>
        <v>More than 100 Claims  - higher validity</v>
      </c>
      <c r="H349" s="28" t="s">
        <v>1402</v>
      </c>
      <c r="I349" s="28">
        <v>46725</v>
      </c>
      <c r="J349" s="28" t="s">
        <v>1257</v>
      </c>
      <c r="K349" s="28" t="s">
        <v>46</v>
      </c>
      <c r="L349" s="28">
        <v>4</v>
      </c>
      <c r="M349" s="31">
        <v>3288</v>
      </c>
      <c r="N349" s="32">
        <v>2</v>
      </c>
      <c r="O349" s="32">
        <v>0.3</v>
      </c>
      <c r="P349" s="47">
        <v>5.86</v>
      </c>
      <c r="Q349" s="33">
        <v>404.14</v>
      </c>
      <c r="R349" s="31">
        <v>44</v>
      </c>
      <c r="S349" s="32">
        <v>0.3</v>
      </c>
      <c r="T349" s="32">
        <v>0.1</v>
      </c>
      <c r="U349" s="47">
        <v>2.5499999999999998</v>
      </c>
      <c r="V349" s="34">
        <v>15450</v>
      </c>
      <c r="W349" s="32">
        <v>2.2999999999999998</v>
      </c>
      <c r="X349" s="32">
        <v>0.4</v>
      </c>
      <c r="Y349" s="44">
        <v>5.05</v>
      </c>
      <c r="Z349" s="13"/>
    </row>
    <row r="350" spans="1:26" ht="43.15" customHeight="1" x14ac:dyDescent="0.35">
      <c r="A350" s="29" t="s">
        <v>1404</v>
      </c>
      <c r="B350" s="28" t="s">
        <v>1407</v>
      </c>
      <c r="C350" s="28" t="s">
        <v>1201</v>
      </c>
      <c r="D350" s="36" t="s">
        <v>1405</v>
      </c>
      <c r="E350" s="111" t="str">
        <f t="shared" si="15"/>
        <v>Less than 100 Claims - lower validity</v>
      </c>
      <c r="F350" s="111" t="str">
        <f t="shared" si="16"/>
        <v>Less than 100 Claims - lower validity</v>
      </c>
      <c r="G350" s="111" t="str">
        <f t="shared" si="17"/>
        <v>More than 100 Claims  - higher validity</v>
      </c>
      <c r="H350" s="28" t="s">
        <v>1406</v>
      </c>
      <c r="I350" s="28">
        <v>46534</v>
      </c>
      <c r="J350" s="35" t="s">
        <v>472</v>
      </c>
      <c r="K350" s="28" t="s">
        <v>46</v>
      </c>
      <c r="L350" s="28">
        <v>4</v>
      </c>
      <c r="M350" s="31">
        <v>977</v>
      </c>
      <c r="N350" s="32">
        <v>0.2</v>
      </c>
      <c r="O350" s="32">
        <v>0.1</v>
      </c>
      <c r="P350" s="47">
        <v>4.46</v>
      </c>
      <c r="Q350" s="33">
        <v>333.27</v>
      </c>
      <c r="R350" s="31" t="s">
        <v>8</v>
      </c>
      <c r="S350" s="31" t="s">
        <v>8</v>
      </c>
      <c r="T350" s="31" t="s">
        <v>8</v>
      </c>
      <c r="U350" s="47"/>
      <c r="V350" s="34" t="s">
        <v>8</v>
      </c>
      <c r="W350" s="31" t="s">
        <v>8</v>
      </c>
      <c r="X350" s="31" t="s">
        <v>8</v>
      </c>
      <c r="Y350" s="44"/>
      <c r="Z350" s="13"/>
    </row>
    <row r="351" spans="1:26" ht="29.1" customHeight="1" x14ac:dyDescent="0.35">
      <c r="A351" s="29" t="s">
        <v>1408</v>
      </c>
      <c r="B351" s="28" t="s">
        <v>1411</v>
      </c>
      <c r="C351" s="28" t="s">
        <v>1201</v>
      </c>
      <c r="D351" s="30" t="s">
        <v>1409</v>
      </c>
      <c r="E351" s="111" t="str">
        <f t="shared" si="15"/>
        <v>Less than 100 Claims - lower validity</v>
      </c>
      <c r="F351" s="111" t="str">
        <f t="shared" si="16"/>
        <v>Less than 100 Claims - lower validity</v>
      </c>
      <c r="G351" s="111" t="str">
        <f t="shared" si="17"/>
        <v>More than 100 Claims  - higher validity</v>
      </c>
      <c r="H351" s="28" t="s">
        <v>1410</v>
      </c>
      <c r="I351" s="28">
        <v>46052</v>
      </c>
      <c r="J351" s="28" t="s">
        <v>79</v>
      </c>
      <c r="K351" s="28" t="s">
        <v>46</v>
      </c>
      <c r="L351" s="28">
        <v>4</v>
      </c>
      <c r="M351" s="31">
        <v>616</v>
      </c>
      <c r="N351" s="32">
        <v>0.9</v>
      </c>
      <c r="O351" s="32">
        <v>0.2</v>
      </c>
      <c r="P351" s="47">
        <v>4.46</v>
      </c>
      <c r="Q351" s="33">
        <v>324.14999999999998</v>
      </c>
      <c r="R351" s="31" t="s">
        <v>8</v>
      </c>
      <c r="S351" s="31" t="s">
        <v>8</v>
      </c>
      <c r="T351" s="31" t="s">
        <v>8</v>
      </c>
      <c r="U351" s="47"/>
      <c r="V351" s="34" t="s">
        <v>8</v>
      </c>
      <c r="W351" s="31" t="s">
        <v>8</v>
      </c>
      <c r="X351" s="31" t="s">
        <v>8</v>
      </c>
      <c r="Y351" s="44"/>
      <c r="Z351" s="13"/>
    </row>
    <row r="352" spans="1:26" ht="29.1" customHeight="1" x14ac:dyDescent="0.35">
      <c r="A352" s="29" t="s">
        <v>1412</v>
      </c>
      <c r="B352" s="28" t="s">
        <v>210</v>
      </c>
      <c r="C352" s="28" t="s">
        <v>1201</v>
      </c>
      <c r="D352" s="30" t="s">
        <v>1413</v>
      </c>
      <c r="E352" s="111" t="str">
        <f t="shared" si="15"/>
        <v>More than 100 Claims  - higher validity</v>
      </c>
      <c r="F352" s="111" t="str">
        <f t="shared" si="16"/>
        <v>More than 100 Claims  - higher validity</v>
      </c>
      <c r="G352" s="111" t="str">
        <f t="shared" si="17"/>
        <v>More than 100 Claims  - higher validity</v>
      </c>
      <c r="H352" s="28" t="s">
        <v>1414</v>
      </c>
      <c r="I352" s="28">
        <v>47905</v>
      </c>
      <c r="J352" s="28" t="s">
        <v>997</v>
      </c>
      <c r="K352" s="28" t="s">
        <v>46</v>
      </c>
      <c r="L352" s="28">
        <v>5</v>
      </c>
      <c r="M352" s="31">
        <v>10740</v>
      </c>
      <c r="N352" s="32">
        <v>3.4</v>
      </c>
      <c r="O352" s="32">
        <v>0.9</v>
      </c>
      <c r="P352" s="47">
        <v>3.8</v>
      </c>
      <c r="Q352" s="33">
        <v>267.68</v>
      </c>
      <c r="R352" s="31">
        <v>1260</v>
      </c>
      <c r="S352" s="32">
        <v>3.7</v>
      </c>
      <c r="T352" s="32">
        <v>1.5</v>
      </c>
      <c r="U352" s="47">
        <v>2.48</v>
      </c>
      <c r="V352" s="34">
        <v>15411</v>
      </c>
      <c r="W352" s="32">
        <v>7.2</v>
      </c>
      <c r="X352" s="32">
        <v>2.4</v>
      </c>
      <c r="Y352" s="44">
        <v>2.97</v>
      </c>
      <c r="Z352" s="13"/>
    </row>
    <row r="353" spans="1:26" ht="29.1" customHeight="1" x14ac:dyDescent="0.35">
      <c r="A353" s="29" t="s">
        <v>1415</v>
      </c>
      <c r="B353" s="28" t="s">
        <v>725</v>
      </c>
      <c r="C353" s="28" t="s">
        <v>1201</v>
      </c>
      <c r="D353" s="30" t="s">
        <v>1416</v>
      </c>
      <c r="E353" s="111" t="str">
        <f t="shared" si="15"/>
        <v>More than 100 Claims  - higher validity</v>
      </c>
      <c r="F353" s="111" t="str">
        <f t="shared" si="16"/>
        <v>More than 100 Claims  - higher validity</v>
      </c>
      <c r="G353" s="111" t="str">
        <f t="shared" si="17"/>
        <v>More than 100 Claims  - higher validity</v>
      </c>
      <c r="H353" s="28" t="s">
        <v>1417</v>
      </c>
      <c r="I353" s="28">
        <v>47201</v>
      </c>
      <c r="J353" s="28" t="s">
        <v>79</v>
      </c>
      <c r="K353" s="28" t="s">
        <v>46</v>
      </c>
      <c r="L353" s="28">
        <v>4</v>
      </c>
      <c r="M353" s="31">
        <v>10662</v>
      </c>
      <c r="N353" s="32">
        <v>5.4</v>
      </c>
      <c r="O353" s="32">
        <v>1.4</v>
      </c>
      <c r="P353" s="47">
        <v>3.9</v>
      </c>
      <c r="Q353" s="33">
        <v>288.51</v>
      </c>
      <c r="R353" s="31">
        <v>646</v>
      </c>
      <c r="S353" s="32">
        <v>2.8</v>
      </c>
      <c r="T353" s="32">
        <v>1.5</v>
      </c>
      <c r="U353" s="47">
        <v>1.85</v>
      </c>
      <c r="V353" s="34">
        <v>11873</v>
      </c>
      <c r="W353" s="32">
        <v>8.1999999999999993</v>
      </c>
      <c r="X353" s="32">
        <v>2.9</v>
      </c>
      <c r="Y353" s="44">
        <v>2.84</v>
      </c>
      <c r="Z353" s="13"/>
    </row>
    <row r="354" spans="1:26" ht="43.15" customHeight="1" x14ac:dyDescent="0.35">
      <c r="A354" s="29" t="s">
        <v>1418</v>
      </c>
      <c r="B354" s="28" t="s">
        <v>1380</v>
      </c>
      <c r="C354" s="28" t="s">
        <v>1201</v>
      </c>
      <c r="D354" s="30" t="s">
        <v>1419</v>
      </c>
      <c r="E354" s="111" t="str">
        <f t="shared" si="15"/>
        <v>More than 100 Claims  - higher validity</v>
      </c>
      <c r="F354" s="111" t="str">
        <f t="shared" si="16"/>
        <v>More than 100 Claims  - higher validity</v>
      </c>
      <c r="G354" s="111" t="str">
        <f t="shared" si="17"/>
        <v>More than 100 Claims  - higher validity</v>
      </c>
      <c r="H354" s="28" t="s">
        <v>1420</v>
      </c>
      <c r="I354" s="28">
        <v>46011</v>
      </c>
      <c r="J354" s="35" t="s">
        <v>1221</v>
      </c>
      <c r="K354" s="28" t="s">
        <v>46</v>
      </c>
      <c r="L354" s="28">
        <v>3</v>
      </c>
      <c r="M354" s="31">
        <v>9949</v>
      </c>
      <c r="N354" s="32">
        <v>7.6</v>
      </c>
      <c r="O354" s="32">
        <v>2.1</v>
      </c>
      <c r="P354" s="47">
        <v>3.72</v>
      </c>
      <c r="Q354" s="33">
        <v>275.72000000000003</v>
      </c>
      <c r="R354" s="31">
        <v>587</v>
      </c>
      <c r="S354" s="32">
        <v>5.5</v>
      </c>
      <c r="T354" s="32">
        <v>2.2000000000000002</v>
      </c>
      <c r="U354" s="47">
        <v>2.52</v>
      </c>
      <c r="V354" s="34">
        <v>16193</v>
      </c>
      <c r="W354" s="32">
        <v>13.2</v>
      </c>
      <c r="X354" s="32">
        <v>4.3</v>
      </c>
      <c r="Y354" s="44">
        <v>3.1</v>
      </c>
      <c r="Z354" s="13"/>
    </row>
    <row r="355" spans="1:26" ht="43.15" customHeight="1" x14ac:dyDescent="0.35">
      <c r="A355" s="29" t="s">
        <v>1421</v>
      </c>
      <c r="B355" s="28" t="s">
        <v>760</v>
      </c>
      <c r="C355" s="28" t="s">
        <v>1201</v>
      </c>
      <c r="D355" s="30" t="s">
        <v>1422</v>
      </c>
      <c r="E355" s="111" t="str">
        <f t="shared" si="15"/>
        <v>More than 100 Claims  - higher validity</v>
      </c>
      <c r="F355" s="111" t="str">
        <f t="shared" si="16"/>
        <v>More than 100 Claims  - higher validity</v>
      </c>
      <c r="G355" s="111" t="str">
        <f t="shared" si="17"/>
        <v>More than 100 Claims  - higher validity</v>
      </c>
      <c r="H355" s="28" t="s">
        <v>1423</v>
      </c>
      <c r="I355" s="28">
        <v>47546</v>
      </c>
      <c r="J355" s="35" t="s">
        <v>1012</v>
      </c>
      <c r="K355" s="28" t="s">
        <v>46</v>
      </c>
      <c r="L355" s="28">
        <v>5</v>
      </c>
      <c r="M355" s="31">
        <v>7082</v>
      </c>
      <c r="N355" s="32">
        <v>1.2</v>
      </c>
      <c r="O355" s="32">
        <v>0.3</v>
      </c>
      <c r="P355" s="47">
        <v>3.68</v>
      </c>
      <c r="Q355" s="33">
        <v>242.52</v>
      </c>
      <c r="R355" s="31">
        <v>351</v>
      </c>
      <c r="S355" s="32">
        <v>0.5</v>
      </c>
      <c r="T355" s="32">
        <v>0.3</v>
      </c>
      <c r="U355" s="47">
        <v>1.82</v>
      </c>
      <c r="V355" s="34">
        <v>10309</v>
      </c>
      <c r="W355" s="32">
        <v>1.7</v>
      </c>
      <c r="X355" s="32">
        <v>0.6</v>
      </c>
      <c r="Y355" s="44">
        <v>2.87</v>
      </c>
      <c r="Z355" s="13"/>
    </row>
    <row r="356" spans="1:26" ht="29.1" customHeight="1" x14ac:dyDescent="0.35">
      <c r="A356" s="29" t="s">
        <v>1424</v>
      </c>
      <c r="B356" s="28" t="s">
        <v>1426</v>
      </c>
      <c r="C356" s="28" t="s">
        <v>1201</v>
      </c>
      <c r="D356" s="36" t="s">
        <v>155</v>
      </c>
      <c r="E356" s="111" t="str">
        <f t="shared" si="15"/>
        <v>More than 100 Claims  - higher validity</v>
      </c>
      <c r="F356" s="111" t="str">
        <f t="shared" si="16"/>
        <v>More than 100 Claims  - higher validity</v>
      </c>
      <c r="G356" s="111" t="str">
        <f t="shared" si="17"/>
        <v>More than 100 Claims  - higher validity</v>
      </c>
      <c r="H356" s="28" t="s">
        <v>1425</v>
      </c>
      <c r="I356" s="28">
        <v>46321</v>
      </c>
      <c r="J356" s="35" t="s">
        <v>1226</v>
      </c>
      <c r="K356" s="28" t="s">
        <v>46</v>
      </c>
      <c r="L356" s="28">
        <v>4</v>
      </c>
      <c r="M356" s="31">
        <v>27716</v>
      </c>
      <c r="N356" s="32">
        <v>11</v>
      </c>
      <c r="O356" s="32">
        <v>3.4</v>
      </c>
      <c r="P356" s="47">
        <v>3.2</v>
      </c>
      <c r="Q356" s="33">
        <v>236.49</v>
      </c>
      <c r="R356" s="31">
        <v>1942</v>
      </c>
      <c r="S356" s="32">
        <v>6.7</v>
      </c>
      <c r="T356" s="32">
        <v>3.5</v>
      </c>
      <c r="U356" s="47">
        <v>1.94</v>
      </c>
      <c r="V356" s="34">
        <v>12362</v>
      </c>
      <c r="W356" s="32">
        <v>17.7</v>
      </c>
      <c r="X356" s="32">
        <v>6.9</v>
      </c>
      <c r="Y356" s="44">
        <v>2.57</v>
      </c>
      <c r="Z356" s="13"/>
    </row>
    <row r="357" spans="1:26" ht="29.1" customHeight="1" x14ac:dyDescent="0.35">
      <c r="A357" s="29" t="s">
        <v>1427</v>
      </c>
      <c r="B357" s="28" t="s">
        <v>1430</v>
      </c>
      <c r="C357" s="28" t="s">
        <v>1201</v>
      </c>
      <c r="D357" s="30" t="s">
        <v>1428</v>
      </c>
      <c r="E357" s="111" t="str">
        <f t="shared" si="15"/>
        <v>More than 100 Claims  - higher validity</v>
      </c>
      <c r="F357" s="111" t="str">
        <f t="shared" si="16"/>
        <v>More than 100 Claims  - higher validity</v>
      </c>
      <c r="G357" s="111" t="str">
        <f t="shared" si="17"/>
        <v>More than 100 Claims  - higher validity</v>
      </c>
      <c r="H357" s="28" t="s">
        <v>1429</v>
      </c>
      <c r="I357" s="28">
        <v>46307</v>
      </c>
      <c r="J357" s="28" t="s">
        <v>997</v>
      </c>
      <c r="K357" s="28" t="s">
        <v>46</v>
      </c>
      <c r="L357" s="28">
        <v>4</v>
      </c>
      <c r="M357" s="31">
        <v>18150</v>
      </c>
      <c r="N357" s="32">
        <v>6.1</v>
      </c>
      <c r="O357" s="32">
        <v>1.9</v>
      </c>
      <c r="P357" s="47">
        <v>3.27</v>
      </c>
      <c r="Q357" s="33">
        <v>242.7</v>
      </c>
      <c r="R357" s="31">
        <v>1474</v>
      </c>
      <c r="S357" s="32">
        <v>4.5</v>
      </c>
      <c r="T357" s="32">
        <v>2.4</v>
      </c>
      <c r="U357" s="47">
        <v>1.83</v>
      </c>
      <c r="V357" s="34">
        <v>11255</v>
      </c>
      <c r="W357" s="32">
        <v>10.6</v>
      </c>
      <c r="X357" s="32">
        <v>4.3</v>
      </c>
      <c r="Y357" s="44">
        <v>2.46</v>
      </c>
      <c r="Z357" s="13"/>
    </row>
    <row r="358" spans="1:26" ht="29.1" customHeight="1" x14ac:dyDescent="0.35">
      <c r="A358" s="29" t="s">
        <v>1431</v>
      </c>
      <c r="B358" s="28" t="s">
        <v>1270</v>
      </c>
      <c r="C358" s="28" t="s">
        <v>1201</v>
      </c>
      <c r="D358" s="30" t="s">
        <v>1432</v>
      </c>
      <c r="E358" s="111" t="str">
        <f t="shared" si="15"/>
        <v>More than 100 Claims  - higher validity</v>
      </c>
      <c r="F358" s="111" t="str">
        <f t="shared" si="16"/>
        <v>More than 100 Claims  - higher validity</v>
      </c>
      <c r="G358" s="111" t="str">
        <f t="shared" si="17"/>
        <v>More than 100 Claims  - higher validity</v>
      </c>
      <c r="H358" s="35" t="s">
        <v>1433</v>
      </c>
      <c r="I358" s="28">
        <v>46227</v>
      </c>
      <c r="J358" s="35" t="s">
        <v>1221</v>
      </c>
      <c r="K358" s="28" t="s">
        <v>46</v>
      </c>
      <c r="L358" s="28">
        <v>3</v>
      </c>
      <c r="M358" s="31">
        <v>14878</v>
      </c>
      <c r="N358" s="32">
        <v>9</v>
      </c>
      <c r="O358" s="32">
        <v>1.6</v>
      </c>
      <c r="P358" s="47">
        <v>5.51</v>
      </c>
      <c r="Q358" s="33">
        <v>403.7</v>
      </c>
      <c r="R358" s="31">
        <v>1467</v>
      </c>
      <c r="S358" s="32">
        <v>10.3</v>
      </c>
      <c r="T358" s="32">
        <v>3.2</v>
      </c>
      <c r="U358" s="47">
        <v>3.24</v>
      </c>
      <c r="V358" s="34">
        <v>19688</v>
      </c>
      <c r="W358" s="32">
        <v>19.399999999999999</v>
      </c>
      <c r="X358" s="32">
        <v>4.8</v>
      </c>
      <c r="Y358" s="44">
        <v>4.01</v>
      </c>
      <c r="Z358" s="13"/>
    </row>
    <row r="359" spans="1:26" ht="29.1" customHeight="1" x14ac:dyDescent="0.35">
      <c r="A359" s="29" t="s">
        <v>1434</v>
      </c>
      <c r="B359" s="28" t="s">
        <v>1270</v>
      </c>
      <c r="C359" s="28" t="s">
        <v>1201</v>
      </c>
      <c r="D359" s="30" t="s">
        <v>1435</v>
      </c>
      <c r="E359" s="111" t="str">
        <f t="shared" si="15"/>
        <v>Less than 100 Claims - lower validity</v>
      </c>
      <c r="F359" s="111" t="str">
        <f t="shared" si="16"/>
        <v>Less than 100 Claims - lower validity</v>
      </c>
      <c r="G359" s="111" t="str">
        <f t="shared" si="17"/>
        <v>More than 100 Claims  - higher validity</v>
      </c>
      <c r="H359" s="28" t="s">
        <v>1436</v>
      </c>
      <c r="I359" s="28">
        <v>46222</v>
      </c>
      <c r="J359" s="35" t="s">
        <v>1221</v>
      </c>
      <c r="K359" s="28" t="s">
        <v>46</v>
      </c>
      <c r="L359" s="28" t="s">
        <v>140</v>
      </c>
      <c r="M359" s="31">
        <v>440</v>
      </c>
      <c r="N359" s="32">
        <v>0.1</v>
      </c>
      <c r="O359" s="32">
        <v>0</v>
      </c>
      <c r="P359" s="47">
        <v>3.26</v>
      </c>
      <c r="Q359" s="33">
        <v>235.23</v>
      </c>
      <c r="R359" s="31" t="s">
        <v>8</v>
      </c>
      <c r="S359" s="31" t="s">
        <v>8</v>
      </c>
      <c r="T359" s="31" t="s">
        <v>8</v>
      </c>
      <c r="U359" s="47"/>
      <c r="V359" s="34" t="s">
        <v>8</v>
      </c>
      <c r="W359" s="31" t="s">
        <v>8</v>
      </c>
      <c r="X359" s="31" t="s">
        <v>8</v>
      </c>
      <c r="Y359" s="44"/>
      <c r="Z359" s="13"/>
    </row>
    <row r="360" spans="1:26" ht="43.15" customHeight="1" x14ac:dyDescent="0.35">
      <c r="A360" s="29" t="s">
        <v>1437</v>
      </c>
      <c r="B360" s="28" t="s">
        <v>1440</v>
      </c>
      <c r="C360" s="28" t="s">
        <v>1201</v>
      </c>
      <c r="D360" s="30" t="s">
        <v>1438</v>
      </c>
      <c r="E360" s="111" t="str">
        <f t="shared" si="15"/>
        <v>More than 100 Claims  - higher validity</v>
      </c>
      <c r="F360" s="111" t="str">
        <f t="shared" si="16"/>
        <v>More than 100 Claims  - higher validity</v>
      </c>
      <c r="G360" s="111" t="str">
        <f t="shared" si="17"/>
        <v>More than 100 Claims  - higher validity</v>
      </c>
      <c r="H360" s="28" t="s">
        <v>1439</v>
      </c>
      <c r="I360" s="28">
        <v>46580</v>
      </c>
      <c r="J360" s="35" t="s">
        <v>472</v>
      </c>
      <c r="K360" s="28" t="s">
        <v>46</v>
      </c>
      <c r="L360" s="28">
        <v>3</v>
      </c>
      <c r="M360" s="31">
        <v>4433</v>
      </c>
      <c r="N360" s="32">
        <v>1.3</v>
      </c>
      <c r="O360" s="32">
        <v>0.2</v>
      </c>
      <c r="P360" s="47">
        <v>6.14</v>
      </c>
      <c r="Q360" s="33">
        <v>419.82</v>
      </c>
      <c r="R360" s="31">
        <v>231</v>
      </c>
      <c r="S360" s="32">
        <v>0.7</v>
      </c>
      <c r="T360" s="32">
        <v>0.2</v>
      </c>
      <c r="U360" s="47">
        <v>3.64</v>
      </c>
      <c r="V360" s="34">
        <v>20581</v>
      </c>
      <c r="W360" s="32">
        <v>2</v>
      </c>
      <c r="X360" s="32">
        <v>0.4</v>
      </c>
      <c r="Y360" s="44">
        <v>4.99</v>
      </c>
      <c r="Z360" s="13"/>
    </row>
    <row r="361" spans="1:26" ht="29.1" customHeight="1" x14ac:dyDescent="0.35">
      <c r="A361" s="29" t="s">
        <v>1441</v>
      </c>
      <c r="B361" s="28" t="s">
        <v>1444</v>
      </c>
      <c r="C361" s="28" t="s">
        <v>1201</v>
      </c>
      <c r="D361" s="30" t="s">
        <v>1442</v>
      </c>
      <c r="E361" s="111" t="str">
        <f t="shared" si="15"/>
        <v>Less than 100 Claims - lower validity</v>
      </c>
      <c r="F361" s="111" t="str">
        <f t="shared" si="16"/>
        <v>Less than 100 Claims - lower validity</v>
      </c>
      <c r="G361" s="111" t="str">
        <f t="shared" si="17"/>
        <v>More than 100 Claims  - higher validity</v>
      </c>
      <c r="H361" s="28" t="s">
        <v>1443</v>
      </c>
      <c r="I361" s="28">
        <v>46755</v>
      </c>
      <c r="J361" s="28" t="s">
        <v>1257</v>
      </c>
      <c r="K361" s="28" t="s">
        <v>46</v>
      </c>
      <c r="L361" s="28">
        <v>4</v>
      </c>
      <c r="M361" s="31">
        <v>273</v>
      </c>
      <c r="N361" s="32">
        <v>0.4</v>
      </c>
      <c r="O361" s="32">
        <v>0.1</v>
      </c>
      <c r="P361" s="47">
        <v>6.02</v>
      </c>
      <c r="Q361" s="33">
        <v>416.38</v>
      </c>
      <c r="R361" s="31" t="s">
        <v>8</v>
      </c>
      <c r="S361" s="31" t="s">
        <v>8</v>
      </c>
      <c r="T361" s="31" t="s">
        <v>8</v>
      </c>
      <c r="U361" s="47"/>
      <c r="V361" s="34" t="s">
        <v>8</v>
      </c>
      <c r="W361" s="31" t="s">
        <v>8</v>
      </c>
      <c r="X361" s="31" t="s">
        <v>8</v>
      </c>
      <c r="Y361" s="44"/>
      <c r="Z361" s="13"/>
    </row>
    <row r="362" spans="1:26" ht="29.1" customHeight="1" x14ac:dyDescent="0.35">
      <c r="A362" s="29" t="s">
        <v>1445</v>
      </c>
      <c r="B362" s="28" t="s">
        <v>1448</v>
      </c>
      <c r="C362" s="28" t="s">
        <v>1201</v>
      </c>
      <c r="D362" s="36" t="s">
        <v>1446</v>
      </c>
      <c r="E362" s="111" t="str">
        <f t="shared" si="15"/>
        <v>More than 100 Claims  - higher validity</v>
      </c>
      <c r="F362" s="111" t="str">
        <f t="shared" si="16"/>
        <v>More than 100 Claims  - higher validity</v>
      </c>
      <c r="G362" s="111" t="str">
        <f t="shared" si="17"/>
        <v>More than 100 Claims  - higher validity</v>
      </c>
      <c r="H362" s="28" t="s">
        <v>1447</v>
      </c>
      <c r="I362" s="28">
        <v>47630</v>
      </c>
      <c r="J362" s="35" t="s">
        <v>1369</v>
      </c>
      <c r="K362" s="28" t="s">
        <v>46</v>
      </c>
      <c r="L362" s="28">
        <v>4</v>
      </c>
      <c r="M362" s="31">
        <v>2332</v>
      </c>
      <c r="N362" s="32">
        <v>0.3</v>
      </c>
      <c r="O362" s="32">
        <v>0.1</v>
      </c>
      <c r="P362" s="47">
        <v>2.86</v>
      </c>
      <c r="Q362" s="33">
        <v>194.37</v>
      </c>
      <c r="R362" s="31">
        <v>925</v>
      </c>
      <c r="S362" s="32">
        <v>0.8</v>
      </c>
      <c r="T362" s="32">
        <v>0.5</v>
      </c>
      <c r="U362" s="47">
        <v>1.6</v>
      </c>
      <c r="V362" s="34">
        <v>9989</v>
      </c>
      <c r="W362" s="32">
        <v>1.1000000000000001</v>
      </c>
      <c r="X362" s="32">
        <v>0.6</v>
      </c>
      <c r="Y362" s="44">
        <v>1.81</v>
      </c>
      <c r="Z362" s="13"/>
    </row>
    <row r="363" spans="1:26" ht="43.15" customHeight="1" x14ac:dyDescent="0.35">
      <c r="A363" s="29" t="s">
        <v>1449</v>
      </c>
      <c r="B363" s="28" t="s">
        <v>1248</v>
      </c>
      <c r="C363" s="28" t="s">
        <v>1201</v>
      </c>
      <c r="D363" s="36" t="s">
        <v>1450</v>
      </c>
      <c r="E363" s="111" t="str">
        <f t="shared" si="15"/>
        <v>More than 100 Claims  - higher validity</v>
      </c>
      <c r="F363" s="111" t="str">
        <f t="shared" si="16"/>
        <v>More than 100 Claims  - higher validity</v>
      </c>
      <c r="G363" s="111" t="str">
        <f t="shared" si="17"/>
        <v>More than 100 Claims  - higher validity</v>
      </c>
      <c r="H363" s="28" t="s">
        <v>1451</v>
      </c>
      <c r="I363" s="28">
        <v>46825</v>
      </c>
      <c r="J363" s="35" t="s">
        <v>472</v>
      </c>
      <c r="K363" s="28" t="s">
        <v>46</v>
      </c>
      <c r="L363" s="28">
        <v>4</v>
      </c>
      <c r="M363" s="31">
        <v>8208</v>
      </c>
      <c r="N363" s="32">
        <v>7.8</v>
      </c>
      <c r="O363" s="32">
        <v>2</v>
      </c>
      <c r="P363" s="47">
        <v>3.86</v>
      </c>
      <c r="Q363" s="33">
        <v>263.55</v>
      </c>
      <c r="R363" s="31">
        <v>1248</v>
      </c>
      <c r="S363" s="32">
        <v>4.2</v>
      </c>
      <c r="T363" s="32">
        <v>2.4</v>
      </c>
      <c r="U363" s="47">
        <v>1.79</v>
      </c>
      <c r="V363" s="34">
        <v>11538</v>
      </c>
      <c r="W363" s="32">
        <v>12</v>
      </c>
      <c r="X363" s="32">
        <v>4.4000000000000004</v>
      </c>
      <c r="Y363" s="44">
        <v>2.74</v>
      </c>
      <c r="Z363" s="13"/>
    </row>
    <row r="364" spans="1:26" ht="29.1" customHeight="1" x14ac:dyDescent="0.35">
      <c r="A364" s="29" t="s">
        <v>1452</v>
      </c>
      <c r="B364" s="28" t="s">
        <v>1270</v>
      </c>
      <c r="C364" s="28" t="s">
        <v>1201</v>
      </c>
      <c r="D364" s="30" t="s">
        <v>1453</v>
      </c>
      <c r="E364" s="111" t="str">
        <f t="shared" si="15"/>
        <v>More than 100 Claims  - higher validity</v>
      </c>
      <c r="F364" s="111" t="str">
        <f t="shared" si="16"/>
        <v>More than 100 Claims  - higher validity</v>
      </c>
      <c r="G364" s="111" t="str">
        <f t="shared" si="17"/>
        <v>More than 100 Claims  - higher validity</v>
      </c>
      <c r="H364" s="28" t="s">
        <v>1454</v>
      </c>
      <c r="I364" s="28">
        <v>46290</v>
      </c>
      <c r="J364" s="28" t="s">
        <v>396</v>
      </c>
      <c r="K364" s="28" t="s">
        <v>46</v>
      </c>
      <c r="L364" s="28">
        <v>5</v>
      </c>
      <c r="M364" s="31">
        <v>1414</v>
      </c>
      <c r="N364" s="32">
        <v>1.5</v>
      </c>
      <c r="O364" s="32">
        <v>0.4</v>
      </c>
      <c r="P364" s="47">
        <v>3.46</v>
      </c>
      <c r="Q364" s="33">
        <v>255.44</v>
      </c>
      <c r="R364" s="31">
        <v>392</v>
      </c>
      <c r="S364" s="32">
        <v>4.0999999999999996</v>
      </c>
      <c r="T364" s="32">
        <v>1.4</v>
      </c>
      <c r="U364" s="47">
        <v>2.94</v>
      </c>
      <c r="V364" s="34">
        <v>17688</v>
      </c>
      <c r="W364" s="32">
        <v>5.6</v>
      </c>
      <c r="X364" s="32">
        <v>1.8</v>
      </c>
      <c r="Y364" s="44">
        <v>3.07</v>
      </c>
      <c r="Z364" s="13"/>
    </row>
    <row r="365" spans="1:26" ht="29.1" customHeight="1" x14ac:dyDescent="0.35">
      <c r="A365" s="29" t="s">
        <v>1455</v>
      </c>
      <c r="B365" s="28" t="s">
        <v>1458</v>
      </c>
      <c r="C365" s="28" t="s">
        <v>1201</v>
      </c>
      <c r="D365" s="30" t="s">
        <v>1456</v>
      </c>
      <c r="E365" s="111" t="str">
        <f t="shared" si="15"/>
        <v>More than 100 Claims  - higher validity</v>
      </c>
      <c r="F365" s="111" t="str">
        <f t="shared" si="16"/>
        <v>More than 100 Claims  - higher validity</v>
      </c>
      <c r="G365" s="111" t="str">
        <f t="shared" si="17"/>
        <v>More than 100 Claims  - higher validity</v>
      </c>
      <c r="H365" s="28" t="s">
        <v>1457</v>
      </c>
      <c r="I365" s="28">
        <v>46032</v>
      </c>
      <c r="J365" s="28" t="s">
        <v>396</v>
      </c>
      <c r="K365" s="28" t="s">
        <v>46</v>
      </c>
      <c r="L365" s="28">
        <v>4</v>
      </c>
      <c r="M365" s="31">
        <v>9567</v>
      </c>
      <c r="N365" s="32">
        <v>3.6</v>
      </c>
      <c r="O365" s="32">
        <v>0.7</v>
      </c>
      <c r="P365" s="47">
        <v>4.82</v>
      </c>
      <c r="Q365" s="33">
        <v>348.04</v>
      </c>
      <c r="R365" s="31">
        <v>1691</v>
      </c>
      <c r="S365" s="32">
        <v>5.4</v>
      </c>
      <c r="T365" s="32">
        <v>2.1</v>
      </c>
      <c r="U365" s="47">
        <v>2.5499999999999998</v>
      </c>
      <c r="V365" s="34">
        <v>15408</v>
      </c>
      <c r="W365" s="32">
        <v>9</v>
      </c>
      <c r="X365" s="32">
        <v>2.9</v>
      </c>
      <c r="Y365" s="44">
        <v>3.14</v>
      </c>
      <c r="Z365" s="13"/>
    </row>
    <row r="366" spans="1:26" ht="29.1" customHeight="1" x14ac:dyDescent="0.35">
      <c r="A366" s="29" t="s">
        <v>1459</v>
      </c>
      <c r="B366" s="28" t="s">
        <v>1462</v>
      </c>
      <c r="C366" s="28" t="s">
        <v>1201</v>
      </c>
      <c r="D366" s="30" t="s">
        <v>1460</v>
      </c>
      <c r="E366" s="111" t="str">
        <f t="shared" si="15"/>
        <v>Less than 100 Claims - lower validity</v>
      </c>
      <c r="F366" s="111" t="str">
        <f t="shared" si="16"/>
        <v>Less than 100 Claims - lower validity</v>
      </c>
      <c r="G366" s="111" t="str">
        <f t="shared" si="17"/>
        <v>More than 100 Claims  - higher validity</v>
      </c>
      <c r="H366" s="35" t="s">
        <v>1461</v>
      </c>
      <c r="I366" s="28">
        <v>46123</v>
      </c>
      <c r="J366" s="35" t="s">
        <v>1295</v>
      </c>
      <c r="K366" s="28" t="s">
        <v>46</v>
      </c>
      <c r="L366" s="28">
        <v>5</v>
      </c>
      <c r="M366" s="31">
        <v>1986</v>
      </c>
      <c r="N366" s="32">
        <v>2.7</v>
      </c>
      <c r="O366" s="32">
        <v>0.7</v>
      </c>
      <c r="P366" s="47">
        <v>3.72</v>
      </c>
      <c r="Q366" s="33">
        <v>271.79000000000002</v>
      </c>
      <c r="R366" s="31">
        <v>85</v>
      </c>
      <c r="S366" s="32">
        <v>1.1000000000000001</v>
      </c>
      <c r="T366" s="32">
        <v>0.5</v>
      </c>
      <c r="U366" s="47">
        <v>2.39</v>
      </c>
      <c r="V366" s="34">
        <v>14574</v>
      </c>
      <c r="W366" s="32">
        <v>3.8</v>
      </c>
      <c r="X366" s="32">
        <v>1.2</v>
      </c>
      <c r="Y366" s="44">
        <v>3.2</v>
      </c>
      <c r="Z366" s="13"/>
    </row>
    <row r="367" spans="1:26" ht="14.1" customHeight="1" x14ac:dyDescent="0.35">
      <c r="A367" s="29" t="s">
        <v>1463</v>
      </c>
      <c r="B367" s="28" t="s">
        <v>1270</v>
      </c>
      <c r="C367" s="28" t="s">
        <v>1201</v>
      </c>
      <c r="D367" s="36" t="s">
        <v>1464</v>
      </c>
      <c r="E367" s="111" t="str">
        <f t="shared" si="15"/>
        <v>More than 100 Claims  - higher validity</v>
      </c>
      <c r="F367" s="111" t="str">
        <f t="shared" si="16"/>
        <v>More than 100 Claims  - higher validity</v>
      </c>
      <c r="G367" s="111" t="str">
        <f t="shared" si="17"/>
        <v>More than 100 Claims  - higher validity</v>
      </c>
      <c r="H367" s="28" t="s">
        <v>1465</v>
      </c>
      <c r="I367" s="28">
        <v>46278</v>
      </c>
      <c r="J367" s="28" t="s">
        <v>79</v>
      </c>
      <c r="K367" s="28" t="s">
        <v>46</v>
      </c>
      <c r="L367" s="28" t="s">
        <v>140</v>
      </c>
      <c r="M367" s="31">
        <v>5856</v>
      </c>
      <c r="N367" s="32">
        <v>5.4</v>
      </c>
      <c r="O367" s="32">
        <v>2.2999999999999998</v>
      </c>
      <c r="P367" s="47">
        <v>2.34</v>
      </c>
      <c r="Q367" s="33">
        <v>166.48</v>
      </c>
      <c r="R367" s="31">
        <v>532</v>
      </c>
      <c r="S367" s="32">
        <v>3.5</v>
      </c>
      <c r="T367" s="32">
        <v>2</v>
      </c>
      <c r="U367" s="47">
        <v>1.76</v>
      </c>
      <c r="V367" s="34">
        <v>10626</v>
      </c>
      <c r="W367" s="32">
        <v>9</v>
      </c>
      <c r="X367" s="32">
        <v>4.3</v>
      </c>
      <c r="Y367" s="44">
        <v>2.0699999999999998</v>
      </c>
      <c r="Z367" s="13"/>
    </row>
    <row r="368" spans="1:26" ht="29.1" customHeight="1" x14ac:dyDescent="0.35">
      <c r="A368" s="29" t="s">
        <v>1466</v>
      </c>
      <c r="B368" s="28" t="s">
        <v>1458</v>
      </c>
      <c r="C368" s="28" t="s">
        <v>1201</v>
      </c>
      <c r="D368" s="30" t="s">
        <v>1467</v>
      </c>
      <c r="E368" s="111" t="str">
        <f t="shared" si="15"/>
        <v>More than 100 Claims  - higher validity</v>
      </c>
      <c r="F368" s="111" t="str">
        <f t="shared" si="16"/>
        <v>More than 100 Claims  - higher validity</v>
      </c>
      <c r="G368" s="111" t="str">
        <f t="shared" si="17"/>
        <v>More than 100 Claims  - higher validity</v>
      </c>
      <c r="H368" s="28" t="s">
        <v>1468</v>
      </c>
      <c r="I368" s="28">
        <v>46032</v>
      </c>
      <c r="J368" s="35" t="s">
        <v>1295</v>
      </c>
      <c r="K368" s="28" t="s">
        <v>46</v>
      </c>
      <c r="L368" s="28">
        <v>5</v>
      </c>
      <c r="M368" s="31">
        <v>2614</v>
      </c>
      <c r="N368" s="32">
        <v>3.7</v>
      </c>
      <c r="O368" s="32">
        <v>1.1000000000000001</v>
      </c>
      <c r="P368" s="47">
        <v>3.34</v>
      </c>
      <c r="Q368" s="33">
        <v>245.85</v>
      </c>
      <c r="R368" s="31">
        <v>380</v>
      </c>
      <c r="S368" s="32">
        <v>5.3</v>
      </c>
      <c r="T368" s="32">
        <v>2.2000000000000002</v>
      </c>
      <c r="U368" s="47">
        <v>2.39</v>
      </c>
      <c r="V368" s="34">
        <v>15757</v>
      </c>
      <c r="W368" s="32">
        <v>9</v>
      </c>
      <c r="X368" s="32">
        <v>3.3</v>
      </c>
      <c r="Y368" s="44">
        <v>2.71</v>
      </c>
      <c r="Z368" s="13"/>
    </row>
    <row r="369" spans="1:26" ht="29.1" customHeight="1" x14ac:dyDescent="0.35">
      <c r="A369" s="29" t="s">
        <v>1469</v>
      </c>
      <c r="B369" s="28" t="s">
        <v>1270</v>
      </c>
      <c r="C369" s="28" t="s">
        <v>1201</v>
      </c>
      <c r="D369" s="30" t="s">
        <v>1470</v>
      </c>
      <c r="E369" s="111" t="str">
        <f t="shared" si="15"/>
        <v>More than 100 Claims  - higher validity</v>
      </c>
      <c r="F369" s="111" t="str">
        <f t="shared" si="16"/>
        <v>More than 100 Claims  - higher validity</v>
      </c>
      <c r="G369" s="111" t="str">
        <f t="shared" si="17"/>
        <v>More than 100 Claims  - higher validity</v>
      </c>
      <c r="H369" s="28" t="s">
        <v>1471</v>
      </c>
      <c r="I369" s="28">
        <v>46237</v>
      </c>
      <c r="J369" s="28" t="s">
        <v>997</v>
      </c>
      <c r="K369" s="28" t="s">
        <v>46</v>
      </c>
      <c r="L369" s="28">
        <v>3</v>
      </c>
      <c r="M369" s="31">
        <v>33433</v>
      </c>
      <c r="N369" s="32">
        <v>12.9</v>
      </c>
      <c r="O369" s="32">
        <v>3.4</v>
      </c>
      <c r="P369" s="47">
        <v>3.82</v>
      </c>
      <c r="Q369" s="33">
        <v>281.32</v>
      </c>
      <c r="R369" s="31">
        <v>2206</v>
      </c>
      <c r="S369" s="32">
        <v>9.5</v>
      </c>
      <c r="T369" s="32">
        <v>3.9</v>
      </c>
      <c r="U369" s="47">
        <v>2.4500000000000002</v>
      </c>
      <c r="V369" s="34">
        <v>15895</v>
      </c>
      <c r="W369" s="32">
        <v>22.4</v>
      </c>
      <c r="X369" s="32">
        <v>7.3</v>
      </c>
      <c r="Y369" s="44">
        <v>3.09</v>
      </c>
      <c r="Z369" s="13"/>
    </row>
    <row r="370" spans="1:26" ht="29.1" customHeight="1" x14ac:dyDescent="0.35">
      <c r="A370" s="29" t="s">
        <v>1472</v>
      </c>
      <c r="B370" s="28" t="s">
        <v>1426</v>
      </c>
      <c r="C370" s="28" t="s">
        <v>1201</v>
      </c>
      <c r="D370" s="30" t="s">
        <v>1473</v>
      </c>
      <c r="E370" s="111" t="str">
        <f t="shared" si="15"/>
        <v>More than 100 Claims  - higher validity</v>
      </c>
      <c r="F370" s="111" t="str">
        <f t="shared" si="16"/>
        <v>More than 100 Claims  - higher validity</v>
      </c>
      <c r="G370" s="111" t="str">
        <f t="shared" si="17"/>
        <v>More than 100 Claims  - higher validity</v>
      </c>
      <c r="H370" s="28" t="s">
        <v>1474</v>
      </c>
      <c r="I370" s="28">
        <v>46321</v>
      </c>
      <c r="J370" s="28" t="s">
        <v>997</v>
      </c>
      <c r="K370" s="28" t="s">
        <v>46</v>
      </c>
      <c r="L370" s="28">
        <v>4</v>
      </c>
      <c r="M370" s="31">
        <v>6567</v>
      </c>
      <c r="N370" s="32">
        <v>2.7</v>
      </c>
      <c r="O370" s="32">
        <v>0.9</v>
      </c>
      <c r="P370" s="47">
        <v>3.17</v>
      </c>
      <c r="Q370" s="33">
        <v>229.81</v>
      </c>
      <c r="R370" s="31">
        <v>104</v>
      </c>
      <c r="S370" s="32">
        <v>0.5</v>
      </c>
      <c r="T370" s="32">
        <v>0.2</v>
      </c>
      <c r="U370" s="47">
        <v>1.89</v>
      </c>
      <c r="V370" s="34">
        <v>11539</v>
      </c>
      <c r="W370" s="32">
        <v>3.2</v>
      </c>
      <c r="X370" s="32">
        <v>1.1000000000000001</v>
      </c>
      <c r="Y370" s="44">
        <v>2.89</v>
      </c>
      <c r="Z370" s="13"/>
    </row>
    <row r="371" spans="1:26" ht="14.1" customHeight="1" x14ac:dyDescent="0.35">
      <c r="A371" s="29" t="s">
        <v>1475</v>
      </c>
      <c r="B371" s="28" t="s">
        <v>1430</v>
      </c>
      <c r="C371" s="28" t="s">
        <v>1201</v>
      </c>
      <c r="D371" s="36" t="s">
        <v>1476</v>
      </c>
      <c r="E371" s="111" t="str">
        <f t="shared" si="15"/>
        <v>More than 100 Claims  - higher validity</v>
      </c>
      <c r="F371" s="111" t="str">
        <f t="shared" si="16"/>
        <v>More than 100 Claims  - higher validity</v>
      </c>
      <c r="G371" s="111" t="str">
        <f t="shared" si="17"/>
        <v>More than 100 Claims  - higher validity</v>
      </c>
      <c r="H371" s="28" t="s">
        <v>1477</v>
      </c>
      <c r="I371" s="28">
        <v>46307</v>
      </c>
      <c r="J371" s="28" t="s">
        <v>79</v>
      </c>
      <c r="K371" s="28" t="s">
        <v>46</v>
      </c>
      <c r="L371" s="28">
        <v>4</v>
      </c>
      <c r="M371" s="31">
        <v>1362</v>
      </c>
      <c r="N371" s="32">
        <v>0.6</v>
      </c>
      <c r="O371" s="32">
        <v>0.4</v>
      </c>
      <c r="P371" s="47">
        <v>1.66</v>
      </c>
      <c r="Q371" s="33">
        <v>121.85</v>
      </c>
      <c r="R371" s="31">
        <v>173</v>
      </c>
      <c r="S371" s="32">
        <v>4.3</v>
      </c>
      <c r="T371" s="32">
        <v>1.1000000000000001</v>
      </c>
      <c r="U371" s="47">
        <v>3.97</v>
      </c>
      <c r="V371" s="34">
        <v>31811</v>
      </c>
      <c r="W371" s="32">
        <v>5</v>
      </c>
      <c r="X371" s="32">
        <v>1.5</v>
      </c>
      <c r="Y371" s="44">
        <v>3.38</v>
      </c>
      <c r="Z371" s="13"/>
    </row>
    <row r="372" spans="1:26" ht="29.1" customHeight="1" x14ac:dyDescent="0.35">
      <c r="A372" s="29" t="s">
        <v>1478</v>
      </c>
      <c r="B372" s="28" t="s">
        <v>1248</v>
      </c>
      <c r="C372" s="28" t="s">
        <v>1201</v>
      </c>
      <c r="D372" s="30" t="s">
        <v>1479</v>
      </c>
      <c r="E372" s="111" t="str">
        <f t="shared" si="15"/>
        <v>More than 100 Claims  - higher validity</v>
      </c>
      <c r="F372" s="111" t="str">
        <f t="shared" si="16"/>
        <v>More than 100 Claims  - higher validity</v>
      </c>
      <c r="G372" s="111" t="str">
        <f t="shared" si="17"/>
        <v>More than 100 Claims  - higher validity</v>
      </c>
      <c r="H372" s="35" t="s">
        <v>1480</v>
      </c>
      <c r="I372" s="28">
        <v>46845</v>
      </c>
      <c r="J372" s="28" t="s">
        <v>1257</v>
      </c>
      <c r="K372" s="28" t="s">
        <v>46</v>
      </c>
      <c r="L372" s="28" t="s">
        <v>140</v>
      </c>
      <c r="M372" s="31">
        <v>2615</v>
      </c>
      <c r="N372" s="32">
        <v>6.1</v>
      </c>
      <c r="O372" s="32">
        <v>1.4</v>
      </c>
      <c r="P372" s="47">
        <v>4.33</v>
      </c>
      <c r="Q372" s="33">
        <v>282.33999999999997</v>
      </c>
      <c r="R372" s="31">
        <v>281</v>
      </c>
      <c r="S372" s="32">
        <v>7</v>
      </c>
      <c r="T372" s="32">
        <v>1.9</v>
      </c>
      <c r="U372" s="47">
        <v>3.73</v>
      </c>
      <c r="V372" s="34">
        <v>21153</v>
      </c>
      <c r="W372" s="32">
        <v>13</v>
      </c>
      <c r="X372" s="32">
        <v>3.3</v>
      </c>
      <c r="Y372" s="44">
        <v>3.99</v>
      </c>
      <c r="Z372" s="13"/>
    </row>
    <row r="373" spans="1:26" ht="43.15" customHeight="1" x14ac:dyDescent="0.35">
      <c r="A373" s="29" t="s">
        <v>1481</v>
      </c>
      <c r="B373" s="28" t="s">
        <v>1248</v>
      </c>
      <c r="C373" s="28" t="s">
        <v>1201</v>
      </c>
      <c r="D373" s="30" t="s">
        <v>1482</v>
      </c>
      <c r="E373" s="111" t="str">
        <f t="shared" si="15"/>
        <v>More than 100 Claims  - higher validity</v>
      </c>
      <c r="F373" s="111" t="str">
        <f t="shared" si="16"/>
        <v>More than 100 Claims  - higher validity</v>
      </c>
      <c r="G373" s="111" t="str">
        <f t="shared" si="17"/>
        <v>More than 100 Claims  - higher validity</v>
      </c>
      <c r="H373" s="35" t="s">
        <v>1483</v>
      </c>
      <c r="I373" s="28">
        <v>46804</v>
      </c>
      <c r="J373" s="35" t="s">
        <v>472</v>
      </c>
      <c r="K373" s="28" t="s">
        <v>46</v>
      </c>
      <c r="L373" s="28" t="s">
        <v>140</v>
      </c>
      <c r="M373" s="31">
        <v>2148</v>
      </c>
      <c r="N373" s="32">
        <v>6</v>
      </c>
      <c r="O373" s="32">
        <v>2</v>
      </c>
      <c r="P373" s="47">
        <v>2.97</v>
      </c>
      <c r="Q373" s="33">
        <v>198.28</v>
      </c>
      <c r="R373" s="31">
        <v>278</v>
      </c>
      <c r="S373" s="32">
        <v>3.2</v>
      </c>
      <c r="T373" s="32">
        <v>1.5</v>
      </c>
      <c r="U373" s="47">
        <v>2.11</v>
      </c>
      <c r="V373" s="34">
        <v>11987</v>
      </c>
      <c r="W373" s="32">
        <v>9.1999999999999993</v>
      </c>
      <c r="X373" s="32">
        <v>3.5</v>
      </c>
      <c r="Y373" s="44">
        <v>2.6</v>
      </c>
      <c r="Z373" s="13"/>
    </row>
    <row r="374" spans="1:26" ht="29.1" customHeight="1" x14ac:dyDescent="0.35">
      <c r="A374" s="29" t="s">
        <v>1484</v>
      </c>
      <c r="B374" s="28" t="s">
        <v>1270</v>
      </c>
      <c r="C374" s="28" t="s">
        <v>1201</v>
      </c>
      <c r="D374" s="30" t="s">
        <v>1485</v>
      </c>
      <c r="E374" s="111" t="str">
        <f t="shared" si="15"/>
        <v>More than 100 Claims  - higher validity</v>
      </c>
      <c r="F374" s="111" t="str">
        <f t="shared" si="16"/>
        <v>More than 100 Claims  - higher validity</v>
      </c>
      <c r="G374" s="111" t="str">
        <f t="shared" si="17"/>
        <v>More than 100 Claims  - higher validity</v>
      </c>
      <c r="H374" s="28" t="s">
        <v>1486</v>
      </c>
      <c r="I374" s="28">
        <v>46256</v>
      </c>
      <c r="J374" s="35" t="s">
        <v>1221</v>
      </c>
      <c r="K374" s="28" t="s">
        <v>46</v>
      </c>
      <c r="L374" s="28">
        <v>3</v>
      </c>
      <c r="M374" s="31">
        <v>25372</v>
      </c>
      <c r="N374" s="32">
        <v>3.5</v>
      </c>
      <c r="O374" s="32">
        <v>0.8</v>
      </c>
      <c r="P374" s="47">
        <v>4.46</v>
      </c>
      <c r="Q374" s="33">
        <v>326.82</v>
      </c>
      <c r="R374" s="31">
        <v>2986</v>
      </c>
      <c r="S374" s="32">
        <v>5.4</v>
      </c>
      <c r="T374" s="32">
        <v>2.2000000000000002</v>
      </c>
      <c r="U374" s="47">
        <v>2.41</v>
      </c>
      <c r="V374" s="34">
        <v>16011</v>
      </c>
      <c r="W374" s="32">
        <v>9</v>
      </c>
      <c r="X374" s="32">
        <v>3</v>
      </c>
      <c r="Y374" s="44">
        <v>2.95</v>
      </c>
      <c r="Z374" s="13"/>
    </row>
    <row r="375" spans="1:26" ht="29.1" customHeight="1" x14ac:dyDescent="0.35">
      <c r="A375" s="29" t="s">
        <v>1487</v>
      </c>
      <c r="B375" s="28" t="s">
        <v>1303</v>
      </c>
      <c r="C375" s="28" t="s">
        <v>1201</v>
      </c>
      <c r="D375" s="30" t="s">
        <v>1488</v>
      </c>
      <c r="E375" s="111" t="str">
        <f t="shared" si="15"/>
        <v>Less than 100 Claims - lower validity</v>
      </c>
      <c r="F375" s="111" t="str">
        <f t="shared" si="16"/>
        <v>Less than 100 Claims - lower validity</v>
      </c>
      <c r="G375" s="111" t="str">
        <f t="shared" si="17"/>
        <v>More than 100 Claims  - higher validity</v>
      </c>
      <c r="H375" s="28" t="s">
        <v>1489</v>
      </c>
      <c r="I375" s="28">
        <v>47150</v>
      </c>
      <c r="J375" s="28" t="s">
        <v>79</v>
      </c>
      <c r="K375" s="28" t="s">
        <v>46</v>
      </c>
      <c r="L375" s="28">
        <v>4</v>
      </c>
      <c r="M375" s="31">
        <v>2207</v>
      </c>
      <c r="N375" s="32">
        <v>1.4</v>
      </c>
      <c r="O375" s="32">
        <v>1.3</v>
      </c>
      <c r="P375" s="47">
        <v>1.08</v>
      </c>
      <c r="Q375" s="33">
        <v>71.540000000000006</v>
      </c>
      <c r="R375" s="31">
        <v>49</v>
      </c>
      <c r="S375" s="32">
        <v>0.4</v>
      </c>
      <c r="T375" s="32">
        <v>0.3</v>
      </c>
      <c r="U375" s="47">
        <v>1.25</v>
      </c>
      <c r="V375" s="34">
        <v>6961</v>
      </c>
      <c r="W375" s="32">
        <v>1.8</v>
      </c>
      <c r="X375" s="32">
        <v>1.6</v>
      </c>
      <c r="Y375" s="44">
        <v>1.1100000000000001</v>
      </c>
      <c r="Z375" s="13"/>
    </row>
    <row r="376" spans="1:26" ht="29.1" customHeight="1" x14ac:dyDescent="0.35">
      <c r="A376" s="29" t="s">
        <v>1490</v>
      </c>
      <c r="B376" s="28" t="s">
        <v>210</v>
      </c>
      <c r="C376" s="28" t="s">
        <v>1201</v>
      </c>
      <c r="D376" s="30" t="s">
        <v>1491</v>
      </c>
      <c r="E376" s="111" t="str">
        <f t="shared" si="15"/>
        <v>More than 100 Claims  - higher validity</v>
      </c>
      <c r="F376" s="111" t="str">
        <f t="shared" si="16"/>
        <v>More than 100 Claims  - higher validity</v>
      </c>
      <c r="G376" s="111" t="str">
        <f t="shared" si="17"/>
        <v>More than 100 Claims  - higher validity</v>
      </c>
      <c r="H376" s="28" t="s">
        <v>1492</v>
      </c>
      <c r="I376" s="28">
        <v>47905</v>
      </c>
      <c r="J376" s="35" t="s">
        <v>1295</v>
      </c>
      <c r="K376" s="28" t="s">
        <v>46</v>
      </c>
      <c r="L376" s="28">
        <v>3</v>
      </c>
      <c r="M376" s="31">
        <v>14442</v>
      </c>
      <c r="N376" s="32">
        <v>7.2</v>
      </c>
      <c r="O376" s="32">
        <v>1.8</v>
      </c>
      <c r="P376" s="47">
        <v>4.08</v>
      </c>
      <c r="Q376" s="33">
        <v>289.99</v>
      </c>
      <c r="R376" s="31">
        <v>1253</v>
      </c>
      <c r="S376" s="32">
        <v>7.5</v>
      </c>
      <c r="T376" s="32">
        <v>2.9</v>
      </c>
      <c r="U376" s="47">
        <v>2.61</v>
      </c>
      <c r="V376" s="34">
        <v>17726</v>
      </c>
      <c r="W376" s="32">
        <v>14.7</v>
      </c>
      <c r="X376" s="32">
        <v>4.5999999999999996</v>
      </c>
      <c r="Y376" s="44">
        <v>3.17</v>
      </c>
      <c r="Z376" s="13"/>
    </row>
    <row r="377" spans="1:26" ht="43.15" customHeight="1" x14ac:dyDescent="0.35">
      <c r="A377" s="29" t="s">
        <v>1493</v>
      </c>
      <c r="B377" s="28" t="s">
        <v>1448</v>
      </c>
      <c r="C377" s="28" t="s">
        <v>1201</v>
      </c>
      <c r="D377" s="30" t="s">
        <v>1494</v>
      </c>
      <c r="E377" s="111" t="str">
        <f t="shared" si="15"/>
        <v>Less than 100 Claims - lower validity</v>
      </c>
      <c r="F377" s="111" t="str">
        <f t="shared" si="16"/>
        <v>Less than 100 Claims - lower validity</v>
      </c>
      <c r="G377" s="111" t="str">
        <f t="shared" si="17"/>
        <v>More than 100 Claims  - higher validity</v>
      </c>
      <c r="H377" s="28" t="s">
        <v>1495</v>
      </c>
      <c r="I377" s="28">
        <v>47630</v>
      </c>
      <c r="J377" s="35" t="s">
        <v>1369</v>
      </c>
      <c r="K377" s="28" t="s">
        <v>46</v>
      </c>
      <c r="L377" s="28">
        <v>5</v>
      </c>
      <c r="M377" s="31">
        <v>432</v>
      </c>
      <c r="N377" s="32">
        <v>0.2</v>
      </c>
      <c r="O377" s="32">
        <v>0.1</v>
      </c>
      <c r="P377" s="47">
        <v>2.27</v>
      </c>
      <c r="Q377" s="33">
        <v>155.22999999999999</v>
      </c>
      <c r="R377" s="31">
        <v>75</v>
      </c>
      <c r="S377" s="32">
        <v>0.3</v>
      </c>
      <c r="T377" s="32">
        <v>0.1</v>
      </c>
      <c r="U377" s="47">
        <v>2.29</v>
      </c>
      <c r="V377" s="34">
        <v>12436</v>
      </c>
      <c r="W377" s="32">
        <v>0.4</v>
      </c>
      <c r="X377" s="32">
        <v>0.2</v>
      </c>
      <c r="Y377" s="44">
        <v>2.2799999999999998</v>
      </c>
      <c r="Z377" s="13"/>
    </row>
    <row r="378" spans="1:26" ht="29.1" customHeight="1" x14ac:dyDescent="0.35">
      <c r="A378" s="29" t="s">
        <v>1496</v>
      </c>
      <c r="B378" s="28" t="s">
        <v>1499</v>
      </c>
      <c r="C378" s="28" t="s">
        <v>1201</v>
      </c>
      <c r="D378" s="30" t="s">
        <v>1497</v>
      </c>
      <c r="E378" s="111" t="str">
        <f t="shared" si="15"/>
        <v>Less than 100 Claims - lower validity</v>
      </c>
      <c r="F378" s="111" t="str">
        <f t="shared" si="16"/>
        <v>Less than 100 Claims - lower validity</v>
      </c>
      <c r="G378" s="111" t="str">
        <f t="shared" si="17"/>
        <v>More than 100 Claims  - higher validity</v>
      </c>
      <c r="H378" s="35" t="s">
        <v>1498</v>
      </c>
      <c r="I378" s="28">
        <v>47129</v>
      </c>
      <c r="J378" s="28" t="s">
        <v>79</v>
      </c>
      <c r="K378" s="28" t="s">
        <v>46</v>
      </c>
      <c r="L378" s="28">
        <v>1</v>
      </c>
      <c r="M378" s="31">
        <v>949</v>
      </c>
      <c r="N378" s="32">
        <v>0.3</v>
      </c>
      <c r="O378" s="32">
        <v>0.1</v>
      </c>
      <c r="P378" s="47">
        <v>1.74</v>
      </c>
      <c r="Q378" s="33">
        <v>117.26</v>
      </c>
      <c r="R378" s="31">
        <v>54</v>
      </c>
      <c r="S378" s="32">
        <v>0.2</v>
      </c>
      <c r="T378" s="32">
        <v>0.1</v>
      </c>
      <c r="U378" s="47">
        <v>1.36</v>
      </c>
      <c r="V378" s="34">
        <v>7699</v>
      </c>
      <c r="W378" s="32">
        <v>0.4</v>
      </c>
      <c r="X378" s="32">
        <v>0.3</v>
      </c>
      <c r="Y378" s="44">
        <v>1.56</v>
      </c>
      <c r="Z378" s="13"/>
    </row>
    <row r="379" spans="1:26" ht="29.1" customHeight="1" x14ac:dyDescent="0.35">
      <c r="A379" s="29" t="s">
        <v>1500</v>
      </c>
      <c r="B379" s="28" t="s">
        <v>1240</v>
      </c>
      <c r="C379" s="28" t="s">
        <v>1201</v>
      </c>
      <c r="D379" s="30" t="s">
        <v>1501</v>
      </c>
      <c r="E379" s="111" t="str">
        <f t="shared" si="15"/>
        <v>Less than 100 Claims - lower validity</v>
      </c>
      <c r="F379" s="111" t="str">
        <f t="shared" si="16"/>
        <v>Less than 100 Claims - lower validity</v>
      </c>
      <c r="G379" s="111" t="str">
        <f t="shared" si="17"/>
        <v>Less than 100 Claims - lower validity</v>
      </c>
      <c r="H379" s="35" t="s">
        <v>1502</v>
      </c>
      <c r="I379" s="28">
        <v>46545</v>
      </c>
      <c r="J379" s="28" t="s">
        <v>79</v>
      </c>
      <c r="K379" s="28" t="s">
        <v>46</v>
      </c>
      <c r="L379" s="28" t="s">
        <v>140</v>
      </c>
      <c r="M379" s="31">
        <v>19</v>
      </c>
      <c r="N379" s="32">
        <v>0</v>
      </c>
      <c r="O379" s="32">
        <v>0</v>
      </c>
      <c r="P379" s="47">
        <v>1.66</v>
      </c>
      <c r="Q379" s="33">
        <v>106.37</v>
      </c>
      <c r="R379" s="31" t="s">
        <v>8</v>
      </c>
      <c r="S379" s="31" t="s">
        <v>8</v>
      </c>
      <c r="T379" s="31" t="s">
        <v>8</v>
      </c>
      <c r="U379" s="47"/>
      <c r="V379" s="34" t="s">
        <v>8</v>
      </c>
      <c r="W379" s="31" t="s">
        <v>8</v>
      </c>
      <c r="X379" s="31" t="s">
        <v>8</v>
      </c>
      <c r="Y379" s="44"/>
      <c r="Z379" s="13"/>
    </row>
    <row r="380" spans="1:26" ht="29.1" customHeight="1" x14ac:dyDescent="0.35">
      <c r="A380" s="29" t="s">
        <v>1503</v>
      </c>
      <c r="B380" s="28" t="s">
        <v>1270</v>
      </c>
      <c r="C380" s="28" t="s">
        <v>1201</v>
      </c>
      <c r="D380" s="36" t="s">
        <v>1504</v>
      </c>
      <c r="E380" s="111" t="str">
        <f t="shared" si="15"/>
        <v>Less than 100 Claims - lower validity</v>
      </c>
      <c r="F380" s="111" t="str">
        <f t="shared" si="16"/>
        <v>More than 100 Claims  - higher validity</v>
      </c>
      <c r="G380" s="111" t="str">
        <f t="shared" si="17"/>
        <v>Less than 100 Claims - lower validity</v>
      </c>
      <c r="H380" s="35" t="s">
        <v>1505</v>
      </c>
      <c r="I380" s="28">
        <v>46256</v>
      </c>
      <c r="J380" s="28" t="s">
        <v>79</v>
      </c>
      <c r="K380" s="28" t="s">
        <v>46</v>
      </c>
      <c r="L380" s="28" t="s">
        <v>140</v>
      </c>
      <c r="M380" s="31">
        <v>40</v>
      </c>
      <c r="N380" s="32">
        <v>0.1</v>
      </c>
      <c r="O380" s="32">
        <v>0</v>
      </c>
      <c r="P380" s="47">
        <v>5.72</v>
      </c>
      <c r="Q380" s="33">
        <v>1306.3</v>
      </c>
      <c r="R380" s="31">
        <v>147</v>
      </c>
      <c r="S380" s="32">
        <v>1</v>
      </c>
      <c r="T380" s="32">
        <v>0.6</v>
      </c>
      <c r="U380" s="47">
        <v>1.71</v>
      </c>
      <c r="V380" s="34">
        <v>10435</v>
      </c>
      <c r="W380" s="32">
        <v>1.2</v>
      </c>
      <c r="X380" s="32">
        <v>0.6</v>
      </c>
      <c r="Y380" s="44">
        <v>1.85</v>
      </c>
      <c r="Z380" s="13"/>
    </row>
    <row r="381" spans="1:26" ht="29.1" customHeight="1" x14ac:dyDescent="0.35">
      <c r="A381" s="29" t="s">
        <v>1506</v>
      </c>
      <c r="B381" s="28" t="s">
        <v>1509</v>
      </c>
      <c r="C381" s="28" t="s">
        <v>1201</v>
      </c>
      <c r="D381" s="30" t="s">
        <v>1507</v>
      </c>
      <c r="E381" s="111" t="str">
        <f t="shared" si="15"/>
        <v>More than 100 Claims  - higher validity</v>
      </c>
      <c r="F381" s="111" t="str">
        <f t="shared" si="16"/>
        <v>More than 100 Claims  - higher validity</v>
      </c>
      <c r="G381" s="111" t="str">
        <f t="shared" si="17"/>
        <v>More than 100 Claims  - higher validity</v>
      </c>
      <c r="H381" s="28" t="s">
        <v>1508</v>
      </c>
      <c r="I381" s="28">
        <v>46037</v>
      </c>
      <c r="J381" s="28" t="s">
        <v>396</v>
      </c>
      <c r="K381" s="28" t="s">
        <v>46</v>
      </c>
      <c r="L381" s="28">
        <v>4</v>
      </c>
      <c r="M381" s="31">
        <v>7982</v>
      </c>
      <c r="N381" s="32">
        <v>2.2999999999999998</v>
      </c>
      <c r="O381" s="32">
        <v>0.5</v>
      </c>
      <c r="P381" s="47">
        <v>4.79</v>
      </c>
      <c r="Q381" s="33">
        <v>355.41</v>
      </c>
      <c r="R381" s="31">
        <v>503</v>
      </c>
      <c r="S381" s="32">
        <v>0.9</v>
      </c>
      <c r="T381" s="32">
        <v>0.5</v>
      </c>
      <c r="U381" s="47">
        <v>1.97</v>
      </c>
      <c r="V381" s="34">
        <v>11605</v>
      </c>
      <c r="W381" s="32">
        <v>3.2</v>
      </c>
      <c r="X381" s="32">
        <v>1</v>
      </c>
      <c r="Y381" s="44">
        <v>3.41</v>
      </c>
      <c r="Z381" s="13"/>
    </row>
    <row r="382" spans="1:26" ht="29.1" customHeight="1" x14ac:dyDescent="0.35">
      <c r="A382" s="29" t="s">
        <v>1510</v>
      </c>
      <c r="B382" s="28" t="s">
        <v>1458</v>
      </c>
      <c r="C382" s="28" t="s">
        <v>1201</v>
      </c>
      <c r="D382" s="30" t="s">
        <v>1511</v>
      </c>
      <c r="E382" s="111" t="str">
        <f t="shared" si="15"/>
        <v>Less than 100 Claims - lower validity</v>
      </c>
      <c r="F382" s="111" t="str">
        <f t="shared" si="16"/>
        <v>Less than 100 Claims - lower validity</v>
      </c>
      <c r="G382" s="111" t="str">
        <f t="shared" si="17"/>
        <v>More than 100 Claims  - higher validity</v>
      </c>
      <c r="H382" s="35" t="s">
        <v>1512</v>
      </c>
      <c r="I382" s="28">
        <v>46032</v>
      </c>
      <c r="J382" s="28" t="s">
        <v>997</v>
      </c>
      <c r="K382" s="28" t="s">
        <v>46</v>
      </c>
      <c r="L382" s="28">
        <v>5</v>
      </c>
      <c r="M382" s="31">
        <v>831</v>
      </c>
      <c r="N382" s="32">
        <v>1.2</v>
      </c>
      <c r="O382" s="32">
        <v>0.5</v>
      </c>
      <c r="P382" s="47">
        <v>2.42</v>
      </c>
      <c r="Q382" s="33">
        <v>176.68</v>
      </c>
      <c r="R382" s="31">
        <v>49</v>
      </c>
      <c r="S382" s="32">
        <v>1.2</v>
      </c>
      <c r="T382" s="32">
        <v>0.4</v>
      </c>
      <c r="U382" s="47">
        <v>2.78</v>
      </c>
      <c r="V382" s="34">
        <v>17256</v>
      </c>
      <c r="W382" s="32">
        <v>2.2999999999999998</v>
      </c>
      <c r="X382" s="32">
        <v>0.9</v>
      </c>
      <c r="Y382" s="44">
        <v>2.59</v>
      </c>
      <c r="Z382" s="13"/>
    </row>
    <row r="383" spans="1:26" ht="29.1" customHeight="1" x14ac:dyDescent="0.35">
      <c r="A383" s="29" t="s">
        <v>1513</v>
      </c>
      <c r="B383" s="28" t="s">
        <v>1516</v>
      </c>
      <c r="C383" s="28" t="s">
        <v>1201</v>
      </c>
      <c r="D383" s="30" t="s">
        <v>1514</v>
      </c>
      <c r="E383" s="111" t="str">
        <f t="shared" si="15"/>
        <v>Less than 100 Claims - lower validity</v>
      </c>
      <c r="F383" s="111" t="str">
        <f t="shared" si="16"/>
        <v>Less than 100 Claims - lower validity</v>
      </c>
      <c r="G383" s="111" t="str">
        <f t="shared" si="17"/>
        <v>More than 100 Claims  - higher validity</v>
      </c>
      <c r="H383" s="28" t="s">
        <v>1515</v>
      </c>
      <c r="I383" s="28">
        <v>46506</v>
      </c>
      <c r="J383" s="28" t="s">
        <v>235</v>
      </c>
      <c r="K383" s="28" t="s">
        <v>236</v>
      </c>
      <c r="L383" s="28">
        <v>5</v>
      </c>
      <c r="M383" s="31">
        <v>949</v>
      </c>
      <c r="N383" s="32">
        <v>0.1</v>
      </c>
      <c r="O383" s="32">
        <v>0.1</v>
      </c>
      <c r="P383" s="47">
        <v>1.81</v>
      </c>
      <c r="Q383" s="33">
        <v>349.2</v>
      </c>
      <c r="R383" s="31">
        <v>43</v>
      </c>
      <c r="S383" s="32">
        <v>0</v>
      </c>
      <c r="T383" s="32">
        <v>0</v>
      </c>
      <c r="U383" s="47">
        <v>1.21</v>
      </c>
      <c r="V383" s="34">
        <v>13772</v>
      </c>
      <c r="W383" s="32">
        <v>0.1</v>
      </c>
      <c r="X383" s="32">
        <v>0.1</v>
      </c>
      <c r="Y383" s="44">
        <v>1.57</v>
      </c>
      <c r="Z383" s="13"/>
    </row>
    <row r="384" spans="1:26" ht="29.1" customHeight="1" x14ac:dyDescent="0.35">
      <c r="A384" s="29" t="s">
        <v>1517</v>
      </c>
      <c r="B384" s="28" t="s">
        <v>1520</v>
      </c>
      <c r="C384" s="28" t="s">
        <v>1201</v>
      </c>
      <c r="D384" s="30" t="s">
        <v>1518</v>
      </c>
      <c r="E384" s="111" t="str">
        <f t="shared" si="15"/>
        <v>Less than 100 Claims - lower validity</v>
      </c>
      <c r="F384" s="111" t="str">
        <f t="shared" si="16"/>
        <v>Less than 100 Claims - lower validity</v>
      </c>
      <c r="G384" s="111" t="str">
        <f t="shared" si="17"/>
        <v>More than 100 Claims  - higher validity</v>
      </c>
      <c r="H384" s="28" t="s">
        <v>1519</v>
      </c>
      <c r="I384" s="28">
        <v>47394</v>
      </c>
      <c r="J384" s="28" t="s">
        <v>396</v>
      </c>
      <c r="K384" s="28" t="s">
        <v>236</v>
      </c>
      <c r="L384" s="28">
        <v>4</v>
      </c>
      <c r="M384" s="31">
        <v>1684</v>
      </c>
      <c r="N384" s="32">
        <v>0.5</v>
      </c>
      <c r="O384" s="32">
        <v>0.2</v>
      </c>
      <c r="P384" s="47">
        <v>2.74</v>
      </c>
      <c r="Q384" s="33">
        <v>378.31</v>
      </c>
      <c r="R384" s="31">
        <v>50</v>
      </c>
      <c r="S384" s="32">
        <v>0.2</v>
      </c>
      <c r="T384" s="32">
        <v>0.1</v>
      </c>
      <c r="U384" s="47">
        <v>1.3</v>
      </c>
      <c r="V384" s="34">
        <v>12904</v>
      </c>
      <c r="W384" s="32">
        <v>0.7</v>
      </c>
      <c r="X384" s="32">
        <v>0.3</v>
      </c>
      <c r="Y384" s="44">
        <v>2.19</v>
      </c>
      <c r="Z384" s="13"/>
    </row>
    <row r="385" spans="1:26" ht="43.15" customHeight="1" x14ac:dyDescent="0.35">
      <c r="A385" s="29" t="s">
        <v>1521</v>
      </c>
      <c r="B385" s="28" t="s">
        <v>1524</v>
      </c>
      <c r="C385" s="28" t="s">
        <v>1201</v>
      </c>
      <c r="D385" s="30" t="s">
        <v>1522</v>
      </c>
      <c r="E385" s="111" t="str">
        <f t="shared" si="15"/>
        <v>Less than 100 Claims - lower validity</v>
      </c>
      <c r="F385" s="111" t="str">
        <f t="shared" si="16"/>
        <v>Less than 100 Claims - lower validity</v>
      </c>
      <c r="G385" s="111" t="str">
        <f t="shared" si="17"/>
        <v>More than 100 Claims  - higher validity</v>
      </c>
      <c r="H385" s="28" t="s">
        <v>1523</v>
      </c>
      <c r="I385" s="28">
        <v>47348</v>
      </c>
      <c r="J385" s="35" t="s">
        <v>1295</v>
      </c>
      <c r="K385" s="28" t="s">
        <v>236</v>
      </c>
      <c r="L385" s="28">
        <v>4</v>
      </c>
      <c r="M385" s="31">
        <v>139</v>
      </c>
      <c r="N385" s="32">
        <v>0.1</v>
      </c>
      <c r="O385" s="32">
        <v>0</v>
      </c>
      <c r="P385" s="47">
        <v>1.83</v>
      </c>
      <c r="Q385" s="33">
        <v>215.45</v>
      </c>
      <c r="R385" s="31" t="s">
        <v>8</v>
      </c>
      <c r="S385" s="31" t="s">
        <v>8</v>
      </c>
      <c r="T385" s="31" t="s">
        <v>8</v>
      </c>
      <c r="U385" s="47"/>
      <c r="V385" s="34" t="s">
        <v>8</v>
      </c>
      <c r="W385" s="31" t="s">
        <v>8</v>
      </c>
      <c r="X385" s="31" t="s">
        <v>8</v>
      </c>
      <c r="Y385" s="44"/>
      <c r="Z385" s="13"/>
    </row>
    <row r="386" spans="1:26" ht="29.1" customHeight="1" x14ac:dyDescent="0.35">
      <c r="A386" s="29" t="s">
        <v>1525</v>
      </c>
      <c r="B386" s="28" t="s">
        <v>1528</v>
      </c>
      <c r="C386" s="28" t="s">
        <v>1201</v>
      </c>
      <c r="D386" s="30" t="s">
        <v>1526</v>
      </c>
      <c r="E386" s="111" t="str">
        <f t="shared" si="15"/>
        <v>Less than 100 Claims - lower validity</v>
      </c>
      <c r="F386" s="111" t="str">
        <f t="shared" si="16"/>
        <v>Less than 100 Claims - lower validity</v>
      </c>
      <c r="G386" s="111" t="str">
        <f t="shared" si="17"/>
        <v>Less than 100 Claims - lower validity</v>
      </c>
      <c r="H386" s="28" t="s">
        <v>1527</v>
      </c>
      <c r="I386" s="28">
        <v>47265</v>
      </c>
      <c r="J386" s="28" t="s">
        <v>396</v>
      </c>
      <c r="K386" s="28" t="s">
        <v>236</v>
      </c>
      <c r="L386" s="28">
        <v>3</v>
      </c>
      <c r="M386" s="31">
        <v>77</v>
      </c>
      <c r="N386" s="32">
        <v>0.1</v>
      </c>
      <c r="O386" s="32">
        <v>0</v>
      </c>
      <c r="P386" s="47">
        <v>2.96</v>
      </c>
      <c r="Q386" s="33">
        <v>373.17</v>
      </c>
      <c r="R386" s="31" t="s">
        <v>8</v>
      </c>
      <c r="S386" s="31" t="s">
        <v>8</v>
      </c>
      <c r="T386" s="31" t="s">
        <v>8</v>
      </c>
      <c r="U386" s="47"/>
      <c r="V386" s="34" t="s">
        <v>8</v>
      </c>
      <c r="W386" s="31" t="s">
        <v>8</v>
      </c>
      <c r="X386" s="31" t="s">
        <v>8</v>
      </c>
      <c r="Y386" s="44"/>
      <c r="Z386" s="13"/>
    </row>
    <row r="387" spans="1:26" ht="29.1" customHeight="1" x14ac:dyDescent="0.35">
      <c r="A387" s="29" t="s">
        <v>1529</v>
      </c>
      <c r="B387" s="28" t="s">
        <v>1532</v>
      </c>
      <c r="C387" s="28" t="s">
        <v>1201</v>
      </c>
      <c r="D387" s="30" t="s">
        <v>1530</v>
      </c>
      <c r="E387" s="111" t="str">
        <f t="shared" si="15"/>
        <v>Less than 100 Claims - lower validity</v>
      </c>
      <c r="F387" s="111" t="str">
        <f t="shared" si="16"/>
        <v>Less than 100 Claims - lower validity</v>
      </c>
      <c r="G387" s="111" t="str">
        <f t="shared" si="17"/>
        <v>More than 100 Claims  - higher validity</v>
      </c>
      <c r="H387" s="28" t="s">
        <v>1531</v>
      </c>
      <c r="I387" s="28">
        <v>46173</v>
      </c>
      <c r="J387" s="28" t="s">
        <v>235</v>
      </c>
      <c r="K387" s="28" t="s">
        <v>236</v>
      </c>
      <c r="L387" s="28">
        <v>4</v>
      </c>
      <c r="M387" s="31">
        <v>904</v>
      </c>
      <c r="N387" s="32">
        <v>0.1</v>
      </c>
      <c r="O387" s="32">
        <v>0.1</v>
      </c>
      <c r="P387" s="47">
        <v>2.09</v>
      </c>
      <c r="Q387" s="33">
        <v>410.95</v>
      </c>
      <c r="R387" s="31">
        <v>12</v>
      </c>
      <c r="S387" s="32">
        <v>0</v>
      </c>
      <c r="T387" s="32">
        <v>0</v>
      </c>
      <c r="U387" s="47">
        <v>1.75</v>
      </c>
      <c r="V387" s="34">
        <v>10310</v>
      </c>
      <c r="W387" s="32">
        <v>0.2</v>
      </c>
      <c r="X387" s="32">
        <v>0.1</v>
      </c>
      <c r="Y387" s="44">
        <v>2.06</v>
      </c>
      <c r="Z387" s="13"/>
    </row>
    <row r="388" spans="1:26" ht="29.1" customHeight="1" x14ac:dyDescent="0.35">
      <c r="A388" s="29" t="s">
        <v>1533</v>
      </c>
      <c r="B388" s="28" t="s">
        <v>1536</v>
      </c>
      <c r="C388" s="28" t="s">
        <v>1201</v>
      </c>
      <c r="D388" s="30" t="s">
        <v>1534</v>
      </c>
      <c r="E388" s="111" t="str">
        <f t="shared" si="15"/>
        <v>Less than 100 Claims - lower validity</v>
      </c>
      <c r="F388" s="111" t="str">
        <f t="shared" si="16"/>
        <v>Less than 100 Claims - lower validity</v>
      </c>
      <c r="G388" s="111" t="str">
        <f t="shared" si="17"/>
        <v>More than 100 Claims  - higher validity</v>
      </c>
      <c r="H388" s="28" t="s">
        <v>1535</v>
      </c>
      <c r="I388" s="28">
        <v>46996</v>
      </c>
      <c r="J388" s="28" t="s">
        <v>235</v>
      </c>
      <c r="K388" s="28" t="s">
        <v>236</v>
      </c>
      <c r="L388" s="28">
        <v>4</v>
      </c>
      <c r="M388" s="31">
        <v>720</v>
      </c>
      <c r="N388" s="32">
        <v>0.1</v>
      </c>
      <c r="O388" s="32">
        <v>0.1</v>
      </c>
      <c r="P388" s="47">
        <v>2.1</v>
      </c>
      <c r="Q388" s="33">
        <v>248.2</v>
      </c>
      <c r="R388" s="31">
        <v>18</v>
      </c>
      <c r="S388" s="32">
        <v>0</v>
      </c>
      <c r="T388" s="32">
        <v>0</v>
      </c>
      <c r="U388" s="47">
        <v>1.5</v>
      </c>
      <c r="V388" s="34">
        <v>11082</v>
      </c>
      <c r="W388" s="32">
        <v>0.2</v>
      </c>
      <c r="X388" s="32">
        <v>0.1</v>
      </c>
      <c r="Y388" s="44">
        <v>2.0299999999999998</v>
      </c>
      <c r="Z388" s="13"/>
    </row>
    <row r="389" spans="1:26" ht="29.1" customHeight="1" x14ac:dyDescent="0.35">
      <c r="A389" s="29" t="s">
        <v>1537</v>
      </c>
      <c r="B389" s="28" t="s">
        <v>1540</v>
      </c>
      <c r="C389" s="28" t="s">
        <v>1201</v>
      </c>
      <c r="D389" s="30" t="s">
        <v>1538</v>
      </c>
      <c r="E389" s="111" t="str">
        <f t="shared" si="15"/>
        <v>Less than 100 Claims - lower validity</v>
      </c>
      <c r="F389" s="111" t="str">
        <f t="shared" si="16"/>
        <v>Less than 100 Claims - lower validity</v>
      </c>
      <c r="G389" s="111" t="str">
        <f t="shared" si="17"/>
        <v>Less than 100 Claims - lower validity</v>
      </c>
      <c r="H389" s="28" t="s">
        <v>1539</v>
      </c>
      <c r="I389" s="28">
        <v>47993</v>
      </c>
      <c r="J389" s="28" t="s">
        <v>396</v>
      </c>
      <c r="K389" s="28" t="s">
        <v>236</v>
      </c>
      <c r="L389" s="28">
        <v>3</v>
      </c>
      <c r="M389" s="31">
        <v>22</v>
      </c>
      <c r="N389" s="32">
        <v>0</v>
      </c>
      <c r="O389" s="32">
        <v>0</v>
      </c>
      <c r="P389" s="47">
        <v>2.7</v>
      </c>
      <c r="Q389" s="33">
        <v>494.81</v>
      </c>
      <c r="R389" s="31" t="s">
        <v>8</v>
      </c>
      <c r="S389" s="31" t="s">
        <v>8</v>
      </c>
      <c r="T389" s="31" t="s">
        <v>8</v>
      </c>
      <c r="U389" s="47"/>
      <c r="V389" s="34" t="s">
        <v>8</v>
      </c>
      <c r="W389" s="31" t="s">
        <v>8</v>
      </c>
      <c r="X389" s="31" t="s">
        <v>8</v>
      </c>
      <c r="Y389" s="44"/>
      <c r="Z389" s="13"/>
    </row>
    <row r="390" spans="1:26" ht="29.1" customHeight="1" x14ac:dyDescent="0.35">
      <c r="A390" s="29" t="s">
        <v>1541</v>
      </c>
      <c r="B390" s="28" t="s">
        <v>1544</v>
      </c>
      <c r="C390" s="28" t="s">
        <v>1201</v>
      </c>
      <c r="D390" s="30" t="s">
        <v>1542</v>
      </c>
      <c r="E390" s="111" t="str">
        <f t="shared" ref="E390:E453" si="18">IF(OR(M390&lt;100,M390="",R390&lt;100,R390=""),"Less than 100 Claims - lower validity", "More than 100 Claims  - higher validity")</f>
        <v>Less than 100 Claims - lower validity</v>
      </c>
      <c r="F390" s="111" t="str">
        <f t="shared" ref="F390:F453" si="19">IF(OR(R390&lt;100,R390=""),"Less than 100 Claims - lower validity", "More than 100 Claims  - higher validity")</f>
        <v>Less than 100 Claims - lower validity</v>
      </c>
      <c r="G390" s="111" t="str">
        <f t="shared" ref="G390:G453" si="20">IF(OR(M390&lt;100,M390=""),"Less than 100 Claims - lower validity", "More than 100 Claims  - higher validity")</f>
        <v>More than 100 Claims  - higher validity</v>
      </c>
      <c r="H390" s="28" t="s">
        <v>1543</v>
      </c>
      <c r="I390" s="28">
        <v>46036</v>
      </c>
      <c r="J390" s="28" t="s">
        <v>396</v>
      </c>
      <c r="K390" s="28" t="s">
        <v>236</v>
      </c>
      <c r="L390" s="28" t="s">
        <v>140</v>
      </c>
      <c r="M390" s="31">
        <v>2921</v>
      </c>
      <c r="N390" s="32">
        <v>4.2</v>
      </c>
      <c r="O390" s="32">
        <v>2.2000000000000002</v>
      </c>
      <c r="P390" s="47">
        <v>1.94</v>
      </c>
      <c r="Q390" s="33">
        <v>486.65</v>
      </c>
      <c r="R390" s="31">
        <v>13</v>
      </c>
      <c r="S390" s="32">
        <v>0.2</v>
      </c>
      <c r="T390" s="32">
        <v>0.2</v>
      </c>
      <c r="U390" s="47">
        <v>0.93</v>
      </c>
      <c r="V390" s="34">
        <v>19298</v>
      </c>
      <c r="W390" s="32">
        <v>4.4000000000000004</v>
      </c>
      <c r="X390" s="32">
        <v>2.4</v>
      </c>
      <c r="Y390" s="44">
        <v>1.84</v>
      </c>
      <c r="Z390" s="13"/>
    </row>
    <row r="391" spans="1:26" ht="29.1" customHeight="1" x14ac:dyDescent="0.35">
      <c r="A391" s="29" t="s">
        <v>1545</v>
      </c>
      <c r="B391" s="28" t="s">
        <v>1548</v>
      </c>
      <c r="C391" s="28" t="s">
        <v>1201</v>
      </c>
      <c r="D391" s="30" t="s">
        <v>1546</v>
      </c>
      <c r="E391" s="111" t="str">
        <f t="shared" si="18"/>
        <v>Less than 100 Claims - lower validity</v>
      </c>
      <c r="F391" s="111" t="str">
        <f t="shared" si="19"/>
        <v>Less than 100 Claims - lower validity</v>
      </c>
      <c r="G391" s="111" t="str">
        <f t="shared" si="20"/>
        <v>More than 100 Claims  - higher validity</v>
      </c>
      <c r="H391" s="28" t="s">
        <v>1547</v>
      </c>
      <c r="I391" s="28">
        <v>47834</v>
      </c>
      <c r="J391" s="28" t="s">
        <v>396</v>
      </c>
      <c r="K391" s="28" t="s">
        <v>236</v>
      </c>
      <c r="L391" s="28">
        <v>3</v>
      </c>
      <c r="M391" s="31">
        <v>1122</v>
      </c>
      <c r="N391" s="32">
        <v>0.2</v>
      </c>
      <c r="O391" s="32">
        <v>0.1</v>
      </c>
      <c r="P391" s="47">
        <v>3.25</v>
      </c>
      <c r="Q391" s="33">
        <v>470.13</v>
      </c>
      <c r="R391" s="31">
        <v>14</v>
      </c>
      <c r="S391" s="32">
        <v>0</v>
      </c>
      <c r="T391" s="32">
        <v>0</v>
      </c>
      <c r="U391" s="47">
        <v>1.69</v>
      </c>
      <c r="V391" s="34">
        <v>14111</v>
      </c>
      <c r="W391" s="32">
        <v>0.2</v>
      </c>
      <c r="X391" s="32">
        <v>0.1</v>
      </c>
      <c r="Y391" s="44">
        <v>2.98</v>
      </c>
      <c r="Z391" s="13"/>
    </row>
    <row r="392" spans="1:26" ht="29.1" customHeight="1" x14ac:dyDescent="0.35">
      <c r="A392" s="29" t="s">
        <v>1549</v>
      </c>
      <c r="B392" s="28" t="s">
        <v>1552</v>
      </c>
      <c r="C392" s="28" t="s">
        <v>1201</v>
      </c>
      <c r="D392" s="30" t="s">
        <v>1550</v>
      </c>
      <c r="E392" s="111" t="str">
        <f t="shared" si="18"/>
        <v>More than 100 Claims  - higher validity</v>
      </c>
      <c r="F392" s="111" t="str">
        <f t="shared" si="19"/>
        <v>More than 100 Claims  - higher validity</v>
      </c>
      <c r="G392" s="111" t="str">
        <f t="shared" si="20"/>
        <v>More than 100 Claims  - higher validity</v>
      </c>
      <c r="H392" s="28" t="s">
        <v>1551</v>
      </c>
      <c r="I392" s="28">
        <v>46992</v>
      </c>
      <c r="J392" s="28" t="s">
        <v>1257</v>
      </c>
      <c r="K392" s="28" t="s">
        <v>236</v>
      </c>
      <c r="L392" s="28">
        <v>4</v>
      </c>
      <c r="M392" s="31">
        <v>4489</v>
      </c>
      <c r="N392" s="32">
        <v>0.7</v>
      </c>
      <c r="O392" s="32">
        <v>0.3</v>
      </c>
      <c r="P392" s="47">
        <v>2.21</v>
      </c>
      <c r="Q392" s="33">
        <v>335.99</v>
      </c>
      <c r="R392" s="31">
        <v>134</v>
      </c>
      <c r="S392" s="32">
        <v>0.2</v>
      </c>
      <c r="T392" s="32">
        <v>0.2</v>
      </c>
      <c r="U392" s="47">
        <v>1.2</v>
      </c>
      <c r="V392" s="34">
        <v>15443</v>
      </c>
      <c r="W392" s="32">
        <v>0.9</v>
      </c>
      <c r="X392" s="32">
        <v>0.5</v>
      </c>
      <c r="Y392" s="44">
        <v>1.88</v>
      </c>
      <c r="Z392" s="13"/>
    </row>
    <row r="393" spans="1:26" ht="43.15" customHeight="1" x14ac:dyDescent="0.35">
      <c r="A393" s="29" t="s">
        <v>1553</v>
      </c>
      <c r="B393" s="28" t="s">
        <v>1556</v>
      </c>
      <c r="C393" s="28" t="s">
        <v>1201</v>
      </c>
      <c r="D393" s="30" t="s">
        <v>1554</v>
      </c>
      <c r="E393" s="111" t="str">
        <f t="shared" si="18"/>
        <v>Less than 100 Claims - lower validity</v>
      </c>
      <c r="F393" s="111" t="str">
        <f t="shared" si="19"/>
        <v>Less than 100 Claims - lower validity</v>
      </c>
      <c r="G393" s="111" t="str">
        <f t="shared" si="20"/>
        <v>More than 100 Claims  - higher validity</v>
      </c>
      <c r="H393" s="28" t="s">
        <v>1555</v>
      </c>
      <c r="I393" s="28">
        <v>46072</v>
      </c>
      <c r="J393" s="35" t="s">
        <v>1295</v>
      </c>
      <c r="K393" s="28" t="s">
        <v>236</v>
      </c>
      <c r="L393" s="28">
        <v>5</v>
      </c>
      <c r="M393" s="31">
        <v>259</v>
      </c>
      <c r="N393" s="32">
        <v>0.5</v>
      </c>
      <c r="O393" s="32">
        <v>0.2</v>
      </c>
      <c r="P393" s="47">
        <v>2.94</v>
      </c>
      <c r="Q393" s="33">
        <v>376.66</v>
      </c>
      <c r="R393" s="31">
        <v>64</v>
      </c>
      <c r="S393" s="32">
        <v>0.9</v>
      </c>
      <c r="T393" s="32">
        <v>0.8</v>
      </c>
      <c r="U393" s="47">
        <v>1.17</v>
      </c>
      <c r="V393" s="34">
        <v>12802</v>
      </c>
      <c r="W393" s="32">
        <v>1.4</v>
      </c>
      <c r="X393" s="32">
        <v>1</v>
      </c>
      <c r="Y393" s="44">
        <v>1.5</v>
      </c>
      <c r="Z393" s="13"/>
    </row>
    <row r="394" spans="1:26" ht="43.15" customHeight="1" x14ac:dyDescent="0.35">
      <c r="A394" s="29" t="s">
        <v>1557</v>
      </c>
      <c r="B394" s="28" t="s">
        <v>1150</v>
      </c>
      <c r="C394" s="28" t="s">
        <v>1201</v>
      </c>
      <c r="D394" s="30" t="s">
        <v>1558</v>
      </c>
      <c r="E394" s="111" t="str">
        <f t="shared" si="18"/>
        <v>Less than 100 Claims - lower validity</v>
      </c>
      <c r="F394" s="111" t="str">
        <f t="shared" si="19"/>
        <v>Less than 100 Claims - lower validity</v>
      </c>
      <c r="G394" s="111" t="str">
        <f t="shared" si="20"/>
        <v>Less than 100 Claims - lower validity</v>
      </c>
      <c r="H394" s="28" t="s">
        <v>1559</v>
      </c>
      <c r="I394" s="28">
        <v>47960</v>
      </c>
      <c r="J394" s="35" t="s">
        <v>1295</v>
      </c>
      <c r="K394" s="28" t="s">
        <v>236</v>
      </c>
      <c r="L394" s="28">
        <v>3</v>
      </c>
      <c r="M394" s="31" t="s">
        <v>8</v>
      </c>
      <c r="N394" s="31" t="s">
        <v>8</v>
      </c>
      <c r="O394" s="31" t="s">
        <v>8</v>
      </c>
      <c r="P394" s="47"/>
      <c r="Q394" s="34" t="s">
        <v>8</v>
      </c>
      <c r="R394" s="31">
        <v>15</v>
      </c>
      <c r="S394" s="32">
        <v>0</v>
      </c>
      <c r="T394" s="32">
        <v>0</v>
      </c>
      <c r="U394" s="47">
        <v>1.01</v>
      </c>
      <c r="V394" s="34">
        <v>8616</v>
      </c>
      <c r="W394" s="31" t="s">
        <v>8</v>
      </c>
      <c r="X394" s="31" t="s">
        <v>8</v>
      </c>
      <c r="Y394" s="44"/>
      <c r="Z394" s="13"/>
    </row>
    <row r="395" spans="1:26" ht="14.1" customHeight="1" x14ac:dyDescent="0.35">
      <c r="A395" s="29" t="s">
        <v>1560</v>
      </c>
      <c r="B395" s="28" t="s">
        <v>1563</v>
      </c>
      <c r="C395" s="28" t="s">
        <v>1201</v>
      </c>
      <c r="D395" s="36" t="s">
        <v>1561</v>
      </c>
      <c r="E395" s="111" t="str">
        <f t="shared" si="18"/>
        <v>Less than 100 Claims - lower validity</v>
      </c>
      <c r="F395" s="111" t="str">
        <f t="shared" si="19"/>
        <v>Less than 100 Claims - lower validity</v>
      </c>
      <c r="G395" s="111" t="str">
        <f t="shared" si="20"/>
        <v>More than 100 Claims  - higher validity</v>
      </c>
      <c r="H395" s="28" t="s">
        <v>1562</v>
      </c>
      <c r="I395" s="28">
        <v>46975</v>
      </c>
      <c r="J395" s="28" t="s">
        <v>235</v>
      </c>
      <c r="K395" s="28" t="s">
        <v>236</v>
      </c>
      <c r="L395" s="28">
        <v>4</v>
      </c>
      <c r="M395" s="31">
        <v>2254</v>
      </c>
      <c r="N395" s="32">
        <v>0.7</v>
      </c>
      <c r="O395" s="32">
        <v>0.3</v>
      </c>
      <c r="P395" s="47">
        <v>2.15</v>
      </c>
      <c r="Q395" s="33">
        <v>283.70999999999998</v>
      </c>
      <c r="R395" s="31">
        <v>76</v>
      </c>
      <c r="S395" s="32">
        <v>0.2</v>
      </c>
      <c r="T395" s="32">
        <v>0.1</v>
      </c>
      <c r="U395" s="47">
        <v>1.25</v>
      </c>
      <c r="V395" s="34">
        <v>13234</v>
      </c>
      <c r="W395" s="32">
        <v>0.9</v>
      </c>
      <c r="X395" s="32">
        <v>0.5</v>
      </c>
      <c r="Y395" s="44">
        <v>1.9</v>
      </c>
      <c r="Z395" s="13"/>
    </row>
    <row r="396" spans="1:26" ht="29.1" customHeight="1" x14ac:dyDescent="0.35">
      <c r="A396" s="29" t="s">
        <v>1564</v>
      </c>
      <c r="B396" s="28" t="s">
        <v>1183</v>
      </c>
      <c r="C396" s="28" t="s">
        <v>1201</v>
      </c>
      <c r="D396" s="30" t="s">
        <v>1565</v>
      </c>
      <c r="E396" s="111" t="str">
        <f t="shared" si="18"/>
        <v>Less than 100 Claims - lower validity</v>
      </c>
      <c r="F396" s="111" t="str">
        <f t="shared" si="19"/>
        <v>Less than 100 Claims - lower validity</v>
      </c>
      <c r="G396" s="111" t="str">
        <f t="shared" si="20"/>
        <v>More than 100 Claims  - higher validity</v>
      </c>
      <c r="H396" s="28" t="s">
        <v>1566</v>
      </c>
      <c r="I396" s="28">
        <v>47167</v>
      </c>
      <c r="J396" s="28" t="s">
        <v>396</v>
      </c>
      <c r="K396" s="28" t="s">
        <v>236</v>
      </c>
      <c r="L396" s="28">
        <v>3</v>
      </c>
      <c r="M396" s="31">
        <v>219</v>
      </c>
      <c r="N396" s="32">
        <v>0.3</v>
      </c>
      <c r="O396" s="32">
        <v>0.1</v>
      </c>
      <c r="P396" s="47">
        <v>1.86</v>
      </c>
      <c r="Q396" s="33">
        <v>339.75</v>
      </c>
      <c r="R396" s="31" t="s">
        <v>8</v>
      </c>
      <c r="S396" s="31" t="s">
        <v>8</v>
      </c>
      <c r="T396" s="31" t="s">
        <v>8</v>
      </c>
      <c r="U396" s="47"/>
      <c r="V396" s="34" t="s">
        <v>8</v>
      </c>
      <c r="W396" s="31" t="s">
        <v>8</v>
      </c>
      <c r="X396" s="31" t="s">
        <v>8</v>
      </c>
      <c r="Y396" s="44"/>
      <c r="Z396" s="13"/>
    </row>
    <row r="397" spans="1:26" ht="43.15" customHeight="1" x14ac:dyDescent="0.35">
      <c r="A397" s="29" t="s">
        <v>1567</v>
      </c>
      <c r="B397" s="28" t="s">
        <v>1570</v>
      </c>
      <c r="C397" s="28" t="s">
        <v>1201</v>
      </c>
      <c r="D397" s="30" t="s">
        <v>1568</v>
      </c>
      <c r="E397" s="111" t="str">
        <f t="shared" si="18"/>
        <v>Less than 100 Claims - lower validity</v>
      </c>
      <c r="F397" s="111" t="str">
        <f t="shared" si="19"/>
        <v>Less than 100 Claims - lower validity</v>
      </c>
      <c r="G397" s="111" t="str">
        <f t="shared" si="20"/>
        <v>More than 100 Claims  - higher validity</v>
      </c>
      <c r="H397" s="28" t="s">
        <v>1569</v>
      </c>
      <c r="I397" s="28">
        <v>46703</v>
      </c>
      <c r="J397" s="28" t="s">
        <v>235</v>
      </c>
      <c r="K397" s="28" t="s">
        <v>236</v>
      </c>
      <c r="L397" s="28">
        <v>3</v>
      </c>
      <c r="M397" s="31">
        <v>2204</v>
      </c>
      <c r="N397" s="32">
        <v>0.5</v>
      </c>
      <c r="O397" s="32">
        <v>0.3</v>
      </c>
      <c r="P397" s="47">
        <v>1.76</v>
      </c>
      <c r="Q397" s="33">
        <v>243.49</v>
      </c>
      <c r="R397" s="31">
        <v>62</v>
      </c>
      <c r="S397" s="32">
        <v>0.1</v>
      </c>
      <c r="T397" s="32">
        <v>0.1</v>
      </c>
      <c r="U397" s="47">
        <v>1.0900000000000001</v>
      </c>
      <c r="V397" s="34">
        <v>10040</v>
      </c>
      <c r="W397" s="32">
        <v>0.5</v>
      </c>
      <c r="X397" s="32">
        <v>0.3</v>
      </c>
      <c r="Y397" s="44">
        <v>1.66</v>
      </c>
      <c r="Z397" s="13"/>
    </row>
    <row r="398" spans="1:26" ht="29.1" customHeight="1" x14ac:dyDescent="0.35">
      <c r="A398" s="29" t="s">
        <v>1571</v>
      </c>
      <c r="B398" s="28" t="s">
        <v>1574</v>
      </c>
      <c r="C398" s="28" t="s">
        <v>1201</v>
      </c>
      <c r="D398" s="30" t="s">
        <v>1572</v>
      </c>
      <c r="E398" s="111" t="str">
        <f t="shared" si="18"/>
        <v>Less than 100 Claims - lower validity</v>
      </c>
      <c r="F398" s="111" t="str">
        <f t="shared" si="19"/>
        <v>Less than 100 Claims - lower validity</v>
      </c>
      <c r="G398" s="111" t="str">
        <f t="shared" si="20"/>
        <v>Less than 100 Claims - lower validity</v>
      </c>
      <c r="H398" s="28" t="s">
        <v>1573</v>
      </c>
      <c r="I398" s="28">
        <v>46041</v>
      </c>
      <c r="J398" s="28" t="s">
        <v>396</v>
      </c>
      <c r="K398" s="28" t="s">
        <v>236</v>
      </c>
      <c r="L398" s="28">
        <v>4</v>
      </c>
      <c r="M398" s="31">
        <v>13</v>
      </c>
      <c r="N398" s="32">
        <v>0</v>
      </c>
      <c r="O398" s="32">
        <v>0</v>
      </c>
      <c r="P398" s="47">
        <v>2.25</v>
      </c>
      <c r="Q398" s="33">
        <v>307.79000000000002</v>
      </c>
      <c r="R398" s="31" t="s">
        <v>8</v>
      </c>
      <c r="S398" s="31" t="s">
        <v>8</v>
      </c>
      <c r="T398" s="31" t="s">
        <v>8</v>
      </c>
      <c r="U398" s="47"/>
      <c r="V398" s="34" t="s">
        <v>8</v>
      </c>
      <c r="W398" s="31" t="s">
        <v>8</v>
      </c>
      <c r="X398" s="31" t="s">
        <v>8</v>
      </c>
      <c r="Y398" s="44"/>
      <c r="Z398" s="13"/>
    </row>
    <row r="399" spans="1:26" ht="29.1" customHeight="1" x14ac:dyDescent="0.35">
      <c r="A399" s="29" t="s">
        <v>1575</v>
      </c>
      <c r="B399" s="28" t="s">
        <v>1578</v>
      </c>
      <c r="C399" s="28" t="s">
        <v>1201</v>
      </c>
      <c r="D399" s="30" t="s">
        <v>1576</v>
      </c>
      <c r="E399" s="111" t="str">
        <f t="shared" si="18"/>
        <v>Less than 100 Claims - lower validity</v>
      </c>
      <c r="F399" s="111" t="str">
        <f t="shared" si="19"/>
        <v>Less than 100 Claims - lower validity</v>
      </c>
      <c r="G399" s="111" t="str">
        <f t="shared" si="20"/>
        <v>More than 100 Claims  - higher validity</v>
      </c>
      <c r="H399" s="28" t="s">
        <v>1577</v>
      </c>
      <c r="I399" s="28">
        <v>47441</v>
      </c>
      <c r="J399" s="28" t="s">
        <v>235</v>
      </c>
      <c r="K399" s="28" t="s">
        <v>236</v>
      </c>
      <c r="L399" s="28">
        <v>3</v>
      </c>
      <c r="M399" s="31">
        <v>1017</v>
      </c>
      <c r="N399" s="32">
        <v>0.2</v>
      </c>
      <c r="O399" s="32">
        <v>0.1</v>
      </c>
      <c r="P399" s="47">
        <v>2.57</v>
      </c>
      <c r="Q399" s="33">
        <v>330.99</v>
      </c>
      <c r="R399" s="31">
        <v>19</v>
      </c>
      <c r="S399" s="32">
        <v>0</v>
      </c>
      <c r="T399" s="32">
        <v>0</v>
      </c>
      <c r="U399" s="47">
        <v>0.95</v>
      </c>
      <c r="V399" s="34">
        <v>14428</v>
      </c>
      <c r="W399" s="32">
        <v>0.2</v>
      </c>
      <c r="X399" s="32">
        <v>0.1</v>
      </c>
      <c r="Y399" s="44">
        <v>2.04</v>
      </c>
      <c r="Z399" s="13"/>
    </row>
    <row r="400" spans="1:26" ht="43.15" customHeight="1" x14ac:dyDescent="0.35">
      <c r="A400" s="29" t="s">
        <v>1579</v>
      </c>
      <c r="B400" s="28" t="s">
        <v>1089</v>
      </c>
      <c r="C400" s="28" t="s">
        <v>1201</v>
      </c>
      <c r="D400" s="30" t="s">
        <v>1580</v>
      </c>
      <c r="E400" s="111" t="str">
        <f t="shared" si="18"/>
        <v>Less than 100 Claims - lower validity</v>
      </c>
      <c r="F400" s="111" t="str">
        <f t="shared" si="19"/>
        <v>Less than 100 Claims - lower validity</v>
      </c>
      <c r="G400" s="111" t="str">
        <f t="shared" si="20"/>
        <v>More than 100 Claims  - higher validity</v>
      </c>
      <c r="H400" s="28" t="s">
        <v>1581</v>
      </c>
      <c r="I400" s="28">
        <v>46970</v>
      </c>
      <c r="J400" s="35" t="s">
        <v>472</v>
      </c>
      <c r="K400" s="28" t="s">
        <v>236</v>
      </c>
      <c r="L400" s="28">
        <v>2</v>
      </c>
      <c r="M400" s="31">
        <v>2268</v>
      </c>
      <c r="N400" s="32">
        <v>2.9</v>
      </c>
      <c r="O400" s="32">
        <v>0.8</v>
      </c>
      <c r="P400" s="47">
        <v>3.7</v>
      </c>
      <c r="Q400" s="33">
        <v>280.58999999999997</v>
      </c>
      <c r="R400" s="31">
        <v>61</v>
      </c>
      <c r="S400" s="32">
        <v>0.6</v>
      </c>
      <c r="T400" s="32">
        <v>0.3</v>
      </c>
      <c r="U400" s="47">
        <v>2.0299999999999998</v>
      </c>
      <c r="V400" s="34">
        <v>11973</v>
      </c>
      <c r="W400" s="32">
        <v>3.6</v>
      </c>
      <c r="X400" s="32">
        <v>1.1000000000000001</v>
      </c>
      <c r="Y400" s="44">
        <v>3.22</v>
      </c>
      <c r="Z400" s="13"/>
    </row>
    <row r="401" spans="1:26" ht="29.1" customHeight="1" x14ac:dyDescent="0.35">
      <c r="A401" s="29" t="s">
        <v>1582</v>
      </c>
      <c r="B401" s="28" t="s">
        <v>1175</v>
      </c>
      <c r="C401" s="28" t="s">
        <v>1201</v>
      </c>
      <c r="D401" s="30" t="s">
        <v>1583</v>
      </c>
      <c r="E401" s="111" t="str">
        <f t="shared" si="18"/>
        <v>Less than 100 Claims - lower validity</v>
      </c>
      <c r="F401" s="111" t="str">
        <f t="shared" si="19"/>
        <v>Less than 100 Claims - lower validity</v>
      </c>
      <c r="G401" s="111" t="str">
        <f t="shared" si="20"/>
        <v>More than 100 Claims  - higher validity</v>
      </c>
      <c r="H401" s="28" t="s">
        <v>1584</v>
      </c>
      <c r="I401" s="28">
        <v>47670</v>
      </c>
      <c r="J401" s="35" t="s">
        <v>1369</v>
      </c>
      <c r="K401" s="28" t="s">
        <v>236</v>
      </c>
      <c r="L401" s="28">
        <v>3</v>
      </c>
      <c r="M401" s="31">
        <v>1002</v>
      </c>
      <c r="N401" s="32">
        <v>0.1</v>
      </c>
      <c r="O401" s="32">
        <v>0</v>
      </c>
      <c r="P401" s="47">
        <v>2.48</v>
      </c>
      <c r="Q401" s="33">
        <v>329.68</v>
      </c>
      <c r="R401" s="31" t="s">
        <v>8</v>
      </c>
      <c r="S401" s="31" t="s">
        <v>8</v>
      </c>
      <c r="T401" s="31" t="s">
        <v>8</v>
      </c>
      <c r="U401" s="47"/>
      <c r="V401" s="34" t="s">
        <v>8</v>
      </c>
      <c r="W401" s="31" t="s">
        <v>8</v>
      </c>
      <c r="X401" s="31" t="s">
        <v>8</v>
      </c>
      <c r="Y401" s="44"/>
      <c r="Z401" s="13"/>
    </row>
    <row r="402" spans="1:26" ht="29.1" customHeight="1" x14ac:dyDescent="0.35">
      <c r="A402" s="29" t="s">
        <v>1585</v>
      </c>
      <c r="B402" s="28" t="s">
        <v>1588</v>
      </c>
      <c r="C402" s="28" t="s">
        <v>1201</v>
      </c>
      <c r="D402" s="36" t="s">
        <v>1586</v>
      </c>
      <c r="E402" s="111" t="str">
        <f t="shared" si="18"/>
        <v>Less than 100 Claims - lower validity</v>
      </c>
      <c r="F402" s="111" t="str">
        <f t="shared" si="19"/>
        <v>Less than 100 Claims - lower validity</v>
      </c>
      <c r="G402" s="111" t="str">
        <f t="shared" si="20"/>
        <v>More than 100 Claims  - higher validity</v>
      </c>
      <c r="H402" s="28" t="s">
        <v>1587</v>
      </c>
      <c r="I402" s="28">
        <v>47371</v>
      </c>
      <c r="J402" s="35" t="s">
        <v>1295</v>
      </c>
      <c r="K402" s="28" t="s">
        <v>236</v>
      </c>
      <c r="L402" s="28">
        <v>4</v>
      </c>
      <c r="M402" s="31">
        <v>2884</v>
      </c>
      <c r="N402" s="32">
        <v>1</v>
      </c>
      <c r="O402" s="32">
        <v>0.4</v>
      </c>
      <c r="P402" s="47">
        <v>2.27</v>
      </c>
      <c r="Q402" s="33">
        <v>269.35000000000002</v>
      </c>
      <c r="R402" s="31">
        <v>48</v>
      </c>
      <c r="S402" s="32">
        <v>0.2</v>
      </c>
      <c r="T402" s="32">
        <v>0.2</v>
      </c>
      <c r="U402" s="47">
        <v>1.0900000000000001</v>
      </c>
      <c r="V402" s="34">
        <v>9946</v>
      </c>
      <c r="W402" s="32">
        <v>1.2</v>
      </c>
      <c r="X402" s="32">
        <v>0.6</v>
      </c>
      <c r="Y402" s="44">
        <v>1.96</v>
      </c>
      <c r="Z402" s="13"/>
    </row>
    <row r="403" spans="1:26" ht="29.1" customHeight="1" x14ac:dyDescent="0.35">
      <c r="A403" s="29" t="s">
        <v>1589</v>
      </c>
      <c r="B403" s="28" t="s">
        <v>1592</v>
      </c>
      <c r="C403" s="28" t="s">
        <v>1201</v>
      </c>
      <c r="D403" s="30" t="s">
        <v>1590</v>
      </c>
      <c r="E403" s="111" t="str">
        <f t="shared" si="18"/>
        <v>More than 100 Claims  - higher validity</v>
      </c>
      <c r="F403" s="111" t="str">
        <f t="shared" si="19"/>
        <v>More than 100 Claims  - higher validity</v>
      </c>
      <c r="G403" s="111" t="str">
        <f t="shared" si="20"/>
        <v>More than 100 Claims  - higher validity</v>
      </c>
      <c r="H403" s="28" t="s">
        <v>1591</v>
      </c>
      <c r="I403" s="28">
        <v>47586</v>
      </c>
      <c r="J403" s="35" t="s">
        <v>1159</v>
      </c>
      <c r="K403" s="28" t="s">
        <v>236</v>
      </c>
      <c r="L403" s="28">
        <v>4</v>
      </c>
      <c r="M403" s="31">
        <v>3781</v>
      </c>
      <c r="N403" s="32">
        <v>0.5</v>
      </c>
      <c r="O403" s="32">
        <v>0.2</v>
      </c>
      <c r="P403" s="47">
        <v>2.13</v>
      </c>
      <c r="Q403" s="33">
        <v>388.54</v>
      </c>
      <c r="R403" s="31">
        <v>108</v>
      </c>
      <c r="S403" s="32">
        <v>0.1</v>
      </c>
      <c r="T403" s="32">
        <v>0.1</v>
      </c>
      <c r="U403" s="47">
        <v>1.25</v>
      </c>
      <c r="V403" s="34">
        <v>15107</v>
      </c>
      <c r="W403" s="32">
        <v>0.6</v>
      </c>
      <c r="X403" s="32">
        <v>0.3</v>
      </c>
      <c r="Y403" s="44">
        <v>1.87</v>
      </c>
      <c r="Z403" s="13"/>
    </row>
    <row r="404" spans="1:26" ht="29.1" customHeight="1" x14ac:dyDescent="0.35">
      <c r="A404" s="29" t="s">
        <v>1593</v>
      </c>
      <c r="B404" s="28" t="s">
        <v>615</v>
      </c>
      <c r="C404" s="28" t="s">
        <v>1201</v>
      </c>
      <c r="D404" s="30" t="s">
        <v>1594</v>
      </c>
      <c r="E404" s="111" t="str">
        <f t="shared" si="18"/>
        <v>Less than 100 Claims - lower validity</v>
      </c>
      <c r="F404" s="111" t="str">
        <f t="shared" si="19"/>
        <v>Less than 100 Claims - lower validity</v>
      </c>
      <c r="G404" s="111" t="str">
        <f t="shared" si="20"/>
        <v>More than 100 Claims  - higher validity</v>
      </c>
      <c r="H404" s="28" t="s">
        <v>1595</v>
      </c>
      <c r="I404" s="28">
        <v>46761</v>
      </c>
      <c r="J404" s="28" t="s">
        <v>1257</v>
      </c>
      <c r="K404" s="28" t="s">
        <v>236</v>
      </c>
      <c r="L404" s="28">
        <v>4</v>
      </c>
      <c r="M404" s="31">
        <v>933</v>
      </c>
      <c r="N404" s="32">
        <v>0.2</v>
      </c>
      <c r="O404" s="32">
        <v>0.1</v>
      </c>
      <c r="P404" s="47">
        <v>2.37</v>
      </c>
      <c r="Q404" s="33">
        <v>380.38</v>
      </c>
      <c r="R404" s="31">
        <v>25</v>
      </c>
      <c r="S404" s="32">
        <v>0</v>
      </c>
      <c r="T404" s="32">
        <v>0</v>
      </c>
      <c r="U404" s="47">
        <v>1.36</v>
      </c>
      <c r="V404" s="34">
        <v>10398</v>
      </c>
      <c r="W404" s="32">
        <v>0.2</v>
      </c>
      <c r="X404" s="32">
        <v>0.1</v>
      </c>
      <c r="Y404" s="44">
        <v>2.0699999999999998</v>
      </c>
      <c r="Z404" s="13"/>
    </row>
    <row r="405" spans="1:26" ht="29.1" customHeight="1" x14ac:dyDescent="0.35">
      <c r="A405" s="29" t="s">
        <v>1596</v>
      </c>
      <c r="B405" s="28" t="s">
        <v>1599</v>
      </c>
      <c r="C405" s="28" t="s">
        <v>1201</v>
      </c>
      <c r="D405" s="30" t="s">
        <v>1597</v>
      </c>
      <c r="E405" s="111" t="str">
        <f t="shared" si="18"/>
        <v>Less than 100 Claims - lower validity</v>
      </c>
      <c r="F405" s="111" t="str">
        <f t="shared" si="19"/>
        <v>Less than 100 Claims - lower validity</v>
      </c>
      <c r="G405" s="111" t="str">
        <f t="shared" si="20"/>
        <v>More than 100 Claims  - higher validity</v>
      </c>
      <c r="H405" s="28" t="s">
        <v>1598</v>
      </c>
      <c r="I405" s="28">
        <v>47978</v>
      </c>
      <c r="J405" s="28" t="s">
        <v>997</v>
      </c>
      <c r="K405" s="28" t="s">
        <v>236</v>
      </c>
      <c r="L405" s="28">
        <v>3</v>
      </c>
      <c r="M405" s="31">
        <v>2457</v>
      </c>
      <c r="N405" s="32">
        <v>0.2</v>
      </c>
      <c r="O405" s="32">
        <v>0.2</v>
      </c>
      <c r="P405" s="47">
        <v>1.4</v>
      </c>
      <c r="Q405" s="33">
        <v>233.63</v>
      </c>
      <c r="R405" s="31">
        <v>20</v>
      </c>
      <c r="S405" s="32">
        <v>0</v>
      </c>
      <c r="T405" s="32">
        <v>0</v>
      </c>
      <c r="U405" s="47">
        <v>0.73</v>
      </c>
      <c r="V405" s="34">
        <v>8487</v>
      </c>
      <c r="W405" s="32">
        <v>0.3</v>
      </c>
      <c r="X405" s="32">
        <v>0.2</v>
      </c>
      <c r="Y405" s="44">
        <v>1.26</v>
      </c>
      <c r="Z405" s="13"/>
    </row>
    <row r="406" spans="1:26" ht="14.1" customHeight="1" x14ac:dyDescent="0.35">
      <c r="A406" s="29" t="s">
        <v>1600</v>
      </c>
      <c r="B406" s="28" t="s">
        <v>1603</v>
      </c>
      <c r="C406" s="28" t="s">
        <v>1201</v>
      </c>
      <c r="D406" s="36" t="s">
        <v>1601</v>
      </c>
      <c r="E406" s="111" t="str">
        <f t="shared" si="18"/>
        <v>Less than 100 Claims - lower validity</v>
      </c>
      <c r="F406" s="111" t="str">
        <f t="shared" si="19"/>
        <v>Less than 100 Claims - lower validity</v>
      </c>
      <c r="G406" s="111" t="str">
        <f t="shared" si="20"/>
        <v>More than 100 Claims  - higher validity</v>
      </c>
      <c r="H406" s="28" t="s">
        <v>1602</v>
      </c>
      <c r="I406" s="28">
        <v>47842</v>
      </c>
      <c r="J406" s="28" t="s">
        <v>1266</v>
      </c>
      <c r="K406" s="28" t="s">
        <v>236</v>
      </c>
      <c r="L406" s="28">
        <v>3</v>
      </c>
      <c r="M406" s="31">
        <v>804</v>
      </c>
      <c r="N406" s="32">
        <v>0.1</v>
      </c>
      <c r="O406" s="32">
        <v>0.1</v>
      </c>
      <c r="P406" s="47">
        <v>2.61</v>
      </c>
      <c r="Q406" s="33">
        <v>467.34</v>
      </c>
      <c r="R406" s="31">
        <v>23</v>
      </c>
      <c r="S406" s="32">
        <v>0</v>
      </c>
      <c r="T406" s="32">
        <v>0</v>
      </c>
      <c r="U406" s="47">
        <v>0.98</v>
      </c>
      <c r="V406" s="34">
        <v>11496</v>
      </c>
      <c r="W406" s="32">
        <v>0.2</v>
      </c>
      <c r="X406" s="32">
        <v>0.1</v>
      </c>
      <c r="Y406" s="44">
        <v>1.98</v>
      </c>
      <c r="Z406" s="13"/>
    </row>
    <row r="407" spans="1:26" ht="29.1" customHeight="1" x14ac:dyDescent="0.35">
      <c r="A407" s="29" t="s">
        <v>1604</v>
      </c>
      <c r="B407" s="28" t="s">
        <v>1607</v>
      </c>
      <c r="C407" s="28" t="s">
        <v>1201</v>
      </c>
      <c r="D407" s="30" t="s">
        <v>1605</v>
      </c>
      <c r="E407" s="111" t="str">
        <f t="shared" si="18"/>
        <v>Less than 100 Claims - lower validity</v>
      </c>
      <c r="F407" s="111" t="str">
        <f t="shared" si="19"/>
        <v>Less than 100 Claims - lower validity</v>
      </c>
      <c r="G407" s="111" t="str">
        <f t="shared" si="20"/>
        <v>More than 100 Claims  - higher validity</v>
      </c>
      <c r="H407" s="28" t="s">
        <v>1606</v>
      </c>
      <c r="I407" s="28">
        <v>47882</v>
      </c>
      <c r="J407" s="28" t="s">
        <v>61</v>
      </c>
      <c r="K407" s="28" t="s">
        <v>236</v>
      </c>
      <c r="L407" s="28">
        <v>3</v>
      </c>
      <c r="M407" s="31">
        <v>822</v>
      </c>
      <c r="N407" s="32">
        <v>0.1</v>
      </c>
      <c r="O407" s="32">
        <v>0</v>
      </c>
      <c r="P407" s="47">
        <v>2.88</v>
      </c>
      <c r="Q407" s="33">
        <v>380.91</v>
      </c>
      <c r="R407" s="31">
        <v>20</v>
      </c>
      <c r="S407" s="32">
        <v>0</v>
      </c>
      <c r="T407" s="32">
        <v>0</v>
      </c>
      <c r="U407" s="47">
        <v>1.64</v>
      </c>
      <c r="V407" s="34">
        <v>13315</v>
      </c>
      <c r="W407" s="32">
        <v>0.2</v>
      </c>
      <c r="X407" s="32">
        <v>0.1</v>
      </c>
      <c r="Y407" s="44">
        <v>2.54</v>
      </c>
      <c r="Z407" s="13"/>
    </row>
    <row r="408" spans="1:26" ht="43.15" customHeight="1" x14ac:dyDescent="0.35">
      <c r="A408" s="29" t="s">
        <v>1608</v>
      </c>
      <c r="B408" s="28" t="s">
        <v>1611</v>
      </c>
      <c r="C408" s="28" t="s">
        <v>1201</v>
      </c>
      <c r="D408" s="30" t="s">
        <v>1609</v>
      </c>
      <c r="E408" s="111" t="str">
        <f t="shared" si="18"/>
        <v>Less than 100 Claims - lower validity</v>
      </c>
      <c r="F408" s="111" t="str">
        <f t="shared" si="19"/>
        <v>Less than 100 Claims - lower validity</v>
      </c>
      <c r="G408" s="111" t="str">
        <f t="shared" si="20"/>
        <v>More than 100 Claims  - higher validity</v>
      </c>
      <c r="H408" s="28" t="s">
        <v>1610</v>
      </c>
      <c r="I408" s="28">
        <v>47421</v>
      </c>
      <c r="J408" s="35" t="s">
        <v>1295</v>
      </c>
      <c r="K408" s="28" t="s">
        <v>236</v>
      </c>
      <c r="L408" s="28">
        <v>4</v>
      </c>
      <c r="M408" s="31">
        <v>964</v>
      </c>
      <c r="N408" s="32">
        <v>0.7</v>
      </c>
      <c r="O408" s="32">
        <v>0.3</v>
      </c>
      <c r="P408" s="47">
        <v>2.69</v>
      </c>
      <c r="Q408" s="33">
        <v>297.92</v>
      </c>
      <c r="R408" s="31">
        <v>54</v>
      </c>
      <c r="S408" s="32">
        <v>0.5</v>
      </c>
      <c r="T408" s="32">
        <v>0.4</v>
      </c>
      <c r="U408" s="47">
        <v>1.21</v>
      </c>
      <c r="V408" s="34">
        <v>18436</v>
      </c>
      <c r="W408" s="32">
        <v>1.2</v>
      </c>
      <c r="X408" s="32">
        <v>0.6</v>
      </c>
      <c r="Y408" s="44">
        <v>1.83</v>
      </c>
      <c r="Z408" s="13"/>
    </row>
    <row r="409" spans="1:26" ht="14.1" customHeight="1" x14ac:dyDescent="0.35">
      <c r="A409" s="29" t="s">
        <v>1612</v>
      </c>
      <c r="B409" s="28" t="s">
        <v>1615</v>
      </c>
      <c r="C409" s="28" t="s">
        <v>1201</v>
      </c>
      <c r="D409" s="36" t="s">
        <v>1613</v>
      </c>
      <c r="E409" s="111" t="str">
        <f t="shared" si="18"/>
        <v>More than 100 Claims  - higher validity</v>
      </c>
      <c r="F409" s="111" t="str">
        <f t="shared" si="19"/>
        <v>More than 100 Claims  - higher validity</v>
      </c>
      <c r="G409" s="111" t="str">
        <f t="shared" si="20"/>
        <v>More than 100 Claims  - higher validity</v>
      </c>
      <c r="H409" s="28" t="s">
        <v>1614</v>
      </c>
      <c r="I409" s="28">
        <v>47006</v>
      </c>
      <c r="J409" s="28" t="s">
        <v>235</v>
      </c>
      <c r="K409" s="28" t="s">
        <v>236</v>
      </c>
      <c r="L409" s="28">
        <v>4</v>
      </c>
      <c r="M409" s="31">
        <v>4854</v>
      </c>
      <c r="N409" s="32">
        <v>0.5</v>
      </c>
      <c r="O409" s="32">
        <v>0.2</v>
      </c>
      <c r="P409" s="47">
        <v>2.87</v>
      </c>
      <c r="Q409" s="33">
        <v>295.93</v>
      </c>
      <c r="R409" s="31">
        <v>228</v>
      </c>
      <c r="S409" s="32">
        <v>0.2</v>
      </c>
      <c r="T409" s="32">
        <v>0.2</v>
      </c>
      <c r="U409" s="47">
        <v>1.56</v>
      </c>
      <c r="V409" s="34">
        <v>11530</v>
      </c>
      <c r="W409" s="32">
        <v>0.8</v>
      </c>
      <c r="X409" s="32">
        <v>0.3</v>
      </c>
      <c r="Y409" s="44">
        <v>2.27</v>
      </c>
      <c r="Z409" s="13"/>
    </row>
    <row r="410" spans="1:26" ht="29.1" customHeight="1" x14ac:dyDescent="0.35">
      <c r="A410" s="29" t="s">
        <v>1616</v>
      </c>
      <c r="B410" s="28" t="s">
        <v>680</v>
      </c>
      <c r="C410" s="28" t="s">
        <v>1201</v>
      </c>
      <c r="D410" s="30" t="s">
        <v>1617</v>
      </c>
      <c r="E410" s="111" t="str">
        <f t="shared" si="18"/>
        <v>Less than 100 Claims - lower validity</v>
      </c>
      <c r="F410" s="111" t="str">
        <f t="shared" si="19"/>
        <v>Less than 100 Claims - lower validity</v>
      </c>
      <c r="G410" s="111" t="str">
        <f t="shared" si="20"/>
        <v>More than 100 Claims  - higher validity</v>
      </c>
      <c r="H410" s="28" t="s">
        <v>1618</v>
      </c>
      <c r="I410" s="28">
        <v>46733</v>
      </c>
      <c r="J410" s="28" t="s">
        <v>235</v>
      </c>
      <c r="K410" s="28" t="s">
        <v>236</v>
      </c>
      <c r="L410" s="28">
        <v>4</v>
      </c>
      <c r="M410" s="31">
        <v>2402</v>
      </c>
      <c r="N410" s="32">
        <v>0.5</v>
      </c>
      <c r="O410" s="32">
        <v>0.3</v>
      </c>
      <c r="P410" s="47">
        <v>1.52</v>
      </c>
      <c r="Q410" s="33">
        <v>177.23</v>
      </c>
      <c r="R410" s="31">
        <v>71</v>
      </c>
      <c r="S410" s="32">
        <v>0.2</v>
      </c>
      <c r="T410" s="32">
        <v>0.2</v>
      </c>
      <c r="U410" s="47">
        <v>1.05</v>
      </c>
      <c r="V410" s="34">
        <v>9347</v>
      </c>
      <c r="W410" s="32">
        <v>0.7</v>
      </c>
      <c r="X410" s="32">
        <v>0.5</v>
      </c>
      <c r="Y410" s="44">
        <v>1.32</v>
      </c>
      <c r="Z410" s="13"/>
    </row>
    <row r="411" spans="1:26" ht="29.1" customHeight="1" x14ac:dyDescent="0.35">
      <c r="A411" s="29" t="s">
        <v>1619</v>
      </c>
      <c r="B411" s="28" t="s">
        <v>1622</v>
      </c>
      <c r="C411" s="28" t="s">
        <v>1201</v>
      </c>
      <c r="D411" s="30" t="s">
        <v>1620</v>
      </c>
      <c r="E411" s="111" t="str">
        <f t="shared" si="18"/>
        <v>More than 100 Claims  - higher validity</v>
      </c>
      <c r="F411" s="111" t="str">
        <f t="shared" si="19"/>
        <v>More than 100 Claims  - higher validity</v>
      </c>
      <c r="G411" s="111" t="str">
        <f t="shared" si="20"/>
        <v>More than 100 Claims  - higher validity</v>
      </c>
      <c r="H411" s="28" t="s">
        <v>1621</v>
      </c>
      <c r="I411" s="28">
        <v>47112</v>
      </c>
      <c r="J411" s="28" t="s">
        <v>235</v>
      </c>
      <c r="K411" s="28" t="s">
        <v>236</v>
      </c>
      <c r="L411" s="28">
        <v>4</v>
      </c>
      <c r="M411" s="31">
        <v>3987</v>
      </c>
      <c r="N411" s="32">
        <v>1.4</v>
      </c>
      <c r="O411" s="32">
        <v>0.6</v>
      </c>
      <c r="P411" s="47">
        <v>2.2999999999999998</v>
      </c>
      <c r="Q411" s="33">
        <v>255.23</v>
      </c>
      <c r="R411" s="31">
        <v>179</v>
      </c>
      <c r="S411" s="32">
        <v>0.4</v>
      </c>
      <c r="T411" s="32">
        <v>0.3</v>
      </c>
      <c r="U411" s="47">
        <v>1.1599999999999999</v>
      </c>
      <c r="V411" s="34">
        <v>8544</v>
      </c>
      <c r="W411" s="32">
        <v>1.7</v>
      </c>
      <c r="X411" s="32">
        <v>0.9</v>
      </c>
      <c r="Y411" s="44">
        <v>1.9</v>
      </c>
      <c r="Z411" s="13"/>
    </row>
    <row r="412" spans="1:26" ht="29.1" customHeight="1" x14ac:dyDescent="0.35">
      <c r="A412" s="29" t="s">
        <v>1623</v>
      </c>
      <c r="B412" s="28" t="s">
        <v>1626</v>
      </c>
      <c r="C412" s="28" t="s">
        <v>1201</v>
      </c>
      <c r="D412" s="30" t="s">
        <v>1624</v>
      </c>
      <c r="E412" s="111" t="str">
        <f t="shared" si="18"/>
        <v>Less than 100 Claims - lower validity</v>
      </c>
      <c r="F412" s="111" t="str">
        <f t="shared" si="19"/>
        <v>Less than 100 Claims - lower validity</v>
      </c>
      <c r="G412" s="111" t="str">
        <f t="shared" si="20"/>
        <v>More than 100 Claims  - higher validity</v>
      </c>
      <c r="H412" s="28" t="s">
        <v>1625</v>
      </c>
      <c r="I412" s="28">
        <v>47240</v>
      </c>
      <c r="J412" s="28" t="s">
        <v>235</v>
      </c>
      <c r="K412" s="28" t="s">
        <v>236</v>
      </c>
      <c r="L412" s="28">
        <v>3</v>
      </c>
      <c r="M412" s="31">
        <v>2333</v>
      </c>
      <c r="N412" s="32">
        <v>0.4</v>
      </c>
      <c r="O412" s="32">
        <v>0.1</v>
      </c>
      <c r="P412" s="47">
        <v>2.79</v>
      </c>
      <c r="Q412" s="33">
        <v>337</v>
      </c>
      <c r="R412" s="31">
        <v>73</v>
      </c>
      <c r="S412" s="32">
        <v>0.1</v>
      </c>
      <c r="T412" s="32">
        <v>0.1</v>
      </c>
      <c r="U412" s="47">
        <v>1.46</v>
      </c>
      <c r="V412" s="34">
        <v>11778</v>
      </c>
      <c r="W412" s="32">
        <v>0.5</v>
      </c>
      <c r="X412" s="32">
        <v>0.2</v>
      </c>
      <c r="Y412" s="44">
        <v>2.34</v>
      </c>
      <c r="Z412" s="13"/>
    </row>
    <row r="413" spans="1:26" ht="29.1" customHeight="1" x14ac:dyDescent="0.35">
      <c r="A413" s="29" t="s">
        <v>1627</v>
      </c>
      <c r="B413" s="28" t="s">
        <v>1630</v>
      </c>
      <c r="C413" s="28" t="s">
        <v>1201</v>
      </c>
      <c r="D413" s="30" t="s">
        <v>1628</v>
      </c>
      <c r="E413" s="111" t="str">
        <f t="shared" si="18"/>
        <v>Less than 100 Claims - lower validity</v>
      </c>
      <c r="F413" s="111" t="str">
        <f t="shared" si="19"/>
        <v>Less than 100 Claims - lower validity</v>
      </c>
      <c r="G413" s="111" t="str">
        <f t="shared" si="20"/>
        <v>More than 100 Claims  - higher validity</v>
      </c>
      <c r="H413" s="35" t="s">
        <v>1629</v>
      </c>
      <c r="I413" s="28">
        <v>46135</v>
      </c>
      <c r="J413" s="28" t="s">
        <v>235</v>
      </c>
      <c r="K413" s="28" t="s">
        <v>236</v>
      </c>
      <c r="L413" s="28">
        <v>4</v>
      </c>
      <c r="M413" s="31">
        <v>1785</v>
      </c>
      <c r="N413" s="32">
        <v>0.2</v>
      </c>
      <c r="O413" s="32">
        <v>0.1</v>
      </c>
      <c r="P413" s="47">
        <v>2.25</v>
      </c>
      <c r="Q413" s="33">
        <v>249.94</v>
      </c>
      <c r="R413" s="31">
        <v>15</v>
      </c>
      <c r="S413" s="32">
        <v>0.1</v>
      </c>
      <c r="T413" s="32">
        <v>0</v>
      </c>
      <c r="U413" s="47">
        <v>1.04</v>
      </c>
      <c r="V413" s="34">
        <v>6916</v>
      </c>
      <c r="W413" s="32">
        <v>0.3</v>
      </c>
      <c r="X413" s="32">
        <v>0.2</v>
      </c>
      <c r="Y413" s="44">
        <v>1.87</v>
      </c>
      <c r="Z413" s="13"/>
    </row>
    <row r="414" spans="1:26" ht="29.1" customHeight="1" x14ac:dyDescent="0.35">
      <c r="A414" s="29" t="s">
        <v>1631</v>
      </c>
      <c r="B414" s="28" t="s">
        <v>1634</v>
      </c>
      <c r="C414" s="28" t="s">
        <v>1201</v>
      </c>
      <c r="D414" s="30" t="s">
        <v>1632</v>
      </c>
      <c r="E414" s="111" t="str">
        <f t="shared" si="18"/>
        <v>Less than 100 Claims - lower validity</v>
      </c>
      <c r="F414" s="111" t="str">
        <f t="shared" si="19"/>
        <v>Less than 100 Claims - lower validity</v>
      </c>
      <c r="G414" s="111" t="str">
        <f t="shared" si="20"/>
        <v>More than 100 Claims  - higher validity</v>
      </c>
      <c r="H414" s="28" t="s">
        <v>1633</v>
      </c>
      <c r="I414" s="28">
        <v>47170</v>
      </c>
      <c r="J414" s="28" t="s">
        <v>149</v>
      </c>
      <c r="K414" s="28" t="s">
        <v>236</v>
      </c>
      <c r="L414" s="28">
        <v>4</v>
      </c>
      <c r="M414" s="31">
        <v>2895</v>
      </c>
      <c r="N414" s="32">
        <v>0.2</v>
      </c>
      <c r="O414" s="32">
        <v>0.1</v>
      </c>
      <c r="P414" s="47">
        <v>2.57</v>
      </c>
      <c r="Q414" s="33">
        <v>206.68</v>
      </c>
      <c r="R414" s="31">
        <v>76</v>
      </c>
      <c r="S414" s="32">
        <v>0.1</v>
      </c>
      <c r="T414" s="32">
        <v>0</v>
      </c>
      <c r="U414" s="47">
        <v>1.1499999999999999</v>
      </c>
      <c r="V414" s="34">
        <v>6662</v>
      </c>
      <c r="W414" s="32">
        <v>0.3</v>
      </c>
      <c r="X414" s="32">
        <v>0.1</v>
      </c>
      <c r="Y414" s="44">
        <v>2.08</v>
      </c>
      <c r="Z414" s="13"/>
    </row>
    <row r="415" spans="1:26" ht="29.1" customHeight="1" x14ac:dyDescent="0.35">
      <c r="A415" s="29" t="s">
        <v>1635</v>
      </c>
      <c r="B415" s="28" t="s">
        <v>1611</v>
      </c>
      <c r="C415" s="28" t="s">
        <v>1201</v>
      </c>
      <c r="D415" s="30" t="s">
        <v>1636</v>
      </c>
      <c r="E415" s="111" t="str">
        <f t="shared" si="18"/>
        <v>Less than 100 Claims - lower validity</v>
      </c>
      <c r="F415" s="111" t="str">
        <f t="shared" si="19"/>
        <v>Less than 100 Claims - lower validity</v>
      </c>
      <c r="G415" s="111" t="str">
        <f t="shared" si="20"/>
        <v>More than 100 Claims  - higher validity</v>
      </c>
      <c r="H415" s="28" t="s">
        <v>1637</v>
      </c>
      <c r="I415" s="28">
        <v>47421</v>
      </c>
      <c r="J415" s="28" t="s">
        <v>396</v>
      </c>
      <c r="K415" s="28" t="s">
        <v>236</v>
      </c>
      <c r="L415" s="28">
        <v>3</v>
      </c>
      <c r="M415" s="31">
        <v>1916</v>
      </c>
      <c r="N415" s="32">
        <v>1.3</v>
      </c>
      <c r="O415" s="32">
        <v>0.7</v>
      </c>
      <c r="P415" s="47">
        <v>1.79</v>
      </c>
      <c r="Q415" s="33">
        <v>340.67</v>
      </c>
      <c r="R415" s="31">
        <v>96</v>
      </c>
      <c r="S415" s="32">
        <v>0.2</v>
      </c>
      <c r="T415" s="32">
        <v>0.3</v>
      </c>
      <c r="U415" s="47">
        <v>0.82</v>
      </c>
      <c r="V415" s="34">
        <v>10479</v>
      </c>
      <c r="W415" s="32">
        <v>1.5</v>
      </c>
      <c r="X415" s="32">
        <v>1</v>
      </c>
      <c r="Y415" s="44">
        <v>1.51</v>
      </c>
      <c r="Z415" s="13"/>
    </row>
    <row r="416" spans="1:26" ht="29.1" customHeight="1" x14ac:dyDescent="0.35">
      <c r="A416" s="29" t="s">
        <v>1638</v>
      </c>
      <c r="B416" s="28" t="s">
        <v>1641</v>
      </c>
      <c r="C416" s="28" t="s">
        <v>1642</v>
      </c>
      <c r="D416" s="30" t="s">
        <v>1639</v>
      </c>
      <c r="E416" s="111" t="str">
        <f t="shared" si="18"/>
        <v>Less than 100 Claims - lower validity</v>
      </c>
      <c r="F416" s="111" t="str">
        <f t="shared" si="19"/>
        <v>Less than 100 Claims - lower validity</v>
      </c>
      <c r="G416" s="111" t="str">
        <f t="shared" si="20"/>
        <v>Less than 100 Claims - lower validity</v>
      </c>
      <c r="H416" s="28" t="s">
        <v>1640</v>
      </c>
      <c r="I416" s="28">
        <v>66762</v>
      </c>
      <c r="J416" s="28" t="s">
        <v>396</v>
      </c>
      <c r="K416" s="28" t="s">
        <v>46</v>
      </c>
      <c r="L416" s="28">
        <v>2</v>
      </c>
      <c r="M416" s="31">
        <v>26</v>
      </c>
      <c r="N416" s="32">
        <v>0</v>
      </c>
      <c r="O416" s="32">
        <v>0</v>
      </c>
      <c r="P416" s="47">
        <v>2.95</v>
      </c>
      <c r="Q416" s="33">
        <v>205.04</v>
      </c>
      <c r="R416" s="31" t="s">
        <v>8</v>
      </c>
      <c r="S416" s="31" t="s">
        <v>8</v>
      </c>
      <c r="T416" s="31" t="s">
        <v>8</v>
      </c>
      <c r="U416" s="47"/>
      <c r="V416" s="34" t="s">
        <v>8</v>
      </c>
      <c r="W416" s="31" t="s">
        <v>8</v>
      </c>
      <c r="X416" s="31" t="s">
        <v>8</v>
      </c>
      <c r="Y416" s="44"/>
      <c r="Z416" s="13"/>
    </row>
    <row r="417" spans="1:26" ht="29.1" customHeight="1" x14ac:dyDescent="0.35">
      <c r="A417" s="29" t="s">
        <v>1643</v>
      </c>
      <c r="B417" s="28" t="s">
        <v>1646</v>
      </c>
      <c r="C417" s="28" t="s">
        <v>1642</v>
      </c>
      <c r="D417" s="36" t="s">
        <v>1644</v>
      </c>
      <c r="E417" s="111" t="str">
        <f t="shared" si="18"/>
        <v>Less than 100 Claims - lower validity</v>
      </c>
      <c r="F417" s="111" t="str">
        <f t="shared" si="19"/>
        <v>Less than 100 Claims - lower validity</v>
      </c>
      <c r="G417" s="111" t="str">
        <f t="shared" si="20"/>
        <v>More than 100 Claims  - higher validity</v>
      </c>
      <c r="H417" s="35" t="s">
        <v>1645</v>
      </c>
      <c r="I417" s="28">
        <v>66048</v>
      </c>
      <c r="J417" s="35" t="s">
        <v>1647</v>
      </c>
      <c r="K417" s="28" t="s">
        <v>46</v>
      </c>
      <c r="L417" s="28">
        <v>5</v>
      </c>
      <c r="M417" s="31">
        <v>105</v>
      </c>
      <c r="N417" s="32">
        <v>0.1</v>
      </c>
      <c r="O417" s="32">
        <v>0</v>
      </c>
      <c r="P417" s="47">
        <v>3.53</v>
      </c>
      <c r="Q417" s="33">
        <v>248.83</v>
      </c>
      <c r="R417" s="31" t="s">
        <v>8</v>
      </c>
      <c r="S417" s="31" t="s">
        <v>8</v>
      </c>
      <c r="T417" s="31" t="s">
        <v>8</v>
      </c>
      <c r="U417" s="47"/>
      <c r="V417" s="34" t="s">
        <v>8</v>
      </c>
      <c r="W417" s="31" t="s">
        <v>8</v>
      </c>
      <c r="X417" s="31" t="s">
        <v>8</v>
      </c>
      <c r="Y417" s="44"/>
      <c r="Z417" s="13"/>
    </row>
    <row r="418" spans="1:26" ht="29.1" customHeight="1" x14ac:dyDescent="0.35">
      <c r="A418" s="29" t="s">
        <v>1648</v>
      </c>
      <c r="B418" s="28" t="s">
        <v>906</v>
      </c>
      <c r="C418" s="28" t="s">
        <v>1642</v>
      </c>
      <c r="D418" s="30" t="s">
        <v>1649</v>
      </c>
      <c r="E418" s="111" t="str">
        <f t="shared" si="18"/>
        <v>Less than 100 Claims - lower validity</v>
      </c>
      <c r="F418" s="111" t="str">
        <f t="shared" si="19"/>
        <v>Less than 100 Claims - lower validity</v>
      </c>
      <c r="G418" s="111" t="str">
        <f t="shared" si="20"/>
        <v>Less than 100 Claims - lower validity</v>
      </c>
      <c r="H418" s="28" t="s">
        <v>1650</v>
      </c>
      <c r="I418" s="28">
        <v>66067</v>
      </c>
      <c r="J418" s="28" t="s">
        <v>79</v>
      </c>
      <c r="K418" s="28" t="s">
        <v>46</v>
      </c>
      <c r="L418" s="28">
        <v>4</v>
      </c>
      <c r="M418" s="31">
        <v>50</v>
      </c>
      <c r="N418" s="32">
        <v>0</v>
      </c>
      <c r="O418" s="32">
        <v>0</v>
      </c>
      <c r="P418" s="47">
        <v>1.8</v>
      </c>
      <c r="Q418" s="33">
        <v>131.80000000000001</v>
      </c>
      <c r="R418" s="31" t="s">
        <v>8</v>
      </c>
      <c r="S418" s="31" t="s">
        <v>8</v>
      </c>
      <c r="T418" s="31" t="s">
        <v>8</v>
      </c>
      <c r="U418" s="47"/>
      <c r="V418" s="34" t="s">
        <v>8</v>
      </c>
      <c r="W418" s="31" t="s">
        <v>8</v>
      </c>
      <c r="X418" s="31" t="s">
        <v>8</v>
      </c>
      <c r="Y418" s="44"/>
      <c r="Z418" s="13"/>
    </row>
    <row r="419" spans="1:26" ht="43.15" customHeight="1" x14ac:dyDescent="0.35">
      <c r="A419" s="29" t="s">
        <v>1651</v>
      </c>
      <c r="B419" s="28" t="s">
        <v>1654</v>
      </c>
      <c r="C419" s="28" t="s">
        <v>1642</v>
      </c>
      <c r="D419" s="30" t="s">
        <v>1652</v>
      </c>
      <c r="E419" s="111" t="str">
        <f t="shared" si="18"/>
        <v>Less than 100 Claims - lower validity</v>
      </c>
      <c r="F419" s="111" t="str">
        <f t="shared" si="19"/>
        <v>Less than 100 Claims - lower validity</v>
      </c>
      <c r="G419" s="111" t="str">
        <f t="shared" si="20"/>
        <v>Less than 100 Claims - lower validity</v>
      </c>
      <c r="H419" s="28" t="s">
        <v>1653</v>
      </c>
      <c r="I419" s="28">
        <v>66606</v>
      </c>
      <c r="J419" s="28" t="s">
        <v>56</v>
      </c>
      <c r="K419" s="28" t="s">
        <v>46</v>
      </c>
      <c r="L419" s="28">
        <v>2</v>
      </c>
      <c r="M419" s="31">
        <v>40</v>
      </c>
      <c r="N419" s="32">
        <v>0</v>
      </c>
      <c r="O419" s="32">
        <v>0</v>
      </c>
      <c r="P419" s="47">
        <v>2.5</v>
      </c>
      <c r="Q419" s="33">
        <v>166.67</v>
      </c>
      <c r="R419" s="31" t="s">
        <v>8</v>
      </c>
      <c r="S419" s="31" t="s">
        <v>8</v>
      </c>
      <c r="T419" s="31" t="s">
        <v>8</v>
      </c>
      <c r="U419" s="47"/>
      <c r="V419" s="34" t="s">
        <v>8</v>
      </c>
      <c r="W419" s="31" t="s">
        <v>8</v>
      </c>
      <c r="X419" s="31" t="s">
        <v>8</v>
      </c>
      <c r="Y419" s="44"/>
      <c r="Z419" s="13"/>
    </row>
    <row r="420" spans="1:26" ht="29.1" customHeight="1" x14ac:dyDescent="0.35">
      <c r="A420" s="29" t="s">
        <v>1655</v>
      </c>
      <c r="B420" s="28" t="s">
        <v>1658</v>
      </c>
      <c r="C420" s="28" t="s">
        <v>1642</v>
      </c>
      <c r="D420" s="30" t="s">
        <v>1656</v>
      </c>
      <c r="E420" s="111" t="str">
        <f t="shared" si="18"/>
        <v>Less than 100 Claims - lower validity</v>
      </c>
      <c r="F420" s="111" t="str">
        <f t="shared" si="19"/>
        <v>Less than 100 Claims - lower validity</v>
      </c>
      <c r="G420" s="111" t="str">
        <f t="shared" si="20"/>
        <v>Less than 100 Claims - lower validity</v>
      </c>
      <c r="H420" s="28" t="s">
        <v>1657</v>
      </c>
      <c r="I420" s="28">
        <v>67042</v>
      </c>
      <c r="J420" s="28" t="s">
        <v>79</v>
      </c>
      <c r="K420" s="28" t="s">
        <v>46</v>
      </c>
      <c r="L420" s="28">
        <v>3</v>
      </c>
      <c r="M420" s="31">
        <v>27</v>
      </c>
      <c r="N420" s="32">
        <v>0</v>
      </c>
      <c r="O420" s="32">
        <v>0</v>
      </c>
      <c r="P420" s="47">
        <v>1.55</v>
      </c>
      <c r="Q420" s="33">
        <v>103.86</v>
      </c>
      <c r="R420" s="31" t="s">
        <v>8</v>
      </c>
      <c r="S420" s="31" t="s">
        <v>8</v>
      </c>
      <c r="T420" s="31" t="s">
        <v>8</v>
      </c>
      <c r="U420" s="47"/>
      <c r="V420" s="34" t="s">
        <v>8</v>
      </c>
      <c r="W420" s="31" t="s">
        <v>8</v>
      </c>
      <c r="X420" s="31" t="s">
        <v>8</v>
      </c>
      <c r="Y420" s="44"/>
      <c r="Z420" s="13"/>
    </row>
    <row r="421" spans="1:26" ht="29.1" customHeight="1" x14ac:dyDescent="0.35">
      <c r="A421" s="29" t="s">
        <v>1659</v>
      </c>
      <c r="B421" s="28" t="s">
        <v>1662</v>
      </c>
      <c r="C421" s="28" t="s">
        <v>1642</v>
      </c>
      <c r="D421" s="36" t="s">
        <v>1660</v>
      </c>
      <c r="E421" s="111" t="str">
        <f t="shared" si="18"/>
        <v>Less than 100 Claims - lower validity</v>
      </c>
      <c r="F421" s="111" t="str">
        <f t="shared" si="19"/>
        <v>Less than 100 Claims - lower validity</v>
      </c>
      <c r="G421" s="111" t="str">
        <f t="shared" si="20"/>
        <v>Less than 100 Claims - lower validity</v>
      </c>
      <c r="H421" s="28" t="s">
        <v>1661</v>
      </c>
      <c r="I421" s="28">
        <v>67846</v>
      </c>
      <c r="J421" s="35" t="s">
        <v>51</v>
      </c>
      <c r="K421" s="28" t="s">
        <v>46</v>
      </c>
      <c r="L421" s="28">
        <v>2</v>
      </c>
      <c r="M421" s="31">
        <v>79</v>
      </c>
      <c r="N421" s="32">
        <v>0.1</v>
      </c>
      <c r="O421" s="32">
        <v>0</v>
      </c>
      <c r="P421" s="47">
        <v>2.12</v>
      </c>
      <c r="Q421" s="33">
        <v>143.66999999999999</v>
      </c>
      <c r="R421" s="31" t="s">
        <v>8</v>
      </c>
      <c r="S421" s="31" t="s">
        <v>8</v>
      </c>
      <c r="T421" s="31" t="s">
        <v>8</v>
      </c>
      <c r="U421" s="47"/>
      <c r="V421" s="34" t="s">
        <v>8</v>
      </c>
      <c r="W421" s="31" t="s">
        <v>8</v>
      </c>
      <c r="X421" s="31" t="s">
        <v>8</v>
      </c>
      <c r="Y421" s="44"/>
      <c r="Z421" s="13"/>
    </row>
    <row r="422" spans="1:26" ht="29.1" customHeight="1" x14ac:dyDescent="0.35">
      <c r="A422" s="29" t="s">
        <v>1663</v>
      </c>
      <c r="B422" s="28" t="s">
        <v>1666</v>
      </c>
      <c r="C422" s="28" t="s">
        <v>1642</v>
      </c>
      <c r="D422" s="30" t="s">
        <v>1664</v>
      </c>
      <c r="E422" s="111" t="str">
        <f t="shared" si="18"/>
        <v>Less than 100 Claims - lower validity</v>
      </c>
      <c r="F422" s="111" t="str">
        <f t="shared" si="19"/>
        <v>Less than 100 Claims - lower validity</v>
      </c>
      <c r="G422" s="111" t="str">
        <f t="shared" si="20"/>
        <v>Less than 100 Claims - lower validity</v>
      </c>
      <c r="H422" s="28" t="s">
        <v>1665</v>
      </c>
      <c r="I422" s="28">
        <v>67124</v>
      </c>
      <c r="J422" s="28" t="s">
        <v>79</v>
      </c>
      <c r="K422" s="28" t="s">
        <v>46</v>
      </c>
      <c r="L422" s="28">
        <v>4</v>
      </c>
      <c r="M422" s="31">
        <v>18</v>
      </c>
      <c r="N422" s="32">
        <v>0</v>
      </c>
      <c r="O422" s="32">
        <v>0</v>
      </c>
      <c r="P422" s="47">
        <v>1.1299999999999999</v>
      </c>
      <c r="Q422" s="33">
        <v>76.39</v>
      </c>
      <c r="R422" s="31" t="s">
        <v>8</v>
      </c>
      <c r="S422" s="31" t="s">
        <v>8</v>
      </c>
      <c r="T422" s="31" t="s">
        <v>8</v>
      </c>
      <c r="U422" s="47"/>
      <c r="V422" s="34" t="s">
        <v>8</v>
      </c>
      <c r="W422" s="31" t="s">
        <v>8</v>
      </c>
      <c r="X422" s="31" t="s">
        <v>8</v>
      </c>
      <c r="Y422" s="44"/>
      <c r="Z422" s="13"/>
    </row>
    <row r="423" spans="1:26" ht="29.1" customHeight="1" x14ac:dyDescent="0.35">
      <c r="A423" s="29" t="s">
        <v>1667</v>
      </c>
      <c r="B423" s="28" t="s">
        <v>1670</v>
      </c>
      <c r="C423" s="28" t="s">
        <v>1642</v>
      </c>
      <c r="D423" s="30" t="s">
        <v>1668</v>
      </c>
      <c r="E423" s="111" t="str">
        <f t="shared" si="18"/>
        <v>Less than 100 Claims - lower validity</v>
      </c>
      <c r="F423" s="111" t="str">
        <f t="shared" si="19"/>
        <v>Less than 100 Claims - lower validity</v>
      </c>
      <c r="G423" s="111" t="str">
        <f t="shared" si="20"/>
        <v>More than 100 Claims  - higher validity</v>
      </c>
      <c r="H423" s="35" t="s">
        <v>1669</v>
      </c>
      <c r="I423" s="28">
        <v>66160</v>
      </c>
      <c r="J423" s="28" t="s">
        <v>79</v>
      </c>
      <c r="K423" s="28" t="s">
        <v>46</v>
      </c>
      <c r="L423" s="28">
        <v>4</v>
      </c>
      <c r="M423" s="31">
        <v>3635</v>
      </c>
      <c r="N423" s="32">
        <v>3.9</v>
      </c>
      <c r="O423" s="32">
        <v>1.4</v>
      </c>
      <c r="P423" s="47">
        <v>2.85</v>
      </c>
      <c r="Q423" s="33">
        <v>193.77</v>
      </c>
      <c r="R423" s="31">
        <v>91</v>
      </c>
      <c r="S423" s="32">
        <v>2.2000000000000002</v>
      </c>
      <c r="T423" s="32">
        <v>1.1000000000000001</v>
      </c>
      <c r="U423" s="47">
        <v>1.98</v>
      </c>
      <c r="V423" s="34">
        <v>13731</v>
      </c>
      <c r="W423" s="32">
        <v>6.2</v>
      </c>
      <c r="X423" s="32">
        <v>2.5</v>
      </c>
      <c r="Y423" s="44">
        <v>2.4700000000000002</v>
      </c>
      <c r="Z423" s="13"/>
    </row>
    <row r="424" spans="1:26" ht="29.1" customHeight="1" x14ac:dyDescent="0.35">
      <c r="A424" s="29" t="s">
        <v>1671</v>
      </c>
      <c r="B424" s="28" t="s">
        <v>1674</v>
      </c>
      <c r="C424" s="28" t="s">
        <v>1642</v>
      </c>
      <c r="D424" s="36" t="s">
        <v>1672</v>
      </c>
      <c r="E424" s="111" t="str">
        <f t="shared" si="18"/>
        <v>Less than 100 Claims - lower validity</v>
      </c>
      <c r="F424" s="111" t="str">
        <f t="shared" si="19"/>
        <v>Less than 100 Claims - lower validity</v>
      </c>
      <c r="G424" s="111" t="str">
        <f t="shared" si="20"/>
        <v>More than 100 Claims  - higher validity</v>
      </c>
      <c r="H424" s="35" t="s">
        <v>1673</v>
      </c>
      <c r="I424" s="28">
        <v>66061</v>
      </c>
      <c r="J424" s="28" t="s">
        <v>79</v>
      </c>
      <c r="K424" s="28" t="s">
        <v>46</v>
      </c>
      <c r="L424" s="28">
        <v>3</v>
      </c>
      <c r="M424" s="31">
        <v>784</v>
      </c>
      <c r="N424" s="32">
        <v>0.8</v>
      </c>
      <c r="O424" s="32">
        <v>0.3</v>
      </c>
      <c r="P424" s="47">
        <v>2.99</v>
      </c>
      <c r="Q424" s="33">
        <v>207.14</v>
      </c>
      <c r="R424" s="31">
        <v>44</v>
      </c>
      <c r="S424" s="32">
        <v>0.4</v>
      </c>
      <c r="T424" s="32">
        <v>0.3</v>
      </c>
      <c r="U424" s="47">
        <v>1.29</v>
      </c>
      <c r="V424" s="34">
        <v>7555</v>
      </c>
      <c r="W424" s="32">
        <v>1.2</v>
      </c>
      <c r="X424" s="32">
        <v>0.6</v>
      </c>
      <c r="Y424" s="44">
        <v>2.02</v>
      </c>
      <c r="Z424" s="13"/>
    </row>
    <row r="425" spans="1:26" ht="29.1" customHeight="1" x14ac:dyDescent="0.35">
      <c r="A425" s="29" t="s">
        <v>1675</v>
      </c>
      <c r="B425" s="28" t="s">
        <v>1678</v>
      </c>
      <c r="C425" s="28" t="s">
        <v>1642</v>
      </c>
      <c r="D425" s="30" t="s">
        <v>1676</v>
      </c>
      <c r="E425" s="111" t="str">
        <f t="shared" si="18"/>
        <v>Less than 100 Claims - lower validity</v>
      </c>
      <c r="F425" s="111" t="str">
        <f t="shared" si="19"/>
        <v>Less than 100 Claims - lower validity</v>
      </c>
      <c r="G425" s="111" t="str">
        <f t="shared" si="20"/>
        <v>Less than 100 Claims - lower validity</v>
      </c>
      <c r="H425" s="35" t="s">
        <v>1677</v>
      </c>
      <c r="I425" s="28">
        <v>66701</v>
      </c>
      <c r="J425" s="28" t="s">
        <v>1679</v>
      </c>
      <c r="K425" s="28" t="s">
        <v>46</v>
      </c>
      <c r="L425" s="28">
        <v>3</v>
      </c>
      <c r="M425" s="31">
        <v>11</v>
      </c>
      <c r="N425" s="32">
        <v>0</v>
      </c>
      <c r="O425" s="32">
        <v>0</v>
      </c>
      <c r="P425" s="47">
        <v>4.43</v>
      </c>
      <c r="Q425" s="33">
        <v>309.87</v>
      </c>
      <c r="R425" s="31" t="s">
        <v>8</v>
      </c>
      <c r="S425" s="31" t="s">
        <v>8</v>
      </c>
      <c r="T425" s="31" t="s">
        <v>8</v>
      </c>
      <c r="U425" s="47"/>
      <c r="V425" s="34" t="s">
        <v>8</v>
      </c>
      <c r="W425" s="31" t="s">
        <v>8</v>
      </c>
      <c r="X425" s="31" t="s">
        <v>8</v>
      </c>
      <c r="Y425" s="44"/>
      <c r="Z425" s="13"/>
    </row>
    <row r="426" spans="1:26" ht="29.1" customHeight="1" x14ac:dyDescent="0.35">
      <c r="A426" s="29" t="s">
        <v>1680</v>
      </c>
      <c r="B426" s="28" t="s">
        <v>1683</v>
      </c>
      <c r="C426" s="28" t="s">
        <v>1642</v>
      </c>
      <c r="D426" s="30" t="s">
        <v>1681</v>
      </c>
      <c r="E426" s="111" t="str">
        <f t="shared" si="18"/>
        <v>Less than 100 Claims - lower validity</v>
      </c>
      <c r="F426" s="111" t="str">
        <f t="shared" si="19"/>
        <v>Less than 100 Claims - lower validity</v>
      </c>
      <c r="G426" s="111" t="str">
        <f t="shared" si="20"/>
        <v>Less than 100 Claims - lower validity</v>
      </c>
      <c r="H426" s="28" t="s">
        <v>1682</v>
      </c>
      <c r="I426" s="28">
        <v>67901</v>
      </c>
      <c r="J426" s="28" t="s">
        <v>79</v>
      </c>
      <c r="K426" s="28" t="s">
        <v>46</v>
      </c>
      <c r="L426" s="28">
        <v>4</v>
      </c>
      <c r="M426" s="31">
        <v>49</v>
      </c>
      <c r="N426" s="32">
        <v>0</v>
      </c>
      <c r="O426" s="32">
        <v>0</v>
      </c>
      <c r="P426" s="47">
        <v>2.76</v>
      </c>
      <c r="Q426" s="33">
        <v>186.56</v>
      </c>
      <c r="R426" s="31" t="s">
        <v>8</v>
      </c>
      <c r="S426" s="31" t="s">
        <v>8</v>
      </c>
      <c r="T426" s="31" t="s">
        <v>8</v>
      </c>
      <c r="U426" s="47"/>
      <c r="V426" s="34" t="s">
        <v>8</v>
      </c>
      <c r="W426" s="31" t="s">
        <v>8</v>
      </c>
      <c r="X426" s="31" t="s">
        <v>8</v>
      </c>
      <c r="Y426" s="44"/>
      <c r="Z426" s="13"/>
    </row>
    <row r="427" spans="1:26" ht="29.1" customHeight="1" x14ac:dyDescent="0.35">
      <c r="A427" s="29" t="s">
        <v>1684</v>
      </c>
      <c r="B427" s="28" t="s">
        <v>1687</v>
      </c>
      <c r="C427" s="28" t="s">
        <v>1642</v>
      </c>
      <c r="D427" s="30" t="s">
        <v>1685</v>
      </c>
      <c r="E427" s="111" t="str">
        <f t="shared" si="18"/>
        <v>Less than 100 Claims - lower validity</v>
      </c>
      <c r="F427" s="111" t="str">
        <f t="shared" si="19"/>
        <v>Less than 100 Claims - lower validity</v>
      </c>
      <c r="G427" s="111" t="str">
        <f t="shared" si="20"/>
        <v>Less than 100 Claims - lower validity</v>
      </c>
      <c r="H427" s="28" t="s">
        <v>1686</v>
      </c>
      <c r="I427" s="28">
        <v>66441</v>
      </c>
      <c r="J427" s="28" t="s">
        <v>79</v>
      </c>
      <c r="K427" s="28" t="s">
        <v>46</v>
      </c>
      <c r="L427" s="28">
        <v>3</v>
      </c>
      <c r="M427" s="31">
        <v>19</v>
      </c>
      <c r="N427" s="32">
        <v>0</v>
      </c>
      <c r="O427" s="32">
        <v>0</v>
      </c>
      <c r="P427" s="47">
        <v>5.87</v>
      </c>
      <c r="Q427" s="33">
        <v>396.66</v>
      </c>
      <c r="R427" s="31" t="s">
        <v>8</v>
      </c>
      <c r="S427" s="31" t="s">
        <v>8</v>
      </c>
      <c r="T427" s="31" t="s">
        <v>8</v>
      </c>
      <c r="U427" s="47"/>
      <c r="V427" s="34" t="s">
        <v>8</v>
      </c>
      <c r="W427" s="31" t="s">
        <v>8</v>
      </c>
      <c r="X427" s="31" t="s">
        <v>8</v>
      </c>
      <c r="Y427" s="44"/>
      <c r="Z427" s="13"/>
    </row>
    <row r="428" spans="1:26" ht="29.1" customHeight="1" x14ac:dyDescent="0.35">
      <c r="A428" s="29" t="s">
        <v>1688</v>
      </c>
      <c r="B428" s="28" t="s">
        <v>1654</v>
      </c>
      <c r="C428" s="28" t="s">
        <v>1642</v>
      </c>
      <c r="D428" s="36" t="s">
        <v>1689</v>
      </c>
      <c r="E428" s="111" t="str">
        <f t="shared" si="18"/>
        <v>Less than 100 Claims - lower validity</v>
      </c>
      <c r="F428" s="111" t="str">
        <f t="shared" si="19"/>
        <v>Less than 100 Claims - lower validity</v>
      </c>
      <c r="G428" s="111" t="str">
        <f t="shared" si="20"/>
        <v>Less than 100 Claims - lower validity</v>
      </c>
      <c r="H428" s="35" t="s">
        <v>1690</v>
      </c>
      <c r="I428" s="28">
        <v>66604</v>
      </c>
      <c r="J428" s="28" t="s">
        <v>79</v>
      </c>
      <c r="K428" s="28" t="s">
        <v>46</v>
      </c>
      <c r="L428" s="28">
        <v>3</v>
      </c>
      <c r="M428" s="31">
        <v>71</v>
      </c>
      <c r="N428" s="32">
        <v>0.1</v>
      </c>
      <c r="O428" s="32">
        <v>0</v>
      </c>
      <c r="P428" s="47">
        <v>4.9400000000000004</v>
      </c>
      <c r="Q428" s="33">
        <v>330.61</v>
      </c>
      <c r="R428" s="31" t="s">
        <v>8</v>
      </c>
      <c r="S428" s="31" t="s">
        <v>8</v>
      </c>
      <c r="T428" s="31" t="s">
        <v>8</v>
      </c>
      <c r="U428" s="47"/>
      <c r="V428" s="34" t="s">
        <v>8</v>
      </c>
      <c r="W428" s="31" t="s">
        <v>8</v>
      </c>
      <c r="X428" s="31" t="s">
        <v>8</v>
      </c>
      <c r="Y428" s="44"/>
      <c r="Z428" s="13"/>
    </row>
    <row r="429" spans="1:26" ht="29.1" customHeight="1" x14ac:dyDescent="0.35">
      <c r="A429" s="29" t="s">
        <v>1691</v>
      </c>
      <c r="B429" s="28" t="s">
        <v>1694</v>
      </c>
      <c r="C429" s="28" t="s">
        <v>1642</v>
      </c>
      <c r="D429" s="30" t="s">
        <v>1692</v>
      </c>
      <c r="E429" s="111" t="str">
        <f t="shared" si="18"/>
        <v>Less than 100 Claims - lower validity</v>
      </c>
      <c r="F429" s="111" t="str">
        <f t="shared" si="19"/>
        <v>Less than 100 Claims - lower validity</v>
      </c>
      <c r="G429" s="111" t="str">
        <f t="shared" si="20"/>
        <v>Less than 100 Claims - lower validity</v>
      </c>
      <c r="H429" s="35" t="s">
        <v>1693</v>
      </c>
      <c r="I429" s="28">
        <v>67114</v>
      </c>
      <c r="J429" s="28" t="s">
        <v>79</v>
      </c>
      <c r="K429" s="28" t="s">
        <v>46</v>
      </c>
      <c r="L429" s="28">
        <v>4</v>
      </c>
      <c r="M429" s="31">
        <v>40</v>
      </c>
      <c r="N429" s="32">
        <v>0.1</v>
      </c>
      <c r="O429" s="32">
        <v>0</v>
      </c>
      <c r="P429" s="47">
        <v>1.46</v>
      </c>
      <c r="Q429" s="33">
        <v>94.45</v>
      </c>
      <c r="R429" s="31" t="s">
        <v>8</v>
      </c>
      <c r="S429" s="31" t="s">
        <v>8</v>
      </c>
      <c r="T429" s="31" t="s">
        <v>8</v>
      </c>
      <c r="U429" s="47"/>
      <c r="V429" s="34" t="s">
        <v>8</v>
      </c>
      <c r="W429" s="31" t="s">
        <v>8</v>
      </c>
      <c r="X429" s="31" t="s">
        <v>8</v>
      </c>
      <c r="Y429" s="44"/>
      <c r="Z429" s="13"/>
    </row>
    <row r="430" spans="1:26" ht="43.15" customHeight="1" x14ac:dyDescent="0.35">
      <c r="A430" s="29" t="s">
        <v>1695</v>
      </c>
      <c r="B430" s="35" t="s">
        <v>1698</v>
      </c>
      <c r="C430" s="28" t="s">
        <v>1642</v>
      </c>
      <c r="D430" s="30" t="s">
        <v>1696</v>
      </c>
      <c r="E430" s="111" t="str">
        <f t="shared" si="18"/>
        <v>More than 100 Claims  - higher validity</v>
      </c>
      <c r="F430" s="111" t="str">
        <f t="shared" si="19"/>
        <v>More than 100 Claims  - higher validity</v>
      </c>
      <c r="G430" s="111" t="str">
        <f t="shared" si="20"/>
        <v>More than 100 Claims  - higher validity</v>
      </c>
      <c r="H430" s="28" t="s">
        <v>1697</v>
      </c>
      <c r="I430" s="28">
        <v>66204</v>
      </c>
      <c r="J430" s="35" t="s">
        <v>187</v>
      </c>
      <c r="K430" s="28" t="s">
        <v>46</v>
      </c>
      <c r="L430" s="28">
        <v>4</v>
      </c>
      <c r="M430" s="31">
        <v>1842</v>
      </c>
      <c r="N430" s="32">
        <v>1.6</v>
      </c>
      <c r="O430" s="32">
        <v>0.6</v>
      </c>
      <c r="P430" s="47">
        <v>2.65</v>
      </c>
      <c r="Q430" s="33">
        <v>184.91</v>
      </c>
      <c r="R430" s="31">
        <v>124</v>
      </c>
      <c r="S430" s="32">
        <v>1.3</v>
      </c>
      <c r="T430" s="32">
        <v>0.8</v>
      </c>
      <c r="U430" s="47">
        <v>1.63</v>
      </c>
      <c r="V430" s="34">
        <v>9714</v>
      </c>
      <c r="W430" s="32">
        <v>2.9</v>
      </c>
      <c r="X430" s="32">
        <v>1.4</v>
      </c>
      <c r="Y430" s="44">
        <v>2.06</v>
      </c>
      <c r="Z430" s="13"/>
    </row>
    <row r="431" spans="1:26" ht="29.1" customHeight="1" x14ac:dyDescent="0.35">
      <c r="A431" s="29" t="s">
        <v>1699</v>
      </c>
      <c r="B431" s="28" t="s">
        <v>1702</v>
      </c>
      <c r="C431" s="28" t="s">
        <v>1642</v>
      </c>
      <c r="D431" s="30" t="s">
        <v>1700</v>
      </c>
      <c r="E431" s="111" t="str">
        <f t="shared" si="18"/>
        <v>Less than 100 Claims - lower validity</v>
      </c>
      <c r="F431" s="111" t="str">
        <f t="shared" si="19"/>
        <v>Less than 100 Claims - lower validity</v>
      </c>
      <c r="G431" s="111" t="str">
        <f t="shared" si="20"/>
        <v>Less than 100 Claims - lower validity</v>
      </c>
      <c r="H431" s="28" t="s">
        <v>1701</v>
      </c>
      <c r="I431" s="28">
        <v>67460</v>
      </c>
      <c r="J431" s="28" t="s">
        <v>79</v>
      </c>
      <c r="K431" s="28" t="s">
        <v>46</v>
      </c>
      <c r="L431" s="28">
        <v>4</v>
      </c>
      <c r="M431" s="31">
        <v>47</v>
      </c>
      <c r="N431" s="32">
        <v>0</v>
      </c>
      <c r="O431" s="32">
        <v>0</v>
      </c>
      <c r="P431" s="47">
        <v>2.6</v>
      </c>
      <c r="Q431" s="33">
        <v>175.7</v>
      </c>
      <c r="R431" s="31" t="s">
        <v>8</v>
      </c>
      <c r="S431" s="31" t="s">
        <v>8</v>
      </c>
      <c r="T431" s="31" t="s">
        <v>8</v>
      </c>
      <c r="U431" s="47"/>
      <c r="V431" s="34" t="s">
        <v>8</v>
      </c>
      <c r="W431" s="31" t="s">
        <v>8</v>
      </c>
      <c r="X431" s="31" t="s">
        <v>8</v>
      </c>
      <c r="Y431" s="44"/>
      <c r="Z431" s="13"/>
    </row>
    <row r="432" spans="1:26" ht="29.1" customHeight="1" x14ac:dyDescent="0.35">
      <c r="A432" s="29" t="s">
        <v>1703</v>
      </c>
      <c r="B432" s="28" t="s">
        <v>1706</v>
      </c>
      <c r="C432" s="28" t="s">
        <v>1642</v>
      </c>
      <c r="D432" s="30" t="s">
        <v>1704</v>
      </c>
      <c r="E432" s="111" t="str">
        <f t="shared" si="18"/>
        <v>Less than 100 Claims - lower validity</v>
      </c>
      <c r="F432" s="111" t="str">
        <f t="shared" si="19"/>
        <v>Less than 100 Claims - lower validity</v>
      </c>
      <c r="G432" s="111" t="str">
        <f t="shared" si="20"/>
        <v>More than 100 Claims  - higher validity</v>
      </c>
      <c r="H432" s="28" t="s">
        <v>1705</v>
      </c>
      <c r="I432" s="28">
        <v>66071</v>
      </c>
      <c r="J432" s="28" t="s">
        <v>79</v>
      </c>
      <c r="K432" s="28" t="s">
        <v>46</v>
      </c>
      <c r="L432" s="28">
        <v>4</v>
      </c>
      <c r="M432" s="31">
        <v>163</v>
      </c>
      <c r="N432" s="32">
        <v>0.1</v>
      </c>
      <c r="O432" s="32">
        <v>0</v>
      </c>
      <c r="P432" s="47">
        <v>3.07</v>
      </c>
      <c r="Q432" s="33">
        <v>211.02</v>
      </c>
      <c r="R432" s="31" t="s">
        <v>8</v>
      </c>
      <c r="S432" s="31" t="s">
        <v>8</v>
      </c>
      <c r="T432" s="31" t="s">
        <v>8</v>
      </c>
      <c r="U432" s="47"/>
      <c r="V432" s="34" t="s">
        <v>8</v>
      </c>
      <c r="W432" s="31" t="s">
        <v>8</v>
      </c>
      <c r="X432" s="31" t="s">
        <v>8</v>
      </c>
      <c r="Y432" s="44"/>
      <c r="Z432" s="13"/>
    </row>
    <row r="433" spans="1:26" ht="29.1" customHeight="1" x14ac:dyDescent="0.35">
      <c r="A433" s="29" t="s">
        <v>1707</v>
      </c>
      <c r="B433" s="28" t="s">
        <v>1710</v>
      </c>
      <c r="C433" s="28" t="s">
        <v>1642</v>
      </c>
      <c r="D433" s="30" t="s">
        <v>1708</v>
      </c>
      <c r="E433" s="111" t="str">
        <f t="shared" si="18"/>
        <v>Less than 100 Claims - lower validity</v>
      </c>
      <c r="F433" s="111" t="str">
        <f t="shared" si="19"/>
        <v>Less than 100 Claims - lower validity</v>
      </c>
      <c r="G433" s="111" t="str">
        <f t="shared" si="20"/>
        <v>Less than 100 Claims - lower validity</v>
      </c>
      <c r="H433" s="35" t="s">
        <v>1709</v>
      </c>
      <c r="I433" s="28">
        <v>67214</v>
      </c>
      <c r="J433" s="28" t="s">
        <v>396</v>
      </c>
      <c r="K433" s="28" t="s">
        <v>46</v>
      </c>
      <c r="L433" s="28">
        <v>4</v>
      </c>
      <c r="M433" s="31">
        <v>40</v>
      </c>
      <c r="N433" s="32">
        <v>0</v>
      </c>
      <c r="O433" s="32">
        <v>0</v>
      </c>
      <c r="P433" s="47">
        <v>5.01</v>
      </c>
      <c r="Q433" s="33">
        <v>330.18</v>
      </c>
      <c r="R433" s="31" t="s">
        <v>8</v>
      </c>
      <c r="S433" s="31" t="s">
        <v>8</v>
      </c>
      <c r="T433" s="31" t="s">
        <v>8</v>
      </c>
      <c r="U433" s="47"/>
      <c r="V433" s="34" t="s">
        <v>8</v>
      </c>
      <c r="W433" s="31" t="s">
        <v>8</v>
      </c>
      <c r="X433" s="31" t="s">
        <v>8</v>
      </c>
      <c r="Y433" s="44"/>
      <c r="Z433" s="13"/>
    </row>
    <row r="434" spans="1:26" ht="14.1" customHeight="1" x14ac:dyDescent="0.35">
      <c r="A434" s="29" t="s">
        <v>1711</v>
      </c>
      <c r="B434" s="28" t="s">
        <v>1710</v>
      </c>
      <c r="C434" s="28" t="s">
        <v>1642</v>
      </c>
      <c r="D434" s="36" t="s">
        <v>1712</v>
      </c>
      <c r="E434" s="111" t="str">
        <f t="shared" si="18"/>
        <v>Less than 100 Claims - lower validity</v>
      </c>
      <c r="F434" s="111" t="str">
        <f t="shared" si="19"/>
        <v>Less than 100 Claims - lower validity</v>
      </c>
      <c r="G434" s="111" t="str">
        <f t="shared" si="20"/>
        <v>More than 100 Claims  - higher validity</v>
      </c>
      <c r="H434" s="28" t="s">
        <v>1713</v>
      </c>
      <c r="I434" s="28">
        <v>67214</v>
      </c>
      <c r="J434" s="28" t="s">
        <v>131</v>
      </c>
      <c r="K434" s="28" t="s">
        <v>46</v>
      </c>
      <c r="L434" s="28">
        <v>3</v>
      </c>
      <c r="M434" s="31">
        <v>141</v>
      </c>
      <c r="N434" s="32">
        <v>0.2</v>
      </c>
      <c r="O434" s="32">
        <v>0.1</v>
      </c>
      <c r="P434" s="47">
        <v>2.5</v>
      </c>
      <c r="Q434" s="33">
        <v>160.94999999999999</v>
      </c>
      <c r="R434" s="31">
        <v>22</v>
      </c>
      <c r="S434" s="32">
        <v>0.3</v>
      </c>
      <c r="T434" s="32">
        <v>0.2</v>
      </c>
      <c r="U434" s="47">
        <v>1.53</v>
      </c>
      <c r="V434" s="34">
        <v>9785</v>
      </c>
      <c r="W434" s="32">
        <v>0.5</v>
      </c>
      <c r="X434" s="32">
        <v>0.3</v>
      </c>
      <c r="Y434" s="44">
        <v>1.81</v>
      </c>
      <c r="Z434" s="13"/>
    </row>
    <row r="435" spans="1:26" ht="29.1" customHeight="1" x14ac:dyDescent="0.35">
      <c r="A435" s="29" t="s">
        <v>1714</v>
      </c>
      <c r="B435" s="28" t="s">
        <v>1646</v>
      </c>
      <c r="C435" s="28" t="s">
        <v>1642</v>
      </c>
      <c r="D435" s="30" t="s">
        <v>1715</v>
      </c>
      <c r="E435" s="111" t="str">
        <f t="shared" si="18"/>
        <v>Less than 100 Claims - lower validity</v>
      </c>
      <c r="F435" s="111" t="str">
        <f t="shared" si="19"/>
        <v>Less than 100 Claims - lower validity</v>
      </c>
      <c r="G435" s="111" t="str">
        <f t="shared" si="20"/>
        <v>Less than 100 Claims - lower validity</v>
      </c>
      <c r="H435" s="28" t="s">
        <v>1716</v>
      </c>
      <c r="I435" s="28">
        <v>66048</v>
      </c>
      <c r="J435" s="35" t="s">
        <v>1717</v>
      </c>
      <c r="K435" s="28" t="s">
        <v>46</v>
      </c>
      <c r="L435" s="28">
        <v>3</v>
      </c>
      <c r="M435" s="31">
        <v>85</v>
      </c>
      <c r="N435" s="32">
        <v>0.1</v>
      </c>
      <c r="O435" s="32">
        <v>0</v>
      </c>
      <c r="P435" s="47">
        <v>2.89</v>
      </c>
      <c r="Q435" s="33">
        <v>201.96</v>
      </c>
      <c r="R435" s="31" t="s">
        <v>8</v>
      </c>
      <c r="S435" s="31" t="s">
        <v>8</v>
      </c>
      <c r="T435" s="31" t="s">
        <v>8</v>
      </c>
      <c r="U435" s="47"/>
      <c r="V435" s="34" t="s">
        <v>8</v>
      </c>
      <c r="W435" s="31" t="s">
        <v>8</v>
      </c>
      <c r="X435" s="31" t="s">
        <v>8</v>
      </c>
      <c r="Y435" s="44"/>
      <c r="Z435" s="13"/>
    </row>
    <row r="436" spans="1:26" ht="29.1" customHeight="1" x14ac:dyDescent="0.35">
      <c r="A436" s="29" t="s">
        <v>1718</v>
      </c>
      <c r="B436" s="28" t="s">
        <v>1721</v>
      </c>
      <c r="C436" s="28" t="s">
        <v>1642</v>
      </c>
      <c r="D436" s="30" t="s">
        <v>1719</v>
      </c>
      <c r="E436" s="111" t="str">
        <f t="shared" si="18"/>
        <v>Less than 100 Claims - lower validity</v>
      </c>
      <c r="F436" s="111" t="str">
        <f t="shared" si="19"/>
        <v>Less than 100 Claims - lower validity</v>
      </c>
      <c r="G436" s="111" t="str">
        <f t="shared" si="20"/>
        <v>More than 100 Claims  - higher validity</v>
      </c>
      <c r="H436" s="28" t="s">
        <v>1720</v>
      </c>
      <c r="I436" s="28">
        <v>66044</v>
      </c>
      <c r="J436" s="28" t="s">
        <v>79</v>
      </c>
      <c r="K436" s="28" t="s">
        <v>46</v>
      </c>
      <c r="L436" s="28">
        <v>3</v>
      </c>
      <c r="M436" s="31">
        <v>430</v>
      </c>
      <c r="N436" s="32">
        <v>0.7</v>
      </c>
      <c r="O436" s="32">
        <v>0.1</v>
      </c>
      <c r="P436" s="47">
        <v>5.29</v>
      </c>
      <c r="Q436" s="33">
        <v>370.42</v>
      </c>
      <c r="R436" s="31" t="s">
        <v>8</v>
      </c>
      <c r="S436" s="31" t="s">
        <v>8</v>
      </c>
      <c r="T436" s="31" t="s">
        <v>8</v>
      </c>
      <c r="U436" s="47"/>
      <c r="V436" s="34" t="s">
        <v>8</v>
      </c>
      <c r="W436" s="31" t="s">
        <v>8</v>
      </c>
      <c r="X436" s="31" t="s">
        <v>8</v>
      </c>
      <c r="Y436" s="44"/>
      <c r="Z436" s="13"/>
    </row>
    <row r="437" spans="1:26" ht="29.1" customHeight="1" x14ac:dyDescent="0.35">
      <c r="A437" s="29" t="s">
        <v>1722</v>
      </c>
      <c r="B437" s="28" t="s">
        <v>1725</v>
      </c>
      <c r="C437" s="28" t="s">
        <v>1642</v>
      </c>
      <c r="D437" s="30" t="s">
        <v>1723</v>
      </c>
      <c r="E437" s="111" t="str">
        <f t="shared" si="18"/>
        <v>Less than 100 Claims - lower validity</v>
      </c>
      <c r="F437" s="111" t="str">
        <f t="shared" si="19"/>
        <v>Less than 100 Claims - lower validity</v>
      </c>
      <c r="G437" s="111" t="str">
        <f t="shared" si="20"/>
        <v>More than 100 Claims  - higher validity</v>
      </c>
      <c r="H437" s="28" t="s">
        <v>1724</v>
      </c>
      <c r="I437" s="28">
        <v>66502</v>
      </c>
      <c r="J437" s="28" t="s">
        <v>396</v>
      </c>
      <c r="K437" s="28" t="s">
        <v>46</v>
      </c>
      <c r="L437" s="28">
        <v>3</v>
      </c>
      <c r="M437" s="31">
        <v>208</v>
      </c>
      <c r="N437" s="32">
        <v>0.2</v>
      </c>
      <c r="O437" s="32">
        <v>0</v>
      </c>
      <c r="P437" s="47">
        <v>4.45</v>
      </c>
      <c r="Q437" s="33">
        <v>302.52</v>
      </c>
      <c r="R437" s="31">
        <v>11</v>
      </c>
      <c r="S437" s="32">
        <v>0.1</v>
      </c>
      <c r="T437" s="32">
        <v>0.1</v>
      </c>
      <c r="U437" s="47">
        <v>1.54</v>
      </c>
      <c r="V437" s="34">
        <v>8960</v>
      </c>
      <c r="W437" s="32">
        <v>0.3</v>
      </c>
      <c r="X437" s="32">
        <v>0.1</v>
      </c>
      <c r="Y437" s="44">
        <v>2.76</v>
      </c>
      <c r="Z437" s="13"/>
    </row>
    <row r="438" spans="1:26" ht="29.1" customHeight="1" x14ac:dyDescent="0.35">
      <c r="A438" s="29" t="s">
        <v>1726</v>
      </c>
      <c r="B438" s="28" t="s">
        <v>1670</v>
      </c>
      <c r="C438" s="28" t="s">
        <v>1642</v>
      </c>
      <c r="D438" s="30" t="s">
        <v>1727</v>
      </c>
      <c r="E438" s="111" t="str">
        <f t="shared" si="18"/>
        <v>Less than 100 Claims - lower validity</v>
      </c>
      <c r="F438" s="111" t="str">
        <f t="shared" si="19"/>
        <v>Less than 100 Claims - lower validity</v>
      </c>
      <c r="G438" s="111" t="str">
        <f t="shared" si="20"/>
        <v>More than 100 Claims  - higher validity</v>
      </c>
      <c r="H438" s="35" t="s">
        <v>1728</v>
      </c>
      <c r="I438" s="28">
        <v>66112</v>
      </c>
      <c r="J438" s="35" t="s">
        <v>1647</v>
      </c>
      <c r="K438" s="28" t="s">
        <v>46</v>
      </c>
      <c r="L438" s="28">
        <v>5</v>
      </c>
      <c r="M438" s="31">
        <v>920</v>
      </c>
      <c r="N438" s="32">
        <v>1</v>
      </c>
      <c r="O438" s="32">
        <v>0.3</v>
      </c>
      <c r="P438" s="47">
        <v>3.09</v>
      </c>
      <c r="Q438" s="33">
        <v>212.1</v>
      </c>
      <c r="R438" s="31">
        <v>27</v>
      </c>
      <c r="S438" s="32">
        <v>0.5</v>
      </c>
      <c r="T438" s="32">
        <v>0.3</v>
      </c>
      <c r="U438" s="47">
        <v>2.1</v>
      </c>
      <c r="V438" s="34">
        <v>12542</v>
      </c>
      <c r="W438" s="32">
        <v>1.5</v>
      </c>
      <c r="X438" s="32">
        <v>0.6</v>
      </c>
      <c r="Y438" s="44">
        <v>2.65</v>
      </c>
      <c r="Z438" s="13"/>
    </row>
    <row r="439" spans="1:26" ht="29.1" customHeight="1" x14ac:dyDescent="0.35">
      <c r="A439" s="29" t="s">
        <v>1729</v>
      </c>
      <c r="B439" s="28" t="s">
        <v>1732</v>
      </c>
      <c r="C439" s="28" t="s">
        <v>1642</v>
      </c>
      <c r="D439" s="30" t="s">
        <v>1730</v>
      </c>
      <c r="E439" s="111" t="str">
        <f t="shared" si="18"/>
        <v>Less than 100 Claims - lower validity</v>
      </c>
      <c r="F439" s="111" t="str">
        <f t="shared" si="19"/>
        <v>Less than 100 Claims - lower validity</v>
      </c>
      <c r="G439" s="111" t="str">
        <f t="shared" si="20"/>
        <v>Less than 100 Claims - lower validity</v>
      </c>
      <c r="H439" s="28" t="s">
        <v>1731</v>
      </c>
      <c r="I439" s="28">
        <v>67801</v>
      </c>
      <c r="J439" s="28" t="s">
        <v>149</v>
      </c>
      <c r="K439" s="28" t="s">
        <v>46</v>
      </c>
      <c r="L439" s="28">
        <v>4</v>
      </c>
      <c r="M439" s="31">
        <v>27</v>
      </c>
      <c r="N439" s="32">
        <v>0</v>
      </c>
      <c r="O439" s="32">
        <v>0</v>
      </c>
      <c r="P439" s="47">
        <v>3.44</v>
      </c>
      <c r="Q439" s="33">
        <v>242.98</v>
      </c>
      <c r="R439" s="31" t="s">
        <v>8</v>
      </c>
      <c r="S439" s="31" t="s">
        <v>8</v>
      </c>
      <c r="T439" s="31" t="s">
        <v>8</v>
      </c>
      <c r="U439" s="47"/>
      <c r="V439" s="34" t="s">
        <v>8</v>
      </c>
      <c r="W439" s="31" t="s">
        <v>8</v>
      </c>
      <c r="X439" s="31" t="s">
        <v>8</v>
      </c>
      <c r="Y439" s="44"/>
      <c r="Z439" s="13"/>
    </row>
    <row r="440" spans="1:26" ht="29.1" customHeight="1" x14ac:dyDescent="0.35">
      <c r="A440" s="29" t="s">
        <v>1733</v>
      </c>
      <c r="B440" s="28" t="s">
        <v>1736</v>
      </c>
      <c r="C440" s="28" t="s">
        <v>1642</v>
      </c>
      <c r="D440" s="30" t="s">
        <v>1734</v>
      </c>
      <c r="E440" s="111" t="str">
        <f t="shared" si="18"/>
        <v>Less than 100 Claims - lower validity</v>
      </c>
      <c r="F440" s="111" t="str">
        <f t="shared" si="19"/>
        <v>Less than 100 Claims - lower validity</v>
      </c>
      <c r="G440" s="111" t="str">
        <f t="shared" si="20"/>
        <v>More than 100 Claims  - higher validity</v>
      </c>
      <c r="H440" s="28" t="s">
        <v>1735</v>
      </c>
      <c r="I440" s="28">
        <v>66215</v>
      </c>
      <c r="J440" s="28" t="s">
        <v>131</v>
      </c>
      <c r="K440" s="28" t="s">
        <v>46</v>
      </c>
      <c r="L440" s="28">
        <v>3</v>
      </c>
      <c r="M440" s="31">
        <v>740</v>
      </c>
      <c r="N440" s="32">
        <v>1</v>
      </c>
      <c r="O440" s="32">
        <v>0.3</v>
      </c>
      <c r="P440" s="47">
        <v>3.62</v>
      </c>
      <c r="Q440" s="33">
        <v>253.27</v>
      </c>
      <c r="R440" s="31">
        <v>96</v>
      </c>
      <c r="S440" s="32">
        <v>1.8</v>
      </c>
      <c r="T440" s="32">
        <v>0.9</v>
      </c>
      <c r="U440" s="47">
        <v>2.0499999999999998</v>
      </c>
      <c r="V440" s="34">
        <v>12955</v>
      </c>
      <c r="W440" s="32">
        <v>2.8</v>
      </c>
      <c r="X440" s="32">
        <v>1.2</v>
      </c>
      <c r="Y440" s="44">
        <v>2.44</v>
      </c>
      <c r="Z440" s="13"/>
    </row>
    <row r="441" spans="1:26" ht="29.1" customHeight="1" x14ac:dyDescent="0.35">
      <c r="A441" s="29" t="s">
        <v>1737</v>
      </c>
      <c r="B441" s="28" t="s">
        <v>1736</v>
      </c>
      <c r="C441" s="28" t="s">
        <v>1642</v>
      </c>
      <c r="D441" s="30" t="s">
        <v>1738</v>
      </c>
      <c r="E441" s="111" t="str">
        <f t="shared" si="18"/>
        <v>Less than 100 Claims - lower validity</v>
      </c>
      <c r="F441" s="111" t="str">
        <f t="shared" si="19"/>
        <v>Less than 100 Claims - lower validity</v>
      </c>
      <c r="G441" s="111" t="str">
        <f t="shared" si="20"/>
        <v>More than 100 Claims  - higher validity</v>
      </c>
      <c r="H441" s="35" t="s">
        <v>1739</v>
      </c>
      <c r="I441" s="28">
        <v>66209</v>
      </c>
      <c r="J441" s="28" t="s">
        <v>131</v>
      </c>
      <c r="K441" s="28" t="s">
        <v>46</v>
      </c>
      <c r="L441" s="28">
        <v>3</v>
      </c>
      <c r="M441" s="31">
        <v>410</v>
      </c>
      <c r="N441" s="32">
        <v>0.4</v>
      </c>
      <c r="O441" s="32">
        <v>0.2</v>
      </c>
      <c r="P441" s="47">
        <v>2.2200000000000002</v>
      </c>
      <c r="Q441" s="33">
        <v>154.63999999999999</v>
      </c>
      <c r="R441" s="31">
        <v>32</v>
      </c>
      <c r="S441" s="32">
        <v>0.6</v>
      </c>
      <c r="T441" s="32">
        <v>0.3</v>
      </c>
      <c r="U441" s="47">
        <v>2.21</v>
      </c>
      <c r="V441" s="34">
        <v>12676</v>
      </c>
      <c r="W441" s="32">
        <v>1</v>
      </c>
      <c r="X441" s="32">
        <v>0.5</v>
      </c>
      <c r="Y441" s="44">
        <v>2.21</v>
      </c>
      <c r="Z441" s="13"/>
    </row>
    <row r="442" spans="1:26" ht="29.1" customHeight="1" x14ac:dyDescent="0.35">
      <c r="A442" s="29" t="s">
        <v>1740</v>
      </c>
      <c r="B442" s="28" t="s">
        <v>1736</v>
      </c>
      <c r="C442" s="28" t="s">
        <v>1642</v>
      </c>
      <c r="D442" s="30" t="s">
        <v>1741</v>
      </c>
      <c r="E442" s="111" t="str">
        <f t="shared" si="18"/>
        <v>Less than 100 Claims - lower validity</v>
      </c>
      <c r="F442" s="111" t="str">
        <f t="shared" si="19"/>
        <v>Less than 100 Claims - lower validity</v>
      </c>
      <c r="G442" s="111" t="str">
        <f t="shared" si="20"/>
        <v>More than 100 Claims  - higher validity</v>
      </c>
      <c r="H442" s="35" t="s">
        <v>1742</v>
      </c>
      <c r="I442" s="28">
        <v>66213</v>
      </c>
      <c r="J442" s="35" t="s">
        <v>1717</v>
      </c>
      <c r="K442" s="28" t="s">
        <v>46</v>
      </c>
      <c r="L442" s="28">
        <v>5</v>
      </c>
      <c r="M442" s="31">
        <v>370</v>
      </c>
      <c r="N442" s="32">
        <v>0.4</v>
      </c>
      <c r="O442" s="32">
        <v>0.1</v>
      </c>
      <c r="P442" s="47">
        <v>2.71</v>
      </c>
      <c r="Q442" s="33">
        <v>186.7</v>
      </c>
      <c r="R442" s="31">
        <v>25</v>
      </c>
      <c r="S442" s="32">
        <v>0.3</v>
      </c>
      <c r="T442" s="32">
        <v>0.2</v>
      </c>
      <c r="U442" s="47">
        <v>1.59</v>
      </c>
      <c r="V442" s="34">
        <v>9152</v>
      </c>
      <c r="W442" s="32">
        <v>0.7</v>
      </c>
      <c r="X442" s="32">
        <v>0.3</v>
      </c>
      <c r="Y442" s="44">
        <v>2.12</v>
      </c>
      <c r="Z442" s="13"/>
    </row>
    <row r="443" spans="1:26" ht="29.1" customHeight="1" x14ac:dyDescent="0.35">
      <c r="A443" s="29" t="s">
        <v>1743</v>
      </c>
      <c r="B443" s="28" t="s">
        <v>1746</v>
      </c>
      <c r="C443" s="28" t="s">
        <v>1642</v>
      </c>
      <c r="D443" s="30" t="s">
        <v>1744</v>
      </c>
      <c r="E443" s="111" t="str">
        <f t="shared" si="18"/>
        <v>Less than 100 Claims - lower validity</v>
      </c>
      <c r="F443" s="111" t="str">
        <f t="shared" si="19"/>
        <v>Less than 100 Claims - lower validity</v>
      </c>
      <c r="G443" s="111" t="str">
        <f t="shared" si="20"/>
        <v>Less than 100 Claims - lower validity</v>
      </c>
      <c r="H443" s="28" t="s">
        <v>1745</v>
      </c>
      <c r="I443" s="28">
        <v>66211</v>
      </c>
      <c r="J443" s="28" t="s">
        <v>79</v>
      </c>
      <c r="K443" s="28" t="s">
        <v>46</v>
      </c>
      <c r="L443" s="28" t="s">
        <v>140</v>
      </c>
      <c r="M443" s="31">
        <v>35</v>
      </c>
      <c r="N443" s="32">
        <v>0.2</v>
      </c>
      <c r="O443" s="32">
        <v>0.1</v>
      </c>
      <c r="P443" s="47">
        <v>3.07</v>
      </c>
      <c r="Q443" s="33">
        <v>207.48</v>
      </c>
      <c r="R443" s="31" t="s">
        <v>8</v>
      </c>
      <c r="S443" s="31" t="s">
        <v>8</v>
      </c>
      <c r="T443" s="31" t="s">
        <v>8</v>
      </c>
      <c r="U443" s="47"/>
      <c r="V443" s="34" t="s">
        <v>8</v>
      </c>
      <c r="W443" s="31" t="s">
        <v>8</v>
      </c>
      <c r="X443" s="31" t="s">
        <v>8</v>
      </c>
      <c r="Y443" s="44"/>
      <c r="Z443" s="13"/>
    </row>
    <row r="444" spans="1:26" ht="29.1" customHeight="1" x14ac:dyDescent="0.35">
      <c r="A444" s="29" t="s">
        <v>1747</v>
      </c>
      <c r="B444" s="28" t="s">
        <v>1750</v>
      </c>
      <c r="C444" s="28" t="s">
        <v>1642</v>
      </c>
      <c r="D444" s="30" t="s">
        <v>1748</v>
      </c>
      <c r="E444" s="111" t="str">
        <f t="shared" si="18"/>
        <v>Less than 100 Claims - lower validity</v>
      </c>
      <c r="F444" s="111" t="str">
        <f t="shared" si="19"/>
        <v>Less than 100 Claims - lower validity</v>
      </c>
      <c r="G444" s="111" t="str">
        <f t="shared" si="20"/>
        <v>Less than 100 Claims - lower validity</v>
      </c>
      <c r="H444" s="35" t="s">
        <v>1749</v>
      </c>
      <c r="I444" s="28">
        <v>67002</v>
      </c>
      <c r="J444" s="28" t="s">
        <v>79</v>
      </c>
      <c r="K444" s="28" t="s">
        <v>46</v>
      </c>
      <c r="L444" s="28">
        <v>5</v>
      </c>
      <c r="M444" s="31">
        <v>16</v>
      </c>
      <c r="N444" s="32">
        <v>0</v>
      </c>
      <c r="O444" s="32">
        <v>0</v>
      </c>
      <c r="P444" s="47">
        <v>1.26</v>
      </c>
      <c r="Q444" s="33">
        <v>84.93</v>
      </c>
      <c r="R444" s="31" t="s">
        <v>8</v>
      </c>
      <c r="S444" s="31" t="s">
        <v>8</v>
      </c>
      <c r="T444" s="31" t="s">
        <v>8</v>
      </c>
      <c r="U444" s="47"/>
      <c r="V444" s="34" t="s">
        <v>8</v>
      </c>
      <c r="W444" s="31" t="s">
        <v>8</v>
      </c>
      <c r="X444" s="31" t="s">
        <v>8</v>
      </c>
      <c r="Y444" s="44"/>
      <c r="Z444" s="13"/>
    </row>
    <row r="445" spans="1:26" ht="29.1" customHeight="1" x14ac:dyDescent="0.35">
      <c r="A445" s="29" t="s">
        <v>1751</v>
      </c>
      <c r="B445" s="28" t="s">
        <v>1736</v>
      </c>
      <c r="C445" s="28" t="s">
        <v>1642</v>
      </c>
      <c r="D445" s="30" t="s">
        <v>1752</v>
      </c>
      <c r="E445" s="111" t="str">
        <f t="shared" si="18"/>
        <v>Less than 100 Claims - lower validity</v>
      </c>
      <c r="F445" s="111" t="str">
        <f t="shared" si="19"/>
        <v>Less than 100 Claims - lower validity</v>
      </c>
      <c r="G445" s="111" t="str">
        <f t="shared" si="20"/>
        <v>Less than 100 Claims - lower validity</v>
      </c>
      <c r="H445" s="35" t="s">
        <v>1753</v>
      </c>
      <c r="I445" s="28">
        <v>66213</v>
      </c>
      <c r="J445" s="28" t="s">
        <v>79</v>
      </c>
      <c r="K445" s="28" t="s">
        <v>46</v>
      </c>
      <c r="L445" s="28" t="s">
        <v>140</v>
      </c>
      <c r="M445" s="31">
        <v>12</v>
      </c>
      <c r="N445" s="32">
        <v>0.1</v>
      </c>
      <c r="O445" s="32">
        <v>0</v>
      </c>
      <c r="P445" s="47">
        <v>29.58</v>
      </c>
      <c r="Q445" s="33">
        <v>2165.61</v>
      </c>
      <c r="R445" s="31" t="s">
        <v>8</v>
      </c>
      <c r="S445" s="31" t="s">
        <v>8</v>
      </c>
      <c r="T445" s="31" t="s">
        <v>8</v>
      </c>
      <c r="U445" s="47"/>
      <c r="V445" s="34" t="s">
        <v>8</v>
      </c>
      <c r="W445" s="31" t="s">
        <v>8</v>
      </c>
      <c r="X445" s="31" t="s">
        <v>8</v>
      </c>
      <c r="Y445" s="44"/>
      <c r="Z445" s="13"/>
    </row>
    <row r="446" spans="1:26" ht="29.1" customHeight="1" x14ac:dyDescent="0.35">
      <c r="A446" s="29" t="s">
        <v>1754</v>
      </c>
      <c r="B446" s="28" t="s">
        <v>1757</v>
      </c>
      <c r="C446" s="28" t="s">
        <v>1642</v>
      </c>
      <c r="D446" s="30" t="s">
        <v>1755</v>
      </c>
      <c r="E446" s="111" t="str">
        <f t="shared" si="18"/>
        <v>Less than 100 Claims - lower validity</v>
      </c>
      <c r="F446" s="111" t="str">
        <f t="shared" si="19"/>
        <v>Less than 100 Claims - lower validity</v>
      </c>
      <c r="G446" s="111" t="str">
        <f t="shared" si="20"/>
        <v>Less than 100 Claims - lower validity</v>
      </c>
      <c r="H446" s="28" t="s">
        <v>1756</v>
      </c>
      <c r="I446" s="28">
        <v>67029</v>
      </c>
      <c r="J446" s="35" t="s">
        <v>1758</v>
      </c>
      <c r="K446" s="28" t="s">
        <v>236</v>
      </c>
      <c r="L446" s="28" t="s">
        <v>140</v>
      </c>
      <c r="M446" s="31">
        <v>14</v>
      </c>
      <c r="N446" s="32">
        <v>0</v>
      </c>
      <c r="O446" s="32">
        <v>0.1</v>
      </c>
      <c r="P446" s="47">
        <v>0.5</v>
      </c>
      <c r="Q446" s="33">
        <v>119.63</v>
      </c>
      <c r="R446" s="31" t="s">
        <v>8</v>
      </c>
      <c r="S446" s="31" t="s">
        <v>8</v>
      </c>
      <c r="T446" s="31" t="s">
        <v>8</v>
      </c>
      <c r="U446" s="47"/>
      <c r="V446" s="34" t="s">
        <v>8</v>
      </c>
      <c r="W446" s="31" t="s">
        <v>8</v>
      </c>
      <c r="X446" s="31" t="s">
        <v>8</v>
      </c>
      <c r="Y446" s="44"/>
      <c r="Z446" s="13"/>
    </row>
    <row r="447" spans="1:26" ht="29.1" customHeight="1" x14ac:dyDescent="0.35">
      <c r="A447" s="29" t="s">
        <v>1759</v>
      </c>
      <c r="B447" s="28" t="s">
        <v>1762</v>
      </c>
      <c r="C447" s="28" t="s">
        <v>1642</v>
      </c>
      <c r="D447" s="30" t="s">
        <v>1760</v>
      </c>
      <c r="E447" s="111" t="str">
        <f t="shared" si="18"/>
        <v>Less than 100 Claims - lower validity</v>
      </c>
      <c r="F447" s="111" t="str">
        <f t="shared" si="19"/>
        <v>Less than 100 Claims - lower validity</v>
      </c>
      <c r="G447" s="111" t="str">
        <f t="shared" si="20"/>
        <v>Less than 100 Claims - lower validity</v>
      </c>
      <c r="H447" s="28" t="s">
        <v>1761</v>
      </c>
      <c r="I447" s="28">
        <v>67860</v>
      </c>
      <c r="J447" s="28" t="s">
        <v>235</v>
      </c>
      <c r="K447" s="28" t="s">
        <v>236</v>
      </c>
      <c r="L447" s="28" t="s">
        <v>140</v>
      </c>
      <c r="M447" s="31">
        <v>21</v>
      </c>
      <c r="N447" s="32">
        <v>0</v>
      </c>
      <c r="O447" s="32">
        <v>0</v>
      </c>
      <c r="P447" s="47">
        <v>2.3199999999999998</v>
      </c>
      <c r="Q447" s="33">
        <v>246.67</v>
      </c>
      <c r="R447" s="31" t="s">
        <v>8</v>
      </c>
      <c r="S447" s="31" t="s">
        <v>8</v>
      </c>
      <c r="T447" s="31" t="s">
        <v>8</v>
      </c>
      <c r="U447" s="47"/>
      <c r="V447" s="34" t="s">
        <v>8</v>
      </c>
      <c r="W447" s="31" t="s">
        <v>8</v>
      </c>
      <c r="X447" s="31" t="s">
        <v>8</v>
      </c>
      <c r="Y447" s="44"/>
      <c r="Z447" s="13"/>
    </row>
    <row r="448" spans="1:26" ht="29.1" customHeight="1" x14ac:dyDescent="0.35">
      <c r="A448" s="29" t="s">
        <v>1763</v>
      </c>
      <c r="B448" s="28" t="s">
        <v>1766</v>
      </c>
      <c r="C448" s="28" t="s">
        <v>1642</v>
      </c>
      <c r="D448" s="30" t="s">
        <v>1764</v>
      </c>
      <c r="E448" s="111" t="str">
        <f t="shared" si="18"/>
        <v>Less than 100 Claims - lower validity</v>
      </c>
      <c r="F448" s="111" t="str">
        <f t="shared" si="19"/>
        <v>Less than 100 Claims - lower validity</v>
      </c>
      <c r="G448" s="111" t="str">
        <f t="shared" si="20"/>
        <v>Less than 100 Claims - lower validity</v>
      </c>
      <c r="H448" s="28" t="s">
        <v>1765</v>
      </c>
      <c r="I448" s="28">
        <v>67855</v>
      </c>
      <c r="J448" s="28" t="s">
        <v>235</v>
      </c>
      <c r="K448" s="28" t="s">
        <v>236</v>
      </c>
      <c r="L448" s="28" t="s">
        <v>140</v>
      </c>
      <c r="M448" s="31">
        <v>50</v>
      </c>
      <c r="N448" s="32">
        <v>0</v>
      </c>
      <c r="O448" s="32">
        <v>0</v>
      </c>
      <c r="P448" s="47">
        <v>1.0900000000000001</v>
      </c>
      <c r="Q448" s="33">
        <v>305.11</v>
      </c>
      <c r="R448" s="31" t="s">
        <v>8</v>
      </c>
      <c r="S448" s="31" t="s">
        <v>8</v>
      </c>
      <c r="T448" s="31" t="s">
        <v>8</v>
      </c>
      <c r="U448" s="47"/>
      <c r="V448" s="34" t="s">
        <v>8</v>
      </c>
      <c r="W448" s="31" t="s">
        <v>8</v>
      </c>
      <c r="X448" s="31" t="s">
        <v>8</v>
      </c>
      <c r="Y448" s="44"/>
      <c r="Z448" s="13"/>
    </row>
    <row r="449" spans="1:26" ht="29.1" customHeight="1" x14ac:dyDescent="0.35">
      <c r="A449" s="29" t="s">
        <v>1767</v>
      </c>
      <c r="B449" s="28" t="s">
        <v>1770</v>
      </c>
      <c r="C449" s="28" t="s">
        <v>1642</v>
      </c>
      <c r="D449" s="30" t="s">
        <v>1768</v>
      </c>
      <c r="E449" s="111" t="str">
        <f t="shared" si="18"/>
        <v>Less than 100 Claims - lower validity</v>
      </c>
      <c r="F449" s="111" t="str">
        <f t="shared" si="19"/>
        <v>Less than 100 Claims - lower validity</v>
      </c>
      <c r="G449" s="111" t="str">
        <f t="shared" si="20"/>
        <v>Less than 100 Claims - lower validity</v>
      </c>
      <c r="H449" s="28" t="s">
        <v>1769</v>
      </c>
      <c r="I449" s="28">
        <v>67456</v>
      </c>
      <c r="J449" s="35" t="s">
        <v>1771</v>
      </c>
      <c r="K449" s="28" t="s">
        <v>236</v>
      </c>
      <c r="L449" s="28" t="s">
        <v>140</v>
      </c>
      <c r="M449" s="31">
        <v>22</v>
      </c>
      <c r="N449" s="32">
        <v>0</v>
      </c>
      <c r="O449" s="32">
        <v>0</v>
      </c>
      <c r="P449" s="47">
        <v>1.91</v>
      </c>
      <c r="Q449" s="33">
        <v>256.52</v>
      </c>
      <c r="R449" s="31" t="s">
        <v>8</v>
      </c>
      <c r="S449" s="31" t="s">
        <v>8</v>
      </c>
      <c r="T449" s="31" t="s">
        <v>8</v>
      </c>
      <c r="U449" s="47"/>
      <c r="V449" s="34" t="s">
        <v>8</v>
      </c>
      <c r="W449" s="31" t="s">
        <v>8</v>
      </c>
      <c r="X449" s="31" t="s">
        <v>8</v>
      </c>
      <c r="Y449" s="44"/>
      <c r="Z449" s="13"/>
    </row>
    <row r="450" spans="1:26" ht="29.1" customHeight="1" x14ac:dyDescent="0.35">
      <c r="A450" s="29" t="s">
        <v>1772</v>
      </c>
      <c r="B450" s="28" t="s">
        <v>1775</v>
      </c>
      <c r="C450" s="28" t="s">
        <v>1642</v>
      </c>
      <c r="D450" s="30" t="s">
        <v>1773</v>
      </c>
      <c r="E450" s="111" t="str">
        <f t="shared" si="18"/>
        <v>Less than 100 Claims - lower validity</v>
      </c>
      <c r="F450" s="111" t="str">
        <f t="shared" si="19"/>
        <v>Less than 100 Claims - lower validity</v>
      </c>
      <c r="G450" s="111" t="str">
        <f t="shared" si="20"/>
        <v>Less than 100 Claims - lower validity</v>
      </c>
      <c r="H450" s="28" t="s">
        <v>1774</v>
      </c>
      <c r="I450" s="28">
        <v>67879</v>
      </c>
      <c r="J450" s="28" t="s">
        <v>61</v>
      </c>
      <c r="K450" s="28" t="s">
        <v>236</v>
      </c>
      <c r="L450" s="28" t="s">
        <v>140</v>
      </c>
      <c r="M450" s="31">
        <v>23</v>
      </c>
      <c r="N450" s="32">
        <v>0</v>
      </c>
      <c r="O450" s="32">
        <v>0</v>
      </c>
      <c r="P450" s="47">
        <v>2.27</v>
      </c>
      <c r="Q450" s="33">
        <v>371.68</v>
      </c>
      <c r="R450" s="31" t="s">
        <v>8</v>
      </c>
      <c r="S450" s="31" t="s">
        <v>8</v>
      </c>
      <c r="T450" s="31" t="s">
        <v>8</v>
      </c>
      <c r="U450" s="47"/>
      <c r="V450" s="34" t="s">
        <v>8</v>
      </c>
      <c r="W450" s="31" t="s">
        <v>8</v>
      </c>
      <c r="X450" s="31" t="s">
        <v>8</v>
      </c>
      <c r="Y450" s="44"/>
      <c r="Z450" s="13"/>
    </row>
    <row r="451" spans="1:26" ht="29.1" customHeight="1" x14ac:dyDescent="0.35">
      <c r="A451" s="29" t="s">
        <v>1776</v>
      </c>
      <c r="B451" s="28" t="s">
        <v>1163</v>
      </c>
      <c r="C451" s="28" t="s">
        <v>1642</v>
      </c>
      <c r="D451" s="30" t="s">
        <v>1777</v>
      </c>
      <c r="E451" s="111" t="str">
        <f t="shared" si="18"/>
        <v>Less than 100 Claims - lower validity</v>
      </c>
      <c r="F451" s="111" t="str">
        <f t="shared" si="19"/>
        <v>Less than 100 Claims - lower validity</v>
      </c>
      <c r="G451" s="111" t="str">
        <f t="shared" si="20"/>
        <v>More than 100 Claims  - higher validity</v>
      </c>
      <c r="H451" s="28" t="s">
        <v>1778</v>
      </c>
      <c r="I451" s="28">
        <v>67455</v>
      </c>
      <c r="J451" s="28" t="s">
        <v>235</v>
      </c>
      <c r="K451" s="28" t="s">
        <v>236</v>
      </c>
      <c r="L451" s="28" t="s">
        <v>140</v>
      </c>
      <c r="M451" s="31">
        <v>222</v>
      </c>
      <c r="N451" s="32">
        <v>0.1</v>
      </c>
      <c r="O451" s="32">
        <v>0.1</v>
      </c>
      <c r="P451" s="47">
        <v>0.91</v>
      </c>
      <c r="Q451" s="33">
        <v>175.72</v>
      </c>
      <c r="R451" s="31" t="s">
        <v>8</v>
      </c>
      <c r="S451" s="31" t="s">
        <v>8</v>
      </c>
      <c r="T451" s="31" t="s">
        <v>8</v>
      </c>
      <c r="U451" s="47"/>
      <c r="V451" s="34" t="s">
        <v>8</v>
      </c>
      <c r="W451" s="31" t="s">
        <v>8</v>
      </c>
      <c r="X451" s="31" t="s">
        <v>8</v>
      </c>
      <c r="Y451" s="44"/>
      <c r="Z451" s="13"/>
    </row>
    <row r="452" spans="1:26" ht="29.1" customHeight="1" x14ac:dyDescent="0.35">
      <c r="A452" s="29" t="s">
        <v>1779</v>
      </c>
      <c r="B452" s="28" t="s">
        <v>1782</v>
      </c>
      <c r="C452" s="28" t="s">
        <v>1642</v>
      </c>
      <c r="D452" s="30" t="s">
        <v>1780</v>
      </c>
      <c r="E452" s="111" t="str">
        <f t="shared" si="18"/>
        <v>Less than 100 Claims - lower validity</v>
      </c>
      <c r="F452" s="111" t="str">
        <f t="shared" si="19"/>
        <v>Less than 100 Claims - lower validity</v>
      </c>
      <c r="G452" s="111" t="str">
        <f t="shared" si="20"/>
        <v>More than 100 Claims  - higher validity</v>
      </c>
      <c r="H452" s="35" t="s">
        <v>1781</v>
      </c>
      <c r="I452" s="28">
        <v>67735</v>
      </c>
      <c r="J452" s="28" t="s">
        <v>235</v>
      </c>
      <c r="K452" s="28" t="s">
        <v>236</v>
      </c>
      <c r="L452" s="28" t="s">
        <v>140</v>
      </c>
      <c r="M452" s="31">
        <v>111</v>
      </c>
      <c r="N452" s="32">
        <v>0.1</v>
      </c>
      <c r="O452" s="32">
        <v>0</v>
      </c>
      <c r="P452" s="47">
        <v>1.62</v>
      </c>
      <c r="Q452" s="33">
        <v>250.1</v>
      </c>
      <c r="R452" s="31" t="s">
        <v>8</v>
      </c>
      <c r="S452" s="31" t="s">
        <v>8</v>
      </c>
      <c r="T452" s="31" t="s">
        <v>8</v>
      </c>
      <c r="U452" s="47"/>
      <c r="V452" s="34" t="s">
        <v>8</v>
      </c>
      <c r="W452" s="31" t="s">
        <v>8</v>
      </c>
      <c r="X452" s="31" t="s">
        <v>8</v>
      </c>
      <c r="Y452" s="44"/>
      <c r="Z452" s="13"/>
    </row>
    <row r="453" spans="1:26" ht="29.1" customHeight="1" x14ac:dyDescent="0.35">
      <c r="A453" s="29" t="s">
        <v>1783</v>
      </c>
      <c r="B453" s="28" t="s">
        <v>1786</v>
      </c>
      <c r="C453" s="28" t="s">
        <v>1642</v>
      </c>
      <c r="D453" s="30" t="s">
        <v>1784</v>
      </c>
      <c r="E453" s="111" t="str">
        <f t="shared" si="18"/>
        <v>Less than 100 Claims - lower validity</v>
      </c>
      <c r="F453" s="111" t="str">
        <f t="shared" si="19"/>
        <v>Less than 100 Claims - lower validity</v>
      </c>
      <c r="G453" s="111" t="str">
        <f t="shared" si="20"/>
        <v>Less than 100 Claims - lower validity</v>
      </c>
      <c r="H453" s="28" t="s">
        <v>1785</v>
      </c>
      <c r="I453" s="28">
        <v>67432</v>
      </c>
      <c r="J453" s="28" t="s">
        <v>235</v>
      </c>
      <c r="K453" s="28" t="s">
        <v>236</v>
      </c>
      <c r="L453" s="28">
        <v>3</v>
      </c>
      <c r="M453" s="31">
        <v>52</v>
      </c>
      <c r="N453" s="32">
        <v>0</v>
      </c>
      <c r="O453" s="32">
        <v>0</v>
      </c>
      <c r="P453" s="47">
        <v>1.25</v>
      </c>
      <c r="Q453" s="33">
        <v>194.33</v>
      </c>
      <c r="R453" s="31" t="s">
        <v>8</v>
      </c>
      <c r="S453" s="31" t="s">
        <v>8</v>
      </c>
      <c r="T453" s="31" t="s">
        <v>8</v>
      </c>
      <c r="U453" s="47"/>
      <c r="V453" s="34" t="s">
        <v>8</v>
      </c>
      <c r="W453" s="31" t="s">
        <v>8</v>
      </c>
      <c r="X453" s="31" t="s">
        <v>8</v>
      </c>
      <c r="Y453" s="44"/>
      <c r="Z453" s="13"/>
    </row>
    <row r="454" spans="1:26" ht="29.1" customHeight="1" x14ac:dyDescent="0.35">
      <c r="A454" s="29" t="s">
        <v>1787</v>
      </c>
      <c r="B454" s="28" t="s">
        <v>1790</v>
      </c>
      <c r="C454" s="28" t="s">
        <v>1642</v>
      </c>
      <c r="D454" s="30" t="s">
        <v>1788</v>
      </c>
      <c r="E454" s="111" t="str">
        <f t="shared" ref="E454:E517" si="21">IF(OR(M454&lt;100,M454="",R454&lt;100,R454=""),"Less than 100 Claims - lower validity", "More than 100 Claims  - higher validity")</f>
        <v>Less than 100 Claims - lower validity</v>
      </c>
      <c r="F454" s="111" t="str">
        <f t="shared" ref="F454:F517" si="22">IF(OR(R454&lt;100,R454=""),"Less than 100 Claims - lower validity", "More than 100 Claims  - higher validity")</f>
        <v>Less than 100 Claims - lower validity</v>
      </c>
      <c r="G454" s="111" t="str">
        <f t="shared" ref="G454:G517" si="23">IF(OR(M454&lt;100,M454=""),"Less than 100 Claims - lower validity", "More than 100 Claims  - higher validity")</f>
        <v>Less than 100 Claims - lower validity</v>
      </c>
      <c r="H454" s="35" t="s">
        <v>1789</v>
      </c>
      <c r="I454" s="28">
        <v>66749</v>
      </c>
      <c r="J454" s="28" t="s">
        <v>235</v>
      </c>
      <c r="K454" s="28" t="s">
        <v>236</v>
      </c>
      <c r="L454" s="28">
        <v>2</v>
      </c>
      <c r="M454" s="31">
        <v>23</v>
      </c>
      <c r="N454" s="32">
        <v>0</v>
      </c>
      <c r="O454" s="32">
        <v>0</v>
      </c>
      <c r="P454" s="47">
        <v>2.75</v>
      </c>
      <c r="Q454" s="33">
        <v>281.68</v>
      </c>
      <c r="R454" s="31" t="s">
        <v>8</v>
      </c>
      <c r="S454" s="31" t="s">
        <v>8</v>
      </c>
      <c r="T454" s="31" t="s">
        <v>8</v>
      </c>
      <c r="U454" s="47"/>
      <c r="V454" s="34" t="s">
        <v>8</v>
      </c>
      <c r="W454" s="31" t="s">
        <v>8</v>
      </c>
      <c r="X454" s="31" t="s">
        <v>8</v>
      </c>
      <c r="Y454" s="44"/>
      <c r="Z454" s="13"/>
    </row>
    <row r="455" spans="1:26" ht="43.15" customHeight="1" x14ac:dyDescent="0.35">
      <c r="A455" s="29" t="s">
        <v>1791</v>
      </c>
      <c r="B455" s="28" t="s">
        <v>1794</v>
      </c>
      <c r="C455" s="28" t="s">
        <v>1642</v>
      </c>
      <c r="D455" s="30" t="s">
        <v>1792</v>
      </c>
      <c r="E455" s="111" t="str">
        <f t="shared" si="21"/>
        <v>Less than 100 Claims - lower validity</v>
      </c>
      <c r="F455" s="111" t="str">
        <f t="shared" si="22"/>
        <v>Less than 100 Claims - lower validity</v>
      </c>
      <c r="G455" s="111" t="str">
        <f t="shared" si="23"/>
        <v>Less than 100 Claims - lower validity</v>
      </c>
      <c r="H455" s="28" t="s">
        <v>1793</v>
      </c>
      <c r="I455" s="28">
        <v>66720</v>
      </c>
      <c r="J455" s="28" t="s">
        <v>61</v>
      </c>
      <c r="K455" s="28" t="s">
        <v>236</v>
      </c>
      <c r="L455" s="28">
        <v>3</v>
      </c>
      <c r="M455" s="31">
        <v>32</v>
      </c>
      <c r="N455" s="32">
        <v>0</v>
      </c>
      <c r="O455" s="32">
        <v>0</v>
      </c>
      <c r="P455" s="47">
        <v>2.02</v>
      </c>
      <c r="Q455" s="33">
        <v>217.79</v>
      </c>
      <c r="R455" s="31" t="s">
        <v>8</v>
      </c>
      <c r="S455" s="31" t="s">
        <v>8</v>
      </c>
      <c r="T455" s="31" t="s">
        <v>8</v>
      </c>
      <c r="U455" s="47"/>
      <c r="V455" s="34" t="s">
        <v>8</v>
      </c>
      <c r="W455" s="31" t="s">
        <v>8</v>
      </c>
      <c r="X455" s="31" t="s">
        <v>8</v>
      </c>
      <c r="Y455" s="44"/>
      <c r="Z455" s="13"/>
    </row>
    <row r="456" spans="1:26" ht="29.1" customHeight="1" x14ac:dyDescent="0.35">
      <c r="A456" s="29" t="s">
        <v>1795</v>
      </c>
      <c r="B456" s="28" t="s">
        <v>1798</v>
      </c>
      <c r="C456" s="28" t="s">
        <v>1799</v>
      </c>
      <c r="D456" s="30" t="s">
        <v>1796</v>
      </c>
      <c r="E456" s="111" t="str">
        <f t="shared" si="21"/>
        <v>Less than 100 Claims - lower validity</v>
      </c>
      <c r="F456" s="111" t="str">
        <f t="shared" si="22"/>
        <v>Less than 100 Claims - lower validity</v>
      </c>
      <c r="G456" s="111" t="str">
        <f t="shared" si="23"/>
        <v>More than 100 Claims  - higher validity</v>
      </c>
      <c r="H456" s="35" t="s">
        <v>1797</v>
      </c>
      <c r="I456" s="28">
        <v>41075</v>
      </c>
      <c r="J456" s="35" t="s">
        <v>1800</v>
      </c>
      <c r="K456" s="28" t="s">
        <v>46</v>
      </c>
      <c r="L456" s="28">
        <v>3</v>
      </c>
      <c r="M456" s="31">
        <v>650</v>
      </c>
      <c r="N456" s="32">
        <v>0.9</v>
      </c>
      <c r="O456" s="32">
        <v>0.3</v>
      </c>
      <c r="P456" s="47">
        <v>3.28</v>
      </c>
      <c r="Q456" s="33">
        <v>227.55</v>
      </c>
      <c r="R456" s="31">
        <v>52</v>
      </c>
      <c r="S456" s="32">
        <v>1</v>
      </c>
      <c r="T456" s="32">
        <v>0.4</v>
      </c>
      <c r="U456" s="47">
        <v>2.61</v>
      </c>
      <c r="V456" s="34">
        <v>15994</v>
      </c>
      <c r="W456" s="32">
        <v>1.9</v>
      </c>
      <c r="X456" s="32">
        <v>0.7</v>
      </c>
      <c r="Y456" s="44">
        <v>2.89</v>
      </c>
      <c r="Z456" s="13"/>
    </row>
    <row r="457" spans="1:26" ht="29.1" customHeight="1" x14ac:dyDescent="0.35">
      <c r="A457" s="29" t="s">
        <v>1801</v>
      </c>
      <c r="B457" s="28" t="s">
        <v>1804</v>
      </c>
      <c r="C457" s="28" t="s">
        <v>1799</v>
      </c>
      <c r="D457" s="30" t="s">
        <v>1802</v>
      </c>
      <c r="E457" s="111" t="str">
        <f t="shared" si="21"/>
        <v>Less than 100 Claims - lower validity</v>
      </c>
      <c r="F457" s="111" t="str">
        <f t="shared" si="22"/>
        <v>Less than 100 Claims - lower validity</v>
      </c>
      <c r="G457" s="111" t="str">
        <f t="shared" si="23"/>
        <v>Less than 100 Claims - lower validity</v>
      </c>
      <c r="H457" s="35" t="s">
        <v>1803</v>
      </c>
      <c r="I457" s="28">
        <v>41101</v>
      </c>
      <c r="J457" s="28" t="s">
        <v>79</v>
      </c>
      <c r="K457" s="28" t="s">
        <v>46</v>
      </c>
      <c r="L457" s="28">
        <v>2</v>
      </c>
      <c r="M457" s="31">
        <v>93</v>
      </c>
      <c r="N457" s="32">
        <v>0.1</v>
      </c>
      <c r="O457" s="32">
        <v>0</v>
      </c>
      <c r="P457" s="47">
        <v>3.98</v>
      </c>
      <c r="Q457" s="33">
        <v>268.42</v>
      </c>
      <c r="R457" s="31" t="s">
        <v>8</v>
      </c>
      <c r="S457" s="31" t="s">
        <v>8</v>
      </c>
      <c r="T457" s="31" t="s">
        <v>8</v>
      </c>
      <c r="U457" s="47"/>
      <c r="V457" s="34" t="s">
        <v>8</v>
      </c>
      <c r="W457" s="31" t="s">
        <v>8</v>
      </c>
      <c r="X457" s="31" t="s">
        <v>8</v>
      </c>
      <c r="Y457" s="44"/>
      <c r="Z457" s="13"/>
    </row>
    <row r="458" spans="1:26" ht="29.1" customHeight="1" x14ac:dyDescent="0.35">
      <c r="A458" s="29" t="s">
        <v>1805</v>
      </c>
      <c r="B458" s="28" t="s">
        <v>1808</v>
      </c>
      <c r="C458" s="28" t="s">
        <v>1799</v>
      </c>
      <c r="D458" s="30" t="s">
        <v>1806</v>
      </c>
      <c r="E458" s="111" t="str">
        <f t="shared" si="21"/>
        <v>Less than 100 Claims - lower validity</v>
      </c>
      <c r="F458" s="111" t="str">
        <f t="shared" si="22"/>
        <v>Less than 100 Claims - lower validity</v>
      </c>
      <c r="G458" s="111" t="str">
        <f t="shared" si="23"/>
        <v>More than 100 Claims  - higher validity</v>
      </c>
      <c r="H458" s="35" t="s">
        <v>1807</v>
      </c>
      <c r="I458" s="28">
        <v>42701</v>
      </c>
      <c r="J458" s="28" t="s">
        <v>444</v>
      </c>
      <c r="K458" s="28" t="s">
        <v>46</v>
      </c>
      <c r="L458" s="28">
        <v>3</v>
      </c>
      <c r="M458" s="31">
        <v>1172</v>
      </c>
      <c r="N458" s="32">
        <v>0.9</v>
      </c>
      <c r="O458" s="32">
        <v>0.4</v>
      </c>
      <c r="P458" s="47">
        <v>2.06</v>
      </c>
      <c r="Q458" s="33">
        <v>135.49</v>
      </c>
      <c r="R458" s="31">
        <v>30</v>
      </c>
      <c r="S458" s="32">
        <v>0.3</v>
      </c>
      <c r="T458" s="32">
        <v>0.2</v>
      </c>
      <c r="U458" s="47">
        <v>1.1499999999999999</v>
      </c>
      <c r="V458" s="34">
        <v>6790</v>
      </c>
      <c r="W458" s="32">
        <v>1.2</v>
      </c>
      <c r="X458" s="32">
        <v>0.7</v>
      </c>
      <c r="Y458" s="44">
        <v>1.74</v>
      </c>
      <c r="Z458" s="13"/>
    </row>
    <row r="459" spans="1:26" ht="29.1" customHeight="1" x14ac:dyDescent="0.35">
      <c r="A459" s="29" t="s">
        <v>1809</v>
      </c>
      <c r="B459" s="28" t="s">
        <v>1812</v>
      </c>
      <c r="C459" s="28" t="s">
        <v>1799</v>
      </c>
      <c r="D459" s="30" t="s">
        <v>1810</v>
      </c>
      <c r="E459" s="111" t="str">
        <f t="shared" si="21"/>
        <v>Less than 100 Claims - lower validity</v>
      </c>
      <c r="F459" s="111" t="str">
        <f t="shared" si="22"/>
        <v>Less than 100 Claims - lower validity</v>
      </c>
      <c r="G459" s="111" t="str">
        <f t="shared" si="23"/>
        <v>Less than 100 Claims - lower validity</v>
      </c>
      <c r="H459" s="28" t="s">
        <v>1811</v>
      </c>
      <c r="I459" s="28">
        <v>42101</v>
      </c>
      <c r="J459" s="35" t="s">
        <v>1813</v>
      </c>
      <c r="K459" s="28" t="s">
        <v>46</v>
      </c>
      <c r="L459" s="28">
        <v>1</v>
      </c>
      <c r="M459" s="31">
        <v>88</v>
      </c>
      <c r="N459" s="32">
        <v>0.1</v>
      </c>
      <c r="O459" s="32">
        <v>0</v>
      </c>
      <c r="P459" s="47">
        <v>2.79</v>
      </c>
      <c r="Q459" s="33">
        <v>191.49</v>
      </c>
      <c r="R459" s="31" t="s">
        <v>8</v>
      </c>
      <c r="S459" s="31" t="s">
        <v>8</v>
      </c>
      <c r="T459" s="31" t="s">
        <v>8</v>
      </c>
      <c r="U459" s="47"/>
      <c r="V459" s="34" t="s">
        <v>8</v>
      </c>
      <c r="W459" s="31" t="s">
        <v>8</v>
      </c>
      <c r="X459" s="31" t="s">
        <v>8</v>
      </c>
      <c r="Y459" s="44"/>
      <c r="Z459" s="13"/>
    </row>
    <row r="460" spans="1:26" ht="29.1" customHeight="1" x14ac:dyDescent="0.35">
      <c r="A460" s="29" t="s">
        <v>1814</v>
      </c>
      <c r="B460" s="28" t="s">
        <v>1396</v>
      </c>
      <c r="C460" s="28" t="s">
        <v>1799</v>
      </c>
      <c r="D460" s="30" t="s">
        <v>1815</v>
      </c>
      <c r="E460" s="111" t="str">
        <f t="shared" si="21"/>
        <v>Less than 100 Claims - lower validity</v>
      </c>
      <c r="F460" s="111" t="str">
        <f t="shared" si="22"/>
        <v>Less than 100 Claims - lower validity</v>
      </c>
      <c r="G460" s="111" t="str">
        <f t="shared" si="23"/>
        <v>More than 100 Claims  - higher validity</v>
      </c>
      <c r="H460" s="28" t="s">
        <v>1816</v>
      </c>
      <c r="I460" s="28">
        <v>40065</v>
      </c>
      <c r="J460" s="35" t="s">
        <v>51</v>
      </c>
      <c r="K460" s="28" t="s">
        <v>46</v>
      </c>
      <c r="L460" s="28">
        <v>3</v>
      </c>
      <c r="M460" s="31">
        <v>915</v>
      </c>
      <c r="N460" s="32">
        <v>0.9</v>
      </c>
      <c r="O460" s="32">
        <v>0.3</v>
      </c>
      <c r="P460" s="47">
        <v>3.05</v>
      </c>
      <c r="Q460" s="33">
        <v>205.6</v>
      </c>
      <c r="R460" s="31" t="s">
        <v>8</v>
      </c>
      <c r="S460" s="31" t="s">
        <v>8</v>
      </c>
      <c r="T460" s="31" t="s">
        <v>8</v>
      </c>
      <c r="U460" s="47"/>
      <c r="V460" s="34" t="s">
        <v>8</v>
      </c>
      <c r="W460" s="31" t="s">
        <v>8</v>
      </c>
      <c r="X460" s="31" t="s">
        <v>8</v>
      </c>
      <c r="Y460" s="44"/>
      <c r="Z460" s="13"/>
    </row>
    <row r="461" spans="1:26" ht="29.1" customHeight="1" x14ac:dyDescent="0.35">
      <c r="A461" s="29" t="s">
        <v>1817</v>
      </c>
      <c r="B461" s="28" t="s">
        <v>1820</v>
      </c>
      <c r="C461" s="28" t="s">
        <v>1799</v>
      </c>
      <c r="D461" s="30" t="s">
        <v>1818</v>
      </c>
      <c r="E461" s="111" t="str">
        <f t="shared" si="21"/>
        <v>Less than 100 Claims - lower validity</v>
      </c>
      <c r="F461" s="111" t="str">
        <f t="shared" si="22"/>
        <v>Less than 100 Claims - lower validity</v>
      </c>
      <c r="G461" s="111" t="str">
        <f t="shared" si="23"/>
        <v>More than 100 Claims  - higher validity</v>
      </c>
      <c r="H461" s="35" t="s">
        <v>1819</v>
      </c>
      <c r="I461" s="28">
        <v>42141</v>
      </c>
      <c r="J461" s="28" t="s">
        <v>79</v>
      </c>
      <c r="K461" s="28" t="s">
        <v>46</v>
      </c>
      <c r="L461" s="28">
        <v>2</v>
      </c>
      <c r="M461" s="31">
        <v>123</v>
      </c>
      <c r="N461" s="32">
        <v>0.3</v>
      </c>
      <c r="O461" s="32">
        <v>0</v>
      </c>
      <c r="P461" s="47">
        <v>5.26</v>
      </c>
      <c r="Q461" s="33">
        <v>345.79</v>
      </c>
      <c r="R461" s="31" t="s">
        <v>8</v>
      </c>
      <c r="S461" s="31" t="s">
        <v>8</v>
      </c>
      <c r="T461" s="31" t="s">
        <v>8</v>
      </c>
      <c r="U461" s="47"/>
      <c r="V461" s="34" t="s">
        <v>8</v>
      </c>
      <c r="W461" s="31" t="s">
        <v>8</v>
      </c>
      <c r="X461" s="31" t="s">
        <v>8</v>
      </c>
      <c r="Y461" s="44"/>
      <c r="Z461" s="13"/>
    </row>
    <row r="462" spans="1:26" ht="29.1" customHeight="1" x14ac:dyDescent="0.35">
      <c r="A462" s="29" t="s">
        <v>1821</v>
      </c>
      <c r="B462" s="28" t="s">
        <v>1824</v>
      </c>
      <c r="C462" s="28" t="s">
        <v>1799</v>
      </c>
      <c r="D462" s="30" t="s">
        <v>1822</v>
      </c>
      <c r="E462" s="111" t="str">
        <f t="shared" si="21"/>
        <v>Less than 100 Claims - lower validity</v>
      </c>
      <c r="F462" s="111" t="str">
        <f t="shared" si="22"/>
        <v>Less than 100 Claims - lower validity</v>
      </c>
      <c r="G462" s="111" t="str">
        <f t="shared" si="23"/>
        <v>Less than 100 Claims - lower validity</v>
      </c>
      <c r="H462" s="28" t="s">
        <v>1823</v>
      </c>
      <c r="I462" s="28">
        <v>40351</v>
      </c>
      <c r="J462" s="28" t="s">
        <v>79</v>
      </c>
      <c r="K462" s="28" t="s">
        <v>46</v>
      </c>
      <c r="L462" s="28">
        <v>3</v>
      </c>
      <c r="M462" s="31">
        <v>23</v>
      </c>
      <c r="N462" s="32">
        <v>0</v>
      </c>
      <c r="O462" s="32">
        <v>0</v>
      </c>
      <c r="P462" s="47">
        <v>2.0099999999999998</v>
      </c>
      <c r="Q462" s="33">
        <v>137.19</v>
      </c>
      <c r="R462" s="31" t="s">
        <v>8</v>
      </c>
      <c r="S462" s="31" t="s">
        <v>8</v>
      </c>
      <c r="T462" s="31" t="s">
        <v>8</v>
      </c>
      <c r="U462" s="47"/>
      <c r="V462" s="34" t="s">
        <v>8</v>
      </c>
      <c r="W462" s="31" t="s">
        <v>8</v>
      </c>
      <c r="X462" s="31" t="s">
        <v>8</v>
      </c>
      <c r="Y462" s="44"/>
      <c r="Z462" s="13"/>
    </row>
    <row r="463" spans="1:26" ht="14.1" customHeight="1" x14ac:dyDescent="0.35">
      <c r="A463" s="29" t="s">
        <v>1825</v>
      </c>
      <c r="B463" s="28" t="s">
        <v>1411</v>
      </c>
      <c r="C463" s="28" t="s">
        <v>1799</v>
      </c>
      <c r="D463" s="36" t="s">
        <v>1826</v>
      </c>
      <c r="E463" s="111" t="str">
        <f t="shared" si="21"/>
        <v>Less than 100 Claims - lower validity</v>
      </c>
      <c r="F463" s="111" t="str">
        <f t="shared" si="22"/>
        <v>Less than 100 Claims - lower validity</v>
      </c>
      <c r="G463" s="111" t="str">
        <f t="shared" si="23"/>
        <v>More than 100 Claims  - higher validity</v>
      </c>
      <c r="H463" s="28" t="s">
        <v>1827</v>
      </c>
      <c r="I463" s="28">
        <v>40033</v>
      </c>
      <c r="J463" s="28" t="s">
        <v>149</v>
      </c>
      <c r="K463" s="28" t="s">
        <v>46</v>
      </c>
      <c r="L463" s="28">
        <v>3</v>
      </c>
      <c r="M463" s="31">
        <v>279</v>
      </c>
      <c r="N463" s="32">
        <v>0.2</v>
      </c>
      <c r="O463" s="32">
        <v>0.1</v>
      </c>
      <c r="P463" s="47">
        <v>2.42</v>
      </c>
      <c r="Q463" s="33">
        <v>154.66</v>
      </c>
      <c r="R463" s="31" t="s">
        <v>8</v>
      </c>
      <c r="S463" s="31" t="s">
        <v>8</v>
      </c>
      <c r="T463" s="31" t="s">
        <v>8</v>
      </c>
      <c r="U463" s="47"/>
      <c r="V463" s="34" t="s">
        <v>8</v>
      </c>
      <c r="W463" s="31" t="s">
        <v>8</v>
      </c>
      <c r="X463" s="31" t="s">
        <v>8</v>
      </c>
      <c r="Y463" s="44"/>
      <c r="Z463" s="13"/>
    </row>
    <row r="464" spans="1:26" ht="29.1" customHeight="1" x14ac:dyDescent="0.35">
      <c r="A464" s="29" t="s">
        <v>1828</v>
      </c>
      <c r="B464" s="28" t="s">
        <v>1831</v>
      </c>
      <c r="C464" s="28" t="s">
        <v>1799</v>
      </c>
      <c r="D464" s="30" t="s">
        <v>1829</v>
      </c>
      <c r="E464" s="111" t="str">
        <f t="shared" si="21"/>
        <v>Less than 100 Claims - lower validity</v>
      </c>
      <c r="F464" s="111" t="str">
        <f t="shared" si="22"/>
        <v>Less than 100 Claims - lower validity</v>
      </c>
      <c r="G464" s="111" t="str">
        <f t="shared" si="23"/>
        <v>More than 100 Claims  - higher validity</v>
      </c>
      <c r="H464" s="35" t="s">
        <v>1830</v>
      </c>
      <c r="I464" s="28">
        <v>40004</v>
      </c>
      <c r="J464" s="35" t="s">
        <v>51</v>
      </c>
      <c r="K464" s="28" t="s">
        <v>46</v>
      </c>
      <c r="L464" s="28">
        <v>3</v>
      </c>
      <c r="M464" s="31">
        <v>1973</v>
      </c>
      <c r="N464" s="32">
        <v>2.5</v>
      </c>
      <c r="O464" s="32">
        <v>0.5</v>
      </c>
      <c r="P464" s="47">
        <v>4.7300000000000004</v>
      </c>
      <c r="Q464" s="33">
        <v>315.11</v>
      </c>
      <c r="R464" s="31">
        <v>38</v>
      </c>
      <c r="S464" s="32">
        <v>0.4</v>
      </c>
      <c r="T464" s="32">
        <v>0.3</v>
      </c>
      <c r="U464" s="47">
        <v>1.49</v>
      </c>
      <c r="V464" s="34">
        <v>8755</v>
      </c>
      <c r="W464" s="32">
        <v>2.9</v>
      </c>
      <c r="X464" s="32">
        <v>0.8</v>
      </c>
      <c r="Y464" s="44">
        <v>3.62</v>
      </c>
      <c r="Z464" s="13"/>
    </row>
    <row r="465" spans="1:26" ht="29.1" customHeight="1" x14ac:dyDescent="0.35">
      <c r="A465" s="29" t="s">
        <v>1832</v>
      </c>
      <c r="B465" s="28" t="s">
        <v>1835</v>
      </c>
      <c r="C465" s="28" t="s">
        <v>1799</v>
      </c>
      <c r="D465" s="30" t="s">
        <v>1833</v>
      </c>
      <c r="E465" s="111" t="str">
        <f t="shared" si="21"/>
        <v>Less than 100 Claims - lower validity</v>
      </c>
      <c r="F465" s="111" t="str">
        <f t="shared" si="22"/>
        <v>Less than 100 Claims - lower validity</v>
      </c>
      <c r="G465" s="111" t="str">
        <f t="shared" si="23"/>
        <v>Less than 100 Claims - lower validity</v>
      </c>
      <c r="H465" s="28" t="s">
        <v>1834</v>
      </c>
      <c r="I465" s="28">
        <v>42071</v>
      </c>
      <c r="J465" s="28" t="s">
        <v>79</v>
      </c>
      <c r="K465" s="28" t="s">
        <v>46</v>
      </c>
      <c r="L465" s="28">
        <v>3</v>
      </c>
      <c r="M465" s="31">
        <v>45</v>
      </c>
      <c r="N465" s="32">
        <v>0.1</v>
      </c>
      <c r="O465" s="32">
        <v>0</v>
      </c>
      <c r="P465" s="47">
        <v>3.86</v>
      </c>
      <c r="Q465" s="33">
        <v>248.02</v>
      </c>
      <c r="R465" s="31" t="s">
        <v>8</v>
      </c>
      <c r="S465" s="31" t="s">
        <v>8</v>
      </c>
      <c r="T465" s="31" t="s">
        <v>8</v>
      </c>
      <c r="U465" s="47"/>
      <c r="V465" s="34" t="s">
        <v>8</v>
      </c>
      <c r="W465" s="31" t="s">
        <v>8</v>
      </c>
      <c r="X465" s="31" t="s">
        <v>8</v>
      </c>
      <c r="Y465" s="44"/>
      <c r="Z465" s="13"/>
    </row>
    <row r="466" spans="1:26" ht="29.1" customHeight="1" x14ac:dyDescent="0.35">
      <c r="A466" s="29" t="s">
        <v>1836</v>
      </c>
      <c r="B466" s="28" t="s">
        <v>1804</v>
      </c>
      <c r="C466" s="28" t="s">
        <v>1799</v>
      </c>
      <c r="D466" s="30" t="s">
        <v>1837</v>
      </c>
      <c r="E466" s="111" t="str">
        <f t="shared" si="21"/>
        <v>Less than 100 Claims - lower validity</v>
      </c>
      <c r="F466" s="111" t="str">
        <f t="shared" si="22"/>
        <v>Less than 100 Claims - lower validity</v>
      </c>
      <c r="G466" s="111" t="str">
        <f t="shared" si="23"/>
        <v>Less than 100 Claims - lower validity</v>
      </c>
      <c r="H466" s="35" t="s">
        <v>1838</v>
      </c>
      <c r="I466" s="28">
        <v>41101</v>
      </c>
      <c r="J466" s="35" t="s">
        <v>1839</v>
      </c>
      <c r="K466" s="28" t="s">
        <v>46</v>
      </c>
      <c r="L466" s="28">
        <v>2</v>
      </c>
      <c r="M466" s="31">
        <v>19</v>
      </c>
      <c r="N466" s="32">
        <v>0</v>
      </c>
      <c r="O466" s="32">
        <v>0</v>
      </c>
      <c r="P466" s="47">
        <v>3.72</v>
      </c>
      <c r="Q466" s="33">
        <v>251.01</v>
      </c>
      <c r="R466" s="31" t="s">
        <v>8</v>
      </c>
      <c r="S466" s="31" t="s">
        <v>8</v>
      </c>
      <c r="T466" s="31" t="s">
        <v>8</v>
      </c>
      <c r="U466" s="47"/>
      <c r="V466" s="34" t="s">
        <v>8</v>
      </c>
      <c r="W466" s="31" t="s">
        <v>8</v>
      </c>
      <c r="X466" s="31" t="s">
        <v>8</v>
      </c>
      <c r="Y466" s="44"/>
      <c r="Z466" s="13"/>
    </row>
    <row r="467" spans="1:26" ht="29.1" customHeight="1" x14ac:dyDescent="0.35">
      <c r="A467" s="29" t="s">
        <v>1840</v>
      </c>
      <c r="B467" s="28" t="s">
        <v>1843</v>
      </c>
      <c r="C467" s="28" t="s">
        <v>1799</v>
      </c>
      <c r="D467" s="30" t="s">
        <v>1841</v>
      </c>
      <c r="E467" s="111" t="str">
        <f t="shared" si="21"/>
        <v>Less than 100 Claims - lower validity</v>
      </c>
      <c r="F467" s="111" t="str">
        <f t="shared" si="22"/>
        <v>Less than 100 Claims - lower validity</v>
      </c>
      <c r="G467" s="111" t="str">
        <f t="shared" si="23"/>
        <v>More than 100 Claims  - higher validity</v>
      </c>
      <c r="H467" s="35" t="s">
        <v>1842</v>
      </c>
      <c r="I467" s="28">
        <v>42303</v>
      </c>
      <c r="J467" s="28" t="s">
        <v>1844</v>
      </c>
      <c r="K467" s="28" t="s">
        <v>46</v>
      </c>
      <c r="L467" s="28">
        <v>4</v>
      </c>
      <c r="M467" s="31">
        <v>118</v>
      </c>
      <c r="N467" s="32">
        <v>0.2</v>
      </c>
      <c r="O467" s="32">
        <v>0.1</v>
      </c>
      <c r="P467" s="47">
        <v>2.75</v>
      </c>
      <c r="Q467" s="33">
        <v>188.97</v>
      </c>
      <c r="R467" s="31" t="s">
        <v>8</v>
      </c>
      <c r="S467" s="31" t="s">
        <v>8</v>
      </c>
      <c r="T467" s="31" t="s">
        <v>8</v>
      </c>
      <c r="U467" s="47"/>
      <c r="V467" s="34" t="s">
        <v>8</v>
      </c>
      <c r="W467" s="31" t="s">
        <v>8</v>
      </c>
      <c r="X467" s="31" t="s">
        <v>8</v>
      </c>
      <c r="Y467" s="44"/>
      <c r="Z467" s="13"/>
    </row>
    <row r="468" spans="1:26" ht="29.1" customHeight="1" x14ac:dyDescent="0.35">
      <c r="A468" s="29" t="s">
        <v>1845</v>
      </c>
      <c r="B468" s="28" t="s">
        <v>186</v>
      </c>
      <c r="C468" s="28" t="s">
        <v>1799</v>
      </c>
      <c r="D468" s="30" t="s">
        <v>1846</v>
      </c>
      <c r="E468" s="111" t="str">
        <f t="shared" si="21"/>
        <v>More than 100 Claims  - higher validity</v>
      </c>
      <c r="F468" s="111" t="str">
        <f t="shared" si="22"/>
        <v>More than 100 Claims  - higher validity</v>
      </c>
      <c r="G468" s="111" t="str">
        <f t="shared" si="23"/>
        <v>More than 100 Claims  - higher validity</v>
      </c>
      <c r="H468" s="35" t="s">
        <v>1847</v>
      </c>
      <c r="I468" s="28">
        <v>40202</v>
      </c>
      <c r="J468" s="35" t="s">
        <v>51</v>
      </c>
      <c r="K468" s="28" t="s">
        <v>46</v>
      </c>
      <c r="L468" s="28">
        <v>1</v>
      </c>
      <c r="M468" s="31">
        <v>12898</v>
      </c>
      <c r="N468" s="32">
        <v>13.5</v>
      </c>
      <c r="O468" s="32">
        <v>5.7</v>
      </c>
      <c r="P468" s="47">
        <v>2.39</v>
      </c>
      <c r="Q468" s="33">
        <v>160.1</v>
      </c>
      <c r="R468" s="31">
        <v>393</v>
      </c>
      <c r="S468" s="32">
        <v>7.5</v>
      </c>
      <c r="T468" s="32">
        <v>4.9000000000000004</v>
      </c>
      <c r="U468" s="47">
        <v>1.51</v>
      </c>
      <c r="V468" s="34">
        <v>9838</v>
      </c>
      <c r="W468" s="32">
        <v>21</v>
      </c>
      <c r="X468" s="32">
        <v>10.6</v>
      </c>
      <c r="Y468" s="44">
        <v>1.98</v>
      </c>
      <c r="Z468" s="13"/>
    </row>
    <row r="469" spans="1:26" ht="29.1" customHeight="1" x14ac:dyDescent="0.35">
      <c r="A469" s="29" t="s">
        <v>1848</v>
      </c>
      <c r="B469" s="28" t="s">
        <v>1851</v>
      </c>
      <c r="C469" s="28" t="s">
        <v>1799</v>
      </c>
      <c r="D469" s="30" t="s">
        <v>1849</v>
      </c>
      <c r="E469" s="111" t="str">
        <f t="shared" si="21"/>
        <v>Less than 100 Claims - lower validity</v>
      </c>
      <c r="F469" s="111" t="str">
        <f t="shared" si="22"/>
        <v>Less than 100 Claims - lower validity</v>
      </c>
      <c r="G469" s="111" t="str">
        <f t="shared" si="23"/>
        <v>Less than 100 Claims - lower validity</v>
      </c>
      <c r="H469" s="28" t="s">
        <v>1850</v>
      </c>
      <c r="I469" s="28">
        <v>41501</v>
      </c>
      <c r="J469" s="28" t="s">
        <v>79</v>
      </c>
      <c r="K469" s="28" t="s">
        <v>46</v>
      </c>
      <c r="L469" s="28">
        <v>1</v>
      </c>
      <c r="M469" s="31">
        <v>39</v>
      </c>
      <c r="N469" s="32">
        <v>0</v>
      </c>
      <c r="O469" s="32">
        <v>0</v>
      </c>
      <c r="P469" s="47">
        <v>3.19</v>
      </c>
      <c r="Q469" s="33">
        <v>226.58</v>
      </c>
      <c r="R469" s="31" t="s">
        <v>8</v>
      </c>
      <c r="S469" s="31" t="s">
        <v>8</v>
      </c>
      <c r="T469" s="31" t="s">
        <v>8</v>
      </c>
      <c r="U469" s="47"/>
      <c r="V469" s="34" t="s">
        <v>8</v>
      </c>
      <c r="W469" s="31" t="s">
        <v>8</v>
      </c>
      <c r="X469" s="31" t="s">
        <v>8</v>
      </c>
      <c r="Y469" s="44"/>
      <c r="Z469" s="13"/>
    </row>
    <row r="470" spans="1:26" ht="43.15" customHeight="1" x14ac:dyDescent="0.35">
      <c r="A470" s="29" t="s">
        <v>1852</v>
      </c>
      <c r="B470" s="28" t="s">
        <v>888</v>
      </c>
      <c r="C470" s="28" t="s">
        <v>1799</v>
      </c>
      <c r="D470" s="30" t="s">
        <v>1853</v>
      </c>
      <c r="E470" s="111" t="str">
        <f t="shared" si="21"/>
        <v>Less than 100 Claims - lower validity</v>
      </c>
      <c r="F470" s="111" t="str">
        <f t="shared" si="22"/>
        <v>Less than 100 Claims - lower validity</v>
      </c>
      <c r="G470" s="111" t="str">
        <f t="shared" si="23"/>
        <v>More than 100 Claims  - higher validity</v>
      </c>
      <c r="H470" s="35" t="s">
        <v>1854</v>
      </c>
      <c r="I470" s="28">
        <v>40422</v>
      </c>
      <c r="J470" s="35" t="s">
        <v>1855</v>
      </c>
      <c r="K470" s="28" t="s">
        <v>46</v>
      </c>
      <c r="L470" s="28">
        <v>3</v>
      </c>
      <c r="M470" s="31">
        <v>134</v>
      </c>
      <c r="N470" s="32">
        <v>0.2</v>
      </c>
      <c r="O470" s="32">
        <v>0</v>
      </c>
      <c r="P470" s="47">
        <v>3.87</v>
      </c>
      <c r="Q470" s="33">
        <v>259.94</v>
      </c>
      <c r="R470" s="31">
        <v>12</v>
      </c>
      <c r="S470" s="32">
        <v>0.3</v>
      </c>
      <c r="T470" s="32">
        <v>0.2</v>
      </c>
      <c r="U470" s="47">
        <v>1.86</v>
      </c>
      <c r="V470" s="34">
        <v>10979</v>
      </c>
      <c r="W470" s="32">
        <v>0.5</v>
      </c>
      <c r="X470" s="32">
        <v>0.2</v>
      </c>
      <c r="Y470" s="44">
        <v>2.25</v>
      </c>
      <c r="Z470" s="13"/>
    </row>
    <row r="471" spans="1:26" ht="29.1" customHeight="1" x14ac:dyDescent="0.35">
      <c r="A471" s="29" t="s">
        <v>1856</v>
      </c>
      <c r="B471" s="28" t="s">
        <v>1317</v>
      </c>
      <c r="C471" s="28" t="s">
        <v>1799</v>
      </c>
      <c r="D471" s="30" t="s">
        <v>1857</v>
      </c>
      <c r="E471" s="111" t="str">
        <f t="shared" si="21"/>
        <v>Less than 100 Claims - lower validity</v>
      </c>
      <c r="F471" s="111" t="str">
        <f t="shared" si="22"/>
        <v>Less than 100 Claims - lower validity</v>
      </c>
      <c r="G471" s="111" t="str">
        <f t="shared" si="23"/>
        <v>Less than 100 Claims - lower validity</v>
      </c>
      <c r="H471" s="28" t="s">
        <v>1858</v>
      </c>
      <c r="I471" s="28">
        <v>40475</v>
      </c>
      <c r="J471" s="28" t="s">
        <v>444</v>
      </c>
      <c r="K471" s="28" t="s">
        <v>46</v>
      </c>
      <c r="L471" s="28">
        <v>3</v>
      </c>
      <c r="M471" s="31">
        <v>74</v>
      </c>
      <c r="N471" s="32">
        <v>0.1</v>
      </c>
      <c r="O471" s="32">
        <v>0</v>
      </c>
      <c r="P471" s="47">
        <v>2.83</v>
      </c>
      <c r="Q471" s="33">
        <v>192.19</v>
      </c>
      <c r="R471" s="31" t="s">
        <v>8</v>
      </c>
      <c r="S471" s="31" t="s">
        <v>8</v>
      </c>
      <c r="T471" s="31" t="s">
        <v>8</v>
      </c>
      <c r="U471" s="47"/>
      <c r="V471" s="34" t="s">
        <v>8</v>
      </c>
      <c r="W471" s="31" t="s">
        <v>8</v>
      </c>
      <c r="X471" s="31" t="s">
        <v>8</v>
      </c>
      <c r="Y471" s="44"/>
      <c r="Z471" s="13"/>
    </row>
    <row r="472" spans="1:26" ht="14.1" customHeight="1" x14ac:dyDescent="0.35">
      <c r="A472" s="29" t="s">
        <v>1859</v>
      </c>
      <c r="B472" s="28" t="s">
        <v>1862</v>
      </c>
      <c r="C472" s="28" t="s">
        <v>1799</v>
      </c>
      <c r="D472" s="36" t="s">
        <v>1860</v>
      </c>
      <c r="E472" s="111" t="str">
        <f t="shared" si="21"/>
        <v>Less than 100 Claims - lower validity</v>
      </c>
      <c r="F472" s="111" t="str">
        <f t="shared" si="22"/>
        <v>Less than 100 Claims - lower validity</v>
      </c>
      <c r="G472" s="111" t="str">
        <f t="shared" si="23"/>
        <v>Less than 100 Claims - lower validity</v>
      </c>
      <c r="H472" s="28" t="s">
        <v>1861</v>
      </c>
      <c r="I472" s="28">
        <v>42420</v>
      </c>
      <c r="J472" s="28" t="s">
        <v>79</v>
      </c>
      <c r="K472" s="28" t="s">
        <v>46</v>
      </c>
      <c r="L472" s="28">
        <v>3</v>
      </c>
      <c r="M472" s="31">
        <v>16</v>
      </c>
      <c r="N472" s="32">
        <v>0</v>
      </c>
      <c r="O472" s="32">
        <v>0</v>
      </c>
      <c r="P472" s="47">
        <v>3.43</v>
      </c>
      <c r="Q472" s="33">
        <v>237.81</v>
      </c>
      <c r="R472" s="31" t="s">
        <v>8</v>
      </c>
      <c r="S472" s="31" t="s">
        <v>8</v>
      </c>
      <c r="T472" s="31" t="s">
        <v>8</v>
      </c>
      <c r="U472" s="47"/>
      <c r="V472" s="34" t="s">
        <v>8</v>
      </c>
      <c r="W472" s="31" t="s">
        <v>8</v>
      </c>
      <c r="X472" s="31" t="s">
        <v>8</v>
      </c>
      <c r="Y472" s="44"/>
      <c r="Z472" s="13"/>
    </row>
    <row r="473" spans="1:26" ht="29.1" customHeight="1" x14ac:dyDescent="0.35">
      <c r="A473" s="29" t="s">
        <v>1863</v>
      </c>
      <c r="B473" s="28" t="s">
        <v>1866</v>
      </c>
      <c r="C473" s="28" t="s">
        <v>1799</v>
      </c>
      <c r="D473" s="30" t="s">
        <v>1864</v>
      </c>
      <c r="E473" s="111" t="str">
        <f t="shared" si="21"/>
        <v>Less than 100 Claims - lower validity</v>
      </c>
      <c r="F473" s="111" t="str">
        <f t="shared" si="22"/>
        <v>Less than 100 Claims - lower validity</v>
      </c>
      <c r="G473" s="111" t="str">
        <f t="shared" si="23"/>
        <v>Less than 100 Claims - lower validity</v>
      </c>
      <c r="H473" s="28" t="s">
        <v>1865</v>
      </c>
      <c r="I473" s="28">
        <v>42276</v>
      </c>
      <c r="J473" s="28" t="s">
        <v>149</v>
      </c>
      <c r="K473" s="28" t="s">
        <v>46</v>
      </c>
      <c r="L473" s="28">
        <v>4</v>
      </c>
      <c r="M473" s="31">
        <v>15</v>
      </c>
      <c r="N473" s="32">
        <v>0</v>
      </c>
      <c r="O473" s="32">
        <v>0</v>
      </c>
      <c r="P473" s="47">
        <v>4.38</v>
      </c>
      <c r="Q473" s="33">
        <v>310.17</v>
      </c>
      <c r="R473" s="31" t="s">
        <v>8</v>
      </c>
      <c r="S473" s="31" t="s">
        <v>8</v>
      </c>
      <c r="T473" s="31" t="s">
        <v>8</v>
      </c>
      <c r="U473" s="47"/>
      <c r="V473" s="34" t="s">
        <v>8</v>
      </c>
      <c r="W473" s="31" t="s">
        <v>8</v>
      </c>
      <c r="X473" s="31" t="s">
        <v>8</v>
      </c>
      <c r="Y473" s="44"/>
      <c r="Z473" s="13"/>
    </row>
    <row r="474" spans="1:26" ht="29.1" customHeight="1" x14ac:dyDescent="0.35">
      <c r="A474" s="29" t="s">
        <v>1867</v>
      </c>
      <c r="B474" s="28" t="s">
        <v>1870</v>
      </c>
      <c r="C474" s="28" t="s">
        <v>1799</v>
      </c>
      <c r="D474" s="30" t="s">
        <v>1868</v>
      </c>
      <c r="E474" s="111" t="str">
        <f t="shared" si="21"/>
        <v>Less than 100 Claims - lower validity</v>
      </c>
      <c r="F474" s="111" t="str">
        <f t="shared" si="22"/>
        <v>Less than 100 Claims - lower validity</v>
      </c>
      <c r="G474" s="111" t="str">
        <f t="shared" si="23"/>
        <v>More than 100 Claims  - higher validity</v>
      </c>
      <c r="H474" s="28" t="s">
        <v>1869</v>
      </c>
      <c r="I474" s="28">
        <v>40536</v>
      </c>
      <c r="J474" s="28" t="s">
        <v>79</v>
      </c>
      <c r="K474" s="28" t="s">
        <v>46</v>
      </c>
      <c r="L474" s="28">
        <v>3</v>
      </c>
      <c r="M474" s="31">
        <v>646</v>
      </c>
      <c r="N474" s="32">
        <v>0.7</v>
      </c>
      <c r="O474" s="32">
        <v>0.3</v>
      </c>
      <c r="P474" s="47">
        <v>2.9</v>
      </c>
      <c r="Q474" s="33">
        <v>197.8</v>
      </c>
      <c r="R474" s="31">
        <v>66</v>
      </c>
      <c r="S474" s="32">
        <v>10.1</v>
      </c>
      <c r="T474" s="32">
        <v>1.7</v>
      </c>
      <c r="U474" s="47">
        <v>5.81</v>
      </c>
      <c r="V474" s="34">
        <v>48588</v>
      </c>
      <c r="W474" s="32">
        <v>10.9</v>
      </c>
      <c r="X474" s="32">
        <v>2</v>
      </c>
      <c r="Y474" s="44">
        <v>5.43</v>
      </c>
      <c r="Z474" s="13"/>
    </row>
    <row r="475" spans="1:26" ht="29.1" customHeight="1" x14ac:dyDescent="0.35">
      <c r="A475" s="29" t="s">
        <v>1871</v>
      </c>
      <c r="B475" s="28" t="s">
        <v>1874</v>
      </c>
      <c r="C475" s="28" t="s">
        <v>1799</v>
      </c>
      <c r="D475" s="30" t="s">
        <v>1872</v>
      </c>
      <c r="E475" s="111" t="str">
        <f t="shared" si="21"/>
        <v>Less than 100 Claims - lower validity</v>
      </c>
      <c r="F475" s="111" t="str">
        <f t="shared" si="22"/>
        <v>Less than 100 Claims - lower validity</v>
      </c>
      <c r="G475" s="111" t="str">
        <f t="shared" si="23"/>
        <v>More than 100 Claims  - higher validity</v>
      </c>
      <c r="H475" s="28" t="s">
        <v>1873</v>
      </c>
      <c r="I475" s="28">
        <v>42754</v>
      </c>
      <c r="J475" s="35" t="s">
        <v>1159</v>
      </c>
      <c r="K475" s="28" t="s">
        <v>46</v>
      </c>
      <c r="L475" s="28">
        <v>4</v>
      </c>
      <c r="M475" s="31">
        <v>148</v>
      </c>
      <c r="N475" s="32">
        <v>0.1</v>
      </c>
      <c r="O475" s="32">
        <v>0</v>
      </c>
      <c r="P475" s="47">
        <v>3.47</v>
      </c>
      <c r="Q475" s="33">
        <v>226.14</v>
      </c>
      <c r="R475" s="31" t="s">
        <v>8</v>
      </c>
      <c r="S475" s="31" t="s">
        <v>8</v>
      </c>
      <c r="T475" s="31" t="s">
        <v>8</v>
      </c>
      <c r="U475" s="47"/>
      <c r="V475" s="34" t="s">
        <v>8</v>
      </c>
      <c r="W475" s="31" t="s">
        <v>8</v>
      </c>
      <c r="X475" s="31" t="s">
        <v>8</v>
      </c>
      <c r="Y475" s="44"/>
      <c r="Z475" s="13"/>
    </row>
    <row r="476" spans="1:26" ht="14.1" customHeight="1" x14ac:dyDescent="0.35">
      <c r="A476" s="29" t="s">
        <v>1875</v>
      </c>
      <c r="B476" s="28" t="s">
        <v>1878</v>
      </c>
      <c r="C476" s="28" t="s">
        <v>1799</v>
      </c>
      <c r="D476" s="36" t="s">
        <v>1876</v>
      </c>
      <c r="E476" s="111" t="str">
        <f t="shared" si="21"/>
        <v>Less than 100 Claims - lower validity</v>
      </c>
      <c r="F476" s="111" t="str">
        <f t="shared" si="22"/>
        <v>Less than 100 Claims - lower validity</v>
      </c>
      <c r="G476" s="111" t="str">
        <f t="shared" si="23"/>
        <v>Less than 100 Claims - lower validity</v>
      </c>
      <c r="H476" s="28" t="s">
        <v>1877</v>
      </c>
      <c r="I476" s="28">
        <v>40701</v>
      </c>
      <c r="J476" s="28" t="s">
        <v>444</v>
      </c>
      <c r="K476" s="28" t="s">
        <v>46</v>
      </c>
      <c r="L476" s="28">
        <v>2</v>
      </c>
      <c r="M476" s="31">
        <v>14</v>
      </c>
      <c r="N476" s="32">
        <v>0</v>
      </c>
      <c r="O476" s="32">
        <v>0</v>
      </c>
      <c r="P476" s="47">
        <v>3.45</v>
      </c>
      <c r="Q476" s="33">
        <v>206.06</v>
      </c>
      <c r="R476" s="31" t="s">
        <v>8</v>
      </c>
      <c r="S476" s="31" t="s">
        <v>8</v>
      </c>
      <c r="T476" s="31" t="s">
        <v>8</v>
      </c>
      <c r="U476" s="47"/>
      <c r="V476" s="34" t="s">
        <v>8</v>
      </c>
      <c r="W476" s="31" t="s">
        <v>8</v>
      </c>
      <c r="X476" s="31" t="s">
        <v>8</v>
      </c>
      <c r="Y476" s="44"/>
      <c r="Z476" s="13"/>
    </row>
    <row r="477" spans="1:26" ht="29.1" customHeight="1" x14ac:dyDescent="0.35">
      <c r="A477" s="29" t="s">
        <v>1879</v>
      </c>
      <c r="B477" s="28" t="s">
        <v>1882</v>
      </c>
      <c r="C477" s="28" t="s">
        <v>1799</v>
      </c>
      <c r="D477" s="30" t="s">
        <v>1880</v>
      </c>
      <c r="E477" s="111" t="str">
        <f t="shared" si="21"/>
        <v>Less than 100 Claims - lower validity</v>
      </c>
      <c r="F477" s="111" t="str">
        <f t="shared" si="22"/>
        <v>Less than 100 Claims - lower validity</v>
      </c>
      <c r="G477" s="111" t="str">
        <f t="shared" si="23"/>
        <v>More than 100 Claims  - higher validity</v>
      </c>
      <c r="H477" s="35" t="s">
        <v>1881</v>
      </c>
      <c r="I477" s="28">
        <v>42718</v>
      </c>
      <c r="J477" s="35" t="s">
        <v>51</v>
      </c>
      <c r="K477" s="28" t="s">
        <v>46</v>
      </c>
      <c r="L477" s="28">
        <v>2</v>
      </c>
      <c r="M477" s="31">
        <v>290</v>
      </c>
      <c r="N477" s="32">
        <v>0.3</v>
      </c>
      <c r="O477" s="32">
        <v>0.1</v>
      </c>
      <c r="P477" s="47">
        <v>2.41</v>
      </c>
      <c r="Q477" s="33">
        <v>166.47</v>
      </c>
      <c r="R477" s="31" t="s">
        <v>8</v>
      </c>
      <c r="S477" s="31" t="s">
        <v>8</v>
      </c>
      <c r="T477" s="31" t="s">
        <v>8</v>
      </c>
      <c r="U477" s="47"/>
      <c r="V477" s="34" t="s">
        <v>8</v>
      </c>
      <c r="W477" s="31" t="s">
        <v>8</v>
      </c>
      <c r="X477" s="31" t="s">
        <v>8</v>
      </c>
      <c r="Y477" s="44"/>
      <c r="Z477" s="13"/>
    </row>
    <row r="478" spans="1:26" ht="43.15" customHeight="1" x14ac:dyDescent="0.35">
      <c r="A478" s="29" t="s">
        <v>1883</v>
      </c>
      <c r="B478" s="28" t="s">
        <v>186</v>
      </c>
      <c r="C478" s="28" t="s">
        <v>1799</v>
      </c>
      <c r="D478" s="30" t="s">
        <v>1884</v>
      </c>
      <c r="E478" s="111" t="str">
        <f t="shared" si="21"/>
        <v>More than 100 Claims  - higher validity</v>
      </c>
      <c r="F478" s="111" t="str">
        <f t="shared" si="22"/>
        <v>More than 100 Claims  - higher validity</v>
      </c>
      <c r="G478" s="111" t="str">
        <f t="shared" si="23"/>
        <v>More than 100 Claims  - higher validity</v>
      </c>
      <c r="H478" s="35" t="s">
        <v>1885</v>
      </c>
      <c r="I478" s="28">
        <v>40202</v>
      </c>
      <c r="J478" s="28" t="s">
        <v>1886</v>
      </c>
      <c r="K478" s="28" t="s">
        <v>46</v>
      </c>
      <c r="L478" s="28">
        <v>2</v>
      </c>
      <c r="M478" s="31">
        <v>24492</v>
      </c>
      <c r="N478" s="32">
        <v>30.4</v>
      </c>
      <c r="O478" s="32">
        <v>11.6</v>
      </c>
      <c r="P478" s="47">
        <v>2.62</v>
      </c>
      <c r="Q478" s="33">
        <v>176.27</v>
      </c>
      <c r="R478" s="31">
        <v>1770</v>
      </c>
      <c r="S478" s="32">
        <v>22.2</v>
      </c>
      <c r="T478" s="32">
        <v>15.4</v>
      </c>
      <c r="U478" s="47">
        <v>1.44</v>
      </c>
      <c r="V478" s="34">
        <v>9510</v>
      </c>
      <c r="W478" s="32">
        <v>52.5</v>
      </c>
      <c r="X478" s="32">
        <v>27</v>
      </c>
      <c r="Y478" s="44">
        <v>1.95</v>
      </c>
      <c r="Z478" s="13"/>
    </row>
    <row r="479" spans="1:26" ht="14.1" customHeight="1" x14ac:dyDescent="0.35">
      <c r="A479" s="29" t="s">
        <v>1887</v>
      </c>
      <c r="B479" s="28" t="s">
        <v>1890</v>
      </c>
      <c r="C479" s="28" t="s">
        <v>1799</v>
      </c>
      <c r="D479" s="36" t="s">
        <v>1888</v>
      </c>
      <c r="E479" s="111" t="str">
        <f t="shared" si="21"/>
        <v>Less than 100 Claims - lower validity</v>
      </c>
      <c r="F479" s="111" t="str">
        <f t="shared" si="22"/>
        <v>Less than 100 Claims - lower validity</v>
      </c>
      <c r="G479" s="111" t="str">
        <f t="shared" si="23"/>
        <v>Less than 100 Claims - lower validity</v>
      </c>
      <c r="H479" s="28" t="s">
        <v>1889</v>
      </c>
      <c r="I479" s="28">
        <v>42003</v>
      </c>
      <c r="J479" s="28" t="s">
        <v>1891</v>
      </c>
      <c r="K479" s="28" t="s">
        <v>46</v>
      </c>
      <c r="L479" s="28">
        <v>3</v>
      </c>
      <c r="M479" s="31">
        <v>50</v>
      </c>
      <c r="N479" s="32">
        <v>0.1</v>
      </c>
      <c r="O479" s="32">
        <v>0</v>
      </c>
      <c r="P479" s="47">
        <v>3.12</v>
      </c>
      <c r="Q479" s="33">
        <v>224.72</v>
      </c>
      <c r="R479" s="31" t="s">
        <v>8</v>
      </c>
      <c r="S479" s="31" t="s">
        <v>8</v>
      </c>
      <c r="T479" s="31" t="s">
        <v>8</v>
      </c>
      <c r="U479" s="47"/>
      <c r="V479" s="34" t="s">
        <v>8</v>
      </c>
      <c r="W479" s="31" t="s">
        <v>8</v>
      </c>
      <c r="X479" s="31" t="s">
        <v>8</v>
      </c>
      <c r="Y479" s="44"/>
      <c r="Z479" s="13"/>
    </row>
    <row r="480" spans="1:26" ht="29.1" customHeight="1" x14ac:dyDescent="0.35">
      <c r="A480" s="29" t="s">
        <v>1892</v>
      </c>
      <c r="B480" s="28" t="s">
        <v>1870</v>
      </c>
      <c r="C480" s="28" t="s">
        <v>1799</v>
      </c>
      <c r="D480" s="30" t="s">
        <v>1893</v>
      </c>
      <c r="E480" s="111" t="str">
        <f t="shared" si="21"/>
        <v>Less than 100 Claims - lower validity</v>
      </c>
      <c r="F480" s="111" t="str">
        <f t="shared" si="22"/>
        <v>Less than 100 Claims - lower validity</v>
      </c>
      <c r="G480" s="111" t="str">
        <f t="shared" si="23"/>
        <v>More than 100 Claims  - higher validity</v>
      </c>
      <c r="H480" s="35" t="s">
        <v>1894</v>
      </c>
      <c r="I480" s="28">
        <v>40503</v>
      </c>
      <c r="J480" s="28" t="s">
        <v>444</v>
      </c>
      <c r="K480" s="28" t="s">
        <v>46</v>
      </c>
      <c r="L480" s="28">
        <v>5</v>
      </c>
      <c r="M480" s="31">
        <v>172</v>
      </c>
      <c r="N480" s="32">
        <v>0.2</v>
      </c>
      <c r="O480" s="32">
        <v>0.1</v>
      </c>
      <c r="P480" s="47">
        <v>3.11</v>
      </c>
      <c r="Q480" s="33">
        <v>215.01</v>
      </c>
      <c r="R480" s="31">
        <v>28</v>
      </c>
      <c r="S480" s="32">
        <v>0.4</v>
      </c>
      <c r="T480" s="32">
        <v>0.2</v>
      </c>
      <c r="U480" s="47">
        <v>1.7</v>
      </c>
      <c r="V480" s="34">
        <v>10344</v>
      </c>
      <c r="W480" s="32">
        <v>0.6</v>
      </c>
      <c r="X480" s="32">
        <v>0.3</v>
      </c>
      <c r="Y480" s="44">
        <v>2.0099999999999998</v>
      </c>
      <c r="Z480" s="13"/>
    </row>
    <row r="481" spans="1:26" ht="29.1" customHeight="1" x14ac:dyDescent="0.35">
      <c r="A481" s="29" t="s">
        <v>1895</v>
      </c>
      <c r="B481" s="28" t="s">
        <v>1890</v>
      </c>
      <c r="C481" s="28" t="s">
        <v>1799</v>
      </c>
      <c r="D481" s="30" t="s">
        <v>1896</v>
      </c>
      <c r="E481" s="111" t="str">
        <f t="shared" si="21"/>
        <v>Less than 100 Claims - lower validity</v>
      </c>
      <c r="F481" s="111" t="str">
        <f t="shared" si="22"/>
        <v>Less than 100 Claims - lower validity</v>
      </c>
      <c r="G481" s="111" t="str">
        <f t="shared" si="23"/>
        <v>Less than 100 Claims - lower validity</v>
      </c>
      <c r="H481" s="35" t="s">
        <v>1897</v>
      </c>
      <c r="I481" s="28">
        <v>42003</v>
      </c>
      <c r="J481" s="28" t="s">
        <v>444</v>
      </c>
      <c r="K481" s="28" t="s">
        <v>46</v>
      </c>
      <c r="L481" s="28">
        <v>2</v>
      </c>
      <c r="M481" s="31">
        <v>71</v>
      </c>
      <c r="N481" s="32">
        <v>0.1</v>
      </c>
      <c r="O481" s="32">
        <v>0</v>
      </c>
      <c r="P481" s="47">
        <v>3.99</v>
      </c>
      <c r="Q481" s="33">
        <v>256.32</v>
      </c>
      <c r="R481" s="31" t="s">
        <v>8</v>
      </c>
      <c r="S481" s="31" t="s">
        <v>8</v>
      </c>
      <c r="T481" s="31" t="s">
        <v>8</v>
      </c>
      <c r="U481" s="47"/>
      <c r="V481" s="34" t="s">
        <v>8</v>
      </c>
      <c r="W481" s="31" t="s">
        <v>8</v>
      </c>
      <c r="X481" s="31" t="s">
        <v>8</v>
      </c>
      <c r="Y481" s="44"/>
      <c r="Z481" s="13"/>
    </row>
    <row r="482" spans="1:26" ht="29.1" customHeight="1" x14ac:dyDescent="0.35">
      <c r="A482" s="29" t="s">
        <v>1898</v>
      </c>
      <c r="B482" s="28" t="s">
        <v>1812</v>
      </c>
      <c r="C482" s="28" t="s">
        <v>1799</v>
      </c>
      <c r="D482" s="30" t="s">
        <v>1899</v>
      </c>
      <c r="E482" s="111" t="str">
        <f t="shared" si="21"/>
        <v>Less than 100 Claims - lower validity</v>
      </c>
      <c r="F482" s="111" t="str">
        <f t="shared" si="22"/>
        <v>Less than 100 Claims - lower validity</v>
      </c>
      <c r="G482" s="111" t="str">
        <f t="shared" si="23"/>
        <v>More than 100 Claims  - higher validity</v>
      </c>
      <c r="H482" s="28" t="s">
        <v>1900</v>
      </c>
      <c r="I482" s="28">
        <v>42104</v>
      </c>
      <c r="J482" s="28" t="s">
        <v>131</v>
      </c>
      <c r="K482" s="28" t="s">
        <v>46</v>
      </c>
      <c r="L482" s="28">
        <v>2</v>
      </c>
      <c r="M482" s="31">
        <v>1477</v>
      </c>
      <c r="N482" s="32">
        <v>2.2000000000000002</v>
      </c>
      <c r="O482" s="32">
        <v>0.8</v>
      </c>
      <c r="P482" s="47">
        <v>2.73</v>
      </c>
      <c r="Q482" s="33">
        <v>185.72</v>
      </c>
      <c r="R482" s="31">
        <v>29</v>
      </c>
      <c r="S482" s="32">
        <v>0.5</v>
      </c>
      <c r="T482" s="32">
        <v>0.2</v>
      </c>
      <c r="U482" s="47">
        <v>1.99</v>
      </c>
      <c r="V482" s="34">
        <v>11311</v>
      </c>
      <c r="W482" s="32">
        <v>2.7</v>
      </c>
      <c r="X482" s="32">
        <v>1</v>
      </c>
      <c r="Y482" s="44">
        <v>2.5499999999999998</v>
      </c>
      <c r="Z482" s="13"/>
    </row>
    <row r="483" spans="1:26" ht="29.1" customHeight="1" x14ac:dyDescent="0.35">
      <c r="A483" s="29" t="s">
        <v>1901</v>
      </c>
      <c r="B483" s="28" t="s">
        <v>186</v>
      </c>
      <c r="C483" s="28" t="s">
        <v>1799</v>
      </c>
      <c r="D483" s="30" t="s">
        <v>1902</v>
      </c>
      <c r="E483" s="111" t="str">
        <f t="shared" si="21"/>
        <v>More than 100 Claims  - higher validity</v>
      </c>
      <c r="F483" s="111" t="str">
        <f t="shared" si="22"/>
        <v>More than 100 Claims  - higher validity</v>
      </c>
      <c r="G483" s="111" t="str">
        <f t="shared" si="23"/>
        <v>More than 100 Claims  - higher validity</v>
      </c>
      <c r="H483" s="28" t="s">
        <v>1903</v>
      </c>
      <c r="I483" s="28">
        <v>40207</v>
      </c>
      <c r="J483" s="28" t="s">
        <v>444</v>
      </c>
      <c r="K483" s="28" t="s">
        <v>46</v>
      </c>
      <c r="L483" s="28">
        <v>3</v>
      </c>
      <c r="M483" s="31">
        <v>9056</v>
      </c>
      <c r="N483" s="32">
        <v>8.1999999999999993</v>
      </c>
      <c r="O483" s="32">
        <v>4.5999999999999996</v>
      </c>
      <c r="P483" s="47">
        <v>1.78</v>
      </c>
      <c r="Q483" s="33">
        <v>118.93</v>
      </c>
      <c r="R483" s="31">
        <v>855</v>
      </c>
      <c r="S483" s="32">
        <v>9.6</v>
      </c>
      <c r="T483" s="32">
        <v>6.1</v>
      </c>
      <c r="U483" s="47">
        <v>1.57</v>
      </c>
      <c r="V483" s="34">
        <v>8913</v>
      </c>
      <c r="W483" s="32">
        <v>17.8</v>
      </c>
      <c r="X483" s="32">
        <v>10.7</v>
      </c>
      <c r="Y483" s="44">
        <v>1.66</v>
      </c>
      <c r="Z483" s="13"/>
    </row>
    <row r="484" spans="1:26" ht="29.1" customHeight="1" x14ac:dyDescent="0.35">
      <c r="A484" s="29" t="s">
        <v>1904</v>
      </c>
      <c r="B484" s="28" t="s">
        <v>1907</v>
      </c>
      <c r="C484" s="28" t="s">
        <v>1799</v>
      </c>
      <c r="D484" s="30" t="s">
        <v>1905</v>
      </c>
      <c r="E484" s="111" t="str">
        <f t="shared" si="21"/>
        <v>Less than 100 Claims - lower validity</v>
      </c>
      <c r="F484" s="111" t="str">
        <f t="shared" si="22"/>
        <v>Less than 100 Claims - lower validity</v>
      </c>
      <c r="G484" s="111" t="str">
        <f t="shared" si="23"/>
        <v>Less than 100 Claims - lower validity</v>
      </c>
      <c r="H484" s="28" t="s">
        <v>1906</v>
      </c>
      <c r="I484" s="28">
        <v>42503</v>
      </c>
      <c r="J484" s="28" t="s">
        <v>149</v>
      </c>
      <c r="K484" s="28" t="s">
        <v>46</v>
      </c>
      <c r="L484" s="28">
        <v>2</v>
      </c>
      <c r="M484" s="31">
        <v>39</v>
      </c>
      <c r="N484" s="32">
        <v>0.1</v>
      </c>
      <c r="O484" s="32">
        <v>0</v>
      </c>
      <c r="P484" s="47">
        <v>3.16</v>
      </c>
      <c r="Q484" s="33">
        <v>230.11</v>
      </c>
      <c r="R484" s="31" t="s">
        <v>8</v>
      </c>
      <c r="S484" s="31" t="s">
        <v>8</v>
      </c>
      <c r="T484" s="31" t="s">
        <v>8</v>
      </c>
      <c r="U484" s="47"/>
      <c r="V484" s="34" t="s">
        <v>8</v>
      </c>
      <c r="W484" s="31" t="s">
        <v>8</v>
      </c>
      <c r="X484" s="31" t="s">
        <v>8</v>
      </c>
      <c r="Y484" s="44"/>
      <c r="Z484" s="13"/>
    </row>
    <row r="485" spans="1:26" ht="29.1" customHeight="1" x14ac:dyDescent="0.35">
      <c r="A485" s="29" t="s">
        <v>1908</v>
      </c>
      <c r="B485" s="28" t="s">
        <v>857</v>
      </c>
      <c r="C485" s="28" t="s">
        <v>1799</v>
      </c>
      <c r="D485" s="30" t="s">
        <v>1909</v>
      </c>
      <c r="E485" s="111" t="str">
        <f t="shared" si="21"/>
        <v>Less than 100 Claims - lower validity</v>
      </c>
      <c r="F485" s="111" t="str">
        <f t="shared" si="22"/>
        <v>Less than 100 Claims - lower validity</v>
      </c>
      <c r="G485" s="111" t="str">
        <f t="shared" si="23"/>
        <v>More than 100 Claims  - higher validity</v>
      </c>
      <c r="H485" s="35" t="s">
        <v>1910</v>
      </c>
      <c r="I485" s="28">
        <v>40031</v>
      </c>
      <c r="J485" s="28" t="s">
        <v>444</v>
      </c>
      <c r="K485" s="28" t="s">
        <v>46</v>
      </c>
      <c r="L485" s="28">
        <v>4</v>
      </c>
      <c r="M485" s="31">
        <v>3069</v>
      </c>
      <c r="N485" s="32">
        <v>3.6</v>
      </c>
      <c r="O485" s="32">
        <v>0.9</v>
      </c>
      <c r="P485" s="47">
        <v>4.17</v>
      </c>
      <c r="Q485" s="33">
        <v>278.19</v>
      </c>
      <c r="R485" s="31">
        <v>59</v>
      </c>
      <c r="S485" s="32">
        <v>0.5</v>
      </c>
      <c r="T485" s="32">
        <v>0.4</v>
      </c>
      <c r="U485" s="47">
        <v>1.18</v>
      </c>
      <c r="V485" s="34">
        <v>7129</v>
      </c>
      <c r="W485" s="32">
        <v>4.0999999999999996</v>
      </c>
      <c r="X485" s="32">
        <v>1.3</v>
      </c>
      <c r="Y485" s="44">
        <v>3.21</v>
      </c>
      <c r="Z485" s="13"/>
    </row>
    <row r="486" spans="1:26" ht="29.1" customHeight="1" x14ac:dyDescent="0.35">
      <c r="A486" s="29" t="s">
        <v>1911</v>
      </c>
      <c r="B486" s="28" t="s">
        <v>186</v>
      </c>
      <c r="C486" s="28" t="s">
        <v>1799</v>
      </c>
      <c r="D486" s="30" t="s">
        <v>1912</v>
      </c>
      <c r="E486" s="111" t="str">
        <f t="shared" si="21"/>
        <v>More than 100 Claims  - higher validity</v>
      </c>
      <c r="F486" s="111" t="str">
        <f t="shared" si="22"/>
        <v>More than 100 Claims  - higher validity</v>
      </c>
      <c r="G486" s="111" t="str">
        <f t="shared" si="23"/>
        <v>More than 100 Claims  - higher validity</v>
      </c>
      <c r="H486" s="35" t="s">
        <v>1913</v>
      </c>
      <c r="I486" s="28">
        <v>40202</v>
      </c>
      <c r="J486" s="35" t="s">
        <v>51</v>
      </c>
      <c r="K486" s="28" t="s">
        <v>46</v>
      </c>
      <c r="L486" s="28">
        <v>1</v>
      </c>
      <c r="M486" s="31">
        <v>3082</v>
      </c>
      <c r="N486" s="32">
        <v>4.5999999999999996</v>
      </c>
      <c r="O486" s="32">
        <v>1.3</v>
      </c>
      <c r="P486" s="47">
        <v>3.5</v>
      </c>
      <c r="Q486" s="33">
        <v>232.35</v>
      </c>
      <c r="R486" s="31">
        <v>188</v>
      </c>
      <c r="S486" s="32">
        <v>4.8</v>
      </c>
      <c r="T486" s="32">
        <v>3.7</v>
      </c>
      <c r="U486" s="47">
        <v>1.29</v>
      </c>
      <c r="V486" s="34">
        <v>10496</v>
      </c>
      <c r="W486" s="32">
        <v>9.5</v>
      </c>
      <c r="X486" s="32">
        <v>5.0999999999999996</v>
      </c>
      <c r="Y486" s="44">
        <v>1.87</v>
      </c>
      <c r="Z486" s="13"/>
    </row>
    <row r="487" spans="1:26" ht="29.1" customHeight="1" x14ac:dyDescent="0.35">
      <c r="A487" s="29" t="s">
        <v>1914</v>
      </c>
      <c r="B487" s="28" t="s">
        <v>1870</v>
      </c>
      <c r="C487" s="28" t="s">
        <v>1799</v>
      </c>
      <c r="D487" s="36" t="s">
        <v>1915</v>
      </c>
      <c r="E487" s="111" t="str">
        <f t="shared" si="21"/>
        <v>Less than 100 Claims - lower validity</v>
      </c>
      <c r="F487" s="111" t="str">
        <f t="shared" si="22"/>
        <v>Less than 100 Claims - lower validity</v>
      </c>
      <c r="G487" s="111" t="str">
        <f t="shared" si="23"/>
        <v>Less than 100 Claims - lower validity</v>
      </c>
      <c r="H487" s="35" t="s">
        <v>1916</v>
      </c>
      <c r="I487" s="28">
        <v>40509</v>
      </c>
      <c r="J487" s="35" t="s">
        <v>51</v>
      </c>
      <c r="K487" s="28" t="s">
        <v>46</v>
      </c>
      <c r="L487" s="28">
        <v>3</v>
      </c>
      <c r="M487" s="31">
        <v>41</v>
      </c>
      <c r="N487" s="32">
        <v>0</v>
      </c>
      <c r="O487" s="32">
        <v>0</v>
      </c>
      <c r="P487" s="47">
        <v>1.89</v>
      </c>
      <c r="Q487" s="33">
        <v>130.69999999999999</v>
      </c>
      <c r="R487" s="31" t="s">
        <v>8</v>
      </c>
      <c r="S487" s="31" t="s">
        <v>8</v>
      </c>
      <c r="T487" s="31" t="s">
        <v>8</v>
      </c>
      <c r="U487" s="47"/>
      <c r="V487" s="34" t="s">
        <v>8</v>
      </c>
      <c r="W487" s="31" t="s">
        <v>8</v>
      </c>
      <c r="X487" s="31" t="s">
        <v>8</v>
      </c>
      <c r="Y487" s="44"/>
      <c r="Z487" s="13"/>
    </row>
    <row r="488" spans="1:26" ht="29.1" customHeight="1" x14ac:dyDescent="0.35">
      <c r="A488" s="29" t="s">
        <v>1917</v>
      </c>
      <c r="B488" s="28" t="s">
        <v>610</v>
      </c>
      <c r="C488" s="28" t="s">
        <v>1799</v>
      </c>
      <c r="D488" s="30" t="s">
        <v>1918</v>
      </c>
      <c r="E488" s="111" t="str">
        <f t="shared" si="21"/>
        <v>Less than 100 Claims - lower validity</v>
      </c>
      <c r="F488" s="111" t="str">
        <f t="shared" si="22"/>
        <v>Less than 100 Claims - lower validity</v>
      </c>
      <c r="G488" s="111" t="str">
        <f t="shared" si="23"/>
        <v>Less than 100 Claims - lower validity</v>
      </c>
      <c r="H488" s="28" t="s">
        <v>1919</v>
      </c>
      <c r="I488" s="28">
        <v>41008</v>
      </c>
      <c r="J488" s="35" t="s">
        <v>1159</v>
      </c>
      <c r="K488" s="28" t="s">
        <v>236</v>
      </c>
      <c r="L488" s="28">
        <v>3</v>
      </c>
      <c r="M488" s="31">
        <v>38</v>
      </c>
      <c r="N488" s="32">
        <v>0</v>
      </c>
      <c r="O488" s="32">
        <v>0</v>
      </c>
      <c r="P488" s="47">
        <v>2.13</v>
      </c>
      <c r="Q488" s="33">
        <v>144.41999999999999</v>
      </c>
      <c r="R488" s="31" t="s">
        <v>8</v>
      </c>
      <c r="S488" s="31" t="s">
        <v>8</v>
      </c>
      <c r="T488" s="31" t="s">
        <v>8</v>
      </c>
      <c r="U488" s="47"/>
      <c r="V488" s="34" t="s">
        <v>8</v>
      </c>
      <c r="W488" s="31" t="s">
        <v>8</v>
      </c>
      <c r="X488" s="31" t="s">
        <v>8</v>
      </c>
      <c r="Y488" s="44"/>
      <c r="Z488" s="13"/>
    </row>
    <row r="489" spans="1:26" ht="29.1" customHeight="1" x14ac:dyDescent="0.35">
      <c r="A489" s="29" t="s">
        <v>1920</v>
      </c>
      <c r="B489" s="28" t="s">
        <v>1923</v>
      </c>
      <c r="C489" s="28" t="s">
        <v>1799</v>
      </c>
      <c r="D489" s="30" t="s">
        <v>1921</v>
      </c>
      <c r="E489" s="111" t="str">
        <f t="shared" si="21"/>
        <v>Less than 100 Claims - lower validity</v>
      </c>
      <c r="F489" s="111" t="str">
        <f t="shared" si="22"/>
        <v>Less than 100 Claims - lower validity</v>
      </c>
      <c r="G489" s="111" t="str">
        <f t="shared" si="23"/>
        <v>More than 100 Claims  - higher validity</v>
      </c>
      <c r="H489" s="28" t="s">
        <v>1922</v>
      </c>
      <c r="I489" s="28">
        <v>40143</v>
      </c>
      <c r="J489" s="35" t="s">
        <v>1159</v>
      </c>
      <c r="K489" s="28" t="s">
        <v>236</v>
      </c>
      <c r="L489" s="28">
        <v>3</v>
      </c>
      <c r="M489" s="31">
        <v>105</v>
      </c>
      <c r="N489" s="32">
        <v>0.1</v>
      </c>
      <c r="O489" s="32">
        <v>0</v>
      </c>
      <c r="P489" s="47">
        <v>1.39</v>
      </c>
      <c r="Q489" s="33">
        <v>180.54</v>
      </c>
      <c r="R489" s="31" t="s">
        <v>8</v>
      </c>
      <c r="S489" s="31" t="s">
        <v>8</v>
      </c>
      <c r="T489" s="31" t="s">
        <v>8</v>
      </c>
      <c r="U489" s="47"/>
      <c r="V489" s="34" t="s">
        <v>8</v>
      </c>
      <c r="W489" s="31" t="s">
        <v>8</v>
      </c>
      <c r="X489" s="31" t="s">
        <v>8</v>
      </c>
      <c r="Y489" s="44"/>
      <c r="Z489" s="13"/>
    </row>
    <row r="490" spans="1:26" ht="29.1" customHeight="1" x14ac:dyDescent="0.35">
      <c r="A490" s="29" t="s">
        <v>1924</v>
      </c>
      <c r="B490" s="28" t="s">
        <v>1626</v>
      </c>
      <c r="C490" s="28" t="s">
        <v>1799</v>
      </c>
      <c r="D490" s="30" t="s">
        <v>1925</v>
      </c>
      <c r="E490" s="111" t="str">
        <f t="shared" si="21"/>
        <v>Less than 100 Claims - lower validity</v>
      </c>
      <c r="F490" s="111" t="str">
        <f t="shared" si="22"/>
        <v>Less than 100 Claims - lower validity</v>
      </c>
      <c r="G490" s="111" t="str">
        <f t="shared" si="23"/>
        <v>Less than 100 Claims - lower validity</v>
      </c>
      <c r="H490" s="28" t="s">
        <v>1926</v>
      </c>
      <c r="I490" s="28">
        <v>42743</v>
      </c>
      <c r="J490" s="28" t="s">
        <v>235</v>
      </c>
      <c r="K490" s="28" t="s">
        <v>236</v>
      </c>
      <c r="L490" s="28">
        <v>1</v>
      </c>
      <c r="M490" s="31">
        <v>38</v>
      </c>
      <c r="N490" s="32">
        <v>0</v>
      </c>
      <c r="O490" s="32">
        <v>0</v>
      </c>
      <c r="P490" s="47">
        <v>0.85</v>
      </c>
      <c r="Q490" s="33">
        <v>178.41</v>
      </c>
      <c r="R490" s="31" t="s">
        <v>8</v>
      </c>
      <c r="S490" s="31" t="s">
        <v>8</v>
      </c>
      <c r="T490" s="31" t="s">
        <v>8</v>
      </c>
      <c r="U490" s="47"/>
      <c r="V490" s="34" t="s">
        <v>8</v>
      </c>
      <c r="W490" s="31" t="s">
        <v>8</v>
      </c>
      <c r="X490" s="31" t="s">
        <v>8</v>
      </c>
      <c r="Y490" s="44"/>
      <c r="Z490" s="13"/>
    </row>
    <row r="491" spans="1:26" ht="29.1" customHeight="1" x14ac:dyDescent="0.35">
      <c r="A491" s="29" t="s">
        <v>1927</v>
      </c>
      <c r="B491" s="28" t="s">
        <v>1930</v>
      </c>
      <c r="C491" s="28" t="s">
        <v>1799</v>
      </c>
      <c r="D491" s="30" t="s">
        <v>1928</v>
      </c>
      <c r="E491" s="111" t="str">
        <f t="shared" si="21"/>
        <v>Less than 100 Claims - lower validity</v>
      </c>
      <c r="F491" s="111" t="str">
        <f t="shared" si="22"/>
        <v>Less than 100 Claims - lower validity</v>
      </c>
      <c r="G491" s="111" t="str">
        <f t="shared" si="23"/>
        <v>Less than 100 Claims - lower validity</v>
      </c>
      <c r="H491" s="35" t="s">
        <v>1929</v>
      </c>
      <c r="I491" s="28">
        <v>42025</v>
      </c>
      <c r="J491" s="28" t="s">
        <v>235</v>
      </c>
      <c r="K491" s="28" t="s">
        <v>236</v>
      </c>
      <c r="L491" s="28">
        <v>4</v>
      </c>
      <c r="M491" s="31">
        <v>36</v>
      </c>
      <c r="N491" s="32">
        <v>0</v>
      </c>
      <c r="O491" s="32">
        <v>0</v>
      </c>
      <c r="P491" s="47">
        <v>1</v>
      </c>
      <c r="Q491" s="33">
        <v>184.99</v>
      </c>
      <c r="R491" s="31" t="s">
        <v>8</v>
      </c>
      <c r="S491" s="31" t="s">
        <v>8</v>
      </c>
      <c r="T491" s="31" t="s">
        <v>8</v>
      </c>
      <c r="U491" s="47"/>
      <c r="V491" s="34" t="s">
        <v>8</v>
      </c>
      <c r="W491" s="31" t="s">
        <v>8</v>
      </c>
      <c r="X491" s="31" t="s">
        <v>8</v>
      </c>
      <c r="Y491" s="44"/>
      <c r="Z491" s="13"/>
    </row>
    <row r="492" spans="1:26" ht="29.1" customHeight="1" x14ac:dyDescent="0.35">
      <c r="A492" s="29" t="s">
        <v>1931</v>
      </c>
      <c r="B492" s="28" t="s">
        <v>210</v>
      </c>
      <c r="C492" s="28" t="s">
        <v>1934</v>
      </c>
      <c r="D492" s="30" t="s">
        <v>1932</v>
      </c>
      <c r="E492" s="111" t="str">
        <f t="shared" si="21"/>
        <v>Less than 100 Claims - lower validity</v>
      </c>
      <c r="F492" s="111" t="str">
        <f t="shared" si="22"/>
        <v>Less than 100 Claims - lower validity</v>
      </c>
      <c r="G492" s="111" t="str">
        <f t="shared" si="23"/>
        <v>More than 100 Claims  - higher validity</v>
      </c>
      <c r="H492" s="35" t="s">
        <v>1933</v>
      </c>
      <c r="I492" s="28">
        <v>70503</v>
      </c>
      <c r="J492" s="35" t="s">
        <v>1935</v>
      </c>
      <c r="K492" s="28" t="s">
        <v>46</v>
      </c>
      <c r="L492" s="28">
        <v>3</v>
      </c>
      <c r="M492" s="31">
        <v>556</v>
      </c>
      <c r="N492" s="32">
        <v>0.8</v>
      </c>
      <c r="O492" s="32">
        <v>0.2</v>
      </c>
      <c r="P492" s="47">
        <v>3.74</v>
      </c>
      <c r="Q492" s="33">
        <v>238.74</v>
      </c>
      <c r="R492" s="31">
        <v>44</v>
      </c>
      <c r="S492" s="32">
        <v>0.5</v>
      </c>
      <c r="T492" s="32">
        <v>0.3</v>
      </c>
      <c r="U492" s="47">
        <v>1.6</v>
      </c>
      <c r="V492" s="34">
        <v>9142</v>
      </c>
      <c r="W492" s="32">
        <v>1.4</v>
      </c>
      <c r="X492" s="32">
        <v>0.6</v>
      </c>
      <c r="Y492" s="44">
        <v>2.46</v>
      </c>
      <c r="Z492" s="13"/>
    </row>
    <row r="493" spans="1:26" ht="29.1" customHeight="1" x14ac:dyDescent="0.35">
      <c r="A493" s="29" t="s">
        <v>1936</v>
      </c>
      <c r="B493" s="28" t="s">
        <v>1939</v>
      </c>
      <c r="C493" s="28" t="s">
        <v>1934</v>
      </c>
      <c r="D493" s="30" t="s">
        <v>1937</v>
      </c>
      <c r="E493" s="111" t="str">
        <f t="shared" si="21"/>
        <v>Less than 100 Claims - lower validity</v>
      </c>
      <c r="F493" s="111" t="str">
        <f t="shared" si="22"/>
        <v>Less than 100 Claims - lower validity</v>
      </c>
      <c r="G493" s="111" t="str">
        <f t="shared" si="23"/>
        <v>More than 100 Claims  - higher validity</v>
      </c>
      <c r="H493" s="28" t="s">
        <v>1938</v>
      </c>
      <c r="I493" s="28">
        <v>70301</v>
      </c>
      <c r="J493" s="28" t="s">
        <v>79</v>
      </c>
      <c r="K493" s="28" t="s">
        <v>46</v>
      </c>
      <c r="L493" s="28">
        <v>3</v>
      </c>
      <c r="M493" s="31">
        <v>1013</v>
      </c>
      <c r="N493" s="32">
        <v>0.7</v>
      </c>
      <c r="O493" s="32">
        <v>0.3</v>
      </c>
      <c r="P493" s="47">
        <v>2.2799999999999998</v>
      </c>
      <c r="Q493" s="33">
        <v>140.34</v>
      </c>
      <c r="R493" s="31">
        <v>45</v>
      </c>
      <c r="S493" s="32">
        <v>0.5</v>
      </c>
      <c r="T493" s="32">
        <v>0.2</v>
      </c>
      <c r="U493" s="47">
        <v>2.14</v>
      </c>
      <c r="V493" s="34">
        <v>11329</v>
      </c>
      <c r="W493" s="32">
        <v>1.1000000000000001</v>
      </c>
      <c r="X493" s="32">
        <v>0.5</v>
      </c>
      <c r="Y493" s="44">
        <v>2.2200000000000002</v>
      </c>
      <c r="Z493" s="13"/>
    </row>
    <row r="494" spans="1:26" ht="29.1" customHeight="1" x14ac:dyDescent="0.35">
      <c r="A494" s="29" t="s">
        <v>1940</v>
      </c>
      <c r="B494" s="28" t="s">
        <v>1943</v>
      </c>
      <c r="C494" s="28" t="s">
        <v>1934</v>
      </c>
      <c r="D494" s="30" t="s">
        <v>1941</v>
      </c>
      <c r="E494" s="111" t="str">
        <f t="shared" si="21"/>
        <v>Less than 100 Claims - lower validity</v>
      </c>
      <c r="F494" s="111" t="str">
        <f t="shared" si="22"/>
        <v>Less than 100 Claims - lower validity</v>
      </c>
      <c r="G494" s="111" t="str">
        <f t="shared" si="23"/>
        <v>Less than 100 Claims - lower validity</v>
      </c>
      <c r="H494" s="28" t="s">
        <v>1942</v>
      </c>
      <c r="I494" s="28">
        <v>70112</v>
      </c>
      <c r="J494" s="28" t="s">
        <v>1944</v>
      </c>
      <c r="K494" s="28" t="s">
        <v>46</v>
      </c>
      <c r="L494" s="28">
        <v>2</v>
      </c>
      <c r="M494" s="31">
        <v>45</v>
      </c>
      <c r="N494" s="32">
        <v>0</v>
      </c>
      <c r="O494" s="32">
        <v>0</v>
      </c>
      <c r="P494" s="47">
        <v>1.78</v>
      </c>
      <c r="Q494" s="33">
        <v>118.97</v>
      </c>
      <c r="R494" s="31" t="s">
        <v>8</v>
      </c>
      <c r="S494" s="31" t="s">
        <v>8</v>
      </c>
      <c r="T494" s="31" t="s">
        <v>8</v>
      </c>
      <c r="U494" s="47"/>
      <c r="V494" s="34" t="s">
        <v>8</v>
      </c>
      <c r="W494" s="31" t="s">
        <v>8</v>
      </c>
      <c r="X494" s="31" t="s">
        <v>8</v>
      </c>
      <c r="Y494" s="44"/>
      <c r="Z494" s="13"/>
    </row>
    <row r="495" spans="1:26" ht="29.1" customHeight="1" x14ac:dyDescent="0.35">
      <c r="A495" s="29" t="s">
        <v>1945</v>
      </c>
      <c r="B495" s="28" t="s">
        <v>210</v>
      </c>
      <c r="C495" s="28" t="s">
        <v>1934</v>
      </c>
      <c r="D495" s="30" t="s">
        <v>1946</v>
      </c>
      <c r="E495" s="111" t="str">
        <f t="shared" si="21"/>
        <v>Less than 100 Claims - lower validity</v>
      </c>
      <c r="F495" s="111" t="str">
        <f t="shared" si="22"/>
        <v>Less than 100 Claims - lower validity</v>
      </c>
      <c r="G495" s="111" t="str">
        <f t="shared" si="23"/>
        <v>Less than 100 Claims - lower validity</v>
      </c>
      <c r="H495" s="28" t="s">
        <v>1947</v>
      </c>
      <c r="I495" s="28">
        <v>70506</v>
      </c>
      <c r="J495" s="35" t="s">
        <v>1935</v>
      </c>
      <c r="K495" s="28" t="s">
        <v>46</v>
      </c>
      <c r="L495" s="28">
        <v>3</v>
      </c>
      <c r="M495" s="31">
        <v>37</v>
      </c>
      <c r="N495" s="32">
        <v>0</v>
      </c>
      <c r="O495" s="32">
        <v>0</v>
      </c>
      <c r="P495" s="47">
        <v>1.79</v>
      </c>
      <c r="Q495" s="33">
        <v>115.19</v>
      </c>
      <c r="R495" s="31" t="s">
        <v>8</v>
      </c>
      <c r="S495" s="31" t="s">
        <v>8</v>
      </c>
      <c r="T495" s="31" t="s">
        <v>8</v>
      </c>
      <c r="U495" s="47"/>
      <c r="V495" s="34" t="s">
        <v>8</v>
      </c>
      <c r="W495" s="31" t="s">
        <v>8</v>
      </c>
      <c r="X495" s="31" t="s">
        <v>8</v>
      </c>
      <c r="Y495" s="44"/>
      <c r="Z495" s="13"/>
    </row>
    <row r="496" spans="1:26" ht="29.1" customHeight="1" x14ac:dyDescent="0.35">
      <c r="A496" s="29" t="s">
        <v>1948</v>
      </c>
      <c r="B496" s="28" t="s">
        <v>1951</v>
      </c>
      <c r="C496" s="28" t="s">
        <v>1934</v>
      </c>
      <c r="D496" s="30" t="s">
        <v>1949</v>
      </c>
      <c r="E496" s="111" t="str">
        <f t="shared" si="21"/>
        <v>Less than 100 Claims - lower validity</v>
      </c>
      <c r="F496" s="111" t="str">
        <f t="shared" si="22"/>
        <v>Less than 100 Claims - lower validity</v>
      </c>
      <c r="G496" s="111" t="str">
        <f t="shared" si="23"/>
        <v>Less than 100 Claims - lower validity</v>
      </c>
      <c r="H496" s="28" t="s">
        <v>1950</v>
      </c>
      <c r="I496" s="28">
        <v>71457</v>
      </c>
      <c r="J496" s="28" t="s">
        <v>1952</v>
      </c>
      <c r="K496" s="28" t="s">
        <v>46</v>
      </c>
      <c r="L496" s="28">
        <v>4</v>
      </c>
      <c r="M496" s="31">
        <v>95</v>
      </c>
      <c r="N496" s="32">
        <v>0.1</v>
      </c>
      <c r="O496" s="32">
        <v>0</v>
      </c>
      <c r="P496" s="47">
        <v>2.2599999999999998</v>
      </c>
      <c r="Q496" s="33">
        <v>147.83000000000001</v>
      </c>
      <c r="R496" s="31" t="s">
        <v>8</v>
      </c>
      <c r="S496" s="31" t="s">
        <v>8</v>
      </c>
      <c r="T496" s="31" t="s">
        <v>8</v>
      </c>
      <c r="U496" s="47"/>
      <c r="V496" s="34" t="s">
        <v>8</v>
      </c>
      <c r="W496" s="31" t="s">
        <v>8</v>
      </c>
      <c r="X496" s="31" t="s">
        <v>8</v>
      </c>
      <c r="Y496" s="44"/>
      <c r="Z496" s="13"/>
    </row>
    <row r="497" spans="1:26" ht="29.1" customHeight="1" x14ac:dyDescent="0.35">
      <c r="A497" s="29" t="s">
        <v>1953</v>
      </c>
      <c r="B497" s="28" t="s">
        <v>1956</v>
      </c>
      <c r="C497" s="28" t="s">
        <v>1934</v>
      </c>
      <c r="D497" s="30" t="s">
        <v>1954</v>
      </c>
      <c r="E497" s="111" t="str">
        <f t="shared" si="21"/>
        <v>Less than 100 Claims - lower validity</v>
      </c>
      <c r="F497" s="111" t="str">
        <f t="shared" si="22"/>
        <v>Less than 100 Claims - lower validity</v>
      </c>
      <c r="G497" s="111" t="str">
        <f t="shared" si="23"/>
        <v>More than 100 Claims  - higher validity</v>
      </c>
      <c r="H497" s="28" t="s">
        <v>1955</v>
      </c>
      <c r="I497" s="28">
        <v>70360</v>
      </c>
      <c r="J497" s="28" t="s">
        <v>79</v>
      </c>
      <c r="K497" s="28" t="s">
        <v>46</v>
      </c>
      <c r="L497" s="28">
        <v>4</v>
      </c>
      <c r="M497" s="31">
        <v>202</v>
      </c>
      <c r="N497" s="32">
        <v>0.2</v>
      </c>
      <c r="O497" s="32">
        <v>0.1</v>
      </c>
      <c r="P497" s="47">
        <v>3.01</v>
      </c>
      <c r="Q497" s="33">
        <v>197.04</v>
      </c>
      <c r="R497" s="31">
        <v>14</v>
      </c>
      <c r="S497" s="32">
        <v>0.1</v>
      </c>
      <c r="T497" s="32">
        <v>0.1</v>
      </c>
      <c r="U497" s="47">
        <v>1.1499999999999999</v>
      </c>
      <c r="V497" s="34">
        <v>7066</v>
      </c>
      <c r="W497" s="32">
        <v>0.2</v>
      </c>
      <c r="X497" s="32">
        <v>0.1</v>
      </c>
      <c r="Y497" s="44">
        <v>2.0099999999999998</v>
      </c>
      <c r="Z497" s="13"/>
    </row>
    <row r="498" spans="1:26" ht="29.1" customHeight="1" x14ac:dyDescent="0.35">
      <c r="A498" s="29" t="s">
        <v>1957</v>
      </c>
      <c r="B498" s="28" t="s">
        <v>1960</v>
      </c>
      <c r="C498" s="28" t="s">
        <v>1934</v>
      </c>
      <c r="D498" s="30" t="s">
        <v>1958</v>
      </c>
      <c r="E498" s="111" t="str">
        <f t="shared" si="21"/>
        <v>Less than 100 Claims - lower validity</v>
      </c>
      <c r="F498" s="111" t="str">
        <f t="shared" si="22"/>
        <v>Less than 100 Claims - lower validity</v>
      </c>
      <c r="G498" s="111" t="str">
        <f t="shared" si="23"/>
        <v>More than 100 Claims  - higher validity</v>
      </c>
      <c r="H498" s="35" t="s">
        <v>1959</v>
      </c>
      <c r="I498" s="28">
        <v>70663</v>
      </c>
      <c r="J498" s="28" t="s">
        <v>79</v>
      </c>
      <c r="K498" s="28" t="s">
        <v>46</v>
      </c>
      <c r="L498" s="28">
        <v>4</v>
      </c>
      <c r="M498" s="31">
        <v>2082</v>
      </c>
      <c r="N498" s="32">
        <v>1</v>
      </c>
      <c r="O498" s="32">
        <v>0.5</v>
      </c>
      <c r="P498" s="47">
        <v>2.1800000000000002</v>
      </c>
      <c r="Q498" s="33">
        <v>136.72</v>
      </c>
      <c r="R498" s="31">
        <v>47</v>
      </c>
      <c r="S498" s="32">
        <v>0.4</v>
      </c>
      <c r="T498" s="32">
        <v>0.3</v>
      </c>
      <c r="U498" s="47">
        <v>1.61</v>
      </c>
      <c r="V498" s="34">
        <v>8733</v>
      </c>
      <c r="W498" s="32">
        <v>1.4</v>
      </c>
      <c r="X498" s="32">
        <v>0.7</v>
      </c>
      <c r="Y498" s="44">
        <v>1.98</v>
      </c>
      <c r="Z498" s="13"/>
    </row>
    <row r="499" spans="1:26" ht="29.1" customHeight="1" x14ac:dyDescent="0.35">
      <c r="A499" s="29" t="s">
        <v>1961</v>
      </c>
      <c r="B499" s="28" t="s">
        <v>1964</v>
      </c>
      <c r="C499" s="28" t="s">
        <v>1934</v>
      </c>
      <c r="D499" s="30" t="s">
        <v>1962</v>
      </c>
      <c r="E499" s="111" t="str">
        <f t="shared" si="21"/>
        <v>Less than 100 Claims - lower validity</v>
      </c>
      <c r="F499" s="111" t="str">
        <f t="shared" si="22"/>
        <v>Less than 100 Claims - lower validity</v>
      </c>
      <c r="G499" s="111" t="str">
        <f t="shared" si="23"/>
        <v>More than 100 Claims  - higher validity</v>
      </c>
      <c r="H499" s="35" t="s">
        <v>1963</v>
      </c>
      <c r="I499" s="28">
        <v>70380</v>
      </c>
      <c r="J499" s="28" t="s">
        <v>149</v>
      </c>
      <c r="K499" s="28" t="s">
        <v>46</v>
      </c>
      <c r="L499" s="28">
        <v>2</v>
      </c>
      <c r="M499" s="31">
        <v>197</v>
      </c>
      <c r="N499" s="32">
        <v>0.1</v>
      </c>
      <c r="O499" s="32">
        <v>0.1</v>
      </c>
      <c r="P499" s="47">
        <v>2.1800000000000002</v>
      </c>
      <c r="Q499" s="33">
        <v>147.26</v>
      </c>
      <c r="R499" s="31" t="s">
        <v>8</v>
      </c>
      <c r="S499" s="31" t="s">
        <v>8</v>
      </c>
      <c r="T499" s="31" t="s">
        <v>8</v>
      </c>
      <c r="U499" s="47"/>
      <c r="V499" s="34" t="s">
        <v>8</v>
      </c>
      <c r="W499" s="31" t="s">
        <v>8</v>
      </c>
      <c r="X499" s="31" t="s">
        <v>8</v>
      </c>
      <c r="Y499" s="44"/>
      <c r="Z499" s="13"/>
    </row>
    <row r="500" spans="1:26" ht="29.1" customHeight="1" x14ac:dyDescent="0.35">
      <c r="A500" s="29" t="s">
        <v>1965</v>
      </c>
      <c r="B500" s="28" t="s">
        <v>1209</v>
      </c>
      <c r="C500" s="28" t="s">
        <v>1934</v>
      </c>
      <c r="D500" s="30" t="s">
        <v>1966</v>
      </c>
      <c r="E500" s="111" t="str">
        <f t="shared" si="21"/>
        <v>Less than 100 Claims - lower validity</v>
      </c>
      <c r="F500" s="111" t="str">
        <f t="shared" si="22"/>
        <v>Less than 100 Claims - lower validity</v>
      </c>
      <c r="G500" s="111" t="str">
        <f t="shared" si="23"/>
        <v>More than 100 Claims  - higher validity</v>
      </c>
      <c r="H500" s="35" t="s">
        <v>1967</v>
      </c>
      <c r="I500" s="28">
        <v>70403</v>
      </c>
      <c r="J500" s="35" t="s">
        <v>1968</v>
      </c>
      <c r="K500" s="28" t="s">
        <v>46</v>
      </c>
      <c r="L500" s="28">
        <v>3</v>
      </c>
      <c r="M500" s="31">
        <v>1777</v>
      </c>
      <c r="N500" s="32">
        <v>2.2999999999999998</v>
      </c>
      <c r="O500" s="32">
        <v>0.8</v>
      </c>
      <c r="P500" s="47">
        <v>3.04</v>
      </c>
      <c r="Q500" s="33">
        <v>199.22</v>
      </c>
      <c r="R500" s="31">
        <v>75</v>
      </c>
      <c r="S500" s="32">
        <v>1.1000000000000001</v>
      </c>
      <c r="T500" s="32">
        <v>0.5</v>
      </c>
      <c r="U500" s="47">
        <v>2.36</v>
      </c>
      <c r="V500" s="34">
        <v>14417</v>
      </c>
      <c r="W500" s="32">
        <v>3.4</v>
      </c>
      <c r="X500" s="32">
        <v>1.2</v>
      </c>
      <c r="Y500" s="44">
        <v>2.78</v>
      </c>
      <c r="Z500" s="13"/>
    </row>
    <row r="501" spans="1:26" ht="29.1" customHeight="1" x14ac:dyDescent="0.35">
      <c r="A501" s="29" t="s">
        <v>1969</v>
      </c>
      <c r="B501" s="28" t="s">
        <v>1972</v>
      </c>
      <c r="C501" s="28" t="s">
        <v>1934</v>
      </c>
      <c r="D501" s="30" t="s">
        <v>1970</v>
      </c>
      <c r="E501" s="111" t="str">
        <f t="shared" si="21"/>
        <v>Less than 100 Claims - lower validity</v>
      </c>
      <c r="F501" s="111" t="str">
        <f t="shared" si="22"/>
        <v>Less than 100 Claims - lower validity</v>
      </c>
      <c r="G501" s="111" t="str">
        <f t="shared" si="23"/>
        <v>More than 100 Claims  - higher validity</v>
      </c>
      <c r="H501" s="35" t="s">
        <v>1971</v>
      </c>
      <c r="I501" s="28">
        <v>70570</v>
      </c>
      <c r="J501" s="28" t="s">
        <v>79</v>
      </c>
      <c r="K501" s="28" t="s">
        <v>46</v>
      </c>
      <c r="L501" s="28">
        <v>3</v>
      </c>
      <c r="M501" s="31">
        <v>588</v>
      </c>
      <c r="N501" s="32">
        <v>0.3</v>
      </c>
      <c r="O501" s="32">
        <v>0.2</v>
      </c>
      <c r="P501" s="47">
        <v>2.21</v>
      </c>
      <c r="Q501" s="33">
        <v>139.86000000000001</v>
      </c>
      <c r="R501" s="31">
        <v>39</v>
      </c>
      <c r="S501" s="32">
        <v>0.3</v>
      </c>
      <c r="T501" s="32">
        <v>0.2</v>
      </c>
      <c r="U501" s="47">
        <v>1.47</v>
      </c>
      <c r="V501" s="34">
        <v>8839</v>
      </c>
      <c r="W501" s="32">
        <v>0.6</v>
      </c>
      <c r="X501" s="32">
        <v>0.4</v>
      </c>
      <c r="Y501" s="44">
        <v>1.79</v>
      </c>
      <c r="Z501" s="13"/>
    </row>
    <row r="502" spans="1:26" ht="29.1" customHeight="1" x14ac:dyDescent="0.35">
      <c r="A502" s="29" t="s">
        <v>1973</v>
      </c>
      <c r="B502" s="28" t="s">
        <v>1976</v>
      </c>
      <c r="C502" s="28" t="s">
        <v>1934</v>
      </c>
      <c r="D502" s="30" t="s">
        <v>1974</v>
      </c>
      <c r="E502" s="111" t="str">
        <f t="shared" si="21"/>
        <v>Less than 100 Claims - lower validity</v>
      </c>
      <c r="F502" s="111" t="str">
        <f t="shared" si="22"/>
        <v>Less than 100 Claims - lower validity</v>
      </c>
      <c r="G502" s="111" t="str">
        <f t="shared" si="23"/>
        <v>More than 100 Claims  - higher validity</v>
      </c>
      <c r="H502" s="28" t="s">
        <v>1975</v>
      </c>
      <c r="I502" s="28">
        <v>71301</v>
      </c>
      <c r="J502" s="28" t="s">
        <v>1952</v>
      </c>
      <c r="K502" s="28" t="s">
        <v>46</v>
      </c>
      <c r="L502" s="28">
        <v>3</v>
      </c>
      <c r="M502" s="31">
        <v>203</v>
      </c>
      <c r="N502" s="32">
        <v>0.2</v>
      </c>
      <c r="O502" s="32">
        <v>0.1</v>
      </c>
      <c r="P502" s="47">
        <v>1.9</v>
      </c>
      <c r="Q502" s="33">
        <v>122.96</v>
      </c>
      <c r="R502" s="31">
        <v>23</v>
      </c>
      <c r="S502" s="32">
        <v>0.3</v>
      </c>
      <c r="T502" s="32">
        <v>0.1</v>
      </c>
      <c r="U502" s="47">
        <v>1.95</v>
      </c>
      <c r="V502" s="34">
        <v>10887</v>
      </c>
      <c r="W502" s="32">
        <v>0.4</v>
      </c>
      <c r="X502" s="32">
        <v>0.2</v>
      </c>
      <c r="Y502" s="44">
        <v>1.93</v>
      </c>
      <c r="Z502" s="13"/>
    </row>
    <row r="503" spans="1:26" ht="29.1" customHeight="1" x14ac:dyDescent="0.35">
      <c r="A503" s="29" t="s">
        <v>1977</v>
      </c>
      <c r="B503" s="28" t="s">
        <v>1980</v>
      </c>
      <c r="C503" s="28" t="s">
        <v>1934</v>
      </c>
      <c r="D503" s="30" t="s">
        <v>1978</v>
      </c>
      <c r="E503" s="111" t="str">
        <f t="shared" si="21"/>
        <v>Less than 100 Claims - lower validity</v>
      </c>
      <c r="F503" s="111" t="str">
        <f t="shared" si="22"/>
        <v>Less than 100 Claims - lower validity</v>
      </c>
      <c r="G503" s="111" t="str">
        <f t="shared" si="23"/>
        <v>More than 100 Claims  - higher validity</v>
      </c>
      <c r="H503" s="28" t="s">
        <v>1979</v>
      </c>
      <c r="I503" s="28">
        <v>70791</v>
      </c>
      <c r="J503" s="28" t="s">
        <v>79</v>
      </c>
      <c r="K503" s="28" t="s">
        <v>46</v>
      </c>
      <c r="L503" s="28">
        <v>1</v>
      </c>
      <c r="M503" s="31">
        <v>1370</v>
      </c>
      <c r="N503" s="32">
        <v>0.8</v>
      </c>
      <c r="O503" s="32">
        <v>0.4</v>
      </c>
      <c r="P503" s="47">
        <v>2.04</v>
      </c>
      <c r="Q503" s="33">
        <v>131.63999999999999</v>
      </c>
      <c r="R503" s="31">
        <v>49</v>
      </c>
      <c r="S503" s="32">
        <v>0.5</v>
      </c>
      <c r="T503" s="32">
        <v>0.3</v>
      </c>
      <c r="U503" s="47">
        <v>1.89</v>
      </c>
      <c r="V503" s="34">
        <v>10486</v>
      </c>
      <c r="W503" s="32">
        <v>1.3</v>
      </c>
      <c r="X503" s="32">
        <v>0.7</v>
      </c>
      <c r="Y503" s="44">
        <v>1.99</v>
      </c>
      <c r="Z503" s="13"/>
    </row>
    <row r="504" spans="1:26" ht="29.1" customHeight="1" x14ac:dyDescent="0.35">
      <c r="A504" s="29" t="s">
        <v>1981</v>
      </c>
      <c r="B504" s="28" t="s">
        <v>1984</v>
      </c>
      <c r="C504" s="28" t="s">
        <v>1934</v>
      </c>
      <c r="D504" s="36" t="s">
        <v>1982</v>
      </c>
      <c r="E504" s="111" t="str">
        <f t="shared" si="21"/>
        <v>Less than 100 Claims - lower validity</v>
      </c>
      <c r="F504" s="111" t="str">
        <f t="shared" si="22"/>
        <v>Less than 100 Claims - lower validity</v>
      </c>
      <c r="G504" s="111" t="str">
        <f t="shared" si="23"/>
        <v>Less than 100 Claims - lower validity</v>
      </c>
      <c r="H504" s="35" t="s">
        <v>1983</v>
      </c>
      <c r="I504" s="28">
        <v>70554</v>
      </c>
      <c r="J504" s="28" t="s">
        <v>1952</v>
      </c>
      <c r="K504" s="28" t="s">
        <v>46</v>
      </c>
      <c r="L504" s="28">
        <v>4</v>
      </c>
      <c r="M504" s="31">
        <v>99</v>
      </c>
      <c r="N504" s="32">
        <v>0.1</v>
      </c>
      <c r="O504" s="32">
        <v>0</v>
      </c>
      <c r="P504" s="47">
        <v>3.49</v>
      </c>
      <c r="Q504" s="33">
        <v>214.52</v>
      </c>
      <c r="R504" s="31" t="s">
        <v>8</v>
      </c>
      <c r="S504" s="31" t="s">
        <v>8</v>
      </c>
      <c r="T504" s="31" t="s">
        <v>8</v>
      </c>
      <c r="U504" s="47"/>
      <c r="V504" s="34" t="s">
        <v>8</v>
      </c>
      <c r="W504" s="31" t="s">
        <v>8</v>
      </c>
      <c r="X504" s="31" t="s">
        <v>8</v>
      </c>
      <c r="Y504" s="44"/>
      <c r="Z504" s="13"/>
    </row>
    <row r="505" spans="1:26" ht="29.1" customHeight="1" x14ac:dyDescent="0.35">
      <c r="A505" s="29" t="s">
        <v>1985</v>
      </c>
      <c r="B505" s="28" t="s">
        <v>1976</v>
      </c>
      <c r="C505" s="28" t="s">
        <v>1934</v>
      </c>
      <c r="D505" s="30" t="s">
        <v>1986</v>
      </c>
      <c r="E505" s="111" t="str">
        <f t="shared" si="21"/>
        <v>Less than 100 Claims - lower validity</v>
      </c>
      <c r="F505" s="111" t="str">
        <f t="shared" si="22"/>
        <v>Less than 100 Claims - lower validity</v>
      </c>
      <c r="G505" s="111" t="str">
        <f t="shared" si="23"/>
        <v>More than 100 Claims  - higher validity</v>
      </c>
      <c r="H505" s="28" t="s">
        <v>1987</v>
      </c>
      <c r="I505" s="28">
        <v>71301</v>
      </c>
      <c r="J505" s="28" t="s">
        <v>131</v>
      </c>
      <c r="K505" s="28" t="s">
        <v>46</v>
      </c>
      <c r="L505" s="28">
        <v>2</v>
      </c>
      <c r="M505" s="31">
        <v>147</v>
      </c>
      <c r="N505" s="32">
        <v>0.2</v>
      </c>
      <c r="O505" s="32">
        <v>0.1</v>
      </c>
      <c r="P505" s="47">
        <v>2.52</v>
      </c>
      <c r="Q505" s="33">
        <v>158.97999999999999</v>
      </c>
      <c r="R505" s="31">
        <v>21</v>
      </c>
      <c r="S505" s="32">
        <v>0.6</v>
      </c>
      <c r="T505" s="32">
        <v>0.2</v>
      </c>
      <c r="U505" s="47">
        <v>2.65</v>
      </c>
      <c r="V505" s="34">
        <v>15433</v>
      </c>
      <c r="W505" s="32">
        <v>0.8</v>
      </c>
      <c r="X505" s="32">
        <v>0.3</v>
      </c>
      <c r="Y505" s="44">
        <v>2.62</v>
      </c>
      <c r="Z505" s="13"/>
    </row>
    <row r="506" spans="1:26" ht="29.1" customHeight="1" x14ac:dyDescent="0.35">
      <c r="A506" s="29" t="s">
        <v>1988</v>
      </c>
      <c r="B506" s="28" t="s">
        <v>1991</v>
      </c>
      <c r="C506" s="28" t="s">
        <v>1934</v>
      </c>
      <c r="D506" s="30" t="s">
        <v>1989</v>
      </c>
      <c r="E506" s="111" t="str">
        <f t="shared" si="21"/>
        <v>Less than 100 Claims - lower validity</v>
      </c>
      <c r="F506" s="111" t="str">
        <f t="shared" si="22"/>
        <v>Less than 100 Claims - lower validity</v>
      </c>
      <c r="G506" s="111" t="str">
        <f t="shared" si="23"/>
        <v>More than 100 Claims  - higher validity</v>
      </c>
      <c r="H506" s="35" t="s">
        <v>1990</v>
      </c>
      <c r="I506" s="28">
        <v>70601</v>
      </c>
      <c r="J506" s="28" t="s">
        <v>1952</v>
      </c>
      <c r="K506" s="28" t="s">
        <v>46</v>
      </c>
      <c r="L506" s="28">
        <v>3</v>
      </c>
      <c r="M506" s="31">
        <v>962</v>
      </c>
      <c r="N506" s="32">
        <v>1.1000000000000001</v>
      </c>
      <c r="O506" s="32">
        <v>0.5</v>
      </c>
      <c r="P506" s="47">
        <v>2.31</v>
      </c>
      <c r="Q506" s="33">
        <v>154.15</v>
      </c>
      <c r="R506" s="31">
        <v>75</v>
      </c>
      <c r="S506" s="32">
        <v>1.6</v>
      </c>
      <c r="T506" s="32">
        <v>0.8</v>
      </c>
      <c r="U506" s="47">
        <v>2.04</v>
      </c>
      <c r="V506" s="34">
        <v>13868</v>
      </c>
      <c r="W506" s="32">
        <v>2.7</v>
      </c>
      <c r="X506" s="32">
        <v>1.3</v>
      </c>
      <c r="Y506" s="44">
        <v>2.14</v>
      </c>
      <c r="Z506" s="13"/>
    </row>
    <row r="507" spans="1:26" ht="29.1" customHeight="1" x14ac:dyDescent="0.35">
      <c r="A507" s="29" t="s">
        <v>1992</v>
      </c>
      <c r="B507" s="28" t="s">
        <v>1995</v>
      </c>
      <c r="C507" s="28" t="s">
        <v>1934</v>
      </c>
      <c r="D507" s="30" t="s">
        <v>1993</v>
      </c>
      <c r="E507" s="111" t="str">
        <f t="shared" si="21"/>
        <v>Less than 100 Claims - lower validity</v>
      </c>
      <c r="F507" s="111" t="str">
        <f t="shared" si="22"/>
        <v>Less than 100 Claims - lower validity</v>
      </c>
      <c r="G507" s="111" t="str">
        <f t="shared" si="23"/>
        <v>Less than 100 Claims - lower validity</v>
      </c>
      <c r="H507" s="28" t="s">
        <v>1994</v>
      </c>
      <c r="I507" s="28">
        <v>70510</v>
      </c>
      <c r="J507" s="28" t="s">
        <v>79</v>
      </c>
      <c r="K507" s="28" t="s">
        <v>46</v>
      </c>
      <c r="L507" s="28">
        <v>3</v>
      </c>
      <c r="M507" s="31">
        <v>24</v>
      </c>
      <c r="N507" s="32">
        <v>0</v>
      </c>
      <c r="O507" s="32">
        <v>0</v>
      </c>
      <c r="P507" s="47">
        <v>1.88</v>
      </c>
      <c r="Q507" s="33">
        <v>124.8</v>
      </c>
      <c r="R507" s="31" t="s">
        <v>8</v>
      </c>
      <c r="S507" s="31" t="s">
        <v>8</v>
      </c>
      <c r="T507" s="31" t="s">
        <v>8</v>
      </c>
      <c r="U507" s="47"/>
      <c r="V507" s="34" t="s">
        <v>8</v>
      </c>
      <c r="W507" s="31" t="s">
        <v>8</v>
      </c>
      <c r="X507" s="31" t="s">
        <v>8</v>
      </c>
      <c r="Y507" s="44"/>
      <c r="Z507" s="13"/>
    </row>
    <row r="508" spans="1:26" ht="29.1" customHeight="1" x14ac:dyDescent="0.35">
      <c r="A508" s="29" t="s">
        <v>1996</v>
      </c>
      <c r="B508" s="28" t="s">
        <v>1943</v>
      </c>
      <c r="C508" s="28" t="s">
        <v>1934</v>
      </c>
      <c r="D508" s="30" t="s">
        <v>1997</v>
      </c>
      <c r="E508" s="111" t="str">
        <f t="shared" si="21"/>
        <v>Less than 100 Claims - lower validity</v>
      </c>
      <c r="F508" s="111" t="str">
        <f t="shared" si="22"/>
        <v>Less than 100 Claims - lower validity</v>
      </c>
      <c r="G508" s="111" t="str">
        <f t="shared" si="23"/>
        <v>More than 100 Claims  - higher validity</v>
      </c>
      <c r="H508" s="28" t="s">
        <v>1998</v>
      </c>
      <c r="I508" s="28">
        <v>70121</v>
      </c>
      <c r="J508" s="35" t="s">
        <v>1999</v>
      </c>
      <c r="K508" s="28" t="s">
        <v>46</v>
      </c>
      <c r="L508" s="28">
        <v>3</v>
      </c>
      <c r="M508" s="31">
        <v>1359</v>
      </c>
      <c r="N508" s="32">
        <v>1.9</v>
      </c>
      <c r="O508" s="32">
        <v>0.6</v>
      </c>
      <c r="P508" s="47">
        <v>2.98</v>
      </c>
      <c r="Q508" s="33">
        <v>196.02</v>
      </c>
      <c r="R508" s="31">
        <v>97</v>
      </c>
      <c r="S508" s="32">
        <v>2.9</v>
      </c>
      <c r="T508" s="32">
        <v>1.6</v>
      </c>
      <c r="U508" s="47">
        <v>1.83</v>
      </c>
      <c r="V508" s="34">
        <v>17788</v>
      </c>
      <c r="W508" s="32">
        <v>4.7</v>
      </c>
      <c r="X508" s="32">
        <v>2.2000000000000002</v>
      </c>
      <c r="Y508" s="44">
        <v>2.16</v>
      </c>
      <c r="Z508" s="13"/>
    </row>
    <row r="509" spans="1:26" ht="29.1" customHeight="1" x14ac:dyDescent="0.35">
      <c r="A509" s="29" t="s">
        <v>2000</v>
      </c>
      <c r="B509" s="28" t="s">
        <v>2003</v>
      </c>
      <c r="C509" s="28" t="s">
        <v>1934</v>
      </c>
      <c r="D509" s="30" t="s">
        <v>2001</v>
      </c>
      <c r="E509" s="111" t="str">
        <f t="shared" si="21"/>
        <v>Less than 100 Claims - lower validity</v>
      </c>
      <c r="F509" s="111" t="str">
        <f t="shared" si="22"/>
        <v>Less than 100 Claims - lower validity</v>
      </c>
      <c r="G509" s="111" t="str">
        <f t="shared" si="23"/>
        <v>More than 100 Claims  - higher validity</v>
      </c>
      <c r="H509" s="35" t="s">
        <v>2002</v>
      </c>
      <c r="I509" s="28">
        <v>70072</v>
      </c>
      <c r="J509" s="28" t="s">
        <v>1944</v>
      </c>
      <c r="K509" s="28" t="s">
        <v>46</v>
      </c>
      <c r="L509" s="28">
        <v>3</v>
      </c>
      <c r="M509" s="31">
        <v>423</v>
      </c>
      <c r="N509" s="32">
        <v>0.4</v>
      </c>
      <c r="O509" s="32">
        <v>0.2</v>
      </c>
      <c r="P509" s="47">
        <v>2.34</v>
      </c>
      <c r="Q509" s="33">
        <v>157.22</v>
      </c>
      <c r="R509" s="31">
        <v>20</v>
      </c>
      <c r="S509" s="32">
        <v>0.3</v>
      </c>
      <c r="T509" s="32">
        <v>0.2</v>
      </c>
      <c r="U509" s="47">
        <v>1.42</v>
      </c>
      <c r="V509" s="34">
        <v>8859</v>
      </c>
      <c r="W509" s="32">
        <v>0.7</v>
      </c>
      <c r="X509" s="32">
        <v>0.4</v>
      </c>
      <c r="Y509" s="44">
        <v>1.86</v>
      </c>
      <c r="Z509" s="13"/>
    </row>
    <row r="510" spans="1:26" ht="29.1" customHeight="1" x14ac:dyDescent="0.35">
      <c r="A510" s="29" t="s">
        <v>2004</v>
      </c>
      <c r="B510" s="28" t="s">
        <v>2007</v>
      </c>
      <c r="C510" s="28" t="s">
        <v>1934</v>
      </c>
      <c r="D510" s="30" t="s">
        <v>2005</v>
      </c>
      <c r="E510" s="111" t="str">
        <f t="shared" si="21"/>
        <v>Less than 100 Claims - lower validity</v>
      </c>
      <c r="F510" s="111" t="str">
        <f t="shared" si="22"/>
        <v>Less than 100 Claims - lower validity</v>
      </c>
      <c r="G510" s="111" t="str">
        <f t="shared" si="23"/>
        <v>Less than 100 Claims - lower validity</v>
      </c>
      <c r="H510" s="28" t="s">
        <v>2006</v>
      </c>
      <c r="I510" s="28">
        <v>70458</v>
      </c>
      <c r="J510" s="35" t="s">
        <v>1999</v>
      </c>
      <c r="K510" s="28" t="s">
        <v>46</v>
      </c>
      <c r="L510" s="28">
        <v>3</v>
      </c>
      <c r="M510" s="31">
        <v>49</v>
      </c>
      <c r="N510" s="32">
        <v>0</v>
      </c>
      <c r="O510" s="32">
        <v>0</v>
      </c>
      <c r="P510" s="47">
        <v>1.46</v>
      </c>
      <c r="Q510" s="33">
        <v>97.82</v>
      </c>
      <c r="R510" s="31" t="s">
        <v>8</v>
      </c>
      <c r="S510" s="31" t="s">
        <v>8</v>
      </c>
      <c r="T510" s="31" t="s">
        <v>8</v>
      </c>
      <c r="U510" s="47"/>
      <c r="V510" s="34" t="s">
        <v>8</v>
      </c>
      <c r="W510" s="31" t="s">
        <v>8</v>
      </c>
      <c r="X510" s="31" t="s">
        <v>8</v>
      </c>
      <c r="Y510" s="44"/>
      <c r="Z510" s="13"/>
    </row>
    <row r="511" spans="1:26" ht="29.1" customHeight="1" x14ac:dyDescent="0.35">
      <c r="A511" s="29" t="s">
        <v>2008</v>
      </c>
      <c r="B511" s="28" t="s">
        <v>2011</v>
      </c>
      <c r="C511" s="28" t="s">
        <v>1934</v>
      </c>
      <c r="D511" s="30" t="s">
        <v>2009</v>
      </c>
      <c r="E511" s="111" t="str">
        <f t="shared" si="21"/>
        <v>Less than 100 Claims - lower validity</v>
      </c>
      <c r="F511" s="111" t="str">
        <f t="shared" si="22"/>
        <v>Less than 100 Claims - lower validity</v>
      </c>
      <c r="G511" s="111" t="str">
        <f t="shared" si="23"/>
        <v>Less than 100 Claims - lower validity</v>
      </c>
      <c r="H511" s="35" t="s">
        <v>2010</v>
      </c>
      <c r="I511" s="28">
        <v>71105</v>
      </c>
      <c r="J511" s="28" t="s">
        <v>1952</v>
      </c>
      <c r="K511" s="28" t="s">
        <v>46</v>
      </c>
      <c r="L511" s="28">
        <v>4</v>
      </c>
      <c r="M511" s="31">
        <v>37</v>
      </c>
      <c r="N511" s="32">
        <v>0.1</v>
      </c>
      <c r="O511" s="32">
        <v>0</v>
      </c>
      <c r="P511" s="47">
        <v>2.82</v>
      </c>
      <c r="Q511" s="33">
        <v>192.51</v>
      </c>
      <c r="R511" s="31" t="s">
        <v>8</v>
      </c>
      <c r="S511" s="31" t="s">
        <v>8</v>
      </c>
      <c r="T511" s="31" t="s">
        <v>8</v>
      </c>
      <c r="U511" s="47"/>
      <c r="V511" s="34" t="s">
        <v>8</v>
      </c>
      <c r="W511" s="31" t="s">
        <v>8</v>
      </c>
      <c r="X511" s="31" t="s">
        <v>8</v>
      </c>
      <c r="Y511" s="44"/>
      <c r="Z511" s="13"/>
    </row>
    <row r="512" spans="1:26" ht="29.1" customHeight="1" x14ac:dyDescent="0.35">
      <c r="A512" s="29" t="s">
        <v>2012</v>
      </c>
      <c r="B512" s="28" t="s">
        <v>2015</v>
      </c>
      <c r="C512" s="28" t="s">
        <v>1934</v>
      </c>
      <c r="D512" s="30" t="s">
        <v>2013</v>
      </c>
      <c r="E512" s="111" t="str">
        <f t="shared" si="21"/>
        <v>Less than 100 Claims - lower validity</v>
      </c>
      <c r="F512" s="111" t="str">
        <f t="shared" si="22"/>
        <v>Less than 100 Claims - lower validity</v>
      </c>
      <c r="G512" s="111" t="str">
        <f t="shared" si="23"/>
        <v>More than 100 Claims  - higher validity</v>
      </c>
      <c r="H512" s="35" t="s">
        <v>2014</v>
      </c>
      <c r="I512" s="28">
        <v>70526</v>
      </c>
      <c r="J512" s="35" t="s">
        <v>1935</v>
      </c>
      <c r="K512" s="28" t="s">
        <v>46</v>
      </c>
      <c r="L512" s="28">
        <v>2</v>
      </c>
      <c r="M512" s="31">
        <v>139</v>
      </c>
      <c r="N512" s="32">
        <v>0.1</v>
      </c>
      <c r="O512" s="32">
        <v>0</v>
      </c>
      <c r="P512" s="47">
        <v>1.55</v>
      </c>
      <c r="Q512" s="33">
        <v>99.38</v>
      </c>
      <c r="R512" s="31" t="s">
        <v>8</v>
      </c>
      <c r="S512" s="31" t="s">
        <v>8</v>
      </c>
      <c r="T512" s="31" t="s">
        <v>8</v>
      </c>
      <c r="U512" s="47"/>
      <c r="V512" s="34" t="s">
        <v>8</v>
      </c>
      <c r="W512" s="31" t="s">
        <v>8</v>
      </c>
      <c r="X512" s="31" t="s">
        <v>8</v>
      </c>
      <c r="Y512" s="44"/>
      <c r="Z512" s="13"/>
    </row>
    <row r="513" spans="1:26" ht="29.1" customHeight="1" x14ac:dyDescent="0.35">
      <c r="A513" s="29" t="s">
        <v>2016</v>
      </c>
      <c r="B513" s="28" t="s">
        <v>620</v>
      </c>
      <c r="C513" s="28" t="s">
        <v>1934</v>
      </c>
      <c r="D513" s="30" t="s">
        <v>2017</v>
      </c>
      <c r="E513" s="111" t="str">
        <f t="shared" si="21"/>
        <v>Less than 100 Claims - lower validity</v>
      </c>
      <c r="F513" s="111" t="str">
        <f t="shared" si="22"/>
        <v>Less than 100 Claims - lower validity</v>
      </c>
      <c r="G513" s="111" t="str">
        <f t="shared" si="23"/>
        <v>More than 100 Claims  - higher validity</v>
      </c>
      <c r="H513" s="28" t="s">
        <v>2018</v>
      </c>
      <c r="I513" s="28">
        <v>70433</v>
      </c>
      <c r="J513" s="28" t="s">
        <v>79</v>
      </c>
      <c r="K513" s="28" t="s">
        <v>46</v>
      </c>
      <c r="L513" s="28">
        <v>4</v>
      </c>
      <c r="M513" s="31">
        <v>500</v>
      </c>
      <c r="N513" s="32">
        <v>0.6</v>
      </c>
      <c r="O513" s="32">
        <v>0.2</v>
      </c>
      <c r="P513" s="47">
        <v>2.94</v>
      </c>
      <c r="Q513" s="33">
        <v>197.53</v>
      </c>
      <c r="R513" s="31">
        <v>41</v>
      </c>
      <c r="S513" s="32">
        <v>0.6</v>
      </c>
      <c r="T513" s="32">
        <v>0.2</v>
      </c>
      <c r="U513" s="47">
        <v>2.82</v>
      </c>
      <c r="V513" s="34">
        <v>16497</v>
      </c>
      <c r="W513" s="32">
        <v>1.2</v>
      </c>
      <c r="X513" s="32">
        <v>0.4</v>
      </c>
      <c r="Y513" s="44">
        <v>2.88</v>
      </c>
      <c r="Z513" s="13"/>
    </row>
    <row r="514" spans="1:26" ht="14.1" customHeight="1" x14ac:dyDescent="0.35">
      <c r="A514" s="29" t="s">
        <v>2019</v>
      </c>
      <c r="B514" s="28" t="s">
        <v>1943</v>
      </c>
      <c r="C514" s="28" t="s">
        <v>1934</v>
      </c>
      <c r="D514" s="36" t="s">
        <v>2020</v>
      </c>
      <c r="E514" s="111" t="str">
        <f t="shared" si="21"/>
        <v>Less than 100 Claims - lower validity</v>
      </c>
      <c r="F514" s="111" t="str">
        <f t="shared" si="22"/>
        <v>Less than 100 Claims - lower validity</v>
      </c>
      <c r="G514" s="111" t="str">
        <f t="shared" si="23"/>
        <v>Less than 100 Claims - lower validity</v>
      </c>
      <c r="H514" s="28" t="s">
        <v>2021</v>
      </c>
      <c r="I514" s="28">
        <v>70115</v>
      </c>
      <c r="J514" s="28" t="s">
        <v>1944</v>
      </c>
      <c r="K514" s="28" t="s">
        <v>46</v>
      </c>
      <c r="L514" s="28">
        <v>4</v>
      </c>
      <c r="M514" s="31">
        <v>47</v>
      </c>
      <c r="N514" s="32">
        <v>0</v>
      </c>
      <c r="O514" s="32">
        <v>0</v>
      </c>
      <c r="P514" s="47">
        <v>1.92</v>
      </c>
      <c r="Q514" s="33">
        <v>128.76</v>
      </c>
      <c r="R514" s="31" t="s">
        <v>8</v>
      </c>
      <c r="S514" s="31" t="s">
        <v>8</v>
      </c>
      <c r="T514" s="31" t="s">
        <v>8</v>
      </c>
      <c r="U514" s="47"/>
      <c r="V514" s="34" t="s">
        <v>8</v>
      </c>
      <c r="W514" s="31" t="s">
        <v>8</v>
      </c>
      <c r="X514" s="31" t="s">
        <v>8</v>
      </c>
      <c r="Y514" s="44"/>
      <c r="Z514" s="13"/>
    </row>
    <row r="515" spans="1:26" ht="29.1" customHeight="1" x14ac:dyDescent="0.35">
      <c r="A515" s="29" t="s">
        <v>2022</v>
      </c>
      <c r="B515" s="28" t="s">
        <v>2025</v>
      </c>
      <c r="C515" s="28" t="s">
        <v>1934</v>
      </c>
      <c r="D515" s="30" t="s">
        <v>2023</v>
      </c>
      <c r="E515" s="111" t="str">
        <f t="shared" si="21"/>
        <v>Less than 100 Claims - lower validity</v>
      </c>
      <c r="F515" s="111" t="str">
        <f t="shared" si="22"/>
        <v>Less than 100 Claims - lower validity</v>
      </c>
      <c r="G515" s="111" t="str">
        <f t="shared" si="23"/>
        <v>More than 100 Claims  - higher validity</v>
      </c>
      <c r="H515" s="28" t="s">
        <v>2024</v>
      </c>
      <c r="I515" s="28">
        <v>70634</v>
      </c>
      <c r="J515" s="28" t="s">
        <v>79</v>
      </c>
      <c r="K515" s="28" t="s">
        <v>46</v>
      </c>
      <c r="L515" s="28">
        <v>4</v>
      </c>
      <c r="M515" s="31">
        <v>374</v>
      </c>
      <c r="N515" s="32">
        <v>0.2</v>
      </c>
      <c r="O515" s="32">
        <v>0.1</v>
      </c>
      <c r="P515" s="47">
        <v>2.2400000000000002</v>
      </c>
      <c r="Q515" s="33">
        <v>135.72999999999999</v>
      </c>
      <c r="R515" s="31">
        <v>12</v>
      </c>
      <c r="S515" s="32">
        <v>0.1</v>
      </c>
      <c r="T515" s="32">
        <v>0.1</v>
      </c>
      <c r="U515" s="47">
        <v>1.33</v>
      </c>
      <c r="V515" s="34">
        <v>7243</v>
      </c>
      <c r="W515" s="32">
        <v>0.3</v>
      </c>
      <c r="X515" s="32">
        <v>0.2</v>
      </c>
      <c r="Y515" s="44">
        <v>1.92</v>
      </c>
      <c r="Z515" s="13"/>
    </row>
    <row r="516" spans="1:26" ht="29.1" customHeight="1" x14ac:dyDescent="0.35">
      <c r="A516" s="29" t="s">
        <v>2026</v>
      </c>
      <c r="B516" s="28" t="s">
        <v>2029</v>
      </c>
      <c r="C516" s="28" t="s">
        <v>1934</v>
      </c>
      <c r="D516" s="30" t="s">
        <v>2027</v>
      </c>
      <c r="E516" s="111" t="str">
        <f t="shared" si="21"/>
        <v>Less than 100 Claims - lower validity</v>
      </c>
      <c r="F516" s="111" t="str">
        <f t="shared" si="22"/>
        <v>Less than 100 Claims - lower validity</v>
      </c>
      <c r="G516" s="111" t="str">
        <f t="shared" si="23"/>
        <v>More than 100 Claims  - higher validity</v>
      </c>
      <c r="H516" s="28" t="s">
        <v>2028</v>
      </c>
      <c r="I516" s="28">
        <v>70546</v>
      </c>
      <c r="J516" s="28" t="s">
        <v>79</v>
      </c>
      <c r="K516" s="28" t="s">
        <v>46</v>
      </c>
      <c r="L516" s="28">
        <v>3</v>
      </c>
      <c r="M516" s="31">
        <v>515</v>
      </c>
      <c r="N516" s="32">
        <v>0.4</v>
      </c>
      <c r="O516" s="32">
        <v>0.2</v>
      </c>
      <c r="P516" s="47">
        <v>2.19</v>
      </c>
      <c r="Q516" s="33">
        <v>138.19999999999999</v>
      </c>
      <c r="R516" s="31">
        <v>26</v>
      </c>
      <c r="S516" s="32">
        <v>0.1</v>
      </c>
      <c r="T516" s="32">
        <v>0.1</v>
      </c>
      <c r="U516" s="47">
        <v>1.3</v>
      </c>
      <c r="V516" s="34">
        <v>7122</v>
      </c>
      <c r="W516" s="32">
        <v>0.5</v>
      </c>
      <c r="X516" s="32">
        <v>0.3</v>
      </c>
      <c r="Y516" s="44">
        <v>1.85</v>
      </c>
      <c r="Z516" s="13"/>
    </row>
    <row r="517" spans="1:26" ht="29.1" customHeight="1" x14ac:dyDescent="0.35">
      <c r="A517" s="29" t="s">
        <v>2030</v>
      </c>
      <c r="B517" s="28" t="s">
        <v>2033</v>
      </c>
      <c r="C517" s="28" t="s">
        <v>1934</v>
      </c>
      <c r="D517" s="30" t="s">
        <v>2031</v>
      </c>
      <c r="E517" s="111" t="str">
        <f t="shared" si="21"/>
        <v>Less than 100 Claims - lower validity</v>
      </c>
      <c r="F517" s="111" t="str">
        <f t="shared" si="22"/>
        <v>Less than 100 Claims - lower validity</v>
      </c>
      <c r="G517" s="111" t="str">
        <f t="shared" si="23"/>
        <v>Less than 100 Claims - lower validity</v>
      </c>
      <c r="H517" s="28" t="s">
        <v>2032</v>
      </c>
      <c r="I517" s="28">
        <v>70562</v>
      </c>
      <c r="J517" s="35" t="s">
        <v>1192</v>
      </c>
      <c r="K517" s="28" t="s">
        <v>46</v>
      </c>
      <c r="L517" s="28">
        <v>2</v>
      </c>
      <c r="M517" s="31">
        <v>85</v>
      </c>
      <c r="N517" s="32">
        <v>0</v>
      </c>
      <c r="O517" s="32">
        <v>0</v>
      </c>
      <c r="P517" s="47">
        <v>1.4</v>
      </c>
      <c r="Q517" s="33">
        <v>88.62</v>
      </c>
      <c r="R517" s="31" t="s">
        <v>8</v>
      </c>
      <c r="S517" s="31" t="s">
        <v>8</v>
      </c>
      <c r="T517" s="31" t="s">
        <v>8</v>
      </c>
      <c r="U517" s="47"/>
      <c r="V517" s="34" t="s">
        <v>8</v>
      </c>
      <c r="W517" s="31" t="s">
        <v>8</v>
      </c>
      <c r="X517" s="31" t="s">
        <v>8</v>
      </c>
      <c r="Y517" s="44"/>
      <c r="Z517" s="13"/>
    </row>
    <row r="518" spans="1:26" ht="29.1" customHeight="1" x14ac:dyDescent="0.35">
      <c r="A518" s="29" t="s">
        <v>2034</v>
      </c>
      <c r="B518" s="28" t="s">
        <v>1991</v>
      </c>
      <c r="C518" s="28" t="s">
        <v>1934</v>
      </c>
      <c r="D518" s="30" t="s">
        <v>2035</v>
      </c>
      <c r="E518" s="111" t="str">
        <f t="shared" ref="E518:E581" si="24">IF(OR(M518&lt;100,M518="",R518&lt;100,R518=""),"Less than 100 Claims - lower validity", "More than 100 Claims  - higher validity")</f>
        <v>More than 100 Claims  - higher validity</v>
      </c>
      <c r="F518" s="111" t="str">
        <f t="shared" ref="F518:F581" si="25">IF(OR(R518&lt;100,R518=""),"Less than 100 Claims - lower validity", "More than 100 Claims  - higher validity")</f>
        <v>More than 100 Claims  - higher validity</v>
      </c>
      <c r="G518" s="111" t="str">
        <f t="shared" ref="G518:G581" si="26">IF(OR(M518&lt;100,M518=""),"Less than 100 Claims - lower validity", "More than 100 Claims  - higher validity")</f>
        <v>More than 100 Claims  - higher validity</v>
      </c>
      <c r="H518" s="28" t="s">
        <v>2036</v>
      </c>
      <c r="I518" s="28">
        <v>70601</v>
      </c>
      <c r="J518" s="28" t="s">
        <v>79</v>
      </c>
      <c r="K518" s="28" t="s">
        <v>46</v>
      </c>
      <c r="L518" s="28">
        <v>3</v>
      </c>
      <c r="M518" s="31">
        <v>2453</v>
      </c>
      <c r="N518" s="32">
        <v>2.2000000000000002</v>
      </c>
      <c r="O518" s="32">
        <v>0.9</v>
      </c>
      <c r="P518" s="47">
        <v>2.58</v>
      </c>
      <c r="Q518" s="33">
        <v>158.4</v>
      </c>
      <c r="R518" s="31">
        <v>122</v>
      </c>
      <c r="S518" s="32">
        <v>1.4</v>
      </c>
      <c r="T518" s="32">
        <v>0.8</v>
      </c>
      <c r="U518" s="47">
        <v>1.72</v>
      </c>
      <c r="V518" s="34">
        <v>10311</v>
      </c>
      <c r="W518" s="32">
        <v>3.6</v>
      </c>
      <c r="X518" s="32">
        <v>1.7</v>
      </c>
      <c r="Y518" s="44">
        <v>2.16</v>
      </c>
      <c r="Z518" s="13"/>
    </row>
    <row r="519" spans="1:26" ht="58.15" customHeight="1" x14ac:dyDescent="0.35">
      <c r="A519" s="29" t="s">
        <v>2037</v>
      </c>
      <c r="B519" s="28" t="s">
        <v>2040</v>
      </c>
      <c r="C519" s="28" t="s">
        <v>1934</v>
      </c>
      <c r="D519" s="30" t="s">
        <v>2038</v>
      </c>
      <c r="E519" s="111" t="str">
        <f t="shared" si="24"/>
        <v>More than 100 Claims  - higher validity</v>
      </c>
      <c r="F519" s="111" t="str">
        <f t="shared" si="25"/>
        <v>More than 100 Claims  - higher validity</v>
      </c>
      <c r="G519" s="111" t="str">
        <f t="shared" si="26"/>
        <v>More than 100 Claims  - higher validity</v>
      </c>
      <c r="H519" s="28" t="s">
        <v>2039</v>
      </c>
      <c r="I519" s="28">
        <v>70808</v>
      </c>
      <c r="J519" s="35" t="s">
        <v>2041</v>
      </c>
      <c r="K519" s="28" t="s">
        <v>46</v>
      </c>
      <c r="L519" s="28">
        <v>2</v>
      </c>
      <c r="M519" s="31">
        <v>4941</v>
      </c>
      <c r="N519" s="32">
        <v>5.2</v>
      </c>
      <c r="O519" s="32">
        <v>1.5</v>
      </c>
      <c r="P519" s="47">
        <v>3.53</v>
      </c>
      <c r="Q519" s="33">
        <v>226.43</v>
      </c>
      <c r="R519" s="31">
        <v>282</v>
      </c>
      <c r="S519" s="32">
        <v>8.3000000000000007</v>
      </c>
      <c r="T519" s="32">
        <v>2.7</v>
      </c>
      <c r="U519" s="47">
        <v>3.05</v>
      </c>
      <c r="V519" s="34">
        <v>19973</v>
      </c>
      <c r="W519" s="32">
        <v>13.5</v>
      </c>
      <c r="X519" s="32">
        <v>4.2</v>
      </c>
      <c r="Y519" s="44">
        <v>3.22</v>
      </c>
      <c r="Z519" s="13"/>
    </row>
    <row r="520" spans="1:26" ht="29.1" customHeight="1" x14ac:dyDescent="0.35">
      <c r="A520" s="29" t="s">
        <v>2042</v>
      </c>
      <c r="B520" s="28" t="s">
        <v>2040</v>
      </c>
      <c r="C520" s="28" t="s">
        <v>1934</v>
      </c>
      <c r="D520" s="30" t="s">
        <v>2043</v>
      </c>
      <c r="E520" s="111" t="str">
        <f t="shared" si="24"/>
        <v>More than 100 Claims  - higher validity</v>
      </c>
      <c r="F520" s="111" t="str">
        <f t="shared" si="25"/>
        <v>More than 100 Claims  - higher validity</v>
      </c>
      <c r="G520" s="111" t="str">
        <f t="shared" si="26"/>
        <v>More than 100 Claims  - higher validity</v>
      </c>
      <c r="H520" s="28" t="s">
        <v>2044</v>
      </c>
      <c r="I520" s="28">
        <v>70806</v>
      </c>
      <c r="J520" s="28" t="s">
        <v>79</v>
      </c>
      <c r="K520" s="28" t="s">
        <v>46</v>
      </c>
      <c r="L520" s="28">
        <v>2</v>
      </c>
      <c r="M520" s="31">
        <v>2438</v>
      </c>
      <c r="N520" s="32">
        <v>2.7</v>
      </c>
      <c r="O520" s="32">
        <v>0.9</v>
      </c>
      <c r="P520" s="47">
        <v>3.16</v>
      </c>
      <c r="Q520" s="33">
        <v>200.92</v>
      </c>
      <c r="R520" s="31">
        <v>125</v>
      </c>
      <c r="S520" s="32">
        <v>2.2999999999999998</v>
      </c>
      <c r="T520" s="32">
        <v>1.2</v>
      </c>
      <c r="U520" s="47">
        <v>1.96</v>
      </c>
      <c r="V520" s="34">
        <v>13191</v>
      </c>
      <c r="W520" s="32">
        <v>5</v>
      </c>
      <c r="X520" s="32">
        <v>2</v>
      </c>
      <c r="Y520" s="44">
        <v>2.4700000000000002</v>
      </c>
      <c r="Z520" s="13"/>
    </row>
    <row r="521" spans="1:26" ht="29.1" customHeight="1" x14ac:dyDescent="0.35">
      <c r="A521" s="29" t="s">
        <v>2045</v>
      </c>
      <c r="B521" s="28" t="s">
        <v>2048</v>
      </c>
      <c r="C521" s="28" t="s">
        <v>1934</v>
      </c>
      <c r="D521" s="30" t="s">
        <v>2046</v>
      </c>
      <c r="E521" s="111" t="str">
        <f t="shared" si="24"/>
        <v>Less than 100 Claims - lower validity</v>
      </c>
      <c r="F521" s="111" t="str">
        <f t="shared" si="25"/>
        <v>Less than 100 Claims - lower validity</v>
      </c>
      <c r="G521" s="111" t="str">
        <f t="shared" si="26"/>
        <v>More than 100 Claims  - higher validity</v>
      </c>
      <c r="H521" s="35" t="s">
        <v>2047</v>
      </c>
      <c r="I521" s="28">
        <v>70070</v>
      </c>
      <c r="J521" s="35" t="s">
        <v>1999</v>
      </c>
      <c r="K521" s="28" t="s">
        <v>46</v>
      </c>
      <c r="L521" s="28">
        <v>4</v>
      </c>
      <c r="M521" s="31">
        <v>153</v>
      </c>
      <c r="N521" s="32">
        <v>0.1</v>
      </c>
      <c r="O521" s="32">
        <v>0</v>
      </c>
      <c r="P521" s="47">
        <v>1.72</v>
      </c>
      <c r="Q521" s="33">
        <v>111.12</v>
      </c>
      <c r="R521" s="31" t="s">
        <v>8</v>
      </c>
      <c r="S521" s="31" t="s">
        <v>8</v>
      </c>
      <c r="T521" s="31" t="s">
        <v>8</v>
      </c>
      <c r="U521" s="47"/>
      <c r="V521" s="34" t="s">
        <v>8</v>
      </c>
      <c r="W521" s="31" t="s">
        <v>8</v>
      </c>
      <c r="X521" s="31" t="s">
        <v>8</v>
      </c>
      <c r="Y521" s="44"/>
      <c r="Z521" s="13"/>
    </row>
    <row r="522" spans="1:26" ht="43.15" customHeight="1" x14ac:dyDescent="0.35">
      <c r="A522" s="29" t="s">
        <v>2049</v>
      </c>
      <c r="B522" s="28" t="s">
        <v>2052</v>
      </c>
      <c r="C522" s="28" t="s">
        <v>1934</v>
      </c>
      <c r="D522" s="30" t="s">
        <v>2050</v>
      </c>
      <c r="E522" s="111" t="str">
        <f t="shared" si="24"/>
        <v>Less than 100 Claims - lower validity</v>
      </c>
      <c r="F522" s="111" t="str">
        <f t="shared" si="25"/>
        <v>Less than 100 Claims - lower validity</v>
      </c>
      <c r="G522" s="111" t="str">
        <f t="shared" si="26"/>
        <v>Less than 100 Claims - lower validity</v>
      </c>
      <c r="H522" s="35" t="s">
        <v>2051</v>
      </c>
      <c r="I522" s="28">
        <v>71270</v>
      </c>
      <c r="J522" s="35" t="s">
        <v>472</v>
      </c>
      <c r="K522" s="28" t="s">
        <v>46</v>
      </c>
      <c r="L522" s="28">
        <v>1</v>
      </c>
      <c r="M522" s="31">
        <v>34</v>
      </c>
      <c r="N522" s="32">
        <v>0.1</v>
      </c>
      <c r="O522" s="32">
        <v>0</v>
      </c>
      <c r="P522" s="47">
        <v>4.4000000000000004</v>
      </c>
      <c r="Q522" s="33">
        <v>278.47000000000003</v>
      </c>
      <c r="R522" s="31" t="s">
        <v>8</v>
      </c>
      <c r="S522" s="31" t="s">
        <v>8</v>
      </c>
      <c r="T522" s="31" t="s">
        <v>8</v>
      </c>
      <c r="U522" s="47"/>
      <c r="V522" s="34" t="s">
        <v>8</v>
      </c>
      <c r="W522" s="31" t="s">
        <v>8</v>
      </c>
      <c r="X522" s="31" t="s">
        <v>8</v>
      </c>
      <c r="Y522" s="44"/>
      <c r="Z522" s="13"/>
    </row>
    <row r="523" spans="1:26" ht="29.1" customHeight="1" x14ac:dyDescent="0.35">
      <c r="A523" s="29" t="s">
        <v>2053</v>
      </c>
      <c r="B523" s="28" t="s">
        <v>2056</v>
      </c>
      <c r="C523" s="28" t="s">
        <v>1934</v>
      </c>
      <c r="D523" s="30" t="s">
        <v>2054</v>
      </c>
      <c r="E523" s="111" t="str">
        <f t="shared" si="24"/>
        <v>Less than 100 Claims - lower validity</v>
      </c>
      <c r="F523" s="111" t="str">
        <f t="shared" si="25"/>
        <v>Less than 100 Claims - lower validity</v>
      </c>
      <c r="G523" s="111" t="str">
        <f t="shared" si="26"/>
        <v>Less than 100 Claims - lower validity</v>
      </c>
      <c r="H523" s="28" t="s">
        <v>2055</v>
      </c>
      <c r="I523" s="28">
        <v>71483</v>
      </c>
      <c r="J523" s="28" t="s">
        <v>79</v>
      </c>
      <c r="K523" s="28" t="s">
        <v>46</v>
      </c>
      <c r="L523" s="28">
        <v>3</v>
      </c>
      <c r="M523" s="31">
        <v>68</v>
      </c>
      <c r="N523" s="32">
        <v>0</v>
      </c>
      <c r="O523" s="32">
        <v>0</v>
      </c>
      <c r="P523" s="47">
        <v>1.6</v>
      </c>
      <c r="Q523" s="33">
        <v>105.51</v>
      </c>
      <c r="R523" s="31" t="s">
        <v>8</v>
      </c>
      <c r="S523" s="31" t="s">
        <v>8</v>
      </c>
      <c r="T523" s="31" t="s">
        <v>8</v>
      </c>
      <c r="U523" s="47"/>
      <c r="V523" s="34" t="s">
        <v>8</v>
      </c>
      <c r="W523" s="31" t="s">
        <v>8</v>
      </c>
      <c r="X523" s="31" t="s">
        <v>8</v>
      </c>
      <c r="Y523" s="44"/>
      <c r="Z523" s="13"/>
    </row>
    <row r="524" spans="1:26" ht="29.1" customHeight="1" x14ac:dyDescent="0.35">
      <c r="A524" s="29" t="s">
        <v>2057</v>
      </c>
      <c r="B524" s="28" t="s">
        <v>2011</v>
      </c>
      <c r="C524" s="28" t="s">
        <v>1934</v>
      </c>
      <c r="D524" s="30" t="s">
        <v>2058</v>
      </c>
      <c r="E524" s="111" t="str">
        <f t="shared" si="24"/>
        <v>Less than 100 Claims - lower validity</v>
      </c>
      <c r="F524" s="111" t="str">
        <f t="shared" si="25"/>
        <v>Less than 100 Claims - lower validity</v>
      </c>
      <c r="G524" s="111" t="str">
        <f t="shared" si="26"/>
        <v>More than 100 Claims  - higher validity</v>
      </c>
      <c r="H524" s="28" t="s">
        <v>2059</v>
      </c>
      <c r="I524" s="28">
        <v>71103</v>
      </c>
      <c r="J524" s="35" t="s">
        <v>2060</v>
      </c>
      <c r="K524" s="28" t="s">
        <v>46</v>
      </c>
      <c r="L524" s="28">
        <v>1</v>
      </c>
      <c r="M524" s="31">
        <v>198</v>
      </c>
      <c r="N524" s="32">
        <v>0.2</v>
      </c>
      <c r="O524" s="32">
        <v>0.1</v>
      </c>
      <c r="P524" s="47">
        <v>2.4900000000000002</v>
      </c>
      <c r="Q524" s="33">
        <v>173.5</v>
      </c>
      <c r="R524" s="31">
        <v>17</v>
      </c>
      <c r="S524" s="32">
        <v>0.3</v>
      </c>
      <c r="T524" s="32">
        <v>0.3</v>
      </c>
      <c r="U524" s="47">
        <v>1.0900000000000001</v>
      </c>
      <c r="V524" s="34">
        <v>8423</v>
      </c>
      <c r="W524" s="32">
        <v>0.5</v>
      </c>
      <c r="X524" s="32">
        <v>0.4</v>
      </c>
      <c r="Y524" s="44">
        <v>1.35</v>
      </c>
      <c r="Z524" s="13"/>
    </row>
    <row r="525" spans="1:26" ht="14.1" customHeight="1" x14ac:dyDescent="0.35">
      <c r="A525" s="29" t="s">
        <v>2061</v>
      </c>
      <c r="B525" s="28" t="s">
        <v>2064</v>
      </c>
      <c r="C525" s="28" t="s">
        <v>1934</v>
      </c>
      <c r="D525" s="36" t="s">
        <v>2062</v>
      </c>
      <c r="E525" s="111" t="str">
        <f t="shared" si="24"/>
        <v>Less than 100 Claims - lower validity</v>
      </c>
      <c r="F525" s="111" t="str">
        <f t="shared" si="25"/>
        <v>Less than 100 Claims - lower validity</v>
      </c>
      <c r="G525" s="111" t="str">
        <f t="shared" si="26"/>
        <v>Less than 100 Claims - lower validity</v>
      </c>
      <c r="H525" s="28" t="s">
        <v>2063</v>
      </c>
      <c r="I525" s="28">
        <v>71351</v>
      </c>
      <c r="J525" s="28" t="s">
        <v>79</v>
      </c>
      <c r="K525" s="28" t="s">
        <v>46</v>
      </c>
      <c r="L525" s="28">
        <v>3</v>
      </c>
      <c r="M525" s="31">
        <v>95</v>
      </c>
      <c r="N525" s="32">
        <v>0</v>
      </c>
      <c r="O525" s="32">
        <v>0</v>
      </c>
      <c r="P525" s="47">
        <v>1.73</v>
      </c>
      <c r="Q525" s="33">
        <v>115.6</v>
      </c>
      <c r="R525" s="31" t="s">
        <v>8</v>
      </c>
      <c r="S525" s="31" t="s">
        <v>8</v>
      </c>
      <c r="T525" s="31" t="s">
        <v>8</v>
      </c>
      <c r="U525" s="47"/>
      <c r="V525" s="34" t="s">
        <v>8</v>
      </c>
      <c r="W525" s="31" t="s">
        <v>8</v>
      </c>
      <c r="X525" s="31" t="s">
        <v>8</v>
      </c>
      <c r="Y525" s="44"/>
      <c r="Z525" s="13"/>
    </row>
    <row r="526" spans="1:26" ht="58.15" customHeight="1" x14ac:dyDescent="0.35">
      <c r="A526" s="29" t="s">
        <v>2065</v>
      </c>
      <c r="B526" s="28" t="s">
        <v>210</v>
      </c>
      <c r="C526" s="28" t="s">
        <v>1934</v>
      </c>
      <c r="D526" s="30" t="s">
        <v>2066</v>
      </c>
      <c r="E526" s="111" t="str">
        <f t="shared" si="24"/>
        <v>Less than 100 Claims - lower validity</v>
      </c>
      <c r="F526" s="111" t="str">
        <f t="shared" si="25"/>
        <v>Less than 100 Claims - lower validity</v>
      </c>
      <c r="G526" s="111" t="str">
        <f t="shared" si="26"/>
        <v>More than 100 Claims  - higher validity</v>
      </c>
      <c r="H526" s="35" t="s">
        <v>2067</v>
      </c>
      <c r="I526" s="28">
        <v>70508</v>
      </c>
      <c r="J526" s="35" t="s">
        <v>2041</v>
      </c>
      <c r="K526" s="28" t="s">
        <v>46</v>
      </c>
      <c r="L526" s="28">
        <v>4</v>
      </c>
      <c r="M526" s="31">
        <v>443</v>
      </c>
      <c r="N526" s="32">
        <v>0.5</v>
      </c>
      <c r="O526" s="32">
        <v>0.1</v>
      </c>
      <c r="P526" s="47">
        <v>4.78</v>
      </c>
      <c r="Q526" s="33">
        <v>305.24</v>
      </c>
      <c r="R526" s="31">
        <v>16</v>
      </c>
      <c r="S526" s="32">
        <v>0.4</v>
      </c>
      <c r="T526" s="32">
        <v>0.1</v>
      </c>
      <c r="U526" s="47">
        <v>2.62</v>
      </c>
      <c r="V526" s="34">
        <v>14213</v>
      </c>
      <c r="W526" s="32">
        <v>0.9</v>
      </c>
      <c r="X526" s="32">
        <v>0.3</v>
      </c>
      <c r="Y526" s="44">
        <v>3.56</v>
      </c>
      <c r="Z526" s="13"/>
    </row>
    <row r="527" spans="1:26" ht="29.1" customHeight="1" x14ac:dyDescent="0.35">
      <c r="A527" s="29" t="s">
        <v>2068</v>
      </c>
      <c r="B527" s="28" t="s">
        <v>2071</v>
      </c>
      <c r="C527" s="28" t="s">
        <v>1934</v>
      </c>
      <c r="D527" s="30" t="s">
        <v>2069</v>
      </c>
      <c r="E527" s="111" t="str">
        <f t="shared" si="24"/>
        <v>Less than 100 Claims - lower validity</v>
      </c>
      <c r="F527" s="111" t="str">
        <f t="shared" si="25"/>
        <v>Less than 100 Claims - lower validity</v>
      </c>
      <c r="G527" s="111" t="str">
        <f t="shared" si="26"/>
        <v>More than 100 Claims  - higher validity</v>
      </c>
      <c r="H527" s="28" t="s">
        <v>2070</v>
      </c>
      <c r="I527" s="28">
        <v>71463</v>
      </c>
      <c r="J527" s="28" t="s">
        <v>79</v>
      </c>
      <c r="K527" s="28" t="s">
        <v>46</v>
      </c>
      <c r="L527" s="28">
        <v>3</v>
      </c>
      <c r="M527" s="31">
        <v>106</v>
      </c>
      <c r="N527" s="32">
        <v>0</v>
      </c>
      <c r="O527" s="32">
        <v>0</v>
      </c>
      <c r="P527" s="47">
        <v>1.84</v>
      </c>
      <c r="Q527" s="33">
        <v>114.79</v>
      </c>
      <c r="R527" s="31" t="s">
        <v>8</v>
      </c>
      <c r="S527" s="31" t="s">
        <v>8</v>
      </c>
      <c r="T527" s="31" t="s">
        <v>8</v>
      </c>
      <c r="U527" s="47"/>
      <c r="V527" s="34" t="s">
        <v>8</v>
      </c>
      <c r="W527" s="31" t="s">
        <v>8</v>
      </c>
      <c r="X527" s="31" t="s">
        <v>8</v>
      </c>
      <c r="Y527" s="44"/>
      <c r="Z527" s="13"/>
    </row>
    <row r="528" spans="1:26" ht="29.1" customHeight="1" x14ac:dyDescent="0.35">
      <c r="A528" s="29" t="s">
        <v>2072</v>
      </c>
      <c r="B528" s="28" t="s">
        <v>2011</v>
      </c>
      <c r="C528" s="28" t="s">
        <v>1934</v>
      </c>
      <c r="D528" s="30" t="s">
        <v>2073</v>
      </c>
      <c r="E528" s="111" t="str">
        <f t="shared" si="24"/>
        <v>Less than 100 Claims - lower validity</v>
      </c>
      <c r="F528" s="111" t="str">
        <f t="shared" si="25"/>
        <v>Less than 100 Claims - lower validity</v>
      </c>
      <c r="G528" s="111" t="str">
        <f t="shared" si="26"/>
        <v>More than 100 Claims  - higher validity</v>
      </c>
      <c r="H528" s="35" t="s">
        <v>2074</v>
      </c>
      <c r="I528" s="28">
        <v>71103</v>
      </c>
      <c r="J528" s="35" t="s">
        <v>2075</v>
      </c>
      <c r="K528" s="28" t="s">
        <v>46</v>
      </c>
      <c r="L528" s="28">
        <v>5</v>
      </c>
      <c r="M528" s="31">
        <v>120</v>
      </c>
      <c r="N528" s="32">
        <v>0.2</v>
      </c>
      <c r="O528" s="32">
        <v>0.1</v>
      </c>
      <c r="P528" s="47">
        <v>3.34</v>
      </c>
      <c r="Q528" s="33">
        <v>219.22</v>
      </c>
      <c r="R528" s="31" t="s">
        <v>8</v>
      </c>
      <c r="S528" s="31" t="s">
        <v>8</v>
      </c>
      <c r="T528" s="31" t="s">
        <v>8</v>
      </c>
      <c r="U528" s="47"/>
      <c r="V528" s="34" t="s">
        <v>8</v>
      </c>
      <c r="W528" s="31" t="s">
        <v>8</v>
      </c>
      <c r="X528" s="31" t="s">
        <v>8</v>
      </c>
      <c r="Y528" s="44"/>
      <c r="Z528" s="13"/>
    </row>
    <row r="529" spans="1:26" ht="29.1" customHeight="1" x14ac:dyDescent="0.35">
      <c r="A529" s="29" t="s">
        <v>2076</v>
      </c>
      <c r="B529" s="28" t="s">
        <v>2079</v>
      </c>
      <c r="C529" s="28" t="s">
        <v>1934</v>
      </c>
      <c r="D529" s="30" t="s">
        <v>2077</v>
      </c>
      <c r="E529" s="111" t="str">
        <f t="shared" si="24"/>
        <v>Less than 100 Claims - lower validity</v>
      </c>
      <c r="F529" s="111" t="str">
        <f t="shared" si="25"/>
        <v>Less than 100 Claims - lower validity</v>
      </c>
      <c r="G529" s="111" t="str">
        <f t="shared" si="26"/>
        <v>Less than 100 Claims - lower validity</v>
      </c>
      <c r="H529" s="28" t="s">
        <v>2078</v>
      </c>
      <c r="I529" s="28">
        <v>71220</v>
      </c>
      <c r="J529" s="35" t="s">
        <v>2080</v>
      </c>
      <c r="K529" s="28" t="s">
        <v>46</v>
      </c>
      <c r="L529" s="28">
        <v>3</v>
      </c>
      <c r="M529" s="31">
        <v>20</v>
      </c>
      <c r="N529" s="32">
        <v>0</v>
      </c>
      <c r="O529" s="32">
        <v>0</v>
      </c>
      <c r="P529" s="47">
        <v>1.93</v>
      </c>
      <c r="Q529" s="33">
        <v>119.96</v>
      </c>
      <c r="R529" s="31" t="s">
        <v>8</v>
      </c>
      <c r="S529" s="31" t="s">
        <v>8</v>
      </c>
      <c r="T529" s="31" t="s">
        <v>8</v>
      </c>
      <c r="U529" s="47"/>
      <c r="V529" s="34" t="s">
        <v>8</v>
      </c>
      <c r="W529" s="31" t="s">
        <v>8</v>
      </c>
      <c r="X529" s="31" t="s">
        <v>8</v>
      </c>
      <c r="Y529" s="44"/>
      <c r="Z529" s="13"/>
    </row>
    <row r="530" spans="1:26" ht="29.1" customHeight="1" x14ac:dyDescent="0.35">
      <c r="A530" s="29" t="s">
        <v>2081</v>
      </c>
      <c r="B530" s="28" t="s">
        <v>2084</v>
      </c>
      <c r="C530" s="28" t="s">
        <v>1934</v>
      </c>
      <c r="D530" s="30" t="s">
        <v>2082</v>
      </c>
      <c r="E530" s="111" t="str">
        <f t="shared" si="24"/>
        <v>Less than 100 Claims - lower validity</v>
      </c>
      <c r="F530" s="111" t="str">
        <f t="shared" si="25"/>
        <v>Less than 100 Claims - lower validity</v>
      </c>
      <c r="G530" s="111" t="str">
        <f t="shared" si="26"/>
        <v>Less than 100 Claims - lower validity</v>
      </c>
      <c r="H530" s="28" t="s">
        <v>2083</v>
      </c>
      <c r="I530" s="28">
        <v>71052</v>
      </c>
      <c r="J530" s="35" t="s">
        <v>2075</v>
      </c>
      <c r="K530" s="28" t="s">
        <v>46</v>
      </c>
      <c r="L530" s="28">
        <v>3</v>
      </c>
      <c r="M530" s="31">
        <v>13</v>
      </c>
      <c r="N530" s="32">
        <v>0</v>
      </c>
      <c r="O530" s="32">
        <v>0</v>
      </c>
      <c r="P530" s="47">
        <v>2.42</v>
      </c>
      <c r="Q530" s="33">
        <v>175.48</v>
      </c>
      <c r="R530" s="31" t="s">
        <v>8</v>
      </c>
      <c r="S530" s="31" t="s">
        <v>8</v>
      </c>
      <c r="T530" s="31" t="s">
        <v>8</v>
      </c>
      <c r="U530" s="47"/>
      <c r="V530" s="34" t="s">
        <v>8</v>
      </c>
      <c r="W530" s="31" t="s">
        <v>8</v>
      </c>
      <c r="X530" s="31" t="s">
        <v>8</v>
      </c>
      <c r="Y530" s="44"/>
      <c r="Z530" s="13"/>
    </row>
    <row r="531" spans="1:26" ht="58.15" customHeight="1" x14ac:dyDescent="0.35">
      <c r="A531" s="29" t="s">
        <v>2085</v>
      </c>
      <c r="B531" s="28" t="s">
        <v>2088</v>
      </c>
      <c r="C531" s="28" t="s">
        <v>1934</v>
      </c>
      <c r="D531" s="30" t="s">
        <v>2086</v>
      </c>
      <c r="E531" s="111" t="str">
        <f t="shared" si="24"/>
        <v>Less than 100 Claims - lower validity</v>
      </c>
      <c r="F531" s="111" t="str">
        <f t="shared" si="25"/>
        <v>Less than 100 Claims - lower validity</v>
      </c>
      <c r="G531" s="111" t="str">
        <f t="shared" si="26"/>
        <v>Less than 100 Claims - lower validity</v>
      </c>
      <c r="H531" s="28" t="s">
        <v>2087</v>
      </c>
      <c r="I531" s="28">
        <v>71201</v>
      </c>
      <c r="J531" s="35" t="s">
        <v>2041</v>
      </c>
      <c r="K531" s="28" t="s">
        <v>46</v>
      </c>
      <c r="L531" s="28">
        <v>4</v>
      </c>
      <c r="M531" s="31">
        <v>60</v>
      </c>
      <c r="N531" s="32">
        <v>0</v>
      </c>
      <c r="O531" s="32">
        <v>0</v>
      </c>
      <c r="P531" s="47">
        <v>2.98</v>
      </c>
      <c r="Q531" s="33">
        <v>188.87</v>
      </c>
      <c r="R531" s="31" t="s">
        <v>8</v>
      </c>
      <c r="S531" s="31" t="s">
        <v>8</v>
      </c>
      <c r="T531" s="31" t="s">
        <v>8</v>
      </c>
      <c r="U531" s="47"/>
      <c r="V531" s="34" t="s">
        <v>8</v>
      </c>
      <c r="W531" s="31" t="s">
        <v>8</v>
      </c>
      <c r="X531" s="31" t="s">
        <v>8</v>
      </c>
      <c r="Y531" s="44"/>
      <c r="Z531" s="13"/>
    </row>
    <row r="532" spans="1:26" ht="14.1" customHeight="1" x14ac:dyDescent="0.35">
      <c r="A532" s="29" t="s">
        <v>2089</v>
      </c>
      <c r="B532" s="28" t="s">
        <v>2040</v>
      </c>
      <c r="C532" s="28" t="s">
        <v>1934</v>
      </c>
      <c r="D532" s="36" t="s">
        <v>2090</v>
      </c>
      <c r="E532" s="111" t="str">
        <f t="shared" si="24"/>
        <v>More than 100 Claims  - higher validity</v>
      </c>
      <c r="F532" s="111" t="str">
        <f t="shared" si="25"/>
        <v>More than 100 Claims  - higher validity</v>
      </c>
      <c r="G532" s="111" t="str">
        <f t="shared" si="26"/>
        <v>More than 100 Claims  - higher validity</v>
      </c>
      <c r="H532" s="28" t="s">
        <v>2091</v>
      </c>
      <c r="I532" s="28">
        <v>70817</v>
      </c>
      <c r="J532" s="28" t="s">
        <v>79</v>
      </c>
      <c r="K532" s="28" t="s">
        <v>46</v>
      </c>
      <c r="L532" s="28">
        <v>2</v>
      </c>
      <c r="M532" s="31">
        <v>1351</v>
      </c>
      <c r="N532" s="32">
        <v>1.9</v>
      </c>
      <c r="O532" s="32">
        <v>0.6</v>
      </c>
      <c r="P532" s="47">
        <v>3.15</v>
      </c>
      <c r="Q532" s="33">
        <v>200.56</v>
      </c>
      <c r="R532" s="31">
        <v>253</v>
      </c>
      <c r="S532" s="32">
        <v>4.4000000000000004</v>
      </c>
      <c r="T532" s="32">
        <v>1.3</v>
      </c>
      <c r="U532" s="47">
        <v>3.37</v>
      </c>
      <c r="V532" s="34">
        <v>20117</v>
      </c>
      <c r="W532" s="32">
        <v>6.4</v>
      </c>
      <c r="X532" s="32">
        <v>1.9</v>
      </c>
      <c r="Y532" s="44">
        <v>3.3</v>
      </c>
      <c r="Z532" s="13"/>
    </row>
    <row r="533" spans="1:26" ht="14.1" customHeight="1" x14ac:dyDescent="0.35">
      <c r="A533" s="29" t="s">
        <v>2092</v>
      </c>
      <c r="B533" s="28" t="s">
        <v>2095</v>
      </c>
      <c r="C533" s="28" t="s">
        <v>1934</v>
      </c>
      <c r="D533" s="36" t="s">
        <v>2093</v>
      </c>
      <c r="E533" s="111" t="str">
        <f t="shared" si="24"/>
        <v>Less than 100 Claims - lower validity</v>
      </c>
      <c r="F533" s="111" t="str">
        <f t="shared" si="25"/>
        <v>Less than 100 Claims - lower validity</v>
      </c>
      <c r="G533" s="111" t="str">
        <f t="shared" si="26"/>
        <v>Less than 100 Claims - lower validity</v>
      </c>
      <c r="H533" s="28" t="s">
        <v>2094</v>
      </c>
      <c r="I533" s="28">
        <v>70648</v>
      </c>
      <c r="J533" s="28" t="s">
        <v>79</v>
      </c>
      <c r="K533" s="28" t="s">
        <v>46</v>
      </c>
      <c r="L533" s="28" t="s">
        <v>140</v>
      </c>
      <c r="M533" s="31">
        <v>58</v>
      </c>
      <c r="N533" s="32">
        <v>0</v>
      </c>
      <c r="O533" s="32">
        <v>0</v>
      </c>
      <c r="P533" s="47">
        <v>1.41</v>
      </c>
      <c r="Q533" s="33">
        <v>93.21</v>
      </c>
      <c r="R533" s="31" t="s">
        <v>8</v>
      </c>
      <c r="S533" s="31" t="s">
        <v>8</v>
      </c>
      <c r="T533" s="31" t="s">
        <v>8</v>
      </c>
      <c r="U533" s="47"/>
      <c r="V533" s="34" t="s">
        <v>8</v>
      </c>
      <c r="W533" s="31" t="s">
        <v>8</v>
      </c>
      <c r="X533" s="31" t="s">
        <v>8</v>
      </c>
      <c r="Y533" s="44"/>
      <c r="Z533" s="13"/>
    </row>
    <row r="534" spans="1:26" ht="29.1" customHeight="1" x14ac:dyDescent="0.35">
      <c r="A534" s="29" t="s">
        <v>2096</v>
      </c>
      <c r="B534" s="28" t="s">
        <v>2099</v>
      </c>
      <c r="C534" s="28" t="s">
        <v>1934</v>
      </c>
      <c r="D534" s="30" t="s">
        <v>2097</v>
      </c>
      <c r="E534" s="111" t="str">
        <f t="shared" si="24"/>
        <v>Less than 100 Claims - lower validity</v>
      </c>
      <c r="F534" s="111" t="str">
        <f t="shared" si="25"/>
        <v>Less than 100 Claims - lower validity</v>
      </c>
      <c r="G534" s="111" t="str">
        <f t="shared" si="26"/>
        <v>Less than 100 Claims - lower validity</v>
      </c>
      <c r="H534" s="28" t="s">
        <v>2098</v>
      </c>
      <c r="I534" s="28">
        <v>71295</v>
      </c>
      <c r="J534" s="28" t="s">
        <v>79</v>
      </c>
      <c r="K534" s="28" t="s">
        <v>46</v>
      </c>
      <c r="L534" s="28">
        <v>3</v>
      </c>
      <c r="M534" s="31">
        <v>30</v>
      </c>
      <c r="N534" s="32">
        <v>0</v>
      </c>
      <c r="O534" s="32">
        <v>0</v>
      </c>
      <c r="P534" s="47">
        <v>2.73</v>
      </c>
      <c r="Q534" s="33">
        <v>180.82</v>
      </c>
      <c r="R534" s="31" t="s">
        <v>8</v>
      </c>
      <c r="S534" s="31" t="s">
        <v>8</v>
      </c>
      <c r="T534" s="31" t="s">
        <v>8</v>
      </c>
      <c r="U534" s="47"/>
      <c r="V534" s="34" t="s">
        <v>8</v>
      </c>
      <c r="W534" s="31" t="s">
        <v>8</v>
      </c>
      <c r="X534" s="31" t="s">
        <v>8</v>
      </c>
      <c r="Y534" s="44"/>
      <c r="Z534" s="13"/>
    </row>
    <row r="535" spans="1:26" ht="14.1" customHeight="1" x14ac:dyDescent="0.35">
      <c r="A535" s="29" t="s">
        <v>2100</v>
      </c>
      <c r="B535" s="28" t="s">
        <v>2103</v>
      </c>
      <c r="C535" s="28" t="s">
        <v>1934</v>
      </c>
      <c r="D535" s="36" t="s">
        <v>2101</v>
      </c>
      <c r="E535" s="111" t="str">
        <f t="shared" si="24"/>
        <v>Less than 100 Claims - lower validity</v>
      </c>
      <c r="F535" s="111" t="str">
        <f t="shared" si="25"/>
        <v>Less than 100 Claims - lower validity</v>
      </c>
      <c r="G535" s="111" t="str">
        <f t="shared" si="26"/>
        <v>Less than 100 Claims - lower validity</v>
      </c>
      <c r="H535" s="28" t="s">
        <v>2102</v>
      </c>
      <c r="I535" s="28">
        <v>71055</v>
      </c>
      <c r="J535" s="28" t="s">
        <v>149</v>
      </c>
      <c r="K535" s="28" t="s">
        <v>46</v>
      </c>
      <c r="L535" s="28">
        <v>3</v>
      </c>
      <c r="M535" s="31">
        <v>29</v>
      </c>
      <c r="N535" s="32">
        <v>0</v>
      </c>
      <c r="O535" s="32">
        <v>0</v>
      </c>
      <c r="P535" s="47">
        <v>1.47</v>
      </c>
      <c r="Q535" s="33">
        <v>103.43</v>
      </c>
      <c r="R535" s="31" t="s">
        <v>8</v>
      </c>
      <c r="S535" s="31" t="s">
        <v>8</v>
      </c>
      <c r="T535" s="31" t="s">
        <v>8</v>
      </c>
      <c r="U535" s="47"/>
      <c r="V535" s="34" t="s">
        <v>8</v>
      </c>
      <c r="W535" s="31" t="s">
        <v>8</v>
      </c>
      <c r="X535" s="31" t="s">
        <v>8</v>
      </c>
      <c r="Y535" s="44"/>
      <c r="Z535" s="13"/>
    </row>
    <row r="536" spans="1:26" ht="29.1" customHeight="1" x14ac:dyDescent="0.35">
      <c r="A536" s="29" t="s">
        <v>2104</v>
      </c>
      <c r="B536" s="28" t="s">
        <v>2107</v>
      </c>
      <c r="C536" s="28" t="s">
        <v>1934</v>
      </c>
      <c r="D536" s="30" t="s">
        <v>2105</v>
      </c>
      <c r="E536" s="111" t="str">
        <f t="shared" si="24"/>
        <v>Less than 100 Claims - lower validity</v>
      </c>
      <c r="F536" s="111" t="str">
        <f t="shared" si="25"/>
        <v>Less than 100 Claims - lower validity</v>
      </c>
      <c r="G536" s="111" t="str">
        <f t="shared" si="26"/>
        <v>Less than 100 Claims - lower validity</v>
      </c>
      <c r="H536" s="35" t="s">
        <v>2106</v>
      </c>
      <c r="I536" s="28">
        <v>71342</v>
      </c>
      <c r="J536" s="28" t="s">
        <v>79</v>
      </c>
      <c r="K536" s="28" t="s">
        <v>46</v>
      </c>
      <c r="L536" s="28">
        <v>4</v>
      </c>
      <c r="M536" s="31">
        <v>18</v>
      </c>
      <c r="N536" s="32">
        <v>0</v>
      </c>
      <c r="O536" s="32">
        <v>0</v>
      </c>
      <c r="P536" s="47">
        <v>1.83</v>
      </c>
      <c r="Q536" s="33">
        <v>121.25</v>
      </c>
      <c r="R536" s="31" t="s">
        <v>8</v>
      </c>
      <c r="S536" s="31" t="s">
        <v>8</v>
      </c>
      <c r="T536" s="31" t="s">
        <v>8</v>
      </c>
      <c r="U536" s="47"/>
      <c r="V536" s="34" t="s">
        <v>8</v>
      </c>
      <c r="W536" s="31" t="s">
        <v>8</v>
      </c>
      <c r="X536" s="31" t="s">
        <v>8</v>
      </c>
      <c r="Y536" s="44"/>
      <c r="Z536" s="13"/>
    </row>
    <row r="537" spans="1:26" ht="29.1" customHeight="1" x14ac:dyDescent="0.35">
      <c r="A537" s="29" t="s">
        <v>2108</v>
      </c>
      <c r="B537" s="28" t="s">
        <v>2111</v>
      </c>
      <c r="C537" s="28" t="s">
        <v>1934</v>
      </c>
      <c r="D537" s="30" t="s">
        <v>2109</v>
      </c>
      <c r="E537" s="111" t="str">
        <f t="shared" si="24"/>
        <v>Less than 100 Claims - lower validity</v>
      </c>
      <c r="F537" s="111" t="str">
        <f t="shared" si="25"/>
        <v>Less than 100 Claims - lower validity</v>
      </c>
      <c r="G537" s="111" t="str">
        <f t="shared" si="26"/>
        <v>More than 100 Claims  - higher validity</v>
      </c>
      <c r="H537" s="28" t="s">
        <v>2110</v>
      </c>
      <c r="I537" s="28">
        <v>70006</v>
      </c>
      <c r="J537" s="28" t="s">
        <v>79</v>
      </c>
      <c r="K537" s="28" t="s">
        <v>46</v>
      </c>
      <c r="L537" s="28">
        <v>4</v>
      </c>
      <c r="M537" s="31">
        <v>320</v>
      </c>
      <c r="N537" s="32">
        <v>0.3</v>
      </c>
      <c r="O537" s="32">
        <v>0.1</v>
      </c>
      <c r="P537" s="47">
        <v>2.31</v>
      </c>
      <c r="Q537" s="33">
        <v>153.38999999999999</v>
      </c>
      <c r="R537" s="31">
        <v>17</v>
      </c>
      <c r="S537" s="32">
        <v>0.5</v>
      </c>
      <c r="T537" s="32">
        <v>0.2</v>
      </c>
      <c r="U537" s="47">
        <v>3.37</v>
      </c>
      <c r="V537" s="34">
        <v>21363</v>
      </c>
      <c r="W537" s="32">
        <v>0.8</v>
      </c>
      <c r="X537" s="32">
        <v>0.3</v>
      </c>
      <c r="Y537" s="44">
        <v>2.86</v>
      </c>
      <c r="Z537" s="13"/>
    </row>
    <row r="538" spans="1:26" ht="29.1" customHeight="1" x14ac:dyDescent="0.35">
      <c r="A538" s="29" t="s">
        <v>2112</v>
      </c>
      <c r="B538" s="28" t="s">
        <v>2115</v>
      </c>
      <c r="C538" s="28" t="s">
        <v>1934</v>
      </c>
      <c r="D538" s="30" t="s">
        <v>2113</v>
      </c>
      <c r="E538" s="111" t="str">
        <f t="shared" si="24"/>
        <v>Less than 100 Claims - lower validity</v>
      </c>
      <c r="F538" s="111" t="str">
        <f t="shared" si="25"/>
        <v>Less than 100 Claims - lower validity</v>
      </c>
      <c r="G538" s="111" t="str">
        <f t="shared" si="26"/>
        <v>Less than 100 Claims - lower validity</v>
      </c>
      <c r="H538" s="28" t="s">
        <v>2114</v>
      </c>
      <c r="I538" s="28">
        <v>71291</v>
      </c>
      <c r="J538" s="28" t="s">
        <v>341</v>
      </c>
      <c r="K538" s="28" t="s">
        <v>46</v>
      </c>
      <c r="L538" s="28">
        <v>2</v>
      </c>
      <c r="M538" s="31">
        <v>62</v>
      </c>
      <c r="N538" s="32">
        <v>0.1</v>
      </c>
      <c r="O538" s="32">
        <v>0</v>
      </c>
      <c r="P538" s="47">
        <v>4.1900000000000004</v>
      </c>
      <c r="Q538" s="33">
        <v>265.29000000000002</v>
      </c>
      <c r="R538" s="31" t="s">
        <v>8</v>
      </c>
      <c r="S538" s="31" t="s">
        <v>8</v>
      </c>
      <c r="T538" s="31" t="s">
        <v>8</v>
      </c>
      <c r="U538" s="47"/>
      <c r="V538" s="34" t="s">
        <v>8</v>
      </c>
      <c r="W538" s="31" t="s">
        <v>8</v>
      </c>
      <c r="X538" s="31" t="s">
        <v>8</v>
      </c>
      <c r="Y538" s="44"/>
      <c r="Z538" s="13"/>
    </row>
    <row r="539" spans="1:26" ht="43.15" customHeight="1" x14ac:dyDescent="0.35">
      <c r="A539" s="29" t="s">
        <v>2116</v>
      </c>
      <c r="B539" s="28" t="s">
        <v>2119</v>
      </c>
      <c r="C539" s="28" t="s">
        <v>1934</v>
      </c>
      <c r="D539" s="36" t="s">
        <v>2117</v>
      </c>
      <c r="E539" s="111" t="str">
        <f t="shared" si="24"/>
        <v>Less than 100 Claims - lower validity</v>
      </c>
      <c r="F539" s="111" t="str">
        <f t="shared" si="25"/>
        <v>Less than 100 Claims - lower validity</v>
      </c>
      <c r="G539" s="111" t="str">
        <f t="shared" si="26"/>
        <v>Less than 100 Claims - lower validity</v>
      </c>
      <c r="H539" s="28" t="s">
        <v>2118</v>
      </c>
      <c r="I539" s="28">
        <v>71446</v>
      </c>
      <c r="J539" s="35" t="s">
        <v>472</v>
      </c>
      <c r="K539" s="28" t="s">
        <v>46</v>
      </c>
      <c r="L539" s="28">
        <v>2</v>
      </c>
      <c r="M539" s="31">
        <v>50</v>
      </c>
      <c r="N539" s="32">
        <v>0</v>
      </c>
      <c r="O539" s="32">
        <v>0</v>
      </c>
      <c r="P539" s="47">
        <v>2.8</v>
      </c>
      <c r="Q539" s="33">
        <v>180.94</v>
      </c>
      <c r="R539" s="31" t="s">
        <v>8</v>
      </c>
      <c r="S539" s="31" t="s">
        <v>8</v>
      </c>
      <c r="T539" s="31" t="s">
        <v>8</v>
      </c>
      <c r="U539" s="47"/>
      <c r="V539" s="34" t="s">
        <v>8</v>
      </c>
      <c r="W539" s="31" t="s">
        <v>8</v>
      </c>
      <c r="X539" s="31" t="s">
        <v>8</v>
      </c>
      <c r="Y539" s="44"/>
      <c r="Z539" s="13"/>
    </row>
    <row r="540" spans="1:26" ht="29.1" customHeight="1" x14ac:dyDescent="0.35">
      <c r="A540" s="29" t="s">
        <v>2120</v>
      </c>
      <c r="B540" s="28" t="s">
        <v>2122</v>
      </c>
      <c r="C540" s="28" t="s">
        <v>1934</v>
      </c>
      <c r="D540" s="30" t="s">
        <v>85</v>
      </c>
      <c r="E540" s="111" t="str">
        <f t="shared" si="24"/>
        <v>Less than 100 Claims - lower validity</v>
      </c>
      <c r="F540" s="111" t="str">
        <f t="shared" si="25"/>
        <v>Less than 100 Claims - lower validity</v>
      </c>
      <c r="G540" s="111" t="str">
        <f t="shared" si="26"/>
        <v>More than 100 Claims  - higher validity</v>
      </c>
      <c r="H540" s="28" t="s">
        <v>2121</v>
      </c>
      <c r="I540" s="28">
        <v>70586</v>
      </c>
      <c r="J540" s="28" t="s">
        <v>149</v>
      </c>
      <c r="K540" s="28" t="s">
        <v>46</v>
      </c>
      <c r="L540" s="28">
        <v>5</v>
      </c>
      <c r="M540" s="31">
        <v>271</v>
      </c>
      <c r="N540" s="32">
        <v>0.3</v>
      </c>
      <c r="O540" s="32">
        <v>0.1</v>
      </c>
      <c r="P540" s="47">
        <v>2.76</v>
      </c>
      <c r="Q540" s="33">
        <v>190.58</v>
      </c>
      <c r="R540" s="31" t="s">
        <v>8</v>
      </c>
      <c r="S540" s="31" t="s">
        <v>8</v>
      </c>
      <c r="T540" s="31" t="s">
        <v>8</v>
      </c>
      <c r="U540" s="47"/>
      <c r="V540" s="34" t="s">
        <v>8</v>
      </c>
      <c r="W540" s="31" t="s">
        <v>8</v>
      </c>
      <c r="X540" s="31" t="s">
        <v>8</v>
      </c>
      <c r="Y540" s="44"/>
      <c r="Z540" s="13"/>
    </row>
    <row r="541" spans="1:26" ht="14.1" customHeight="1" x14ac:dyDescent="0.35">
      <c r="A541" s="29" t="s">
        <v>2123</v>
      </c>
      <c r="B541" s="28" t="s">
        <v>1943</v>
      </c>
      <c r="C541" s="28" t="s">
        <v>1934</v>
      </c>
      <c r="D541" s="36" t="s">
        <v>2124</v>
      </c>
      <c r="E541" s="111" t="str">
        <f t="shared" si="24"/>
        <v>Less than 100 Claims - lower validity</v>
      </c>
      <c r="F541" s="111" t="str">
        <f t="shared" si="25"/>
        <v>Less than 100 Claims - lower validity</v>
      </c>
      <c r="G541" s="111" t="str">
        <f t="shared" si="26"/>
        <v>More than 100 Claims  - higher validity</v>
      </c>
      <c r="H541" s="28" t="s">
        <v>2125</v>
      </c>
      <c r="I541" s="28">
        <v>70112</v>
      </c>
      <c r="J541" s="28" t="s">
        <v>131</v>
      </c>
      <c r="K541" s="28" t="s">
        <v>46</v>
      </c>
      <c r="L541" s="28">
        <v>1</v>
      </c>
      <c r="M541" s="31">
        <v>280</v>
      </c>
      <c r="N541" s="32">
        <v>0.4</v>
      </c>
      <c r="O541" s="32">
        <v>0.2</v>
      </c>
      <c r="P541" s="47">
        <v>2.42</v>
      </c>
      <c r="Q541" s="33">
        <v>162.88999999999999</v>
      </c>
      <c r="R541" s="31">
        <v>39</v>
      </c>
      <c r="S541" s="32">
        <v>0.7</v>
      </c>
      <c r="T541" s="32">
        <v>0.5</v>
      </c>
      <c r="U541" s="47">
        <v>1.49</v>
      </c>
      <c r="V541" s="34">
        <v>14212</v>
      </c>
      <c r="W541" s="32">
        <v>1.1000000000000001</v>
      </c>
      <c r="X541" s="32">
        <v>0.6</v>
      </c>
      <c r="Y541" s="44">
        <v>1.73</v>
      </c>
      <c r="Z541" s="13"/>
    </row>
    <row r="542" spans="1:26" ht="29.1" customHeight="1" x14ac:dyDescent="0.35">
      <c r="A542" s="29" t="s">
        <v>2126</v>
      </c>
      <c r="B542" s="28" t="s">
        <v>620</v>
      </c>
      <c r="C542" s="28" t="s">
        <v>1934</v>
      </c>
      <c r="D542" s="30" t="s">
        <v>2127</v>
      </c>
      <c r="E542" s="111" t="str">
        <f t="shared" si="24"/>
        <v>Less than 100 Claims - lower validity</v>
      </c>
      <c r="F542" s="111" t="str">
        <f t="shared" si="25"/>
        <v>Less than 100 Claims - lower validity</v>
      </c>
      <c r="G542" s="111" t="str">
        <f t="shared" si="26"/>
        <v>More than 100 Claims  - higher validity</v>
      </c>
      <c r="H542" s="35" t="s">
        <v>2128</v>
      </c>
      <c r="I542" s="28">
        <v>70433</v>
      </c>
      <c r="J542" s="28" t="s">
        <v>131</v>
      </c>
      <c r="K542" s="28" t="s">
        <v>46</v>
      </c>
      <c r="L542" s="28" t="s">
        <v>140</v>
      </c>
      <c r="M542" s="31">
        <v>128</v>
      </c>
      <c r="N542" s="32">
        <v>0.1</v>
      </c>
      <c r="O542" s="32">
        <v>0</v>
      </c>
      <c r="P542" s="47">
        <v>1.99</v>
      </c>
      <c r="Q542" s="33">
        <v>130.18</v>
      </c>
      <c r="R542" s="31">
        <v>12</v>
      </c>
      <c r="S542" s="32">
        <v>0.2</v>
      </c>
      <c r="T542" s="32">
        <v>0.1</v>
      </c>
      <c r="U542" s="47">
        <v>2.78</v>
      </c>
      <c r="V542" s="34">
        <v>16578</v>
      </c>
      <c r="W542" s="32">
        <v>0.3</v>
      </c>
      <c r="X542" s="32">
        <v>0.1</v>
      </c>
      <c r="Y542" s="44">
        <v>2.4900000000000002</v>
      </c>
      <c r="Z542" s="13"/>
    </row>
    <row r="543" spans="1:26" ht="29.1" customHeight="1" x14ac:dyDescent="0.35">
      <c r="A543" s="29" t="s">
        <v>2129</v>
      </c>
      <c r="B543" s="28" t="s">
        <v>1956</v>
      </c>
      <c r="C543" s="28" t="s">
        <v>1934</v>
      </c>
      <c r="D543" s="30" t="s">
        <v>2130</v>
      </c>
      <c r="E543" s="111" t="str">
        <f t="shared" si="24"/>
        <v>Less than 100 Claims - lower validity</v>
      </c>
      <c r="F543" s="111" t="str">
        <f t="shared" si="25"/>
        <v>Less than 100 Claims - lower validity</v>
      </c>
      <c r="G543" s="111" t="str">
        <f t="shared" si="26"/>
        <v>Less than 100 Claims - lower validity</v>
      </c>
      <c r="H543" s="28" t="s">
        <v>2131</v>
      </c>
      <c r="I543" s="28">
        <v>70363</v>
      </c>
      <c r="J543" s="35" t="s">
        <v>1999</v>
      </c>
      <c r="K543" s="28" t="s">
        <v>46</v>
      </c>
      <c r="L543" s="28">
        <v>4</v>
      </c>
      <c r="M543" s="31">
        <v>88</v>
      </c>
      <c r="N543" s="32">
        <v>0</v>
      </c>
      <c r="O543" s="32">
        <v>0</v>
      </c>
      <c r="P543" s="47">
        <v>1.99</v>
      </c>
      <c r="Q543" s="33">
        <v>121.09</v>
      </c>
      <c r="R543" s="31" t="s">
        <v>8</v>
      </c>
      <c r="S543" s="31" t="s">
        <v>8</v>
      </c>
      <c r="T543" s="31" t="s">
        <v>8</v>
      </c>
      <c r="U543" s="47"/>
      <c r="V543" s="34" t="s">
        <v>8</v>
      </c>
      <c r="W543" s="31" t="s">
        <v>8</v>
      </c>
      <c r="X543" s="31" t="s">
        <v>8</v>
      </c>
      <c r="Y543" s="44"/>
      <c r="Z543" s="13"/>
    </row>
    <row r="544" spans="1:26" ht="43.15" customHeight="1" x14ac:dyDescent="0.35">
      <c r="A544" s="29" t="s">
        <v>2132</v>
      </c>
      <c r="B544" s="28" t="s">
        <v>1991</v>
      </c>
      <c r="C544" s="28" t="s">
        <v>1934</v>
      </c>
      <c r="D544" s="30" t="s">
        <v>2133</v>
      </c>
      <c r="E544" s="111" t="str">
        <f t="shared" si="24"/>
        <v>Less than 100 Claims - lower validity</v>
      </c>
      <c r="F544" s="111" t="str">
        <f t="shared" si="25"/>
        <v>Less than 100 Claims - lower validity</v>
      </c>
      <c r="G544" s="111" t="str">
        <f t="shared" si="26"/>
        <v>More than 100 Claims  - higher validity</v>
      </c>
      <c r="H544" s="28" t="s">
        <v>2134</v>
      </c>
      <c r="I544" s="28">
        <v>70605</v>
      </c>
      <c r="J544" s="35" t="s">
        <v>472</v>
      </c>
      <c r="K544" s="28" t="s">
        <v>46</v>
      </c>
      <c r="L544" s="28">
        <v>3</v>
      </c>
      <c r="M544" s="31">
        <v>1096</v>
      </c>
      <c r="N544" s="32">
        <v>0.8</v>
      </c>
      <c r="O544" s="32">
        <v>0.4</v>
      </c>
      <c r="P544" s="47">
        <v>1.99</v>
      </c>
      <c r="Q544" s="33">
        <v>123.39</v>
      </c>
      <c r="R544" s="31">
        <v>55</v>
      </c>
      <c r="S544" s="32">
        <v>0.5</v>
      </c>
      <c r="T544" s="32">
        <v>0.3</v>
      </c>
      <c r="U544" s="47">
        <v>1.81</v>
      </c>
      <c r="V544" s="34">
        <v>11056</v>
      </c>
      <c r="W544" s="32">
        <v>1.3</v>
      </c>
      <c r="X544" s="32">
        <v>0.7</v>
      </c>
      <c r="Y544" s="44">
        <v>1.92</v>
      </c>
      <c r="Z544" s="13"/>
    </row>
    <row r="545" spans="1:26" ht="29.1" customHeight="1" x14ac:dyDescent="0.35">
      <c r="A545" s="29" t="s">
        <v>2135</v>
      </c>
      <c r="B545" s="28" t="s">
        <v>2040</v>
      </c>
      <c r="C545" s="28" t="s">
        <v>1934</v>
      </c>
      <c r="D545" s="30" t="s">
        <v>2136</v>
      </c>
      <c r="E545" s="111" t="str">
        <f t="shared" si="24"/>
        <v>Less than 100 Claims - lower validity</v>
      </c>
      <c r="F545" s="111" t="str">
        <f t="shared" si="25"/>
        <v>Less than 100 Claims - lower validity</v>
      </c>
      <c r="G545" s="111" t="str">
        <f t="shared" si="26"/>
        <v>More than 100 Claims  - higher validity</v>
      </c>
      <c r="H545" s="35" t="s">
        <v>2137</v>
      </c>
      <c r="I545" s="28">
        <v>70816</v>
      </c>
      <c r="J545" s="35" t="s">
        <v>1999</v>
      </c>
      <c r="K545" s="28" t="s">
        <v>46</v>
      </c>
      <c r="L545" s="28">
        <v>3</v>
      </c>
      <c r="M545" s="31">
        <v>3240</v>
      </c>
      <c r="N545" s="32">
        <v>1.9</v>
      </c>
      <c r="O545" s="32">
        <v>0.7</v>
      </c>
      <c r="P545" s="47">
        <v>2.62</v>
      </c>
      <c r="Q545" s="33">
        <v>167.42</v>
      </c>
      <c r="R545" s="31">
        <v>68</v>
      </c>
      <c r="S545" s="32">
        <v>1</v>
      </c>
      <c r="T545" s="32">
        <v>0.5</v>
      </c>
      <c r="U545" s="47">
        <v>2.19</v>
      </c>
      <c r="V545" s="34">
        <v>12628</v>
      </c>
      <c r="W545" s="32">
        <v>2.9</v>
      </c>
      <c r="X545" s="32">
        <v>1.2</v>
      </c>
      <c r="Y545" s="44">
        <v>2.46</v>
      </c>
      <c r="Z545" s="13"/>
    </row>
    <row r="546" spans="1:26" ht="43.15" customHeight="1" x14ac:dyDescent="0.35">
      <c r="A546" s="29" t="s">
        <v>2138</v>
      </c>
      <c r="B546" s="28" t="s">
        <v>2007</v>
      </c>
      <c r="C546" s="28" t="s">
        <v>1934</v>
      </c>
      <c r="D546" s="30" t="s">
        <v>2139</v>
      </c>
      <c r="E546" s="111" t="str">
        <f t="shared" si="24"/>
        <v>Less than 100 Claims - lower validity</v>
      </c>
      <c r="F546" s="111" t="str">
        <f t="shared" si="25"/>
        <v>Less than 100 Claims - lower validity</v>
      </c>
      <c r="G546" s="111" t="str">
        <f t="shared" si="26"/>
        <v>Less than 100 Claims - lower validity</v>
      </c>
      <c r="H546" s="35" t="s">
        <v>2140</v>
      </c>
      <c r="I546" s="28">
        <v>70461</v>
      </c>
      <c r="J546" s="35" t="s">
        <v>1999</v>
      </c>
      <c r="K546" s="28" t="s">
        <v>46</v>
      </c>
      <c r="L546" s="28">
        <v>3</v>
      </c>
      <c r="M546" s="31">
        <v>47</v>
      </c>
      <c r="N546" s="32">
        <v>0.1</v>
      </c>
      <c r="O546" s="32">
        <v>0</v>
      </c>
      <c r="P546" s="47">
        <v>2.6</v>
      </c>
      <c r="Q546" s="33">
        <v>173.24</v>
      </c>
      <c r="R546" s="31" t="s">
        <v>8</v>
      </c>
      <c r="S546" s="31" t="s">
        <v>8</v>
      </c>
      <c r="T546" s="31" t="s">
        <v>8</v>
      </c>
      <c r="U546" s="47"/>
      <c r="V546" s="34" t="s">
        <v>8</v>
      </c>
      <c r="W546" s="31" t="s">
        <v>8</v>
      </c>
      <c r="X546" s="31" t="s">
        <v>8</v>
      </c>
      <c r="Y546" s="44"/>
      <c r="Z546" s="13"/>
    </row>
    <row r="547" spans="1:26" ht="29.1" customHeight="1" x14ac:dyDescent="0.35">
      <c r="A547" s="29" t="s">
        <v>2141</v>
      </c>
      <c r="B547" s="28" t="s">
        <v>210</v>
      </c>
      <c r="C547" s="28" t="s">
        <v>1934</v>
      </c>
      <c r="D547" s="30" t="s">
        <v>2142</v>
      </c>
      <c r="E547" s="111" t="str">
        <f t="shared" si="24"/>
        <v>Less than 100 Claims - lower validity</v>
      </c>
      <c r="F547" s="111" t="str">
        <f t="shared" si="25"/>
        <v>Less than 100 Claims - lower validity</v>
      </c>
      <c r="G547" s="111" t="str">
        <f t="shared" si="26"/>
        <v>More than 100 Claims  - higher validity</v>
      </c>
      <c r="H547" s="35" t="s">
        <v>2143</v>
      </c>
      <c r="I547" s="28">
        <v>70508</v>
      </c>
      <c r="J547" s="28" t="s">
        <v>131</v>
      </c>
      <c r="K547" s="28" t="s">
        <v>46</v>
      </c>
      <c r="L547" s="28">
        <v>3</v>
      </c>
      <c r="M547" s="31">
        <v>214</v>
      </c>
      <c r="N547" s="32">
        <v>0.3</v>
      </c>
      <c r="O547" s="32">
        <v>0.1</v>
      </c>
      <c r="P547" s="47">
        <v>3.51</v>
      </c>
      <c r="Q547" s="33">
        <v>224.63</v>
      </c>
      <c r="R547" s="31">
        <v>22</v>
      </c>
      <c r="S547" s="32">
        <v>0.3</v>
      </c>
      <c r="T547" s="32">
        <v>0.1</v>
      </c>
      <c r="U547" s="47">
        <v>1.95</v>
      </c>
      <c r="V547" s="34">
        <v>11051</v>
      </c>
      <c r="W547" s="32">
        <v>0.5</v>
      </c>
      <c r="X547" s="32">
        <v>0.2</v>
      </c>
      <c r="Y547" s="44">
        <v>2.52</v>
      </c>
      <c r="Z547" s="13"/>
    </row>
    <row r="548" spans="1:26" ht="29.1" customHeight="1" x14ac:dyDescent="0.35">
      <c r="A548" s="29" t="s">
        <v>2144</v>
      </c>
      <c r="B548" s="28" t="s">
        <v>2147</v>
      </c>
      <c r="C548" s="28" t="s">
        <v>1934</v>
      </c>
      <c r="D548" s="30" t="s">
        <v>2145</v>
      </c>
      <c r="E548" s="111" t="str">
        <f t="shared" si="24"/>
        <v>Less than 100 Claims - lower validity</v>
      </c>
      <c r="F548" s="111" t="str">
        <f t="shared" si="25"/>
        <v>Less than 100 Claims - lower validity</v>
      </c>
      <c r="G548" s="111" t="str">
        <f t="shared" si="26"/>
        <v>More than 100 Claims  - higher validity</v>
      </c>
      <c r="H548" s="28" t="s">
        <v>2146</v>
      </c>
      <c r="I548" s="28">
        <v>71111</v>
      </c>
      <c r="J548" s="35" t="s">
        <v>2075</v>
      </c>
      <c r="K548" s="28" t="s">
        <v>46</v>
      </c>
      <c r="L548" s="28">
        <v>4</v>
      </c>
      <c r="M548" s="31">
        <v>101</v>
      </c>
      <c r="N548" s="32">
        <v>0.1</v>
      </c>
      <c r="O548" s="32">
        <v>0</v>
      </c>
      <c r="P548" s="47">
        <v>2.8</v>
      </c>
      <c r="Q548" s="33">
        <v>191.76</v>
      </c>
      <c r="R548" s="31" t="s">
        <v>8</v>
      </c>
      <c r="S548" s="31" t="s">
        <v>8</v>
      </c>
      <c r="T548" s="31" t="s">
        <v>8</v>
      </c>
      <c r="U548" s="47"/>
      <c r="V548" s="34" t="s">
        <v>8</v>
      </c>
      <c r="W548" s="31" t="s">
        <v>8</v>
      </c>
      <c r="X548" s="31" t="s">
        <v>8</v>
      </c>
      <c r="Y548" s="44"/>
      <c r="Z548" s="13"/>
    </row>
    <row r="549" spans="1:26" ht="29.1" customHeight="1" x14ac:dyDescent="0.35">
      <c r="A549" s="29" t="s">
        <v>2148</v>
      </c>
      <c r="B549" s="28" t="s">
        <v>1956</v>
      </c>
      <c r="C549" s="28" t="s">
        <v>1934</v>
      </c>
      <c r="D549" s="30" t="s">
        <v>2149</v>
      </c>
      <c r="E549" s="111" t="str">
        <f t="shared" si="24"/>
        <v>Less than 100 Claims - lower validity</v>
      </c>
      <c r="F549" s="111" t="str">
        <f t="shared" si="25"/>
        <v>Less than 100 Claims - lower validity</v>
      </c>
      <c r="G549" s="111" t="str">
        <f t="shared" si="26"/>
        <v>Less than 100 Claims - lower validity</v>
      </c>
      <c r="H549" s="28" t="s">
        <v>2150</v>
      </c>
      <c r="I549" s="28">
        <v>70360</v>
      </c>
      <c r="J549" s="28" t="s">
        <v>79</v>
      </c>
      <c r="K549" s="28" t="s">
        <v>46</v>
      </c>
      <c r="L549" s="28" t="s">
        <v>140</v>
      </c>
      <c r="M549" s="31">
        <v>29</v>
      </c>
      <c r="N549" s="32">
        <v>0</v>
      </c>
      <c r="O549" s="32">
        <v>0</v>
      </c>
      <c r="P549" s="47">
        <v>1.1200000000000001</v>
      </c>
      <c r="Q549" s="33">
        <v>66.98</v>
      </c>
      <c r="R549" s="31" t="s">
        <v>8</v>
      </c>
      <c r="S549" s="31" t="s">
        <v>8</v>
      </c>
      <c r="T549" s="31" t="s">
        <v>8</v>
      </c>
      <c r="U549" s="47"/>
      <c r="V549" s="34" t="s">
        <v>8</v>
      </c>
      <c r="W549" s="31" t="s">
        <v>8</v>
      </c>
      <c r="X549" s="31" t="s">
        <v>8</v>
      </c>
      <c r="Y549" s="44"/>
      <c r="Z549" s="13"/>
    </row>
    <row r="550" spans="1:26" ht="58.15" customHeight="1" x14ac:dyDescent="0.35">
      <c r="A550" s="29" t="s">
        <v>2151</v>
      </c>
      <c r="B550" s="28" t="s">
        <v>2154</v>
      </c>
      <c r="C550" s="28" t="s">
        <v>1934</v>
      </c>
      <c r="D550" s="36" t="s">
        <v>2152</v>
      </c>
      <c r="E550" s="111" t="str">
        <f t="shared" si="24"/>
        <v>Less than 100 Claims - lower validity</v>
      </c>
      <c r="F550" s="111" t="str">
        <f t="shared" si="25"/>
        <v>Less than 100 Claims - lower validity</v>
      </c>
      <c r="G550" s="111" t="str">
        <f t="shared" si="26"/>
        <v>More than 100 Claims  - higher validity</v>
      </c>
      <c r="H550" s="35" t="s">
        <v>2153</v>
      </c>
      <c r="I550" s="28">
        <v>70737</v>
      </c>
      <c r="J550" s="35" t="s">
        <v>2041</v>
      </c>
      <c r="K550" s="28" t="s">
        <v>46</v>
      </c>
      <c r="L550" s="28">
        <v>4</v>
      </c>
      <c r="M550" s="31">
        <v>2307</v>
      </c>
      <c r="N550" s="32">
        <v>1.7</v>
      </c>
      <c r="O550" s="32">
        <v>0.5</v>
      </c>
      <c r="P550" s="47">
        <v>3.23</v>
      </c>
      <c r="Q550" s="33">
        <v>208.89</v>
      </c>
      <c r="R550" s="31">
        <v>32</v>
      </c>
      <c r="S550" s="32">
        <v>0.5</v>
      </c>
      <c r="T550" s="32">
        <v>0.2</v>
      </c>
      <c r="U550" s="47">
        <v>2.81</v>
      </c>
      <c r="V550" s="34">
        <v>15268</v>
      </c>
      <c r="W550" s="32">
        <v>2.2999999999999998</v>
      </c>
      <c r="X550" s="32">
        <v>0.7</v>
      </c>
      <c r="Y550" s="44">
        <v>3.12</v>
      </c>
      <c r="Z550" s="13"/>
    </row>
    <row r="551" spans="1:26" ht="29.1" customHeight="1" x14ac:dyDescent="0.35">
      <c r="A551" s="29" t="s">
        <v>2155</v>
      </c>
      <c r="B551" s="28" t="s">
        <v>2088</v>
      </c>
      <c r="C551" s="28" t="s">
        <v>1934</v>
      </c>
      <c r="D551" s="30" t="s">
        <v>2156</v>
      </c>
      <c r="E551" s="111" t="str">
        <f t="shared" si="24"/>
        <v>Less than 100 Claims - lower validity</v>
      </c>
      <c r="F551" s="111" t="str">
        <f t="shared" si="25"/>
        <v>Less than 100 Claims - lower validity</v>
      </c>
      <c r="G551" s="111" t="str">
        <f t="shared" si="26"/>
        <v>Less than 100 Claims - lower validity</v>
      </c>
      <c r="H551" s="35" t="s">
        <v>2157</v>
      </c>
      <c r="I551" s="28">
        <v>71201</v>
      </c>
      <c r="J551" s="28" t="s">
        <v>79</v>
      </c>
      <c r="K551" s="28" t="s">
        <v>46</v>
      </c>
      <c r="L551" s="28" t="s">
        <v>140</v>
      </c>
      <c r="M551" s="31">
        <v>11</v>
      </c>
      <c r="N551" s="32">
        <v>0</v>
      </c>
      <c r="O551" s="32">
        <v>0</v>
      </c>
      <c r="P551" s="47">
        <v>2.23</v>
      </c>
      <c r="Q551" s="33">
        <v>163.84</v>
      </c>
      <c r="R551" s="31" t="s">
        <v>8</v>
      </c>
      <c r="S551" s="31" t="s">
        <v>8</v>
      </c>
      <c r="T551" s="31" t="s">
        <v>8</v>
      </c>
      <c r="U551" s="47"/>
      <c r="V551" s="34" t="s">
        <v>8</v>
      </c>
      <c r="W551" s="31" t="s">
        <v>8</v>
      </c>
      <c r="X551" s="31" t="s">
        <v>8</v>
      </c>
      <c r="Y551" s="44"/>
      <c r="Z551" s="13"/>
    </row>
    <row r="552" spans="1:26" ht="29.1" customHeight="1" x14ac:dyDescent="0.35">
      <c r="A552" s="29" t="s">
        <v>2158</v>
      </c>
      <c r="B552" s="28" t="s">
        <v>2161</v>
      </c>
      <c r="C552" s="28" t="s">
        <v>1934</v>
      </c>
      <c r="D552" s="30" t="s">
        <v>2159</v>
      </c>
      <c r="E552" s="111" t="str">
        <f t="shared" si="24"/>
        <v>Less than 100 Claims - lower validity</v>
      </c>
      <c r="F552" s="111" t="str">
        <f t="shared" si="25"/>
        <v>Less than 100 Claims - lower validity</v>
      </c>
      <c r="G552" s="111" t="str">
        <f t="shared" si="26"/>
        <v>Less than 100 Claims - lower validity</v>
      </c>
      <c r="H552" s="28" t="s">
        <v>2160</v>
      </c>
      <c r="I552" s="28">
        <v>70445</v>
      </c>
      <c r="J552" s="28" t="s">
        <v>79</v>
      </c>
      <c r="K552" s="28" t="s">
        <v>46</v>
      </c>
      <c r="L552" s="28" t="s">
        <v>140</v>
      </c>
      <c r="M552" s="31">
        <v>31</v>
      </c>
      <c r="N552" s="32">
        <v>0.1</v>
      </c>
      <c r="O552" s="32">
        <v>0</v>
      </c>
      <c r="P552" s="47">
        <v>1.69</v>
      </c>
      <c r="Q552" s="33">
        <v>112.14</v>
      </c>
      <c r="R552" s="31" t="s">
        <v>8</v>
      </c>
      <c r="S552" s="31" t="s">
        <v>8</v>
      </c>
      <c r="T552" s="31" t="s">
        <v>8</v>
      </c>
      <c r="U552" s="47"/>
      <c r="V552" s="34" t="s">
        <v>8</v>
      </c>
      <c r="W552" s="31" t="s">
        <v>8</v>
      </c>
      <c r="X552" s="31" t="s">
        <v>8</v>
      </c>
      <c r="Y552" s="44"/>
      <c r="Z552" s="13"/>
    </row>
    <row r="553" spans="1:26" ht="43.15" customHeight="1" x14ac:dyDescent="0.35">
      <c r="A553" s="29" t="s">
        <v>2162</v>
      </c>
      <c r="B553" s="28" t="s">
        <v>2040</v>
      </c>
      <c r="C553" s="28" t="s">
        <v>1934</v>
      </c>
      <c r="D553" s="30" t="s">
        <v>2163</v>
      </c>
      <c r="E553" s="111" t="str">
        <f t="shared" si="24"/>
        <v>Less than 100 Claims - lower validity</v>
      </c>
      <c r="F553" s="111" t="str">
        <f t="shared" si="25"/>
        <v>Less than 100 Claims - lower validity</v>
      </c>
      <c r="G553" s="111" t="str">
        <f t="shared" si="26"/>
        <v>More than 100 Claims  - higher validity</v>
      </c>
      <c r="H553" s="35" t="s">
        <v>2164</v>
      </c>
      <c r="I553" s="28">
        <v>70810</v>
      </c>
      <c r="J553" s="28" t="s">
        <v>79</v>
      </c>
      <c r="K553" s="28" t="s">
        <v>46</v>
      </c>
      <c r="L553" s="28" t="s">
        <v>140</v>
      </c>
      <c r="M553" s="31">
        <v>563</v>
      </c>
      <c r="N553" s="32">
        <v>1.3</v>
      </c>
      <c r="O553" s="32">
        <v>1</v>
      </c>
      <c r="P553" s="47">
        <v>1.39</v>
      </c>
      <c r="Q553" s="33">
        <v>86.73</v>
      </c>
      <c r="R553" s="31">
        <v>13</v>
      </c>
      <c r="S553" s="32">
        <v>0.2</v>
      </c>
      <c r="T553" s="32">
        <v>0.1</v>
      </c>
      <c r="U553" s="47">
        <v>1.71</v>
      </c>
      <c r="V553" s="34">
        <v>9047</v>
      </c>
      <c r="W553" s="32">
        <v>1.5</v>
      </c>
      <c r="X553" s="32">
        <v>1.1000000000000001</v>
      </c>
      <c r="Y553" s="44">
        <v>1.42</v>
      </c>
      <c r="Z553" s="13"/>
    </row>
    <row r="554" spans="1:26" ht="29.1" customHeight="1" x14ac:dyDescent="0.35">
      <c r="A554" s="29" t="s">
        <v>2165</v>
      </c>
      <c r="B554" s="28" t="s">
        <v>210</v>
      </c>
      <c r="C554" s="28" t="s">
        <v>1934</v>
      </c>
      <c r="D554" s="30" t="s">
        <v>2166</v>
      </c>
      <c r="E554" s="111" t="str">
        <f t="shared" si="24"/>
        <v>Less than 100 Claims - lower validity</v>
      </c>
      <c r="F554" s="111" t="str">
        <f t="shared" si="25"/>
        <v>Less than 100 Claims - lower validity</v>
      </c>
      <c r="G554" s="111" t="str">
        <f t="shared" si="26"/>
        <v>Less than 100 Claims - lower validity</v>
      </c>
      <c r="H554" s="35" t="s">
        <v>2167</v>
      </c>
      <c r="I554" s="28">
        <v>70508</v>
      </c>
      <c r="J554" s="28" t="s">
        <v>79</v>
      </c>
      <c r="K554" s="28" t="s">
        <v>46</v>
      </c>
      <c r="L554" s="28">
        <v>5</v>
      </c>
      <c r="M554" s="31">
        <v>49</v>
      </c>
      <c r="N554" s="32">
        <v>0.1</v>
      </c>
      <c r="O554" s="32">
        <v>0.1</v>
      </c>
      <c r="P554" s="47">
        <v>1.19</v>
      </c>
      <c r="Q554" s="33">
        <v>75.59</v>
      </c>
      <c r="R554" s="31" t="s">
        <v>8</v>
      </c>
      <c r="S554" s="31" t="s">
        <v>8</v>
      </c>
      <c r="T554" s="31" t="s">
        <v>8</v>
      </c>
      <c r="U554" s="47"/>
      <c r="V554" s="34" t="s">
        <v>8</v>
      </c>
      <c r="W554" s="31" t="s">
        <v>8</v>
      </c>
      <c r="X554" s="31" t="s">
        <v>8</v>
      </c>
      <c r="Y554" s="44"/>
      <c r="Z554" s="13"/>
    </row>
    <row r="555" spans="1:26" ht="29.1" customHeight="1" x14ac:dyDescent="0.35">
      <c r="A555" s="29" t="s">
        <v>2168</v>
      </c>
      <c r="B555" s="28" t="s">
        <v>210</v>
      </c>
      <c r="C555" s="28" t="s">
        <v>1934</v>
      </c>
      <c r="D555" s="30" t="s">
        <v>2169</v>
      </c>
      <c r="E555" s="111" t="str">
        <f t="shared" si="24"/>
        <v>Less than 100 Claims - lower validity</v>
      </c>
      <c r="F555" s="111" t="str">
        <f t="shared" si="25"/>
        <v>Less than 100 Claims - lower validity</v>
      </c>
      <c r="G555" s="111" t="str">
        <f t="shared" si="26"/>
        <v>Less than 100 Claims - lower validity</v>
      </c>
      <c r="H555" s="35" t="s">
        <v>2170</v>
      </c>
      <c r="I555" s="28">
        <v>70508</v>
      </c>
      <c r="J555" s="35" t="s">
        <v>2171</v>
      </c>
      <c r="K555" s="28" t="s">
        <v>46</v>
      </c>
      <c r="L555" s="28" t="s">
        <v>140</v>
      </c>
      <c r="M555" s="31">
        <v>76</v>
      </c>
      <c r="N555" s="32">
        <v>0.1</v>
      </c>
      <c r="O555" s="32">
        <v>0.1</v>
      </c>
      <c r="P555" s="47">
        <v>1.27</v>
      </c>
      <c r="Q555" s="33">
        <v>84.41</v>
      </c>
      <c r="R555" s="31" t="s">
        <v>8</v>
      </c>
      <c r="S555" s="31" t="s">
        <v>8</v>
      </c>
      <c r="T555" s="31" t="s">
        <v>8</v>
      </c>
      <c r="U555" s="47"/>
      <c r="V555" s="34" t="s">
        <v>8</v>
      </c>
      <c r="W555" s="31" t="s">
        <v>8</v>
      </c>
      <c r="X555" s="31" t="s">
        <v>8</v>
      </c>
      <c r="Y555" s="44"/>
      <c r="Z555" s="13"/>
    </row>
    <row r="556" spans="1:26" ht="29.1" customHeight="1" x14ac:dyDescent="0.35">
      <c r="A556" s="29" t="s">
        <v>2172</v>
      </c>
      <c r="B556" s="28" t="s">
        <v>210</v>
      </c>
      <c r="C556" s="28" t="s">
        <v>1934</v>
      </c>
      <c r="D556" s="30" t="s">
        <v>2173</v>
      </c>
      <c r="E556" s="111" t="str">
        <f t="shared" si="24"/>
        <v>Less than 100 Claims - lower validity</v>
      </c>
      <c r="F556" s="111" t="str">
        <f t="shared" si="25"/>
        <v>Less than 100 Claims - lower validity</v>
      </c>
      <c r="G556" s="111" t="str">
        <f t="shared" si="26"/>
        <v>Less than 100 Claims - lower validity</v>
      </c>
      <c r="H556" s="35" t="s">
        <v>2174</v>
      </c>
      <c r="I556" s="28">
        <v>70508</v>
      </c>
      <c r="J556" s="28" t="s">
        <v>79</v>
      </c>
      <c r="K556" s="28" t="s">
        <v>46</v>
      </c>
      <c r="L556" s="28">
        <v>4</v>
      </c>
      <c r="M556" s="31">
        <v>17</v>
      </c>
      <c r="N556" s="32">
        <v>0</v>
      </c>
      <c r="O556" s="32">
        <v>0</v>
      </c>
      <c r="P556" s="47">
        <v>2.2999999999999998</v>
      </c>
      <c r="Q556" s="33">
        <v>147.19999999999999</v>
      </c>
      <c r="R556" s="31" t="s">
        <v>8</v>
      </c>
      <c r="S556" s="31" t="s">
        <v>8</v>
      </c>
      <c r="T556" s="31" t="s">
        <v>8</v>
      </c>
      <c r="U556" s="47"/>
      <c r="V556" s="34" t="s">
        <v>8</v>
      </c>
      <c r="W556" s="31" t="s">
        <v>8</v>
      </c>
      <c r="X556" s="31" t="s">
        <v>8</v>
      </c>
      <c r="Y556" s="44"/>
      <c r="Z556" s="13"/>
    </row>
    <row r="557" spans="1:26" ht="29.1" customHeight="1" x14ac:dyDescent="0.35">
      <c r="A557" s="29" t="s">
        <v>2175</v>
      </c>
      <c r="B557" s="28" t="s">
        <v>2040</v>
      </c>
      <c r="C557" s="28" t="s">
        <v>1934</v>
      </c>
      <c r="D557" s="30" t="s">
        <v>2176</v>
      </c>
      <c r="E557" s="111" t="str">
        <f t="shared" si="24"/>
        <v>Less than 100 Claims - lower validity</v>
      </c>
      <c r="F557" s="111" t="str">
        <f t="shared" si="25"/>
        <v>Less than 100 Claims - lower validity</v>
      </c>
      <c r="G557" s="111" t="str">
        <f t="shared" si="26"/>
        <v>More than 100 Claims  - higher validity</v>
      </c>
      <c r="H557" s="35" t="s">
        <v>2177</v>
      </c>
      <c r="I557" s="28">
        <v>70810</v>
      </c>
      <c r="J557" s="28" t="s">
        <v>79</v>
      </c>
      <c r="K557" s="28" t="s">
        <v>46</v>
      </c>
      <c r="L557" s="28" t="s">
        <v>140</v>
      </c>
      <c r="M557" s="31">
        <v>161</v>
      </c>
      <c r="N557" s="32">
        <v>0.2</v>
      </c>
      <c r="O557" s="32">
        <v>0.2</v>
      </c>
      <c r="P557" s="47">
        <v>1.49</v>
      </c>
      <c r="Q557" s="33">
        <v>99.01</v>
      </c>
      <c r="R557" s="31">
        <v>28</v>
      </c>
      <c r="S557" s="32">
        <v>0.6</v>
      </c>
      <c r="T557" s="32">
        <v>0.3</v>
      </c>
      <c r="U557" s="47">
        <v>1.84</v>
      </c>
      <c r="V557" s="34">
        <v>9898</v>
      </c>
      <c r="W557" s="32">
        <v>0.9</v>
      </c>
      <c r="X557" s="32">
        <v>0.5</v>
      </c>
      <c r="Y557" s="44">
        <v>1.73</v>
      </c>
      <c r="Z557" s="13"/>
    </row>
    <row r="558" spans="1:26" ht="29.1" customHeight="1" x14ac:dyDescent="0.35">
      <c r="A558" s="29" t="s">
        <v>2178</v>
      </c>
      <c r="B558" s="28" t="s">
        <v>620</v>
      </c>
      <c r="C558" s="28" t="s">
        <v>1934</v>
      </c>
      <c r="D558" s="30" t="s">
        <v>2179</v>
      </c>
      <c r="E558" s="111" t="str">
        <f t="shared" si="24"/>
        <v>Less than 100 Claims - lower validity</v>
      </c>
      <c r="F558" s="111" t="str">
        <f t="shared" si="25"/>
        <v>Less than 100 Claims - lower validity</v>
      </c>
      <c r="G558" s="111" t="str">
        <f t="shared" si="26"/>
        <v>Less than 100 Claims - lower validity</v>
      </c>
      <c r="H558" s="28" t="s">
        <v>2180</v>
      </c>
      <c r="I558" s="28">
        <v>70433</v>
      </c>
      <c r="J558" s="28" t="s">
        <v>79</v>
      </c>
      <c r="K558" s="28" t="s">
        <v>46</v>
      </c>
      <c r="L558" s="28" t="s">
        <v>140</v>
      </c>
      <c r="M558" s="31">
        <v>15</v>
      </c>
      <c r="N558" s="32">
        <v>0</v>
      </c>
      <c r="O558" s="32">
        <v>0</v>
      </c>
      <c r="P558" s="47">
        <v>0.92</v>
      </c>
      <c r="Q558" s="33">
        <v>55.99</v>
      </c>
      <c r="R558" s="31" t="s">
        <v>8</v>
      </c>
      <c r="S558" s="31" t="s">
        <v>8</v>
      </c>
      <c r="T558" s="31" t="s">
        <v>8</v>
      </c>
      <c r="U558" s="47"/>
      <c r="V558" s="34" t="s">
        <v>8</v>
      </c>
      <c r="W558" s="31" t="s">
        <v>8</v>
      </c>
      <c r="X558" s="31" t="s">
        <v>8</v>
      </c>
      <c r="Y558" s="44"/>
      <c r="Z558" s="13"/>
    </row>
    <row r="559" spans="1:26" ht="29.1" customHeight="1" x14ac:dyDescent="0.35">
      <c r="A559" s="29" t="s">
        <v>2181</v>
      </c>
      <c r="B559" s="28" t="s">
        <v>210</v>
      </c>
      <c r="C559" s="28" t="s">
        <v>1934</v>
      </c>
      <c r="D559" s="30" t="s">
        <v>2182</v>
      </c>
      <c r="E559" s="111" t="str">
        <f t="shared" si="24"/>
        <v>Less than 100 Claims - lower validity</v>
      </c>
      <c r="F559" s="111" t="str">
        <f t="shared" si="25"/>
        <v>Less than 100 Claims - lower validity</v>
      </c>
      <c r="G559" s="111" t="str">
        <f t="shared" si="26"/>
        <v>Less than 100 Claims - lower validity</v>
      </c>
      <c r="H559" s="35" t="s">
        <v>2183</v>
      </c>
      <c r="I559" s="28">
        <v>70503</v>
      </c>
      <c r="J559" s="35" t="s">
        <v>1935</v>
      </c>
      <c r="K559" s="28" t="s">
        <v>46</v>
      </c>
      <c r="L559" s="28" t="s">
        <v>140</v>
      </c>
      <c r="M559" s="31">
        <v>33</v>
      </c>
      <c r="N559" s="32">
        <v>0.1</v>
      </c>
      <c r="O559" s="32">
        <v>0.1</v>
      </c>
      <c r="P559" s="47">
        <v>2.0099999999999998</v>
      </c>
      <c r="Q559" s="33">
        <v>129.34</v>
      </c>
      <c r="R559" s="31" t="s">
        <v>8</v>
      </c>
      <c r="S559" s="31" t="s">
        <v>8</v>
      </c>
      <c r="T559" s="31" t="s">
        <v>8</v>
      </c>
      <c r="U559" s="47"/>
      <c r="V559" s="34" t="s">
        <v>8</v>
      </c>
      <c r="W559" s="31" t="s">
        <v>8</v>
      </c>
      <c r="X559" s="31" t="s">
        <v>8</v>
      </c>
      <c r="Y559" s="44"/>
      <c r="Z559" s="13"/>
    </row>
    <row r="560" spans="1:26" ht="29.1" customHeight="1" x14ac:dyDescent="0.35">
      <c r="A560" s="29" t="s">
        <v>2184</v>
      </c>
      <c r="B560" s="28" t="s">
        <v>2187</v>
      </c>
      <c r="C560" s="28" t="s">
        <v>1934</v>
      </c>
      <c r="D560" s="30" t="s">
        <v>2185</v>
      </c>
      <c r="E560" s="111" t="str">
        <f t="shared" si="24"/>
        <v>Less than 100 Claims - lower validity</v>
      </c>
      <c r="F560" s="111" t="str">
        <f t="shared" si="25"/>
        <v>Less than 100 Claims - lower validity</v>
      </c>
      <c r="G560" s="111" t="str">
        <f t="shared" si="26"/>
        <v>More than 100 Claims  - higher validity</v>
      </c>
      <c r="H560" s="35" t="s">
        <v>2186</v>
      </c>
      <c r="I560" s="28">
        <v>70065</v>
      </c>
      <c r="J560" s="35" t="s">
        <v>1999</v>
      </c>
      <c r="K560" s="28" t="s">
        <v>46</v>
      </c>
      <c r="L560" s="28">
        <v>2</v>
      </c>
      <c r="M560" s="31">
        <v>670</v>
      </c>
      <c r="N560" s="32">
        <v>0.5</v>
      </c>
      <c r="O560" s="32">
        <v>0.2</v>
      </c>
      <c r="P560" s="47">
        <v>2.59</v>
      </c>
      <c r="Q560" s="33">
        <v>172.03</v>
      </c>
      <c r="R560" s="31">
        <v>18</v>
      </c>
      <c r="S560" s="32">
        <v>0.3</v>
      </c>
      <c r="T560" s="32">
        <v>0.2</v>
      </c>
      <c r="U560" s="47">
        <v>1.67</v>
      </c>
      <c r="V560" s="34">
        <v>12951</v>
      </c>
      <c r="W560" s="32">
        <v>0.8</v>
      </c>
      <c r="X560" s="32">
        <v>0.4</v>
      </c>
      <c r="Y560" s="44">
        <v>2.16</v>
      </c>
      <c r="Z560" s="13"/>
    </row>
    <row r="561" spans="1:26" ht="29.1" customHeight="1" x14ac:dyDescent="0.35">
      <c r="A561" s="29" t="s">
        <v>2188</v>
      </c>
      <c r="B561" s="28" t="s">
        <v>2119</v>
      </c>
      <c r="C561" s="28" t="s">
        <v>1934</v>
      </c>
      <c r="D561" s="30" t="s">
        <v>2189</v>
      </c>
      <c r="E561" s="111" t="str">
        <f t="shared" si="24"/>
        <v>Less than 100 Claims - lower validity</v>
      </c>
      <c r="F561" s="111" t="str">
        <f t="shared" si="25"/>
        <v>Less than 100 Claims - lower validity</v>
      </c>
      <c r="G561" s="111" t="str">
        <f t="shared" si="26"/>
        <v>Less than 100 Claims - lower validity</v>
      </c>
      <c r="H561" s="35" t="s">
        <v>2190</v>
      </c>
      <c r="I561" s="28">
        <v>71446</v>
      </c>
      <c r="J561" s="28" t="s">
        <v>79</v>
      </c>
      <c r="K561" s="28" t="s">
        <v>46</v>
      </c>
      <c r="L561" s="28" t="s">
        <v>140</v>
      </c>
      <c r="M561" s="31">
        <v>20</v>
      </c>
      <c r="N561" s="32">
        <v>0</v>
      </c>
      <c r="O561" s="32">
        <v>0</v>
      </c>
      <c r="P561" s="47">
        <v>0.92</v>
      </c>
      <c r="Q561" s="33">
        <v>56.85</v>
      </c>
      <c r="R561" s="31" t="s">
        <v>8</v>
      </c>
      <c r="S561" s="31" t="s">
        <v>8</v>
      </c>
      <c r="T561" s="31" t="s">
        <v>8</v>
      </c>
      <c r="U561" s="47"/>
      <c r="V561" s="34" t="s">
        <v>8</v>
      </c>
      <c r="W561" s="31" t="s">
        <v>8</v>
      </c>
      <c r="X561" s="31" t="s">
        <v>8</v>
      </c>
      <c r="Y561" s="44"/>
      <c r="Z561" s="13"/>
    </row>
    <row r="562" spans="1:26" ht="29.1" customHeight="1" x14ac:dyDescent="0.35">
      <c r="A562" s="29" t="s">
        <v>2191</v>
      </c>
      <c r="B562" s="28" t="s">
        <v>1976</v>
      </c>
      <c r="C562" s="28" t="s">
        <v>1934</v>
      </c>
      <c r="D562" s="30" t="s">
        <v>2192</v>
      </c>
      <c r="E562" s="111" t="str">
        <f t="shared" si="24"/>
        <v>Less than 100 Claims - lower validity</v>
      </c>
      <c r="F562" s="111" t="str">
        <f t="shared" si="25"/>
        <v>Less than 100 Claims - lower validity</v>
      </c>
      <c r="G562" s="111" t="str">
        <f t="shared" si="26"/>
        <v>More than 100 Claims  - higher validity</v>
      </c>
      <c r="H562" s="28" t="s">
        <v>2193</v>
      </c>
      <c r="I562" s="28">
        <v>71301</v>
      </c>
      <c r="J562" s="28" t="s">
        <v>79</v>
      </c>
      <c r="K562" s="28" t="s">
        <v>46</v>
      </c>
      <c r="L562" s="28">
        <v>5</v>
      </c>
      <c r="M562" s="31">
        <v>102</v>
      </c>
      <c r="N562" s="32">
        <v>0.1</v>
      </c>
      <c r="O562" s="32">
        <v>0.1</v>
      </c>
      <c r="P562" s="47">
        <v>0.9</v>
      </c>
      <c r="Q562" s="33">
        <v>58.74</v>
      </c>
      <c r="R562" s="31" t="s">
        <v>8</v>
      </c>
      <c r="S562" s="31" t="s">
        <v>8</v>
      </c>
      <c r="T562" s="31" t="s">
        <v>8</v>
      </c>
      <c r="U562" s="47"/>
      <c r="V562" s="34" t="s">
        <v>8</v>
      </c>
      <c r="W562" s="31" t="s">
        <v>8</v>
      </c>
      <c r="X562" s="31" t="s">
        <v>8</v>
      </c>
      <c r="Y562" s="44"/>
      <c r="Z562" s="13"/>
    </row>
    <row r="563" spans="1:26" ht="29.1" customHeight="1" x14ac:dyDescent="0.35">
      <c r="A563" s="29" t="s">
        <v>2194</v>
      </c>
      <c r="B563" s="28" t="s">
        <v>1209</v>
      </c>
      <c r="C563" s="28" t="s">
        <v>1934</v>
      </c>
      <c r="D563" s="30" t="s">
        <v>2195</v>
      </c>
      <c r="E563" s="111" t="str">
        <f t="shared" si="24"/>
        <v>Less than 100 Claims - lower validity</v>
      </c>
      <c r="F563" s="111" t="str">
        <f t="shared" si="25"/>
        <v>Less than 100 Claims - lower validity</v>
      </c>
      <c r="G563" s="111" t="str">
        <f t="shared" si="26"/>
        <v>More than 100 Claims  - higher validity</v>
      </c>
      <c r="H563" s="35" t="s">
        <v>2196</v>
      </c>
      <c r="I563" s="28">
        <v>70403</v>
      </c>
      <c r="J563" s="28" t="s">
        <v>79</v>
      </c>
      <c r="K563" s="28" t="s">
        <v>46</v>
      </c>
      <c r="L563" s="28" t="s">
        <v>140</v>
      </c>
      <c r="M563" s="31">
        <v>149</v>
      </c>
      <c r="N563" s="32">
        <v>0.2</v>
      </c>
      <c r="O563" s="32">
        <v>0.1</v>
      </c>
      <c r="P563" s="47">
        <v>1.19</v>
      </c>
      <c r="Q563" s="33">
        <v>80.540000000000006</v>
      </c>
      <c r="R563" s="31" t="s">
        <v>8</v>
      </c>
      <c r="S563" s="31" t="s">
        <v>8</v>
      </c>
      <c r="T563" s="31" t="s">
        <v>8</v>
      </c>
      <c r="U563" s="47"/>
      <c r="V563" s="34" t="s">
        <v>8</v>
      </c>
      <c r="W563" s="31" t="s">
        <v>8</v>
      </c>
      <c r="X563" s="31" t="s">
        <v>8</v>
      </c>
      <c r="Y563" s="44"/>
      <c r="Z563" s="13"/>
    </row>
    <row r="564" spans="1:26" ht="29.1" customHeight="1" x14ac:dyDescent="0.35">
      <c r="A564" s="29" t="s">
        <v>2197</v>
      </c>
      <c r="B564" s="28" t="s">
        <v>2200</v>
      </c>
      <c r="C564" s="28" t="s">
        <v>1934</v>
      </c>
      <c r="D564" s="30" t="s">
        <v>2198</v>
      </c>
      <c r="E564" s="111" t="str">
        <f t="shared" si="24"/>
        <v>Less than 100 Claims - lower validity</v>
      </c>
      <c r="F564" s="111" t="str">
        <f t="shared" si="25"/>
        <v>Less than 100 Claims - lower validity</v>
      </c>
      <c r="G564" s="111" t="str">
        <f t="shared" si="26"/>
        <v>Less than 100 Claims - lower validity</v>
      </c>
      <c r="H564" s="35" t="s">
        <v>2199</v>
      </c>
      <c r="I564" s="28">
        <v>70043</v>
      </c>
      <c r="J564" s="28" t="s">
        <v>79</v>
      </c>
      <c r="K564" s="28" t="s">
        <v>46</v>
      </c>
      <c r="L564" s="28">
        <v>2</v>
      </c>
      <c r="M564" s="31">
        <v>13</v>
      </c>
      <c r="N564" s="32">
        <v>0</v>
      </c>
      <c r="O564" s="32">
        <v>0</v>
      </c>
      <c r="P564" s="47">
        <v>2.06</v>
      </c>
      <c r="Q564" s="33">
        <v>138.37</v>
      </c>
      <c r="R564" s="31" t="s">
        <v>8</v>
      </c>
      <c r="S564" s="31" t="s">
        <v>8</v>
      </c>
      <c r="T564" s="31" t="s">
        <v>8</v>
      </c>
      <c r="U564" s="47"/>
      <c r="V564" s="34" t="s">
        <v>8</v>
      </c>
      <c r="W564" s="31" t="s">
        <v>8</v>
      </c>
      <c r="X564" s="31" t="s">
        <v>8</v>
      </c>
      <c r="Y564" s="44"/>
      <c r="Z564" s="13"/>
    </row>
    <row r="565" spans="1:26" ht="29.1" customHeight="1" x14ac:dyDescent="0.35">
      <c r="A565" s="29" t="s">
        <v>2201</v>
      </c>
      <c r="B565" s="28" t="s">
        <v>1626</v>
      </c>
      <c r="C565" s="28" t="s">
        <v>1934</v>
      </c>
      <c r="D565" s="30" t="s">
        <v>2202</v>
      </c>
      <c r="E565" s="111" t="str">
        <f t="shared" si="24"/>
        <v>Less than 100 Claims - lower validity</v>
      </c>
      <c r="F565" s="111" t="str">
        <f t="shared" si="25"/>
        <v>Less than 100 Claims - lower validity</v>
      </c>
      <c r="G565" s="111" t="str">
        <f t="shared" si="26"/>
        <v>Less than 100 Claims - lower validity</v>
      </c>
      <c r="H565" s="28" t="s">
        <v>2203</v>
      </c>
      <c r="I565" s="28">
        <v>70441</v>
      </c>
      <c r="J565" s="28" t="s">
        <v>235</v>
      </c>
      <c r="K565" s="28" t="s">
        <v>236</v>
      </c>
      <c r="L565" s="28" t="s">
        <v>140</v>
      </c>
      <c r="M565" s="31">
        <v>86</v>
      </c>
      <c r="N565" s="32">
        <v>0</v>
      </c>
      <c r="O565" s="32">
        <v>0</v>
      </c>
      <c r="P565" s="47">
        <v>0.57999999999999996</v>
      </c>
      <c r="Q565" s="33">
        <v>116.79</v>
      </c>
      <c r="R565" s="31" t="s">
        <v>8</v>
      </c>
      <c r="S565" s="31" t="s">
        <v>8</v>
      </c>
      <c r="T565" s="31" t="s">
        <v>8</v>
      </c>
      <c r="U565" s="47"/>
      <c r="V565" s="34" t="s">
        <v>8</v>
      </c>
      <c r="W565" s="31" t="s">
        <v>8</v>
      </c>
      <c r="X565" s="31" t="s">
        <v>8</v>
      </c>
      <c r="Y565" s="44"/>
      <c r="Z565" s="13"/>
    </row>
    <row r="566" spans="1:26" ht="29.1" customHeight="1" x14ac:dyDescent="0.35">
      <c r="A566" s="29" t="s">
        <v>2204</v>
      </c>
      <c r="B566" s="28" t="s">
        <v>2207</v>
      </c>
      <c r="C566" s="28" t="s">
        <v>1934</v>
      </c>
      <c r="D566" s="36" t="s">
        <v>2205</v>
      </c>
      <c r="E566" s="111" t="str">
        <f t="shared" si="24"/>
        <v>Less than 100 Claims - lower validity</v>
      </c>
      <c r="F566" s="111" t="str">
        <f t="shared" si="25"/>
        <v>Less than 100 Claims - lower validity</v>
      </c>
      <c r="G566" s="111" t="str">
        <f t="shared" si="26"/>
        <v>More than 100 Claims  - higher validity</v>
      </c>
      <c r="H566" s="35" t="s">
        <v>2206</v>
      </c>
      <c r="I566" s="28">
        <v>70517</v>
      </c>
      <c r="J566" s="35" t="s">
        <v>1935</v>
      </c>
      <c r="K566" s="28" t="s">
        <v>236</v>
      </c>
      <c r="L566" s="28" t="s">
        <v>140</v>
      </c>
      <c r="M566" s="31">
        <v>101</v>
      </c>
      <c r="N566" s="32">
        <v>0.1</v>
      </c>
      <c r="O566" s="32">
        <v>0</v>
      </c>
      <c r="P566" s="47">
        <v>1.87</v>
      </c>
      <c r="Q566" s="33">
        <v>233.15</v>
      </c>
      <c r="R566" s="31" t="s">
        <v>8</v>
      </c>
      <c r="S566" s="31" t="s">
        <v>8</v>
      </c>
      <c r="T566" s="31" t="s">
        <v>8</v>
      </c>
      <c r="U566" s="47"/>
      <c r="V566" s="34" t="s">
        <v>8</v>
      </c>
      <c r="W566" s="31" t="s">
        <v>8</v>
      </c>
      <c r="X566" s="31" t="s">
        <v>8</v>
      </c>
      <c r="Y566" s="44"/>
      <c r="Z566" s="13"/>
    </row>
    <row r="567" spans="1:26" ht="58.15" customHeight="1" x14ac:dyDescent="0.35">
      <c r="A567" s="29" t="s">
        <v>2208</v>
      </c>
      <c r="B567" s="28" t="s">
        <v>2211</v>
      </c>
      <c r="C567" s="28" t="s">
        <v>1934</v>
      </c>
      <c r="D567" s="30" t="s">
        <v>2209</v>
      </c>
      <c r="E567" s="111" t="str">
        <f t="shared" si="24"/>
        <v>Less than 100 Claims - lower validity</v>
      </c>
      <c r="F567" s="111" t="str">
        <f t="shared" si="25"/>
        <v>Less than 100 Claims - lower validity</v>
      </c>
      <c r="G567" s="111" t="str">
        <f t="shared" si="26"/>
        <v>More than 100 Claims  - higher validity</v>
      </c>
      <c r="H567" s="28" t="s">
        <v>2210</v>
      </c>
      <c r="I567" s="28">
        <v>70390</v>
      </c>
      <c r="J567" s="35" t="s">
        <v>2041</v>
      </c>
      <c r="K567" s="28" t="s">
        <v>236</v>
      </c>
      <c r="L567" s="28" t="s">
        <v>140</v>
      </c>
      <c r="M567" s="31">
        <v>224</v>
      </c>
      <c r="N567" s="32">
        <v>0.1</v>
      </c>
      <c r="O567" s="32">
        <v>0.1</v>
      </c>
      <c r="P567" s="47">
        <v>0.81</v>
      </c>
      <c r="Q567" s="33">
        <v>196.65</v>
      </c>
      <c r="R567" s="31" t="s">
        <v>8</v>
      </c>
      <c r="S567" s="31" t="s">
        <v>8</v>
      </c>
      <c r="T567" s="31" t="s">
        <v>8</v>
      </c>
      <c r="U567" s="47"/>
      <c r="V567" s="34" t="s">
        <v>8</v>
      </c>
      <c r="W567" s="31" t="s">
        <v>8</v>
      </c>
      <c r="X567" s="31" t="s">
        <v>8</v>
      </c>
      <c r="Y567" s="44"/>
      <c r="Z567" s="13"/>
    </row>
    <row r="568" spans="1:26" ht="29.1" customHeight="1" x14ac:dyDescent="0.35">
      <c r="A568" s="29" t="s">
        <v>2212</v>
      </c>
      <c r="B568" s="28" t="s">
        <v>2215</v>
      </c>
      <c r="C568" s="28" t="s">
        <v>1934</v>
      </c>
      <c r="D568" s="30" t="s">
        <v>2213</v>
      </c>
      <c r="E568" s="111" t="str">
        <f t="shared" si="24"/>
        <v>Less than 100 Claims - lower validity</v>
      </c>
      <c r="F568" s="111" t="str">
        <f t="shared" si="25"/>
        <v>Less than 100 Claims - lower validity</v>
      </c>
      <c r="G568" s="111" t="str">
        <f t="shared" si="26"/>
        <v>More than 100 Claims  - higher validity</v>
      </c>
      <c r="H568" s="28" t="s">
        <v>2214</v>
      </c>
      <c r="I568" s="28">
        <v>70071</v>
      </c>
      <c r="J568" s="28" t="s">
        <v>235</v>
      </c>
      <c r="K568" s="28" t="s">
        <v>236</v>
      </c>
      <c r="L568" s="28">
        <v>3</v>
      </c>
      <c r="M568" s="31">
        <v>425</v>
      </c>
      <c r="N568" s="32">
        <v>0.2</v>
      </c>
      <c r="O568" s="32">
        <v>0.1</v>
      </c>
      <c r="P568" s="47">
        <v>1.53</v>
      </c>
      <c r="Q568" s="33">
        <v>129.65</v>
      </c>
      <c r="R568" s="31" t="s">
        <v>8</v>
      </c>
      <c r="S568" s="31" t="s">
        <v>8</v>
      </c>
      <c r="T568" s="31" t="s">
        <v>8</v>
      </c>
      <c r="U568" s="47"/>
      <c r="V568" s="34" t="s">
        <v>8</v>
      </c>
      <c r="W568" s="31" t="s">
        <v>8</v>
      </c>
      <c r="X568" s="31" t="s">
        <v>8</v>
      </c>
      <c r="Y568" s="44"/>
      <c r="Z568" s="13"/>
    </row>
    <row r="569" spans="1:26" ht="29.1" customHeight="1" x14ac:dyDescent="0.35">
      <c r="A569" s="29" t="s">
        <v>2216</v>
      </c>
      <c r="B569" s="35" t="s">
        <v>2219</v>
      </c>
      <c r="C569" s="28" t="s">
        <v>1934</v>
      </c>
      <c r="D569" s="30" t="s">
        <v>2217</v>
      </c>
      <c r="E569" s="111" t="str">
        <f t="shared" si="24"/>
        <v>Less than 100 Claims - lower validity</v>
      </c>
      <c r="F569" s="111" t="str">
        <f t="shared" si="25"/>
        <v>Less than 100 Claims - lower validity</v>
      </c>
      <c r="G569" s="111" t="str">
        <f t="shared" si="26"/>
        <v>More than 100 Claims  - higher validity</v>
      </c>
      <c r="H569" s="35" t="s">
        <v>2218</v>
      </c>
      <c r="I569" s="28">
        <v>70775</v>
      </c>
      <c r="J569" s="28" t="s">
        <v>235</v>
      </c>
      <c r="K569" s="28" t="s">
        <v>236</v>
      </c>
      <c r="L569" s="28" t="s">
        <v>140</v>
      </c>
      <c r="M569" s="31">
        <v>223</v>
      </c>
      <c r="N569" s="32">
        <v>0.2</v>
      </c>
      <c r="O569" s="32">
        <v>0.3</v>
      </c>
      <c r="P569" s="47">
        <v>0.72</v>
      </c>
      <c r="Q569" s="33">
        <v>374.33</v>
      </c>
      <c r="R569" s="31" t="s">
        <v>8</v>
      </c>
      <c r="S569" s="31" t="s">
        <v>8</v>
      </c>
      <c r="T569" s="31" t="s">
        <v>8</v>
      </c>
      <c r="U569" s="47"/>
      <c r="V569" s="34" t="s">
        <v>8</v>
      </c>
      <c r="W569" s="31" t="s">
        <v>8</v>
      </c>
      <c r="X569" s="31" t="s">
        <v>8</v>
      </c>
      <c r="Y569" s="44"/>
      <c r="Z569" s="13"/>
    </row>
    <row r="570" spans="1:26" ht="29.1" customHeight="1" x14ac:dyDescent="0.35">
      <c r="A570" s="29" t="s">
        <v>2220</v>
      </c>
      <c r="B570" s="28" t="s">
        <v>2223</v>
      </c>
      <c r="C570" s="28" t="s">
        <v>1934</v>
      </c>
      <c r="D570" s="30" t="s">
        <v>2221</v>
      </c>
      <c r="E570" s="111" t="str">
        <f t="shared" si="24"/>
        <v>Less than 100 Claims - lower validity</v>
      </c>
      <c r="F570" s="111" t="str">
        <f t="shared" si="25"/>
        <v>Less than 100 Claims - lower validity</v>
      </c>
      <c r="G570" s="111" t="str">
        <f t="shared" si="26"/>
        <v>More than 100 Claims  - higher validity</v>
      </c>
      <c r="H570" s="28" t="s">
        <v>2222</v>
      </c>
      <c r="I570" s="28">
        <v>70633</v>
      </c>
      <c r="J570" s="28" t="s">
        <v>235</v>
      </c>
      <c r="K570" s="28" t="s">
        <v>236</v>
      </c>
      <c r="L570" s="28" t="s">
        <v>140</v>
      </c>
      <c r="M570" s="31">
        <v>232</v>
      </c>
      <c r="N570" s="32">
        <v>0.1</v>
      </c>
      <c r="O570" s="32">
        <v>0.1</v>
      </c>
      <c r="P570" s="47">
        <v>1.22</v>
      </c>
      <c r="Q570" s="33">
        <v>120.19</v>
      </c>
      <c r="R570" s="31" t="s">
        <v>8</v>
      </c>
      <c r="S570" s="31" t="s">
        <v>8</v>
      </c>
      <c r="T570" s="31" t="s">
        <v>8</v>
      </c>
      <c r="U570" s="47"/>
      <c r="V570" s="34" t="s">
        <v>8</v>
      </c>
      <c r="W570" s="31" t="s">
        <v>8</v>
      </c>
      <c r="X570" s="31" t="s">
        <v>8</v>
      </c>
      <c r="Y570" s="44"/>
      <c r="Z570" s="13"/>
    </row>
    <row r="571" spans="1:26" ht="29.1" customHeight="1" x14ac:dyDescent="0.35">
      <c r="A571" s="29" t="s">
        <v>2224</v>
      </c>
      <c r="B571" s="28" t="s">
        <v>2227</v>
      </c>
      <c r="C571" s="28" t="s">
        <v>1934</v>
      </c>
      <c r="D571" s="30" t="s">
        <v>2225</v>
      </c>
      <c r="E571" s="111" t="str">
        <f t="shared" si="24"/>
        <v>Less than 100 Claims - lower validity</v>
      </c>
      <c r="F571" s="111" t="str">
        <f t="shared" si="25"/>
        <v>Less than 100 Claims - lower validity</v>
      </c>
      <c r="G571" s="111" t="str">
        <f t="shared" si="26"/>
        <v>More than 100 Claims  - higher validity</v>
      </c>
      <c r="H571" s="28" t="s">
        <v>2226</v>
      </c>
      <c r="I571" s="28">
        <v>70346</v>
      </c>
      <c r="J571" s="28" t="s">
        <v>235</v>
      </c>
      <c r="K571" s="28" t="s">
        <v>236</v>
      </c>
      <c r="L571" s="28" t="s">
        <v>140</v>
      </c>
      <c r="M571" s="31">
        <v>178</v>
      </c>
      <c r="N571" s="32">
        <v>0</v>
      </c>
      <c r="O571" s="32">
        <v>0</v>
      </c>
      <c r="P571" s="47">
        <v>0.84</v>
      </c>
      <c r="Q571" s="33">
        <v>98.17</v>
      </c>
      <c r="R571" s="31" t="s">
        <v>8</v>
      </c>
      <c r="S571" s="31" t="s">
        <v>8</v>
      </c>
      <c r="T571" s="31" t="s">
        <v>8</v>
      </c>
      <c r="U571" s="47"/>
      <c r="V571" s="34" t="s">
        <v>8</v>
      </c>
      <c r="W571" s="31" t="s">
        <v>8</v>
      </c>
      <c r="X571" s="31" t="s">
        <v>8</v>
      </c>
      <c r="Y571" s="44"/>
      <c r="Z571" s="13"/>
    </row>
    <row r="572" spans="1:26" ht="29.1" customHeight="1" x14ac:dyDescent="0.35">
      <c r="A572" s="29" t="s">
        <v>2228</v>
      </c>
      <c r="B572" s="28" t="s">
        <v>2231</v>
      </c>
      <c r="C572" s="28" t="s">
        <v>1934</v>
      </c>
      <c r="D572" s="30" t="s">
        <v>2229</v>
      </c>
      <c r="E572" s="111" t="str">
        <f t="shared" si="24"/>
        <v>Less than 100 Claims - lower validity</v>
      </c>
      <c r="F572" s="111" t="str">
        <f t="shared" si="25"/>
        <v>Less than 100 Claims - lower validity</v>
      </c>
      <c r="G572" s="111" t="str">
        <f t="shared" si="26"/>
        <v>More than 100 Claims  - higher validity</v>
      </c>
      <c r="H572" s="28" t="s">
        <v>2230</v>
      </c>
      <c r="I572" s="28">
        <v>70422</v>
      </c>
      <c r="J572" s="28" t="s">
        <v>235</v>
      </c>
      <c r="K572" s="28" t="s">
        <v>236</v>
      </c>
      <c r="L572" s="28" t="s">
        <v>140</v>
      </c>
      <c r="M572" s="31">
        <v>177</v>
      </c>
      <c r="N572" s="32">
        <v>0</v>
      </c>
      <c r="O572" s="32">
        <v>0</v>
      </c>
      <c r="P572" s="47">
        <v>1.47</v>
      </c>
      <c r="Q572" s="33">
        <v>91.27</v>
      </c>
      <c r="R572" s="31" t="s">
        <v>8</v>
      </c>
      <c r="S572" s="31" t="s">
        <v>8</v>
      </c>
      <c r="T572" s="31" t="s">
        <v>8</v>
      </c>
      <c r="U572" s="47"/>
      <c r="V572" s="34" t="s">
        <v>8</v>
      </c>
      <c r="W572" s="31" t="s">
        <v>8</v>
      </c>
      <c r="X572" s="31" t="s">
        <v>8</v>
      </c>
      <c r="Y572" s="44"/>
      <c r="Z572" s="13"/>
    </row>
    <row r="573" spans="1:26" ht="29.1" customHeight="1" x14ac:dyDescent="0.35">
      <c r="A573" s="29" t="s">
        <v>2232</v>
      </c>
      <c r="B573" s="28" t="s">
        <v>1200</v>
      </c>
      <c r="C573" s="28" t="s">
        <v>1934</v>
      </c>
      <c r="D573" s="30" t="s">
        <v>2233</v>
      </c>
      <c r="E573" s="111" t="str">
        <f t="shared" si="24"/>
        <v>Less than 100 Claims - lower validity</v>
      </c>
      <c r="F573" s="111" t="str">
        <f t="shared" si="25"/>
        <v>Less than 100 Claims - lower validity</v>
      </c>
      <c r="G573" s="111" t="str">
        <f t="shared" si="26"/>
        <v>Less than 100 Claims - lower validity</v>
      </c>
      <c r="H573" s="28" t="s">
        <v>2234</v>
      </c>
      <c r="I573" s="28">
        <v>70538</v>
      </c>
      <c r="J573" s="28" t="s">
        <v>61</v>
      </c>
      <c r="K573" s="28" t="s">
        <v>236</v>
      </c>
      <c r="L573" s="28" t="s">
        <v>140</v>
      </c>
      <c r="M573" s="31">
        <v>29</v>
      </c>
      <c r="N573" s="32">
        <v>0</v>
      </c>
      <c r="O573" s="32">
        <v>0</v>
      </c>
      <c r="P573" s="47">
        <v>1.24</v>
      </c>
      <c r="Q573" s="33">
        <v>139.41999999999999</v>
      </c>
      <c r="R573" s="31" t="s">
        <v>8</v>
      </c>
      <c r="S573" s="31" t="s">
        <v>8</v>
      </c>
      <c r="T573" s="31" t="s">
        <v>8</v>
      </c>
      <c r="U573" s="47"/>
      <c r="V573" s="34" t="s">
        <v>8</v>
      </c>
      <c r="W573" s="31" t="s">
        <v>8</v>
      </c>
      <c r="X573" s="31" t="s">
        <v>8</v>
      </c>
      <c r="Y573" s="44"/>
      <c r="Z573" s="13"/>
    </row>
    <row r="574" spans="1:26" ht="29.1" customHeight="1" x14ac:dyDescent="0.35">
      <c r="A574" s="29" t="s">
        <v>2235</v>
      </c>
      <c r="B574" s="28" t="s">
        <v>2238</v>
      </c>
      <c r="C574" s="28" t="s">
        <v>1934</v>
      </c>
      <c r="D574" s="30" t="s">
        <v>2236</v>
      </c>
      <c r="E574" s="111" t="str">
        <f t="shared" si="24"/>
        <v>Less than 100 Claims - lower validity</v>
      </c>
      <c r="F574" s="111" t="str">
        <f t="shared" si="25"/>
        <v>Less than 100 Claims - lower validity</v>
      </c>
      <c r="G574" s="111" t="str">
        <f t="shared" si="26"/>
        <v>Less than 100 Claims - lower validity</v>
      </c>
      <c r="H574" s="28" t="s">
        <v>2237</v>
      </c>
      <c r="I574" s="28">
        <v>71322</v>
      </c>
      <c r="J574" s="28" t="s">
        <v>235</v>
      </c>
      <c r="K574" s="28" t="s">
        <v>236</v>
      </c>
      <c r="L574" s="28" t="s">
        <v>140</v>
      </c>
      <c r="M574" s="31">
        <v>15</v>
      </c>
      <c r="N574" s="32">
        <v>0</v>
      </c>
      <c r="O574" s="32">
        <v>0</v>
      </c>
      <c r="P574" s="47">
        <v>1.44</v>
      </c>
      <c r="Q574" s="33">
        <v>100.12</v>
      </c>
      <c r="R574" s="31" t="s">
        <v>8</v>
      </c>
      <c r="S574" s="31" t="s">
        <v>8</v>
      </c>
      <c r="T574" s="31" t="s">
        <v>8</v>
      </c>
      <c r="U574" s="47"/>
      <c r="V574" s="34" t="s">
        <v>8</v>
      </c>
      <c r="W574" s="31" t="s">
        <v>8</v>
      </c>
      <c r="X574" s="31" t="s">
        <v>8</v>
      </c>
      <c r="Y574" s="44"/>
      <c r="Z574" s="13"/>
    </row>
    <row r="575" spans="1:26" ht="29.1" customHeight="1" x14ac:dyDescent="0.35">
      <c r="A575" s="29" t="s">
        <v>2239</v>
      </c>
      <c r="B575" s="28" t="s">
        <v>2242</v>
      </c>
      <c r="C575" s="28" t="s">
        <v>1934</v>
      </c>
      <c r="D575" s="30" t="s">
        <v>2240</v>
      </c>
      <c r="E575" s="111" t="str">
        <f t="shared" si="24"/>
        <v>Less than 100 Claims - lower validity</v>
      </c>
      <c r="F575" s="111" t="str">
        <f t="shared" si="25"/>
        <v>Less than 100 Claims - lower validity</v>
      </c>
      <c r="G575" s="111" t="str">
        <f t="shared" si="26"/>
        <v>Less than 100 Claims - lower validity</v>
      </c>
      <c r="H575" s="28" t="s">
        <v>2241</v>
      </c>
      <c r="I575" s="28">
        <v>71019</v>
      </c>
      <c r="J575" s="28" t="s">
        <v>1952</v>
      </c>
      <c r="K575" s="28" t="s">
        <v>236</v>
      </c>
      <c r="L575" s="28" t="s">
        <v>140</v>
      </c>
      <c r="M575" s="31">
        <v>23</v>
      </c>
      <c r="N575" s="32">
        <v>0</v>
      </c>
      <c r="O575" s="32">
        <v>0</v>
      </c>
      <c r="P575" s="47">
        <v>1.59</v>
      </c>
      <c r="Q575" s="33">
        <v>246.41</v>
      </c>
      <c r="R575" s="31" t="s">
        <v>8</v>
      </c>
      <c r="S575" s="31" t="s">
        <v>8</v>
      </c>
      <c r="T575" s="31" t="s">
        <v>8</v>
      </c>
      <c r="U575" s="47"/>
      <c r="V575" s="34" t="s">
        <v>8</v>
      </c>
      <c r="W575" s="31" t="s">
        <v>8</v>
      </c>
      <c r="X575" s="31" t="s">
        <v>8</v>
      </c>
      <c r="Y575" s="44"/>
      <c r="Z575" s="13"/>
    </row>
    <row r="576" spans="1:26" ht="29.1" customHeight="1" x14ac:dyDescent="0.35">
      <c r="A576" s="29" t="s">
        <v>2243</v>
      </c>
      <c r="B576" s="28" t="s">
        <v>2245</v>
      </c>
      <c r="C576" s="28" t="s">
        <v>1934</v>
      </c>
      <c r="D576" s="30" t="s">
        <v>1031</v>
      </c>
      <c r="E576" s="111" t="str">
        <f t="shared" si="24"/>
        <v>Less than 100 Claims - lower validity</v>
      </c>
      <c r="F576" s="111" t="str">
        <f t="shared" si="25"/>
        <v>Less than 100 Claims - lower validity</v>
      </c>
      <c r="G576" s="111" t="str">
        <f t="shared" si="26"/>
        <v>Less than 100 Claims - lower validity</v>
      </c>
      <c r="H576" s="28" t="s">
        <v>2244</v>
      </c>
      <c r="I576" s="28">
        <v>70438</v>
      </c>
      <c r="J576" s="28" t="s">
        <v>235</v>
      </c>
      <c r="K576" s="28" t="s">
        <v>236</v>
      </c>
      <c r="L576" s="28" t="s">
        <v>140</v>
      </c>
      <c r="M576" s="31">
        <v>43</v>
      </c>
      <c r="N576" s="32">
        <v>0</v>
      </c>
      <c r="O576" s="32">
        <v>0</v>
      </c>
      <c r="P576" s="47">
        <v>1.63</v>
      </c>
      <c r="Q576" s="33">
        <v>134.72</v>
      </c>
      <c r="R576" s="31" t="s">
        <v>8</v>
      </c>
      <c r="S576" s="31" t="s">
        <v>8</v>
      </c>
      <c r="T576" s="31" t="s">
        <v>8</v>
      </c>
      <c r="U576" s="47"/>
      <c r="V576" s="34" t="s">
        <v>8</v>
      </c>
      <c r="W576" s="31" t="s">
        <v>8</v>
      </c>
      <c r="X576" s="31" t="s">
        <v>8</v>
      </c>
      <c r="Y576" s="44"/>
      <c r="Z576" s="13"/>
    </row>
    <row r="577" spans="1:26" ht="29.1" customHeight="1" x14ac:dyDescent="0.35">
      <c r="A577" s="29" t="s">
        <v>2246</v>
      </c>
      <c r="B577" s="28" t="s">
        <v>2249</v>
      </c>
      <c r="C577" s="28" t="s">
        <v>1934</v>
      </c>
      <c r="D577" s="30" t="s">
        <v>2247</v>
      </c>
      <c r="E577" s="111" t="str">
        <f t="shared" si="24"/>
        <v>Less than 100 Claims - lower validity</v>
      </c>
      <c r="F577" s="111" t="str">
        <f t="shared" si="25"/>
        <v>Less than 100 Claims - lower validity</v>
      </c>
      <c r="G577" s="111" t="str">
        <f t="shared" si="26"/>
        <v>More than 100 Claims  - higher validity</v>
      </c>
      <c r="H577" s="35" t="s">
        <v>2248</v>
      </c>
      <c r="I577" s="28">
        <v>70760</v>
      </c>
      <c r="J577" s="28" t="s">
        <v>235</v>
      </c>
      <c r="K577" s="28" t="s">
        <v>236</v>
      </c>
      <c r="L577" s="28" t="s">
        <v>140</v>
      </c>
      <c r="M577" s="31">
        <v>750</v>
      </c>
      <c r="N577" s="32">
        <v>0.2</v>
      </c>
      <c r="O577" s="32">
        <v>0.1</v>
      </c>
      <c r="P577" s="47">
        <v>1.47</v>
      </c>
      <c r="Q577" s="33">
        <v>132.97999999999999</v>
      </c>
      <c r="R577" s="31" t="s">
        <v>8</v>
      </c>
      <c r="S577" s="31" t="s">
        <v>8</v>
      </c>
      <c r="T577" s="31" t="s">
        <v>8</v>
      </c>
      <c r="U577" s="47"/>
      <c r="V577" s="34" t="s">
        <v>8</v>
      </c>
      <c r="W577" s="31" t="s">
        <v>8</v>
      </c>
      <c r="X577" s="31" t="s">
        <v>8</v>
      </c>
      <c r="Y577" s="44"/>
      <c r="Z577" s="13"/>
    </row>
    <row r="578" spans="1:26" ht="29.1" customHeight="1" x14ac:dyDescent="0.35">
      <c r="A578" s="29" t="s">
        <v>2250</v>
      </c>
      <c r="B578" s="28" t="s">
        <v>2253</v>
      </c>
      <c r="C578" s="28" t="s">
        <v>1934</v>
      </c>
      <c r="D578" s="30" t="s">
        <v>2251</v>
      </c>
      <c r="E578" s="111" t="str">
        <f t="shared" si="24"/>
        <v>Less than 100 Claims - lower validity</v>
      </c>
      <c r="F578" s="111" t="str">
        <f t="shared" si="25"/>
        <v>Less than 100 Claims - lower validity</v>
      </c>
      <c r="G578" s="111" t="str">
        <f t="shared" si="26"/>
        <v>Less than 100 Claims - lower validity</v>
      </c>
      <c r="H578" s="35" t="s">
        <v>2252</v>
      </c>
      <c r="I578" s="28">
        <v>71251</v>
      </c>
      <c r="J578" s="28" t="s">
        <v>235</v>
      </c>
      <c r="K578" s="28" t="s">
        <v>236</v>
      </c>
      <c r="L578" s="28" t="s">
        <v>140</v>
      </c>
      <c r="M578" s="31">
        <v>29</v>
      </c>
      <c r="N578" s="32">
        <v>0</v>
      </c>
      <c r="O578" s="32">
        <v>0</v>
      </c>
      <c r="P578" s="47">
        <v>0.95</v>
      </c>
      <c r="Q578" s="33">
        <v>167.83</v>
      </c>
      <c r="R578" s="31" t="s">
        <v>8</v>
      </c>
      <c r="S578" s="31" t="s">
        <v>8</v>
      </c>
      <c r="T578" s="31" t="s">
        <v>8</v>
      </c>
      <c r="U578" s="47"/>
      <c r="V578" s="34" t="s">
        <v>8</v>
      </c>
      <c r="W578" s="31" t="s">
        <v>8</v>
      </c>
      <c r="X578" s="31" t="s">
        <v>8</v>
      </c>
      <c r="Y578" s="44"/>
      <c r="Z578" s="13"/>
    </row>
    <row r="579" spans="1:26" ht="29.1" customHeight="1" x14ac:dyDescent="0.35">
      <c r="A579" s="29" t="s">
        <v>2254</v>
      </c>
      <c r="B579" s="28" t="s">
        <v>2257</v>
      </c>
      <c r="C579" s="28" t="s">
        <v>1934</v>
      </c>
      <c r="D579" s="30" t="s">
        <v>2255</v>
      </c>
      <c r="E579" s="111" t="str">
        <f t="shared" si="24"/>
        <v>Less than 100 Claims - lower validity</v>
      </c>
      <c r="F579" s="111" t="str">
        <f t="shared" si="25"/>
        <v>Less than 100 Claims - lower validity</v>
      </c>
      <c r="G579" s="111" t="str">
        <f t="shared" si="26"/>
        <v>More than 100 Claims  - higher validity</v>
      </c>
      <c r="H579" s="35" t="s">
        <v>2256</v>
      </c>
      <c r="I579" s="28">
        <v>70443</v>
      </c>
      <c r="J579" s="28" t="s">
        <v>235</v>
      </c>
      <c r="K579" s="28" t="s">
        <v>236</v>
      </c>
      <c r="L579" s="28" t="s">
        <v>140</v>
      </c>
      <c r="M579" s="31">
        <v>151</v>
      </c>
      <c r="N579" s="32">
        <v>0</v>
      </c>
      <c r="O579" s="32">
        <v>0</v>
      </c>
      <c r="P579" s="47">
        <v>1.01</v>
      </c>
      <c r="Q579" s="33">
        <v>108.36</v>
      </c>
      <c r="R579" s="31" t="s">
        <v>8</v>
      </c>
      <c r="S579" s="31" t="s">
        <v>8</v>
      </c>
      <c r="T579" s="31" t="s">
        <v>8</v>
      </c>
      <c r="U579" s="47"/>
      <c r="V579" s="34" t="s">
        <v>8</v>
      </c>
      <c r="W579" s="31" t="s">
        <v>8</v>
      </c>
      <c r="X579" s="31" t="s">
        <v>8</v>
      </c>
      <c r="Y579" s="44"/>
      <c r="Z579" s="13"/>
    </row>
    <row r="580" spans="1:26" ht="29.1" customHeight="1" x14ac:dyDescent="0.35">
      <c r="A580" s="29" t="s">
        <v>2258</v>
      </c>
      <c r="B580" s="28" t="s">
        <v>2261</v>
      </c>
      <c r="C580" s="28" t="s">
        <v>1934</v>
      </c>
      <c r="D580" s="30" t="s">
        <v>2259</v>
      </c>
      <c r="E580" s="111" t="str">
        <f t="shared" si="24"/>
        <v>Less than 100 Claims - lower validity</v>
      </c>
      <c r="F580" s="111" t="str">
        <f t="shared" si="25"/>
        <v>Less than 100 Claims - lower validity</v>
      </c>
      <c r="G580" s="111" t="str">
        <f t="shared" si="26"/>
        <v>Less than 100 Claims - lower validity</v>
      </c>
      <c r="H580" s="35" t="s">
        <v>2260</v>
      </c>
      <c r="I580" s="28">
        <v>70548</v>
      </c>
      <c r="J580" s="35" t="s">
        <v>1935</v>
      </c>
      <c r="K580" s="28" t="s">
        <v>236</v>
      </c>
      <c r="L580" s="28" t="s">
        <v>140</v>
      </c>
      <c r="M580" s="31">
        <v>19</v>
      </c>
      <c r="N580" s="32">
        <v>0</v>
      </c>
      <c r="O580" s="32">
        <v>0</v>
      </c>
      <c r="P580" s="47">
        <v>1.02</v>
      </c>
      <c r="Q580" s="33">
        <v>179.21</v>
      </c>
      <c r="R580" s="31" t="s">
        <v>8</v>
      </c>
      <c r="S580" s="31" t="s">
        <v>8</v>
      </c>
      <c r="T580" s="31" t="s">
        <v>8</v>
      </c>
      <c r="U580" s="47"/>
      <c r="V580" s="34" t="s">
        <v>8</v>
      </c>
      <c r="W580" s="31" t="s">
        <v>8</v>
      </c>
      <c r="X580" s="31" t="s">
        <v>8</v>
      </c>
      <c r="Y580" s="44"/>
      <c r="Z580" s="13"/>
    </row>
    <row r="581" spans="1:26" ht="29.1" customHeight="1" x14ac:dyDescent="0.35">
      <c r="A581" s="29" t="s">
        <v>2262</v>
      </c>
      <c r="B581" s="28" t="s">
        <v>2265</v>
      </c>
      <c r="C581" s="28" t="s">
        <v>1934</v>
      </c>
      <c r="D581" s="30" t="s">
        <v>2263</v>
      </c>
      <c r="E581" s="111" t="str">
        <f t="shared" si="24"/>
        <v>Less than 100 Claims - lower validity</v>
      </c>
      <c r="F581" s="111" t="str">
        <f t="shared" si="25"/>
        <v>Less than 100 Claims - lower validity</v>
      </c>
      <c r="G581" s="111" t="str">
        <f t="shared" si="26"/>
        <v>More than 100 Claims  - higher validity</v>
      </c>
      <c r="H581" s="28" t="s">
        <v>2264</v>
      </c>
      <c r="I581" s="28">
        <v>70394</v>
      </c>
      <c r="J581" s="35" t="s">
        <v>1999</v>
      </c>
      <c r="K581" s="28" t="s">
        <v>236</v>
      </c>
      <c r="L581" s="28">
        <v>5</v>
      </c>
      <c r="M581" s="31">
        <v>143</v>
      </c>
      <c r="N581" s="32">
        <v>0.1</v>
      </c>
      <c r="O581" s="32">
        <v>0.1</v>
      </c>
      <c r="P581" s="47">
        <v>1.34</v>
      </c>
      <c r="Q581" s="33">
        <v>175.58</v>
      </c>
      <c r="R581" s="31" t="s">
        <v>8</v>
      </c>
      <c r="S581" s="31" t="s">
        <v>8</v>
      </c>
      <c r="T581" s="31" t="s">
        <v>8</v>
      </c>
      <c r="U581" s="47"/>
      <c r="V581" s="34" t="s">
        <v>8</v>
      </c>
      <c r="W581" s="31" t="s">
        <v>8</v>
      </c>
      <c r="X581" s="31" t="s">
        <v>8</v>
      </c>
      <c r="Y581" s="44"/>
      <c r="Z581" s="13"/>
    </row>
    <row r="582" spans="1:26" ht="29.1" customHeight="1" x14ac:dyDescent="0.35">
      <c r="A582" s="29" t="s">
        <v>2266</v>
      </c>
      <c r="B582" s="28" t="s">
        <v>2269</v>
      </c>
      <c r="C582" s="28" t="s">
        <v>1934</v>
      </c>
      <c r="D582" s="30" t="s">
        <v>2267</v>
      </c>
      <c r="E582" s="111" t="str">
        <f t="shared" ref="E582:E645" si="27">IF(OR(M582&lt;100,M582="",R582&lt;100,R582=""),"Less than 100 Claims - lower validity", "More than 100 Claims  - higher validity")</f>
        <v>Less than 100 Claims - lower validity</v>
      </c>
      <c r="F582" s="111" t="str">
        <f t="shared" ref="F582:F645" si="28">IF(OR(R582&lt;100,R582=""),"Less than 100 Claims - lower validity", "More than 100 Claims  - higher validity")</f>
        <v>Less than 100 Claims - lower validity</v>
      </c>
      <c r="G582" s="111" t="str">
        <f t="shared" ref="G582:G645" si="29">IF(OR(M582&lt;100,M582=""),"Less than 100 Claims - lower validity", "More than 100 Claims  - higher validity")</f>
        <v>Less than 100 Claims - lower validity</v>
      </c>
      <c r="H582" s="35" t="s">
        <v>2268</v>
      </c>
      <c r="I582" s="28">
        <v>70345</v>
      </c>
      <c r="J582" s="28" t="s">
        <v>235</v>
      </c>
      <c r="K582" s="28" t="s">
        <v>236</v>
      </c>
      <c r="L582" s="28">
        <v>2</v>
      </c>
      <c r="M582" s="31">
        <v>25</v>
      </c>
      <c r="N582" s="32">
        <v>0</v>
      </c>
      <c r="O582" s="32">
        <v>0</v>
      </c>
      <c r="P582" s="47">
        <v>1.83</v>
      </c>
      <c r="Q582" s="33">
        <v>218.16</v>
      </c>
      <c r="R582" s="31" t="s">
        <v>8</v>
      </c>
      <c r="S582" s="31" t="s">
        <v>8</v>
      </c>
      <c r="T582" s="31" t="s">
        <v>8</v>
      </c>
      <c r="U582" s="47"/>
      <c r="V582" s="34" t="s">
        <v>8</v>
      </c>
      <c r="W582" s="31" t="s">
        <v>8</v>
      </c>
      <c r="X582" s="31" t="s">
        <v>8</v>
      </c>
      <c r="Y582" s="44"/>
      <c r="Z582" s="13"/>
    </row>
    <row r="583" spans="1:26" ht="14.1" customHeight="1" x14ac:dyDescent="0.35">
      <c r="A583" s="29" t="s">
        <v>2270</v>
      </c>
      <c r="B583" s="28" t="s">
        <v>2272</v>
      </c>
      <c r="C583" s="28" t="s">
        <v>2273</v>
      </c>
      <c r="D583" s="36" t="s">
        <v>1312</v>
      </c>
      <c r="E583" s="111" t="str">
        <f t="shared" si="27"/>
        <v>Less than 100 Claims - lower validity</v>
      </c>
      <c r="F583" s="111" t="str">
        <f t="shared" si="28"/>
        <v>Less than 100 Claims - lower validity</v>
      </c>
      <c r="G583" s="111" t="str">
        <f t="shared" si="29"/>
        <v>More than 100 Claims  - higher validity</v>
      </c>
      <c r="H583" s="28" t="s">
        <v>2271</v>
      </c>
      <c r="I583" s="28">
        <v>4401</v>
      </c>
      <c r="J583" s="28" t="s">
        <v>2274</v>
      </c>
      <c r="K583" s="28" t="s">
        <v>46</v>
      </c>
      <c r="L583" s="28">
        <v>3</v>
      </c>
      <c r="M583" s="31">
        <v>975</v>
      </c>
      <c r="N583" s="32">
        <v>1.1000000000000001</v>
      </c>
      <c r="O583" s="32">
        <v>0.4</v>
      </c>
      <c r="P583" s="47">
        <v>3</v>
      </c>
      <c r="Q583" s="33">
        <v>212.73</v>
      </c>
      <c r="R583" s="31">
        <v>17</v>
      </c>
      <c r="S583" s="32">
        <v>0.5</v>
      </c>
      <c r="T583" s="32">
        <v>0.1</v>
      </c>
      <c r="U583" s="47">
        <v>4.24</v>
      </c>
      <c r="V583" s="34">
        <v>27239</v>
      </c>
      <c r="W583" s="32">
        <v>1.6</v>
      </c>
      <c r="X583" s="32">
        <v>0.5</v>
      </c>
      <c r="Y583" s="44">
        <v>3.28</v>
      </c>
      <c r="Z583" s="13"/>
    </row>
    <row r="584" spans="1:26" ht="29.1" customHeight="1" x14ac:dyDescent="0.35">
      <c r="A584" s="29" t="s">
        <v>2275</v>
      </c>
      <c r="B584" s="28" t="s">
        <v>1588</v>
      </c>
      <c r="C584" s="28" t="s">
        <v>2273</v>
      </c>
      <c r="D584" s="36" t="s">
        <v>2276</v>
      </c>
      <c r="E584" s="111" t="str">
        <f t="shared" si="27"/>
        <v>Less than 100 Claims - lower validity</v>
      </c>
      <c r="F584" s="111" t="str">
        <f t="shared" si="28"/>
        <v>Less than 100 Claims - lower validity</v>
      </c>
      <c r="G584" s="111" t="str">
        <f t="shared" si="29"/>
        <v>More than 100 Claims  - higher validity</v>
      </c>
      <c r="H584" s="28" t="s">
        <v>2277</v>
      </c>
      <c r="I584" s="28">
        <v>4101</v>
      </c>
      <c r="J584" s="35" t="s">
        <v>2278</v>
      </c>
      <c r="K584" s="28" t="s">
        <v>46</v>
      </c>
      <c r="L584" s="28">
        <v>5</v>
      </c>
      <c r="M584" s="31">
        <v>1093</v>
      </c>
      <c r="N584" s="32">
        <v>1.2</v>
      </c>
      <c r="O584" s="32">
        <v>0.5</v>
      </c>
      <c r="P584" s="47">
        <v>2.33</v>
      </c>
      <c r="Q584" s="33">
        <v>172.07</v>
      </c>
      <c r="R584" s="31">
        <v>54</v>
      </c>
      <c r="S584" s="32">
        <v>1.2</v>
      </c>
      <c r="T584" s="32">
        <v>0.4</v>
      </c>
      <c r="U584" s="47">
        <v>2.95</v>
      </c>
      <c r="V584" s="34">
        <v>19803</v>
      </c>
      <c r="W584" s="32">
        <v>2.4</v>
      </c>
      <c r="X584" s="32">
        <v>0.9</v>
      </c>
      <c r="Y584" s="44">
        <v>2.6</v>
      </c>
      <c r="Z584" s="13"/>
    </row>
    <row r="585" spans="1:26" ht="14.1" customHeight="1" x14ac:dyDescent="0.35">
      <c r="A585" s="29" t="s">
        <v>2279</v>
      </c>
      <c r="B585" s="28" t="s">
        <v>1588</v>
      </c>
      <c r="C585" s="28" t="s">
        <v>2273</v>
      </c>
      <c r="D585" s="36" t="s">
        <v>2280</v>
      </c>
      <c r="E585" s="111" t="str">
        <f t="shared" si="27"/>
        <v>More than 100 Claims  - higher validity</v>
      </c>
      <c r="F585" s="111" t="str">
        <f t="shared" si="28"/>
        <v>More than 100 Claims  - higher validity</v>
      </c>
      <c r="G585" s="111" t="str">
        <f t="shared" si="29"/>
        <v>More than 100 Claims  - higher validity</v>
      </c>
      <c r="H585" s="28" t="s">
        <v>2281</v>
      </c>
      <c r="I585" s="28">
        <v>4102</v>
      </c>
      <c r="J585" s="28" t="s">
        <v>2282</v>
      </c>
      <c r="K585" s="28" t="s">
        <v>46</v>
      </c>
      <c r="L585" s="28">
        <v>5</v>
      </c>
      <c r="M585" s="31">
        <v>3313</v>
      </c>
      <c r="N585" s="32">
        <v>6.4</v>
      </c>
      <c r="O585" s="32">
        <v>2.1</v>
      </c>
      <c r="P585" s="47">
        <v>3</v>
      </c>
      <c r="Q585" s="33">
        <v>224.54</v>
      </c>
      <c r="R585" s="31">
        <v>238</v>
      </c>
      <c r="S585" s="32">
        <v>6.6</v>
      </c>
      <c r="T585" s="32">
        <v>2.6</v>
      </c>
      <c r="U585" s="47">
        <v>2.5299999999999998</v>
      </c>
      <c r="V585" s="34">
        <v>20747</v>
      </c>
      <c r="W585" s="32">
        <v>13</v>
      </c>
      <c r="X585" s="32">
        <v>4.8</v>
      </c>
      <c r="Y585" s="44">
        <v>2.74</v>
      </c>
      <c r="Z585" s="13"/>
    </row>
    <row r="586" spans="1:26" ht="29.1" customHeight="1" x14ac:dyDescent="0.35">
      <c r="A586" s="29" t="s">
        <v>2283</v>
      </c>
      <c r="B586" s="28" t="s">
        <v>2286</v>
      </c>
      <c r="C586" s="28" t="s">
        <v>2273</v>
      </c>
      <c r="D586" s="30" t="s">
        <v>2284</v>
      </c>
      <c r="E586" s="111" t="str">
        <f t="shared" si="27"/>
        <v>Less than 100 Claims - lower validity</v>
      </c>
      <c r="F586" s="111" t="str">
        <f t="shared" si="28"/>
        <v>Less than 100 Claims - lower validity</v>
      </c>
      <c r="G586" s="111" t="str">
        <f t="shared" si="29"/>
        <v>More than 100 Claims  - higher validity</v>
      </c>
      <c r="H586" s="28" t="s">
        <v>2285</v>
      </c>
      <c r="I586" s="28">
        <v>4769</v>
      </c>
      <c r="J586" s="35" t="s">
        <v>2278</v>
      </c>
      <c r="K586" s="28" t="s">
        <v>46</v>
      </c>
      <c r="L586" s="28">
        <v>4</v>
      </c>
      <c r="M586" s="31">
        <v>487</v>
      </c>
      <c r="N586" s="32">
        <v>0.5</v>
      </c>
      <c r="O586" s="32">
        <v>0.1</v>
      </c>
      <c r="P586" s="47">
        <v>4.45</v>
      </c>
      <c r="Q586" s="33">
        <v>343.27</v>
      </c>
      <c r="R586" s="31" t="s">
        <v>8</v>
      </c>
      <c r="S586" s="31" t="s">
        <v>8</v>
      </c>
      <c r="T586" s="31" t="s">
        <v>8</v>
      </c>
      <c r="U586" s="47"/>
      <c r="V586" s="34" t="s">
        <v>8</v>
      </c>
      <c r="W586" s="31" t="s">
        <v>8</v>
      </c>
      <c r="X586" s="31" t="s">
        <v>8</v>
      </c>
      <c r="Y586" s="44"/>
      <c r="Z586" s="13"/>
    </row>
    <row r="587" spans="1:26" ht="29.1" customHeight="1" x14ac:dyDescent="0.35">
      <c r="A587" s="29" t="s">
        <v>2287</v>
      </c>
      <c r="B587" s="28" t="s">
        <v>2290</v>
      </c>
      <c r="C587" s="28" t="s">
        <v>2273</v>
      </c>
      <c r="D587" s="30" t="s">
        <v>2288</v>
      </c>
      <c r="E587" s="111" t="str">
        <f t="shared" si="27"/>
        <v>More than 100 Claims  - higher validity</v>
      </c>
      <c r="F587" s="111" t="str">
        <f t="shared" si="28"/>
        <v>More than 100 Claims  - higher validity</v>
      </c>
      <c r="G587" s="111" t="str">
        <f t="shared" si="29"/>
        <v>More than 100 Claims  - higher validity</v>
      </c>
      <c r="H587" s="35" t="s">
        <v>2289</v>
      </c>
      <c r="I587" s="28">
        <v>4005</v>
      </c>
      <c r="J587" s="28" t="s">
        <v>79</v>
      </c>
      <c r="K587" s="28" t="s">
        <v>46</v>
      </c>
      <c r="L587" s="28">
        <v>2</v>
      </c>
      <c r="M587" s="31">
        <v>8825</v>
      </c>
      <c r="N587" s="32">
        <v>9.5</v>
      </c>
      <c r="O587" s="32">
        <v>3.1</v>
      </c>
      <c r="P587" s="47">
        <v>3.06</v>
      </c>
      <c r="Q587" s="33">
        <v>229.53</v>
      </c>
      <c r="R587" s="31">
        <v>490</v>
      </c>
      <c r="S587" s="32">
        <v>14.4</v>
      </c>
      <c r="T587" s="32">
        <v>5.0999999999999996</v>
      </c>
      <c r="U587" s="47">
        <v>2.84</v>
      </c>
      <c r="V587" s="34">
        <v>23380</v>
      </c>
      <c r="W587" s="32">
        <v>23.8</v>
      </c>
      <c r="X587" s="32">
        <v>8.1999999999999993</v>
      </c>
      <c r="Y587" s="44">
        <v>2.92</v>
      </c>
      <c r="Z587" s="13"/>
    </row>
    <row r="588" spans="1:26" ht="14.1" customHeight="1" x14ac:dyDescent="0.35">
      <c r="A588" s="29" t="s">
        <v>2291</v>
      </c>
      <c r="B588" s="28" t="s">
        <v>2294</v>
      </c>
      <c r="C588" s="28" t="s">
        <v>2273</v>
      </c>
      <c r="D588" s="36" t="s">
        <v>2292</v>
      </c>
      <c r="E588" s="111" t="str">
        <f t="shared" si="27"/>
        <v>More than 100 Claims  - higher validity</v>
      </c>
      <c r="F588" s="111" t="str">
        <f t="shared" si="28"/>
        <v>More than 100 Claims  - higher validity</v>
      </c>
      <c r="G588" s="111" t="str">
        <f t="shared" si="29"/>
        <v>More than 100 Claims  - higher validity</v>
      </c>
      <c r="H588" s="28" t="s">
        <v>2293</v>
      </c>
      <c r="I588" s="28">
        <v>3909</v>
      </c>
      <c r="J588" s="28" t="s">
        <v>79</v>
      </c>
      <c r="K588" s="28" t="s">
        <v>46</v>
      </c>
      <c r="L588" s="28">
        <v>4</v>
      </c>
      <c r="M588" s="31">
        <v>9847</v>
      </c>
      <c r="N588" s="32">
        <v>10.3</v>
      </c>
      <c r="O588" s="32">
        <v>3.7</v>
      </c>
      <c r="P588" s="47">
        <v>2.79</v>
      </c>
      <c r="Q588" s="33">
        <v>221.91</v>
      </c>
      <c r="R588" s="31">
        <v>192</v>
      </c>
      <c r="S588" s="32">
        <v>2.5</v>
      </c>
      <c r="T588" s="32">
        <v>1</v>
      </c>
      <c r="U588" s="47">
        <v>2.57</v>
      </c>
      <c r="V588" s="34">
        <v>15257</v>
      </c>
      <c r="W588" s="32">
        <v>12.8</v>
      </c>
      <c r="X588" s="32">
        <v>4.7</v>
      </c>
      <c r="Y588" s="44">
        <v>2.75</v>
      </c>
      <c r="Z588" s="13"/>
    </row>
    <row r="589" spans="1:26" ht="29.1" customHeight="1" x14ac:dyDescent="0.35">
      <c r="A589" s="29" t="s">
        <v>2295</v>
      </c>
      <c r="B589" s="28" t="s">
        <v>629</v>
      </c>
      <c r="C589" s="28" t="s">
        <v>2273</v>
      </c>
      <c r="D589" s="36" t="s">
        <v>2296</v>
      </c>
      <c r="E589" s="111" t="str">
        <f t="shared" si="27"/>
        <v>Less than 100 Claims - lower validity</v>
      </c>
      <c r="F589" s="111" t="str">
        <f t="shared" si="28"/>
        <v>Less than 100 Claims - lower validity</v>
      </c>
      <c r="G589" s="111" t="str">
        <f t="shared" si="29"/>
        <v>More than 100 Claims  - higher validity</v>
      </c>
      <c r="H589" s="35" t="s">
        <v>2297</v>
      </c>
      <c r="I589" s="28">
        <v>4011</v>
      </c>
      <c r="J589" s="28" t="s">
        <v>79</v>
      </c>
      <c r="K589" s="28" t="s">
        <v>46</v>
      </c>
      <c r="L589" s="28">
        <v>3</v>
      </c>
      <c r="M589" s="31">
        <v>578</v>
      </c>
      <c r="N589" s="32">
        <v>0.4</v>
      </c>
      <c r="O589" s="32">
        <v>0.2</v>
      </c>
      <c r="P589" s="47">
        <v>2.54</v>
      </c>
      <c r="Q589" s="33">
        <v>185.29</v>
      </c>
      <c r="R589" s="31" t="s">
        <v>8</v>
      </c>
      <c r="S589" s="31" t="s">
        <v>8</v>
      </c>
      <c r="T589" s="31" t="s">
        <v>8</v>
      </c>
      <c r="U589" s="47"/>
      <c r="V589" s="34" t="s">
        <v>8</v>
      </c>
      <c r="W589" s="31" t="s">
        <v>8</v>
      </c>
      <c r="X589" s="31" t="s">
        <v>8</v>
      </c>
      <c r="Y589" s="44"/>
      <c r="Z589" s="13"/>
    </row>
    <row r="590" spans="1:26" ht="29.1" customHeight="1" x14ac:dyDescent="0.35">
      <c r="A590" s="29" t="s">
        <v>2298</v>
      </c>
      <c r="B590" s="28" t="s">
        <v>2301</v>
      </c>
      <c r="C590" s="28" t="s">
        <v>2273</v>
      </c>
      <c r="D590" s="30" t="s">
        <v>2299</v>
      </c>
      <c r="E590" s="111" t="str">
        <f t="shared" si="27"/>
        <v>Less than 100 Claims - lower validity</v>
      </c>
      <c r="F590" s="111" t="str">
        <f t="shared" si="28"/>
        <v>Less than 100 Claims - lower validity</v>
      </c>
      <c r="G590" s="111" t="str">
        <f t="shared" si="29"/>
        <v>More than 100 Claims  - higher validity</v>
      </c>
      <c r="H590" s="28" t="s">
        <v>2300</v>
      </c>
      <c r="I590" s="28">
        <v>4240</v>
      </c>
      <c r="J590" s="35" t="s">
        <v>2302</v>
      </c>
      <c r="K590" s="28" t="s">
        <v>46</v>
      </c>
      <c r="L590" s="28">
        <v>2</v>
      </c>
      <c r="M590" s="31">
        <v>669</v>
      </c>
      <c r="N590" s="32">
        <v>0.7</v>
      </c>
      <c r="O590" s="32">
        <v>0.2</v>
      </c>
      <c r="P590" s="47">
        <v>2.92</v>
      </c>
      <c r="Q590" s="33">
        <v>203.41</v>
      </c>
      <c r="R590" s="31">
        <v>26</v>
      </c>
      <c r="S590" s="32">
        <v>1</v>
      </c>
      <c r="T590" s="32">
        <v>0.3</v>
      </c>
      <c r="U590" s="47">
        <v>3.03</v>
      </c>
      <c r="V590" s="34">
        <v>33495</v>
      </c>
      <c r="W590" s="32">
        <v>1.6</v>
      </c>
      <c r="X590" s="32">
        <v>0.6</v>
      </c>
      <c r="Y590" s="44">
        <v>2.98</v>
      </c>
      <c r="Z590" s="13"/>
    </row>
    <row r="591" spans="1:26" ht="29.1" customHeight="1" x14ac:dyDescent="0.35">
      <c r="A591" s="29" t="s">
        <v>2303</v>
      </c>
      <c r="B591" s="28" t="s">
        <v>629</v>
      </c>
      <c r="C591" s="28" t="s">
        <v>2273</v>
      </c>
      <c r="D591" s="30" t="s">
        <v>2304</v>
      </c>
      <c r="E591" s="111" t="str">
        <f t="shared" si="27"/>
        <v>Less than 100 Claims - lower validity</v>
      </c>
      <c r="F591" s="111" t="str">
        <f t="shared" si="28"/>
        <v>Less than 100 Claims - lower validity</v>
      </c>
      <c r="G591" s="111" t="str">
        <f t="shared" si="29"/>
        <v>Less than 100 Claims - lower validity</v>
      </c>
      <c r="H591" s="28" t="s">
        <v>2305</v>
      </c>
      <c r="I591" s="28">
        <v>4011</v>
      </c>
      <c r="J591" s="28" t="s">
        <v>79</v>
      </c>
      <c r="K591" s="28" t="s">
        <v>46</v>
      </c>
      <c r="L591" s="28" t="s">
        <v>140</v>
      </c>
      <c r="M591" s="31">
        <v>34</v>
      </c>
      <c r="N591" s="32">
        <v>0</v>
      </c>
      <c r="O591" s="32">
        <v>0</v>
      </c>
      <c r="P591" s="47">
        <v>1.41</v>
      </c>
      <c r="Q591" s="33">
        <v>87.13</v>
      </c>
      <c r="R591" s="31" t="s">
        <v>8</v>
      </c>
      <c r="S591" s="31" t="s">
        <v>8</v>
      </c>
      <c r="T591" s="31" t="s">
        <v>8</v>
      </c>
      <c r="U591" s="47"/>
      <c r="V591" s="34" t="s">
        <v>8</v>
      </c>
      <c r="W591" s="31" t="s">
        <v>8</v>
      </c>
      <c r="X591" s="31" t="s">
        <v>8</v>
      </c>
      <c r="Y591" s="44"/>
      <c r="Z591" s="13"/>
    </row>
    <row r="592" spans="1:26" ht="29.1" customHeight="1" x14ac:dyDescent="0.35">
      <c r="A592" s="29" t="s">
        <v>2306</v>
      </c>
      <c r="B592" s="28" t="s">
        <v>2309</v>
      </c>
      <c r="C592" s="28" t="s">
        <v>2273</v>
      </c>
      <c r="D592" s="36" t="s">
        <v>2307</v>
      </c>
      <c r="E592" s="111" t="str">
        <f t="shared" si="27"/>
        <v>Less than 100 Claims - lower validity</v>
      </c>
      <c r="F592" s="111" t="str">
        <f t="shared" si="28"/>
        <v>Less than 100 Claims - lower validity</v>
      </c>
      <c r="G592" s="111" t="str">
        <f t="shared" si="29"/>
        <v>More than 100 Claims  - higher validity</v>
      </c>
      <c r="H592" s="35" t="s">
        <v>2308</v>
      </c>
      <c r="I592" s="28">
        <v>4736</v>
      </c>
      <c r="J592" s="28" t="s">
        <v>61</v>
      </c>
      <c r="K592" s="28" t="s">
        <v>46</v>
      </c>
      <c r="L592" s="28">
        <v>3</v>
      </c>
      <c r="M592" s="31">
        <v>126</v>
      </c>
      <c r="N592" s="32">
        <v>0.2</v>
      </c>
      <c r="O592" s="32">
        <v>0</v>
      </c>
      <c r="P592" s="47">
        <v>3.85</v>
      </c>
      <c r="Q592" s="33">
        <v>291.17</v>
      </c>
      <c r="R592" s="31" t="s">
        <v>8</v>
      </c>
      <c r="S592" s="31" t="s">
        <v>8</v>
      </c>
      <c r="T592" s="31" t="s">
        <v>8</v>
      </c>
      <c r="U592" s="47"/>
      <c r="V592" s="34" t="s">
        <v>8</v>
      </c>
      <c r="W592" s="31" t="s">
        <v>8</v>
      </c>
      <c r="X592" s="31" t="s">
        <v>8</v>
      </c>
      <c r="Y592" s="44"/>
      <c r="Z592" s="13"/>
    </row>
    <row r="593" spans="1:26" ht="29.1" customHeight="1" x14ac:dyDescent="0.35">
      <c r="A593" s="29" t="s">
        <v>2310</v>
      </c>
      <c r="B593" s="28" t="s">
        <v>2272</v>
      </c>
      <c r="C593" s="28" t="s">
        <v>2273</v>
      </c>
      <c r="D593" s="30" t="s">
        <v>2311</v>
      </c>
      <c r="E593" s="111" t="str">
        <f t="shared" si="27"/>
        <v>Less than 100 Claims - lower validity</v>
      </c>
      <c r="F593" s="111" t="str">
        <f t="shared" si="28"/>
        <v>Less than 100 Claims - lower validity</v>
      </c>
      <c r="G593" s="111" t="str">
        <f t="shared" si="29"/>
        <v>More than 100 Claims  - higher validity</v>
      </c>
      <c r="H593" s="28" t="s">
        <v>2312</v>
      </c>
      <c r="I593" s="28">
        <v>4401</v>
      </c>
      <c r="J593" s="35" t="s">
        <v>2278</v>
      </c>
      <c r="K593" s="28" t="s">
        <v>46</v>
      </c>
      <c r="L593" s="28">
        <v>2</v>
      </c>
      <c r="M593" s="31">
        <v>327</v>
      </c>
      <c r="N593" s="32">
        <v>0.3</v>
      </c>
      <c r="O593" s="32">
        <v>0.1</v>
      </c>
      <c r="P593" s="47">
        <v>3.45</v>
      </c>
      <c r="Q593" s="33">
        <v>277.13</v>
      </c>
      <c r="R593" s="31" t="s">
        <v>8</v>
      </c>
      <c r="S593" s="31" t="s">
        <v>8</v>
      </c>
      <c r="T593" s="31" t="s">
        <v>8</v>
      </c>
      <c r="U593" s="47"/>
      <c r="V593" s="34" t="s">
        <v>8</v>
      </c>
      <c r="W593" s="31" t="s">
        <v>8</v>
      </c>
      <c r="X593" s="31" t="s">
        <v>8</v>
      </c>
      <c r="Y593" s="44"/>
      <c r="Z593" s="13"/>
    </row>
    <row r="594" spans="1:26" ht="29.1" customHeight="1" x14ac:dyDescent="0.35">
      <c r="A594" s="29" t="s">
        <v>2313</v>
      </c>
      <c r="B594" s="28" t="s">
        <v>2301</v>
      </c>
      <c r="C594" s="28" t="s">
        <v>2273</v>
      </c>
      <c r="D594" s="30" t="s">
        <v>2314</v>
      </c>
      <c r="E594" s="111" t="str">
        <f t="shared" si="27"/>
        <v>Less than 100 Claims - lower validity</v>
      </c>
      <c r="F594" s="111" t="str">
        <f t="shared" si="28"/>
        <v>Less than 100 Claims - lower validity</v>
      </c>
      <c r="G594" s="111" t="str">
        <f t="shared" si="29"/>
        <v>More than 100 Claims  - higher validity</v>
      </c>
      <c r="H594" s="35" t="s">
        <v>2315</v>
      </c>
      <c r="I594" s="28">
        <v>4243</v>
      </c>
      <c r="J594" s="28" t="s">
        <v>2274</v>
      </c>
      <c r="K594" s="28" t="s">
        <v>46</v>
      </c>
      <c r="L594" s="28">
        <v>4</v>
      </c>
      <c r="M594" s="31">
        <v>565</v>
      </c>
      <c r="N594" s="32">
        <v>0.5</v>
      </c>
      <c r="O594" s="32">
        <v>0.2</v>
      </c>
      <c r="P594" s="47">
        <v>2.9</v>
      </c>
      <c r="Q594" s="33">
        <v>199.05</v>
      </c>
      <c r="R594" s="31">
        <v>33</v>
      </c>
      <c r="S594" s="32">
        <v>0.4</v>
      </c>
      <c r="T594" s="32">
        <v>0.2</v>
      </c>
      <c r="U594" s="47">
        <v>1.66</v>
      </c>
      <c r="V594" s="34">
        <v>10275</v>
      </c>
      <c r="W594" s="32">
        <v>0.9</v>
      </c>
      <c r="X594" s="32">
        <v>0.4</v>
      </c>
      <c r="Y594" s="44">
        <v>2.2000000000000002</v>
      </c>
      <c r="Z594" s="13"/>
    </row>
    <row r="595" spans="1:26" ht="29.1" customHeight="1" x14ac:dyDescent="0.35">
      <c r="A595" s="29" t="s">
        <v>2316</v>
      </c>
      <c r="B595" s="28" t="s">
        <v>2319</v>
      </c>
      <c r="C595" s="28" t="s">
        <v>2273</v>
      </c>
      <c r="D595" s="30" t="s">
        <v>2317</v>
      </c>
      <c r="E595" s="111" t="str">
        <f t="shared" si="27"/>
        <v>Less than 100 Claims - lower validity</v>
      </c>
      <c r="F595" s="111" t="str">
        <f t="shared" si="28"/>
        <v>Less than 100 Claims - lower validity</v>
      </c>
      <c r="G595" s="111" t="str">
        <f t="shared" si="29"/>
        <v>More than 100 Claims  - higher validity</v>
      </c>
      <c r="H595" s="35" t="s">
        <v>2318</v>
      </c>
      <c r="I595" s="28">
        <v>4938</v>
      </c>
      <c r="J595" s="28" t="s">
        <v>79</v>
      </c>
      <c r="K595" s="28" t="s">
        <v>46</v>
      </c>
      <c r="L595" s="28">
        <v>3</v>
      </c>
      <c r="M595" s="31">
        <v>452</v>
      </c>
      <c r="N595" s="32">
        <v>0.4</v>
      </c>
      <c r="O595" s="32">
        <v>0.1</v>
      </c>
      <c r="P595" s="47">
        <v>3.12</v>
      </c>
      <c r="Q595" s="33">
        <v>238.84</v>
      </c>
      <c r="R595" s="31" t="s">
        <v>8</v>
      </c>
      <c r="S595" s="31" t="s">
        <v>8</v>
      </c>
      <c r="T595" s="31" t="s">
        <v>8</v>
      </c>
      <c r="U595" s="47"/>
      <c r="V595" s="34" t="s">
        <v>8</v>
      </c>
      <c r="W595" s="31" t="s">
        <v>8</v>
      </c>
      <c r="X595" s="31" t="s">
        <v>8</v>
      </c>
      <c r="Y595" s="44"/>
      <c r="Z595" s="13"/>
    </row>
    <row r="596" spans="1:26" ht="29.1" customHeight="1" x14ac:dyDescent="0.35">
      <c r="A596" s="29" t="s">
        <v>2320</v>
      </c>
      <c r="B596" s="28" t="s">
        <v>642</v>
      </c>
      <c r="C596" s="28" t="s">
        <v>2273</v>
      </c>
      <c r="D596" s="30" t="s">
        <v>2321</v>
      </c>
      <c r="E596" s="111" t="str">
        <f t="shared" si="27"/>
        <v>Less than 100 Claims - lower validity</v>
      </c>
      <c r="F596" s="111" t="str">
        <f t="shared" si="28"/>
        <v>Less than 100 Claims - lower validity</v>
      </c>
      <c r="G596" s="111" t="str">
        <f t="shared" si="29"/>
        <v>More than 100 Claims  - higher validity</v>
      </c>
      <c r="H596" s="35" t="s">
        <v>2322</v>
      </c>
      <c r="I596" s="28">
        <v>4330</v>
      </c>
      <c r="J596" s="28" t="s">
        <v>79</v>
      </c>
      <c r="K596" s="28" t="s">
        <v>46</v>
      </c>
      <c r="L596" s="28">
        <v>4</v>
      </c>
      <c r="M596" s="31">
        <v>1135</v>
      </c>
      <c r="N596" s="32">
        <v>0.9</v>
      </c>
      <c r="O596" s="32">
        <v>0.3</v>
      </c>
      <c r="P596" s="47">
        <v>3</v>
      </c>
      <c r="Q596" s="33">
        <v>219.38</v>
      </c>
      <c r="R596" s="31">
        <v>26</v>
      </c>
      <c r="S596" s="32">
        <v>0.3</v>
      </c>
      <c r="T596" s="32">
        <v>0.2</v>
      </c>
      <c r="U596" s="47">
        <v>2.17</v>
      </c>
      <c r="V596" s="34">
        <v>14396</v>
      </c>
      <c r="W596" s="32">
        <v>1.2</v>
      </c>
      <c r="X596" s="32">
        <v>0.5</v>
      </c>
      <c r="Y596" s="44">
        <v>2.72</v>
      </c>
      <c r="Z596" s="13"/>
    </row>
    <row r="597" spans="1:26" ht="29.1" customHeight="1" x14ac:dyDescent="0.35">
      <c r="A597" s="29" t="s">
        <v>2323</v>
      </c>
      <c r="B597" s="28" t="s">
        <v>2326</v>
      </c>
      <c r="C597" s="28" t="s">
        <v>2273</v>
      </c>
      <c r="D597" s="30" t="s">
        <v>2324</v>
      </c>
      <c r="E597" s="111" t="str">
        <f t="shared" si="27"/>
        <v>Less than 100 Claims - lower validity</v>
      </c>
      <c r="F597" s="111" t="str">
        <f t="shared" si="28"/>
        <v>Less than 100 Claims - lower validity</v>
      </c>
      <c r="G597" s="111" t="str">
        <f t="shared" si="29"/>
        <v>More than 100 Claims  - higher validity</v>
      </c>
      <c r="H597" s="28" t="s">
        <v>2325</v>
      </c>
      <c r="I597" s="28">
        <v>4605</v>
      </c>
      <c r="J597" s="35" t="s">
        <v>2278</v>
      </c>
      <c r="K597" s="28" t="s">
        <v>46</v>
      </c>
      <c r="L597" s="28">
        <v>5</v>
      </c>
      <c r="M597" s="31">
        <v>143</v>
      </c>
      <c r="N597" s="32">
        <v>0.1</v>
      </c>
      <c r="O597" s="32">
        <v>0</v>
      </c>
      <c r="P597" s="47">
        <v>3.22</v>
      </c>
      <c r="Q597" s="33">
        <v>229.09</v>
      </c>
      <c r="R597" s="31" t="s">
        <v>8</v>
      </c>
      <c r="S597" s="31" t="s">
        <v>8</v>
      </c>
      <c r="T597" s="31" t="s">
        <v>8</v>
      </c>
      <c r="U597" s="47"/>
      <c r="V597" s="34" t="s">
        <v>8</v>
      </c>
      <c r="W597" s="31" t="s">
        <v>8</v>
      </c>
      <c r="X597" s="31" t="s">
        <v>8</v>
      </c>
      <c r="Y597" s="44"/>
      <c r="Z597" s="13"/>
    </row>
    <row r="598" spans="1:26" ht="29.1" customHeight="1" x14ac:dyDescent="0.35">
      <c r="A598" s="29" t="s">
        <v>2327</v>
      </c>
      <c r="B598" s="28" t="s">
        <v>2330</v>
      </c>
      <c r="C598" s="28" t="s">
        <v>2273</v>
      </c>
      <c r="D598" s="30" t="s">
        <v>2328</v>
      </c>
      <c r="E598" s="111" t="str">
        <f t="shared" si="27"/>
        <v>Less than 100 Claims - lower validity</v>
      </c>
      <c r="F598" s="111" t="str">
        <f t="shared" si="28"/>
        <v>Less than 100 Claims - lower validity</v>
      </c>
      <c r="G598" s="111" t="str">
        <f t="shared" si="29"/>
        <v>More than 100 Claims  - higher validity</v>
      </c>
      <c r="H598" s="28" t="s">
        <v>2329</v>
      </c>
      <c r="I598" s="28">
        <v>4856</v>
      </c>
      <c r="J598" s="28" t="s">
        <v>2282</v>
      </c>
      <c r="K598" s="28" t="s">
        <v>46</v>
      </c>
      <c r="L598" s="28">
        <v>3</v>
      </c>
      <c r="M598" s="31">
        <v>508</v>
      </c>
      <c r="N598" s="32">
        <v>0.4</v>
      </c>
      <c r="O598" s="32">
        <v>0.1</v>
      </c>
      <c r="P598" s="47">
        <v>2.5299999999999998</v>
      </c>
      <c r="Q598" s="33">
        <v>179.2</v>
      </c>
      <c r="R598" s="31" t="s">
        <v>8</v>
      </c>
      <c r="S598" s="31" t="s">
        <v>8</v>
      </c>
      <c r="T598" s="31" t="s">
        <v>8</v>
      </c>
      <c r="U598" s="47"/>
      <c r="V598" s="34" t="s">
        <v>8</v>
      </c>
      <c r="W598" s="31" t="s">
        <v>8</v>
      </c>
      <c r="X598" s="31" t="s">
        <v>8</v>
      </c>
      <c r="Y598" s="44"/>
      <c r="Z598" s="13"/>
    </row>
    <row r="599" spans="1:26" ht="29.1" customHeight="1" x14ac:dyDescent="0.35">
      <c r="A599" s="29" t="s">
        <v>2331</v>
      </c>
      <c r="B599" s="28" t="s">
        <v>2334</v>
      </c>
      <c r="C599" s="28" t="s">
        <v>2273</v>
      </c>
      <c r="D599" s="30" t="s">
        <v>2332</v>
      </c>
      <c r="E599" s="111" t="str">
        <f t="shared" si="27"/>
        <v>Less than 100 Claims - lower validity</v>
      </c>
      <c r="F599" s="111" t="str">
        <f t="shared" si="28"/>
        <v>Less than 100 Claims - lower validity</v>
      </c>
      <c r="G599" s="111" t="str">
        <f t="shared" si="29"/>
        <v>More than 100 Claims  - higher validity</v>
      </c>
      <c r="H599" s="35" t="s">
        <v>2333</v>
      </c>
      <c r="I599" s="28">
        <v>4609</v>
      </c>
      <c r="J599" s="28" t="s">
        <v>235</v>
      </c>
      <c r="K599" s="28" t="s">
        <v>236</v>
      </c>
      <c r="L599" s="28">
        <v>4</v>
      </c>
      <c r="M599" s="31">
        <v>151</v>
      </c>
      <c r="N599" s="32">
        <v>0.1</v>
      </c>
      <c r="O599" s="32">
        <v>0.1</v>
      </c>
      <c r="P599" s="47">
        <v>1.28</v>
      </c>
      <c r="Q599" s="33">
        <v>207.8</v>
      </c>
      <c r="R599" s="31" t="s">
        <v>8</v>
      </c>
      <c r="S599" s="31" t="s">
        <v>8</v>
      </c>
      <c r="T599" s="31" t="s">
        <v>8</v>
      </c>
      <c r="U599" s="47"/>
      <c r="V599" s="34" t="s">
        <v>8</v>
      </c>
      <c r="W599" s="31" t="s">
        <v>8</v>
      </c>
      <c r="X599" s="31" t="s">
        <v>8</v>
      </c>
      <c r="Y599" s="44"/>
      <c r="Z599" s="13"/>
    </row>
    <row r="600" spans="1:26" ht="29.1" customHeight="1" x14ac:dyDescent="0.35">
      <c r="A600" s="29" t="s">
        <v>2335</v>
      </c>
      <c r="B600" s="28" t="s">
        <v>2338</v>
      </c>
      <c r="C600" s="28" t="s">
        <v>2273</v>
      </c>
      <c r="D600" s="30" t="s">
        <v>2336</v>
      </c>
      <c r="E600" s="111" t="str">
        <f t="shared" si="27"/>
        <v>Less than 100 Claims - lower validity</v>
      </c>
      <c r="F600" s="111" t="str">
        <f t="shared" si="28"/>
        <v>Less than 100 Claims - lower validity</v>
      </c>
      <c r="G600" s="111" t="str">
        <f t="shared" si="29"/>
        <v>More than 100 Claims  - higher validity</v>
      </c>
      <c r="H600" s="28" t="s">
        <v>2337</v>
      </c>
      <c r="I600" s="28">
        <v>4619</v>
      </c>
      <c r="J600" s="28" t="s">
        <v>61</v>
      </c>
      <c r="K600" s="28" t="s">
        <v>236</v>
      </c>
      <c r="L600" s="28">
        <v>4</v>
      </c>
      <c r="M600" s="31">
        <v>160</v>
      </c>
      <c r="N600" s="32">
        <v>0.1</v>
      </c>
      <c r="O600" s="32">
        <v>0</v>
      </c>
      <c r="P600" s="47">
        <v>2.39</v>
      </c>
      <c r="Q600" s="33">
        <v>196.32</v>
      </c>
      <c r="R600" s="31" t="s">
        <v>8</v>
      </c>
      <c r="S600" s="31" t="s">
        <v>8</v>
      </c>
      <c r="T600" s="31" t="s">
        <v>8</v>
      </c>
      <c r="U600" s="47"/>
      <c r="V600" s="34" t="s">
        <v>8</v>
      </c>
      <c r="W600" s="31" t="s">
        <v>8</v>
      </c>
      <c r="X600" s="31" t="s">
        <v>8</v>
      </c>
      <c r="Y600" s="44"/>
      <c r="Z600" s="13"/>
    </row>
    <row r="601" spans="1:26" ht="29.1" customHeight="1" x14ac:dyDescent="0.35">
      <c r="A601" s="29" t="s">
        <v>2339</v>
      </c>
      <c r="B601" s="28" t="s">
        <v>2342</v>
      </c>
      <c r="C601" s="28" t="s">
        <v>2273</v>
      </c>
      <c r="D601" s="36" t="s">
        <v>2340</v>
      </c>
      <c r="E601" s="111" t="str">
        <f t="shared" si="27"/>
        <v>Less than 100 Claims - lower validity</v>
      </c>
      <c r="F601" s="111" t="str">
        <f t="shared" si="28"/>
        <v>Less than 100 Claims - lower validity</v>
      </c>
      <c r="G601" s="111" t="str">
        <f t="shared" si="29"/>
        <v>More than 100 Claims  - higher validity</v>
      </c>
      <c r="H601" s="28" t="s">
        <v>2341</v>
      </c>
      <c r="I601" s="28">
        <v>4276</v>
      </c>
      <c r="J601" s="35" t="s">
        <v>2302</v>
      </c>
      <c r="K601" s="28" t="s">
        <v>236</v>
      </c>
      <c r="L601" s="28">
        <v>3</v>
      </c>
      <c r="M601" s="31">
        <v>196</v>
      </c>
      <c r="N601" s="32">
        <v>0.1</v>
      </c>
      <c r="O601" s="32">
        <v>0.1</v>
      </c>
      <c r="P601" s="47">
        <v>2.04</v>
      </c>
      <c r="Q601" s="33">
        <v>196.19</v>
      </c>
      <c r="R601" s="31" t="s">
        <v>8</v>
      </c>
      <c r="S601" s="31" t="s">
        <v>8</v>
      </c>
      <c r="T601" s="31" t="s">
        <v>8</v>
      </c>
      <c r="U601" s="47"/>
      <c r="V601" s="34" t="s">
        <v>8</v>
      </c>
      <c r="W601" s="31" t="s">
        <v>8</v>
      </c>
      <c r="X601" s="31" t="s">
        <v>8</v>
      </c>
      <c r="Y601" s="44"/>
      <c r="Z601" s="13"/>
    </row>
    <row r="602" spans="1:26" ht="29.1" customHeight="1" x14ac:dyDescent="0.35">
      <c r="A602" s="29" t="s">
        <v>2343</v>
      </c>
      <c r="B602" s="28" t="s">
        <v>2346</v>
      </c>
      <c r="C602" s="28" t="s">
        <v>2273</v>
      </c>
      <c r="D602" s="30" t="s">
        <v>2344</v>
      </c>
      <c r="E602" s="111" t="str">
        <f t="shared" si="27"/>
        <v>Less than 100 Claims - lower validity</v>
      </c>
      <c r="F602" s="111" t="str">
        <f t="shared" si="28"/>
        <v>Less than 100 Claims - lower validity</v>
      </c>
      <c r="G602" s="111" t="str">
        <f t="shared" si="29"/>
        <v>More than 100 Claims  - higher validity</v>
      </c>
      <c r="H602" s="28" t="s">
        <v>2345</v>
      </c>
      <c r="I602" s="28">
        <v>4462</v>
      </c>
      <c r="J602" s="28" t="s">
        <v>235</v>
      </c>
      <c r="K602" s="28" t="s">
        <v>236</v>
      </c>
      <c r="L602" s="28">
        <v>4</v>
      </c>
      <c r="M602" s="31">
        <v>194</v>
      </c>
      <c r="N602" s="32">
        <v>0.1</v>
      </c>
      <c r="O602" s="32">
        <v>0.1</v>
      </c>
      <c r="P602" s="47">
        <v>1.93</v>
      </c>
      <c r="Q602" s="33">
        <v>233.4</v>
      </c>
      <c r="R602" s="31" t="s">
        <v>8</v>
      </c>
      <c r="S602" s="31" t="s">
        <v>8</v>
      </c>
      <c r="T602" s="31" t="s">
        <v>8</v>
      </c>
      <c r="U602" s="47"/>
      <c r="V602" s="34" t="s">
        <v>8</v>
      </c>
      <c r="W602" s="31" t="s">
        <v>8</v>
      </c>
      <c r="X602" s="31" t="s">
        <v>8</v>
      </c>
      <c r="Y602" s="44"/>
      <c r="Z602" s="13"/>
    </row>
    <row r="603" spans="1:26" ht="29.1" customHeight="1" x14ac:dyDescent="0.35">
      <c r="A603" s="29" t="s">
        <v>2347</v>
      </c>
      <c r="B603" s="28" t="s">
        <v>2350</v>
      </c>
      <c r="C603" s="28" t="s">
        <v>2273</v>
      </c>
      <c r="D603" s="36" t="s">
        <v>2348</v>
      </c>
      <c r="E603" s="111" t="str">
        <f t="shared" si="27"/>
        <v>Less than 100 Claims - lower validity</v>
      </c>
      <c r="F603" s="111" t="str">
        <f t="shared" si="28"/>
        <v>Less than 100 Claims - lower validity</v>
      </c>
      <c r="G603" s="111" t="str">
        <f t="shared" si="29"/>
        <v>More than 100 Claims  - higher validity</v>
      </c>
      <c r="H603" s="28" t="s">
        <v>2349</v>
      </c>
      <c r="I603" s="28">
        <v>4009</v>
      </c>
      <c r="J603" s="35" t="s">
        <v>2302</v>
      </c>
      <c r="K603" s="28" t="s">
        <v>236</v>
      </c>
      <c r="L603" s="28">
        <v>4</v>
      </c>
      <c r="M603" s="31">
        <v>620</v>
      </c>
      <c r="N603" s="32">
        <v>0.5</v>
      </c>
      <c r="O603" s="32">
        <v>0.3</v>
      </c>
      <c r="P603" s="47">
        <v>1.91</v>
      </c>
      <c r="Q603" s="33">
        <v>225.16</v>
      </c>
      <c r="R603" s="31" t="s">
        <v>8</v>
      </c>
      <c r="S603" s="31" t="s">
        <v>8</v>
      </c>
      <c r="T603" s="31" t="s">
        <v>8</v>
      </c>
      <c r="U603" s="47"/>
      <c r="V603" s="34" t="s">
        <v>8</v>
      </c>
      <c r="W603" s="31" t="s">
        <v>8</v>
      </c>
      <c r="X603" s="31" t="s">
        <v>8</v>
      </c>
      <c r="Y603" s="44"/>
      <c r="Z603" s="13"/>
    </row>
    <row r="604" spans="1:26" ht="29.1" customHeight="1" x14ac:dyDescent="0.35">
      <c r="A604" s="29" t="s">
        <v>2351</v>
      </c>
      <c r="B604" s="28" t="s">
        <v>2354</v>
      </c>
      <c r="C604" s="28" t="s">
        <v>2273</v>
      </c>
      <c r="D604" s="30" t="s">
        <v>2352</v>
      </c>
      <c r="E604" s="111" t="str">
        <f t="shared" si="27"/>
        <v>Less than 100 Claims - lower validity</v>
      </c>
      <c r="F604" s="111" t="str">
        <f t="shared" si="28"/>
        <v>Less than 100 Claims - lower validity</v>
      </c>
      <c r="G604" s="111" t="str">
        <f t="shared" si="29"/>
        <v>More than 100 Claims  - higher validity</v>
      </c>
      <c r="H604" s="28" t="s">
        <v>2353</v>
      </c>
      <c r="I604" s="28">
        <v>4654</v>
      </c>
      <c r="J604" s="28" t="s">
        <v>235</v>
      </c>
      <c r="K604" s="28" t="s">
        <v>236</v>
      </c>
      <c r="L604" s="28">
        <v>4</v>
      </c>
      <c r="M604" s="31">
        <v>117</v>
      </c>
      <c r="N604" s="32">
        <v>0.1</v>
      </c>
      <c r="O604" s="32">
        <v>0</v>
      </c>
      <c r="P604" s="47">
        <v>2.2599999999999998</v>
      </c>
      <c r="Q604" s="33">
        <v>233.57</v>
      </c>
      <c r="R604" s="31" t="s">
        <v>8</v>
      </c>
      <c r="S604" s="31" t="s">
        <v>8</v>
      </c>
      <c r="T604" s="31" t="s">
        <v>8</v>
      </c>
      <c r="U604" s="47"/>
      <c r="V604" s="34" t="s">
        <v>8</v>
      </c>
      <c r="W604" s="31" t="s">
        <v>8</v>
      </c>
      <c r="X604" s="31" t="s">
        <v>8</v>
      </c>
      <c r="Y604" s="44"/>
      <c r="Z604" s="13"/>
    </row>
    <row r="605" spans="1:26" ht="29.1" customHeight="1" x14ac:dyDescent="0.35">
      <c r="A605" s="29" t="s">
        <v>2355</v>
      </c>
      <c r="B605" s="28" t="s">
        <v>2358</v>
      </c>
      <c r="C605" s="28" t="s">
        <v>2273</v>
      </c>
      <c r="D605" s="30" t="s">
        <v>2356</v>
      </c>
      <c r="E605" s="111" t="str">
        <f t="shared" si="27"/>
        <v>Less than 100 Claims - lower validity</v>
      </c>
      <c r="F605" s="111" t="str">
        <f t="shared" si="28"/>
        <v>Less than 100 Claims - lower validity</v>
      </c>
      <c r="G605" s="111" t="str">
        <f t="shared" si="29"/>
        <v>More than 100 Claims  - higher validity</v>
      </c>
      <c r="H605" s="28" t="s">
        <v>2357</v>
      </c>
      <c r="I605" s="28">
        <v>4915</v>
      </c>
      <c r="J605" s="28" t="s">
        <v>2282</v>
      </c>
      <c r="K605" s="28" t="s">
        <v>236</v>
      </c>
      <c r="L605" s="28">
        <v>4</v>
      </c>
      <c r="M605" s="31">
        <v>480</v>
      </c>
      <c r="N605" s="32">
        <v>0.4</v>
      </c>
      <c r="O605" s="32">
        <v>0.2</v>
      </c>
      <c r="P605" s="47">
        <v>2.11</v>
      </c>
      <c r="Q605" s="33">
        <v>284.54000000000002</v>
      </c>
      <c r="R605" s="31" t="s">
        <v>8</v>
      </c>
      <c r="S605" s="31" t="s">
        <v>8</v>
      </c>
      <c r="T605" s="31" t="s">
        <v>8</v>
      </c>
      <c r="U605" s="47"/>
      <c r="V605" s="34" t="s">
        <v>8</v>
      </c>
      <c r="W605" s="31" t="s">
        <v>8</v>
      </c>
      <c r="X605" s="31" t="s">
        <v>8</v>
      </c>
      <c r="Y605" s="44"/>
      <c r="Z605" s="13"/>
    </row>
    <row r="606" spans="1:26" ht="29.1" customHeight="1" x14ac:dyDescent="0.35">
      <c r="A606" s="29" t="s">
        <v>2359</v>
      </c>
      <c r="B606" s="28" t="s">
        <v>2362</v>
      </c>
      <c r="C606" s="28" t="s">
        <v>2273</v>
      </c>
      <c r="D606" s="30" t="s">
        <v>2360</v>
      </c>
      <c r="E606" s="111" t="str">
        <f t="shared" si="27"/>
        <v>Less than 100 Claims - lower validity</v>
      </c>
      <c r="F606" s="111" t="str">
        <f t="shared" si="28"/>
        <v>Less than 100 Claims - lower validity</v>
      </c>
      <c r="G606" s="111" t="str">
        <f t="shared" si="29"/>
        <v>More than 100 Claims  - higher validity</v>
      </c>
      <c r="H606" s="28" t="s">
        <v>2361</v>
      </c>
      <c r="I606" s="28">
        <v>4268</v>
      </c>
      <c r="J606" s="28" t="s">
        <v>2282</v>
      </c>
      <c r="K606" s="28" t="s">
        <v>236</v>
      </c>
      <c r="L606" s="28">
        <v>3</v>
      </c>
      <c r="M606" s="31">
        <v>403</v>
      </c>
      <c r="N606" s="32">
        <v>0.3</v>
      </c>
      <c r="O606" s="32">
        <v>0.2</v>
      </c>
      <c r="P606" s="47">
        <v>1.95</v>
      </c>
      <c r="Q606" s="33">
        <v>226.45</v>
      </c>
      <c r="R606" s="31" t="s">
        <v>8</v>
      </c>
      <c r="S606" s="31" t="s">
        <v>8</v>
      </c>
      <c r="T606" s="31" t="s">
        <v>8</v>
      </c>
      <c r="U606" s="47"/>
      <c r="V606" s="34" t="s">
        <v>8</v>
      </c>
      <c r="W606" s="31" t="s">
        <v>8</v>
      </c>
      <c r="X606" s="31" t="s">
        <v>8</v>
      </c>
      <c r="Y606" s="44"/>
      <c r="Z606" s="13"/>
    </row>
    <row r="607" spans="1:26" ht="29.1" customHeight="1" x14ac:dyDescent="0.35">
      <c r="A607" s="29" t="s">
        <v>2363</v>
      </c>
      <c r="B607" s="28" t="s">
        <v>2366</v>
      </c>
      <c r="C607" s="28" t="s">
        <v>2367</v>
      </c>
      <c r="D607" s="36" t="s">
        <v>2364</v>
      </c>
      <c r="E607" s="111" t="str">
        <f t="shared" si="27"/>
        <v>Less than 100 Claims - lower validity</v>
      </c>
      <c r="F607" s="111" t="str">
        <f t="shared" si="28"/>
        <v>Less than 100 Claims - lower validity</v>
      </c>
      <c r="G607" s="111" t="str">
        <f t="shared" si="29"/>
        <v>More than 100 Claims  - higher validity</v>
      </c>
      <c r="H607" s="35" t="s">
        <v>2365</v>
      </c>
      <c r="I607" s="28">
        <v>2138</v>
      </c>
      <c r="J607" s="28" t="s">
        <v>79</v>
      </c>
      <c r="K607" s="28" t="s">
        <v>46</v>
      </c>
      <c r="L607" s="28">
        <v>4</v>
      </c>
      <c r="M607" s="31">
        <v>1020</v>
      </c>
      <c r="N607" s="32">
        <v>1</v>
      </c>
      <c r="O607" s="32">
        <v>0.7</v>
      </c>
      <c r="P607" s="47">
        <v>1.39</v>
      </c>
      <c r="Q607" s="33">
        <v>114.49</v>
      </c>
      <c r="R607" s="31">
        <v>38</v>
      </c>
      <c r="S607" s="32">
        <v>0.6</v>
      </c>
      <c r="T607" s="32">
        <v>0.4</v>
      </c>
      <c r="U607" s="47">
        <v>1.53</v>
      </c>
      <c r="V607" s="34">
        <v>13502</v>
      </c>
      <c r="W607" s="32">
        <v>1.6</v>
      </c>
      <c r="X607" s="32">
        <v>1.1000000000000001</v>
      </c>
      <c r="Y607" s="44">
        <v>1.44</v>
      </c>
      <c r="Z607" s="13"/>
    </row>
    <row r="608" spans="1:26" ht="29.1" customHeight="1" x14ac:dyDescent="0.35">
      <c r="A608" s="29" t="s">
        <v>2368</v>
      </c>
      <c r="B608" s="28" t="s">
        <v>2371</v>
      </c>
      <c r="C608" s="28" t="s">
        <v>2367</v>
      </c>
      <c r="D608" s="30" t="s">
        <v>2369</v>
      </c>
      <c r="E608" s="111" t="str">
        <f t="shared" si="27"/>
        <v>Less than 100 Claims - lower validity</v>
      </c>
      <c r="F608" s="111" t="str">
        <f t="shared" si="28"/>
        <v>Less than 100 Claims - lower validity</v>
      </c>
      <c r="G608" s="111" t="str">
        <f t="shared" si="29"/>
        <v>More than 100 Claims  - higher validity</v>
      </c>
      <c r="H608" s="28" t="s">
        <v>2370</v>
      </c>
      <c r="I608" s="28">
        <v>2703</v>
      </c>
      <c r="J608" s="28" t="s">
        <v>79</v>
      </c>
      <c r="K608" s="28" t="s">
        <v>46</v>
      </c>
      <c r="L608" s="28">
        <v>2</v>
      </c>
      <c r="M608" s="31">
        <v>347</v>
      </c>
      <c r="N608" s="32">
        <v>0.3</v>
      </c>
      <c r="O608" s="32">
        <v>0.1</v>
      </c>
      <c r="P608" s="47">
        <v>1.97</v>
      </c>
      <c r="Q608" s="33">
        <v>174.94</v>
      </c>
      <c r="R608" s="31" t="s">
        <v>8</v>
      </c>
      <c r="S608" s="31" t="s">
        <v>8</v>
      </c>
      <c r="T608" s="31" t="s">
        <v>8</v>
      </c>
      <c r="U608" s="47"/>
      <c r="V608" s="34" t="s">
        <v>8</v>
      </c>
      <c r="W608" s="31" t="s">
        <v>8</v>
      </c>
      <c r="X608" s="31" t="s">
        <v>8</v>
      </c>
      <c r="Y608" s="44"/>
      <c r="Z608" s="13"/>
    </row>
    <row r="609" spans="1:26" ht="29.1" customHeight="1" x14ac:dyDescent="0.35">
      <c r="A609" s="29" t="s">
        <v>2372</v>
      </c>
      <c r="B609" s="28" t="s">
        <v>1721</v>
      </c>
      <c r="C609" s="28" t="s">
        <v>2367</v>
      </c>
      <c r="D609" s="30" t="s">
        <v>2373</v>
      </c>
      <c r="E609" s="111" t="str">
        <f t="shared" si="27"/>
        <v>More than 100 Claims  - higher validity</v>
      </c>
      <c r="F609" s="111" t="str">
        <f t="shared" si="28"/>
        <v>More than 100 Claims  - higher validity</v>
      </c>
      <c r="G609" s="111" t="str">
        <f t="shared" si="29"/>
        <v>More than 100 Claims  - higher validity</v>
      </c>
      <c r="H609" s="28" t="s">
        <v>2374</v>
      </c>
      <c r="I609" s="28">
        <v>1842</v>
      </c>
      <c r="J609" s="28" t="s">
        <v>79</v>
      </c>
      <c r="K609" s="28" t="s">
        <v>46</v>
      </c>
      <c r="L609" s="28">
        <v>3</v>
      </c>
      <c r="M609" s="31">
        <v>4756</v>
      </c>
      <c r="N609" s="32">
        <v>2.9</v>
      </c>
      <c r="O609" s="32">
        <v>1.9</v>
      </c>
      <c r="P609" s="47">
        <v>1.53</v>
      </c>
      <c r="Q609" s="33">
        <v>130.93</v>
      </c>
      <c r="R609" s="31">
        <v>255</v>
      </c>
      <c r="S609" s="32">
        <v>2.1</v>
      </c>
      <c r="T609" s="32">
        <v>1.9</v>
      </c>
      <c r="U609" s="47">
        <v>1.1200000000000001</v>
      </c>
      <c r="V609" s="34">
        <v>9099</v>
      </c>
      <c r="W609" s="32">
        <v>5</v>
      </c>
      <c r="X609" s="32">
        <v>3.8</v>
      </c>
      <c r="Y609" s="44">
        <v>1.33</v>
      </c>
      <c r="Z609" s="13"/>
    </row>
    <row r="610" spans="1:26" ht="29.1" customHeight="1" x14ac:dyDescent="0.35">
      <c r="A610" s="29" t="s">
        <v>2375</v>
      </c>
      <c r="B610" s="28" t="s">
        <v>2366</v>
      </c>
      <c r="C610" s="28" t="s">
        <v>2367</v>
      </c>
      <c r="D610" s="30" t="s">
        <v>2376</v>
      </c>
      <c r="E610" s="111" t="str">
        <f t="shared" si="27"/>
        <v>Less than 100 Claims - lower validity</v>
      </c>
      <c r="F610" s="111" t="str">
        <f t="shared" si="28"/>
        <v>Less than 100 Claims - lower validity</v>
      </c>
      <c r="G610" s="111" t="str">
        <f t="shared" si="29"/>
        <v>More than 100 Claims  - higher validity</v>
      </c>
      <c r="H610" s="35" t="s">
        <v>2377</v>
      </c>
      <c r="I610" s="28">
        <v>2138</v>
      </c>
      <c r="J610" s="28" t="s">
        <v>79</v>
      </c>
      <c r="K610" s="28" t="s">
        <v>46</v>
      </c>
      <c r="L610" s="28">
        <v>3</v>
      </c>
      <c r="M610" s="31">
        <v>583</v>
      </c>
      <c r="N610" s="32">
        <v>0.3</v>
      </c>
      <c r="O610" s="32">
        <v>0.2</v>
      </c>
      <c r="P610" s="47">
        <v>1.69</v>
      </c>
      <c r="Q610" s="33">
        <v>143.63</v>
      </c>
      <c r="R610" s="31">
        <v>20</v>
      </c>
      <c r="S610" s="32">
        <v>0.2</v>
      </c>
      <c r="T610" s="32">
        <v>0.2</v>
      </c>
      <c r="U610" s="47">
        <v>0.88</v>
      </c>
      <c r="V610" s="34">
        <v>8741</v>
      </c>
      <c r="W610" s="32">
        <v>0.4</v>
      </c>
      <c r="X610" s="32">
        <v>0.3</v>
      </c>
      <c r="Y610" s="44">
        <v>1.26</v>
      </c>
      <c r="Z610" s="13"/>
    </row>
    <row r="611" spans="1:26" ht="29.1" customHeight="1" x14ac:dyDescent="0.35">
      <c r="A611" s="29" t="s">
        <v>2378</v>
      </c>
      <c r="B611" s="28" t="s">
        <v>2381</v>
      </c>
      <c r="C611" s="28" t="s">
        <v>2367</v>
      </c>
      <c r="D611" s="36" t="s">
        <v>2379</v>
      </c>
      <c r="E611" s="111" t="str">
        <f t="shared" si="27"/>
        <v>Less than 100 Claims - lower validity</v>
      </c>
      <c r="F611" s="111" t="str">
        <f t="shared" si="28"/>
        <v>Less than 100 Claims - lower validity</v>
      </c>
      <c r="G611" s="111" t="str">
        <f t="shared" si="29"/>
        <v>More than 100 Claims  - higher validity</v>
      </c>
      <c r="H611" s="28" t="s">
        <v>2380</v>
      </c>
      <c r="I611" s="28">
        <v>2601</v>
      </c>
      <c r="J611" s="35" t="s">
        <v>2382</v>
      </c>
      <c r="K611" s="28" t="s">
        <v>46</v>
      </c>
      <c r="L611" s="28">
        <v>5</v>
      </c>
      <c r="M611" s="31">
        <v>1498</v>
      </c>
      <c r="N611" s="32">
        <v>1.7</v>
      </c>
      <c r="O611" s="32">
        <v>0.7</v>
      </c>
      <c r="P611" s="47">
        <v>2.5299999999999998</v>
      </c>
      <c r="Q611" s="33">
        <v>233.36</v>
      </c>
      <c r="R611" s="31">
        <v>19</v>
      </c>
      <c r="S611" s="32">
        <v>0.4</v>
      </c>
      <c r="T611" s="32">
        <v>0.2</v>
      </c>
      <c r="U611" s="47">
        <v>1.87</v>
      </c>
      <c r="V611" s="34">
        <v>16711</v>
      </c>
      <c r="W611" s="32">
        <v>2</v>
      </c>
      <c r="X611" s="32">
        <v>0.9</v>
      </c>
      <c r="Y611" s="44">
        <v>2.38</v>
      </c>
      <c r="Z611" s="13"/>
    </row>
    <row r="612" spans="1:26" ht="29.1" customHeight="1" x14ac:dyDescent="0.35">
      <c r="A612" s="29" t="s">
        <v>2383</v>
      </c>
      <c r="B612" s="28" t="s">
        <v>2386</v>
      </c>
      <c r="C612" s="28" t="s">
        <v>2367</v>
      </c>
      <c r="D612" s="30" t="s">
        <v>2384</v>
      </c>
      <c r="E612" s="111" t="str">
        <f t="shared" si="27"/>
        <v>Less than 100 Claims - lower validity</v>
      </c>
      <c r="F612" s="111" t="str">
        <f t="shared" si="28"/>
        <v>Less than 100 Claims - lower validity</v>
      </c>
      <c r="G612" s="111" t="str">
        <f t="shared" si="29"/>
        <v>More than 100 Claims  - higher validity</v>
      </c>
      <c r="H612" s="28" t="s">
        <v>2385</v>
      </c>
      <c r="I612" s="28">
        <v>1060</v>
      </c>
      <c r="J612" s="35" t="s">
        <v>2387</v>
      </c>
      <c r="K612" s="28" t="s">
        <v>46</v>
      </c>
      <c r="L612" s="28">
        <v>3</v>
      </c>
      <c r="M612" s="31">
        <v>529</v>
      </c>
      <c r="N612" s="32">
        <v>0.4</v>
      </c>
      <c r="O612" s="32">
        <v>0.1</v>
      </c>
      <c r="P612" s="47">
        <v>2.98</v>
      </c>
      <c r="Q612" s="33">
        <v>249.9</v>
      </c>
      <c r="R612" s="31">
        <v>15</v>
      </c>
      <c r="S612" s="32">
        <v>0.3</v>
      </c>
      <c r="T612" s="32">
        <v>0.1</v>
      </c>
      <c r="U612" s="47">
        <v>2.71</v>
      </c>
      <c r="V612" s="34">
        <v>21062</v>
      </c>
      <c r="W612" s="32">
        <v>0.7</v>
      </c>
      <c r="X612" s="32">
        <v>0.2</v>
      </c>
      <c r="Y612" s="44">
        <v>2.88</v>
      </c>
      <c r="Z612" s="13"/>
    </row>
    <row r="613" spans="1:26" ht="29.1" customHeight="1" x14ac:dyDescent="0.35">
      <c r="A613" s="29" t="s">
        <v>2388</v>
      </c>
      <c r="B613" s="28" t="s">
        <v>1290</v>
      </c>
      <c r="C613" s="28" t="s">
        <v>2367</v>
      </c>
      <c r="D613" s="30" t="s">
        <v>2389</v>
      </c>
      <c r="E613" s="111" t="str">
        <f t="shared" si="27"/>
        <v>Less than 100 Claims - lower validity</v>
      </c>
      <c r="F613" s="111" t="str">
        <f t="shared" si="28"/>
        <v>Less than 100 Claims - lower validity</v>
      </c>
      <c r="G613" s="111" t="str">
        <f t="shared" si="29"/>
        <v>More than 100 Claims  - higher validity</v>
      </c>
      <c r="H613" s="28" t="s">
        <v>2390</v>
      </c>
      <c r="I613" s="28">
        <v>1301</v>
      </c>
      <c r="J613" s="28" t="s">
        <v>2391</v>
      </c>
      <c r="K613" s="28" t="s">
        <v>46</v>
      </c>
      <c r="L613" s="28">
        <v>3</v>
      </c>
      <c r="M613" s="31">
        <v>798</v>
      </c>
      <c r="N613" s="32">
        <v>0.5</v>
      </c>
      <c r="O613" s="32">
        <v>0.2</v>
      </c>
      <c r="P613" s="47">
        <v>1.96</v>
      </c>
      <c r="Q613" s="33">
        <v>167.77</v>
      </c>
      <c r="R613" s="31">
        <v>30</v>
      </c>
      <c r="S613" s="32">
        <v>0.3</v>
      </c>
      <c r="T613" s="32">
        <v>0.2</v>
      </c>
      <c r="U613" s="47">
        <v>1.73</v>
      </c>
      <c r="V613" s="34">
        <v>13035</v>
      </c>
      <c r="W613" s="32">
        <v>0.8</v>
      </c>
      <c r="X613" s="32">
        <v>0.4</v>
      </c>
      <c r="Y613" s="44">
        <v>1.86</v>
      </c>
      <c r="Z613" s="13"/>
    </row>
    <row r="614" spans="1:26" ht="29.1" customHeight="1" x14ac:dyDescent="0.35">
      <c r="A614" s="29" t="s">
        <v>2392</v>
      </c>
      <c r="B614" s="28" t="s">
        <v>2395</v>
      </c>
      <c r="C614" s="28" t="s">
        <v>2367</v>
      </c>
      <c r="D614" s="36" t="s">
        <v>2393</v>
      </c>
      <c r="E614" s="111" t="str">
        <f t="shared" si="27"/>
        <v>Less than 100 Claims - lower validity</v>
      </c>
      <c r="F614" s="111" t="str">
        <f t="shared" si="28"/>
        <v>Less than 100 Claims - lower validity</v>
      </c>
      <c r="G614" s="111" t="str">
        <f t="shared" si="29"/>
        <v>More than 100 Claims  - higher validity</v>
      </c>
      <c r="H614" s="35" t="s">
        <v>2394</v>
      </c>
      <c r="I614" s="28">
        <v>2124</v>
      </c>
      <c r="J614" s="35" t="s">
        <v>2396</v>
      </c>
      <c r="K614" s="28" t="s">
        <v>46</v>
      </c>
      <c r="L614" s="28">
        <v>2</v>
      </c>
      <c r="M614" s="31">
        <v>180</v>
      </c>
      <c r="N614" s="32">
        <v>0.1</v>
      </c>
      <c r="O614" s="32">
        <v>0</v>
      </c>
      <c r="P614" s="47">
        <v>1.66</v>
      </c>
      <c r="Q614" s="33">
        <v>143.22999999999999</v>
      </c>
      <c r="R614" s="31" t="s">
        <v>8</v>
      </c>
      <c r="S614" s="31" t="s">
        <v>8</v>
      </c>
      <c r="T614" s="31" t="s">
        <v>8</v>
      </c>
      <c r="U614" s="47"/>
      <c r="V614" s="34" t="s">
        <v>8</v>
      </c>
      <c r="W614" s="31" t="s">
        <v>8</v>
      </c>
      <c r="X614" s="31" t="s">
        <v>8</v>
      </c>
      <c r="Y614" s="44"/>
      <c r="Z614" s="13"/>
    </row>
    <row r="615" spans="1:26" ht="29.1" customHeight="1" x14ac:dyDescent="0.35">
      <c r="A615" s="29" t="s">
        <v>2397</v>
      </c>
      <c r="B615" s="28" t="s">
        <v>2400</v>
      </c>
      <c r="C615" s="28" t="s">
        <v>2367</v>
      </c>
      <c r="D615" s="30" t="s">
        <v>2398</v>
      </c>
      <c r="E615" s="111" t="str">
        <f t="shared" si="27"/>
        <v>Less than 100 Claims - lower validity</v>
      </c>
      <c r="F615" s="111" t="str">
        <f t="shared" si="28"/>
        <v>Less than 100 Claims - lower validity</v>
      </c>
      <c r="G615" s="111" t="str">
        <f t="shared" si="29"/>
        <v>More than 100 Claims  - higher validity</v>
      </c>
      <c r="H615" s="28" t="s">
        <v>2399</v>
      </c>
      <c r="I615" s="28">
        <v>1550</v>
      </c>
      <c r="J615" s="28" t="s">
        <v>79</v>
      </c>
      <c r="K615" s="28" t="s">
        <v>46</v>
      </c>
      <c r="L615" s="28">
        <v>3</v>
      </c>
      <c r="M615" s="31">
        <v>281</v>
      </c>
      <c r="N615" s="32">
        <v>0.2</v>
      </c>
      <c r="O615" s="32">
        <v>0.1</v>
      </c>
      <c r="P615" s="47">
        <v>1.68</v>
      </c>
      <c r="Q615" s="33">
        <v>142.72</v>
      </c>
      <c r="R615" s="31" t="s">
        <v>8</v>
      </c>
      <c r="S615" s="31" t="s">
        <v>8</v>
      </c>
      <c r="T615" s="31" t="s">
        <v>8</v>
      </c>
      <c r="U615" s="47"/>
      <c r="V615" s="34" t="s">
        <v>8</v>
      </c>
      <c r="W615" s="31" t="s">
        <v>8</v>
      </c>
      <c r="X615" s="31" t="s">
        <v>8</v>
      </c>
      <c r="Y615" s="44"/>
      <c r="Z615" s="13"/>
    </row>
    <row r="616" spans="1:26" ht="29.1" customHeight="1" x14ac:dyDescent="0.35">
      <c r="A616" s="29" t="s">
        <v>2401</v>
      </c>
      <c r="B616" s="28" t="s">
        <v>2404</v>
      </c>
      <c r="C616" s="28" t="s">
        <v>2367</v>
      </c>
      <c r="D616" s="36" t="s">
        <v>2402</v>
      </c>
      <c r="E616" s="111" t="str">
        <f t="shared" si="27"/>
        <v>Less than 100 Claims - lower validity</v>
      </c>
      <c r="F616" s="111" t="str">
        <f t="shared" si="28"/>
        <v>Less than 100 Claims - lower validity</v>
      </c>
      <c r="G616" s="111" t="str">
        <f t="shared" si="29"/>
        <v>More than 100 Claims  - higher validity</v>
      </c>
      <c r="H616" s="28" t="s">
        <v>2403</v>
      </c>
      <c r="I616" s="28">
        <v>2721</v>
      </c>
      <c r="J616" s="35" t="s">
        <v>2396</v>
      </c>
      <c r="K616" s="28" t="s">
        <v>46</v>
      </c>
      <c r="L616" s="28">
        <v>3</v>
      </c>
      <c r="M616" s="31">
        <v>305</v>
      </c>
      <c r="N616" s="32">
        <v>0.3</v>
      </c>
      <c r="O616" s="32">
        <v>0.2</v>
      </c>
      <c r="P616" s="47">
        <v>1.43</v>
      </c>
      <c r="Q616" s="33">
        <v>119.61</v>
      </c>
      <c r="R616" s="31" t="s">
        <v>8</v>
      </c>
      <c r="S616" s="31" t="s">
        <v>8</v>
      </c>
      <c r="T616" s="31" t="s">
        <v>8</v>
      </c>
      <c r="U616" s="47"/>
      <c r="V616" s="34" t="s">
        <v>8</v>
      </c>
      <c r="W616" s="31" t="s">
        <v>8</v>
      </c>
      <c r="X616" s="31" t="s">
        <v>8</v>
      </c>
      <c r="Y616" s="44"/>
      <c r="Z616" s="13"/>
    </row>
    <row r="617" spans="1:26" ht="29.1" customHeight="1" x14ac:dyDescent="0.35">
      <c r="A617" s="29" t="s">
        <v>2405</v>
      </c>
      <c r="B617" s="28" t="s">
        <v>256</v>
      </c>
      <c r="C617" s="28" t="s">
        <v>2367</v>
      </c>
      <c r="D617" s="30" t="s">
        <v>2406</v>
      </c>
      <c r="E617" s="111" t="str">
        <f t="shared" si="27"/>
        <v>Less than 100 Claims - lower validity</v>
      </c>
      <c r="F617" s="111" t="str">
        <f t="shared" si="28"/>
        <v>Less than 100 Claims - lower validity</v>
      </c>
      <c r="G617" s="111" t="str">
        <f t="shared" si="29"/>
        <v>More than 100 Claims  - higher validity</v>
      </c>
      <c r="H617" s="28" t="s">
        <v>2407</v>
      </c>
      <c r="I617" s="28">
        <v>1040</v>
      </c>
      <c r="J617" s="28" t="s">
        <v>79</v>
      </c>
      <c r="K617" s="28" t="s">
        <v>46</v>
      </c>
      <c r="L617" s="28">
        <v>3</v>
      </c>
      <c r="M617" s="31">
        <v>223</v>
      </c>
      <c r="N617" s="32">
        <v>0.1</v>
      </c>
      <c r="O617" s="32">
        <v>0.1</v>
      </c>
      <c r="P617" s="47">
        <v>1.0900000000000001</v>
      </c>
      <c r="Q617" s="33">
        <v>94.3</v>
      </c>
      <c r="R617" s="31" t="s">
        <v>8</v>
      </c>
      <c r="S617" s="31" t="s">
        <v>8</v>
      </c>
      <c r="T617" s="31" t="s">
        <v>8</v>
      </c>
      <c r="U617" s="47"/>
      <c r="V617" s="34" t="s">
        <v>8</v>
      </c>
      <c r="W617" s="31" t="s">
        <v>8</v>
      </c>
      <c r="X617" s="31" t="s">
        <v>8</v>
      </c>
      <c r="Y617" s="44"/>
      <c r="Z617" s="13"/>
    </row>
    <row r="618" spans="1:26" ht="14.1" customHeight="1" x14ac:dyDescent="0.35">
      <c r="A618" s="29" t="s">
        <v>2408</v>
      </c>
      <c r="B618" s="28" t="s">
        <v>2411</v>
      </c>
      <c r="C618" s="28" t="s">
        <v>2367</v>
      </c>
      <c r="D618" s="36" t="s">
        <v>2409</v>
      </c>
      <c r="E618" s="111" t="str">
        <f t="shared" si="27"/>
        <v>More than 100 Claims  - higher validity</v>
      </c>
      <c r="F618" s="111" t="str">
        <f t="shared" si="28"/>
        <v>More than 100 Claims  - higher validity</v>
      </c>
      <c r="G618" s="111" t="str">
        <f t="shared" si="29"/>
        <v>More than 100 Claims  - higher validity</v>
      </c>
      <c r="H618" s="28" t="s">
        <v>2410</v>
      </c>
      <c r="I618" s="28">
        <v>1950</v>
      </c>
      <c r="J618" s="28" t="s">
        <v>79</v>
      </c>
      <c r="K618" s="28" t="s">
        <v>46</v>
      </c>
      <c r="L618" s="28">
        <v>4</v>
      </c>
      <c r="M618" s="31">
        <v>7461</v>
      </c>
      <c r="N618" s="32">
        <v>3.8</v>
      </c>
      <c r="O618" s="32">
        <v>2.5</v>
      </c>
      <c r="P618" s="47">
        <v>1.54</v>
      </c>
      <c r="Q618" s="33">
        <v>130.31</v>
      </c>
      <c r="R618" s="31">
        <v>381</v>
      </c>
      <c r="S618" s="32">
        <v>2.7</v>
      </c>
      <c r="T618" s="32">
        <v>2.4</v>
      </c>
      <c r="U618" s="47">
        <v>1.1399999999999999</v>
      </c>
      <c r="V618" s="34">
        <v>8042</v>
      </c>
      <c r="W618" s="32">
        <v>6.5</v>
      </c>
      <c r="X618" s="32">
        <v>4.8</v>
      </c>
      <c r="Y618" s="44">
        <v>1.34</v>
      </c>
      <c r="Z618" s="13"/>
    </row>
    <row r="619" spans="1:26" ht="43.15" customHeight="1" x14ac:dyDescent="0.35">
      <c r="A619" s="29" t="s">
        <v>2412</v>
      </c>
      <c r="B619" s="28" t="s">
        <v>2415</v>
      </c>
      <c r="C619" s="28" t="s">
        <v>2367</v>
      </c>
      <c r="D619" s="30" t="s">
        <v>2413</v>
      </c>
      <c r="E619" s="111" t="str">
        <f t="shared" si="27"/>
        <v>Less than 100 Claims - lower validity</v>
      </c>
      <c r="F619" s="111" t="str">
        <f t="shared" si="28"/>
        <v>Less than 100 Claims - lower validity</v>
      </c>
      <c r="G619" s="111" t="str">
        <f t="shared" si="29"/>
        <v>More than 100 Claims  - higher validity</v>
      </c>
      <c r="H619" s="28" t="s">
        <v>2414</v>
      </c>
      <c r="I619" s="28">
        <v>1069</v>
      </c>
      <c r="J619" s="28" t="s">
        <v>2391</v>
      </c>
      <c r="K619" s="28" t="s">
        <v>46</v>
      </c>
      <c r="L619" s="28">
        <v>5</v>
      </c>
      <c r="M619" s="31">
        <v>131</v>
      </c>
      <c r="N619" s="32">
        <v>0</v>
      </c>
      <c r="O619" s="32">
        <v>0</v>
      </c>
      <c r="P619" s="47">
        <v>1.29</v>
      </c>
      <c r="Q619" s="33">
        <v>110.78</v>
      </c>
      <c r="R619" s="31" t="s">
        <v>8</v>
      </c>
      <c r="S619" s="31" t="s">
        <v>8</v>
      </c>
      <c r="T619" s="31" t="s">
        <v>8</v>
      </c>
      <c r="U619" s="47"/>
      <c r="V619" s="34" t="s">
        <v>8</v>
      </c>
      <c r="W619" s="31" t="s">
        <v>8</v>
      </c>
      <c r="X619" s="31" t="s">
        <v>8</v>
      </c>
      <c r="Y619" s="44"/>
      <c r="Z619" s="13"/>
    </row>
    <row r="620" spans="1:26" ht="29.1" customHeight="1" x14ac:dyDescent="0.35">
      <c r="A620" s="29" t="s">
        <v>2416</v>
      </c>
      <c r="B620" s="28" t="s">
        <v>2395</v>
      </c>
      <c r="C620" s="28" t="s">
        <v>2367</v>
      </c>
      <c r="D620" s="30" t="s">
        <v>2417</v>
      </c>
      <c r="E620" s="111" t="str">
        <f t="shared" si="27"/>
        <v>Less than 100 Claims - lower validity</v>
      </c>
      <c r="F620" s="111" t="str">
        <f t="shared" si="28"/>
        <v>Less than 100 Claims - lower validity</v>
      </c>
      <c r="G620" s="111" t="str">
        <f t="shared" si="29"/>
        <v>More than 100 Claims  - higher validity</v>
      </c>
      <c r="H620" s="35" t="s">
        <v>2418</v>
      </c>
      <c r="I620" s="28">
        <v>2118</v>
      </c>
      <c r="J620" s="28" t="s">
        <v>79</v>
      </c>
      <c r="K620" s="28" t="s">
        <v>46</v>
      </c>
      <c r="L620" s="28">
        <v>3</v>
      </c>
      <c r="M620" s="31">
        <v>1329</v>
      </c>
      <c r="N620" s="32">
        <v>1</v>
      </c>
      <c r="O620" s="32">
        <v>0.7</v>
      </c>
      <c r="P620" s="47">
        <v>1.53</v>
      </c>
      <c r="Q620" s="33">
        <v>135.88999999999999</v>
      </c>
      <c r="R620" s="31">
        <v>95</v>
      </c>
      <c r="S620" s="32">
        <v>2.2000000000000002</v>
      </c>
      <c r="T620" s="32">
        <v>1.4</v>
      </c>
      <c r="U620" s="47">
        <v>1.51</v>
      </c>
      <c r="V620" s="34">
        <v>19069</v>
      </c>
      <c r="W620" s="32">
        <v>3.2</v>
      </c>
      <c r="X620" s="32">
        <v>2.1</v>
      </c>
      <c r="Y620" s="44">
        <v>1.52</v>
      </c>
      <c r="Z620" s="13"/>
    </row>
    <row r="621" spans="1:26" ht="29.1" customHeight="1" x14ac:dyDescent="0.35">
      <c r="A621" s="29" t="s">
        <v>2419</v>
      </c>
      <c r="B621" s="28" t="s">
        <v>1183</v>
      </c>
      <c r="C621" s="28" t="s">
        <v>2367</v>
      </c>
      <c r="D621" s="30" t="s">
        <v>2420</v>
      </c>
      <c r="E621" s="111" t="str">
        <f t="shared" si="27"/>
        <v>Less than 100 Claims - lower validity</v>
      </c>
      <c r="F621" s="111" t="str">
        <f t="shared" si="28"/>
        <v>Less than 100 Claims - lower validity</v>
      </c>
      <c r="G621" s="111" t="str">
        <f t="shared" si="29"/>
        <v>More than 100 Claims  - higher validity</v>
      </c>
      <c r="H621" s="28" t="s">
        <v>2421</v>
      </c>
      <c r="I621" s="28">
        <v>1970</v>
      </c>
      <c r="J621" s="35" t="s">
        <v>2387</v>
      </c>
      <c r="K621" s="28" t="s">
        <v>46</v>
      </c>
      <c r="L621" s="28">
        <v>4</v>
      </c>
      <c r="M621" s="31">
        <v>1393</v>
      </c>
      <c r="N621" s="32">
        <v>1.3</v>
      </c>
      <c r="O621" s="32">
        <v>0.6</v>
      </c>
      <c r="P621" s="47">
        <v>1.98</v>
      </c>
      <c r="Q621" s="33">
        <v>166.5</v>
      </c>
      <c r="R621" s="31">
        <v>61</v>
      </c>
      <c r="S621" s="32">
        <v>0.9</v>
      </c>
      <c r="T621" s="32">
        <v>0.5</v>
      </c>
      <c r="U621" s="47">
        <v>1.77</v>
      </c>
      <c r="V621" s="34">
        <v>14585</v>
      </c>
      <c r="W621" s="32">
        <v>2.1</v>
      </c>
      <c r="X621" s="32">
        <v>1.1000000000000001</v>
      </c>
      <c r="Y621" s="44">
        <v>1.89</v>
      </c>
      <c r="Z621" s="13"/>
    </row>
    <row r="622" spans="1:26" ht="29.1" customHeight="1" x14ac:dyDescent="0.35">
      <c r="A622" s="29" t="s">
        <v>2422</v>
      </c>
      <c r="B622" s="28" t="s">
        <v>55</v>
      </c>
      <c r="C622" s="28" t="s">
        <v>2367</v>
      </c>
      <c r="D622" s="30" t="s">
        <v>2423</v>
      </c>
      <c r="E622" s="111" t="str">
        <f t="shared" si="27"/>
        <v>Less than 100 Claims - lower validity</v>
      </c>
      <c r="F622" s="111" t="str">
        <f t="shared" si="28"/>
        <v>Less than 100 Claims - lower validity</v>
      </c>
      <c r="G622" s="111" t="str">
        <f t="shared" si="29"/>
        <v>More than 100 Claims  - higher validity</v>
      </c>
      <c r="H622" s="35" t="s">
        <v>2424</v>
      </c>
      <c r="I622" s="28">
        <v>2135</v>
      </c>
      <c r="J622" s="35" t="s">
        <v>2396</v>
      </c>
      <c r="K622" s="28" t="s">
        <v>46</v>
      </c>
      <c r="L622" s="28">
        <v>4</v>
      </c>
      <c r="M622" s="31">
        <v>885</v>
      </c>
      <c r="N622" s="32">
        <v>1.1000000000000001</v>
      </c>
      <c r="O622" s="32">
        <v>0.8</v>
      </c>
      <c r="P622" s="47">
        <v>1.37</v>
      </c>
      <c r="Q622" s="33">
        <v>115.62</v>
      </c>
      <c r="R622" s="31">
        <v>75</v>
      </c>
      <c r="S622" s="32">
        <v>1.9</v>
      </c>
      <c r="T622" s="32">
        <v>0.9</v>
      </c>
      <c r="U622" s="47">
        <v>2.11</v>
      </c>
      <c r="V622" s="34">
        <v>22173</v>
      </c>
      <c r="W622" s="32">
        <v>3</v>
      </c>
      <c r="X622" s="32">
        <v>1.7</v>
      </c>
      <c r="Y622" s="44">
        <v>1.76</v>
      </c>
      <c r="Z622" s="13"/>
    </row>
    <row r="623" spans="1:26" ht="29.1" customHeight="1" x14ac:dyDescent="0.35">
      <c r="A623" s="29" t="s">
        <v>2425</v>
      </c>
      <c r="B623" s="28" t="s">
        <v>2428</v>
      </c>
      <c r="C623" s="28" t="s">
        <v>2367</v>
      </c>
      <c r="D623" s="30" t="s">
        <v>2426</v>
      </c>
      <c r="E623" s="111" t="str">
        <f t="shared" si="27"/>
        <v>Less than 100 Claims - lower validity</v>
      </c>
      <c r="F623" s="111" t="str">
        <f t="shared" si="28"/>
        <v>Less than 100 Claims - lower validity</v>
      </c>
      <c r="G623" s="111" t="str">
        <f t="shared" si="29"/>
        <v>More than 100 Claims  - higher validity</v>
      </c>
      <c r="H623" s="28" t="s">
        <v>2427</v>
      </c>
      <c r="I623" s="28">
        <v>1201</v>
      </c>
      <c r="J623" s="35" t="s">
        <v>2429</v>
      </c>
      <c r="K623" s="28" t="s">
        <v>46</v>
      </c>
      <c r="L623" s="28">
        <v>3</v>
      </c>
      <c r="M623" s="31">
        <v>222</v>
      </c>
      <c r="N623" s="32">
        <v>0.1</v>
      </c>
      <c r="O623" s="32">
        <v>0.1</v>
      </c>
      <c r="P623" s="47">
        <v>2.16</v>
      </c>
      <c r="Q623" s="33">
        <v>184.28</v>
      </c>
      <c r="R623" s="31" t="s">
        <v>8</v>
      </c>
      <c r="S623" s="31" t="s">
        <v>8</v>
      </c>
      <c r="T623" s="31" t="s">
        <v>8</v>
      </c>
      <c r="U623" s="47"/>
      <c r="V623" s="34" t="s">
        <v>8</v>
      </c>
      <c r="W623" s="31" t="s">
        <v>8</v>
      </c>
      <c r="X623" s="31" t="s">
        <v>8</v>
      </c>
      <c r="Y623" s="44"/>
      <c r="Z623" s="13"/>
    </row>
    <row r="624" spans="1:26" ht="29.1" customHeight="1" x14ac:dyDescent="0.35">
      <c r="A624" s="29" t="s">
        <v>2430</v>
      </c>
      <c r="B624" s="28" t="s">
        <v>2433</v>
      </c>
      <c r="C624" s="28" t="s">
        <v>2367</v>
      </c>
      <c r="D624" s="36" t="s">
        <v>2431</v>
      </c>
      <c r="E624" s="111" t="str">
        <f t="shared" si="27"/>
        <v>Less than 100 Claims - lower validity</v>
      </c>
      <c r="F624" s="111" t="str">
        <f t="shared" si="28"/>
        <v>Less than 100 Claims - lower validity</v>
      </c>
      <c r="G624" s="111" t="str">
        <f t="shared" si="29"/>
        <v>More than 100 Claims  - higher validity</v>
      </c>
      <c r="H624" s="28" t="s">
        <v>2432</v>
      </c>
      <c r="I624" s="28">
        <v>1752</v>
      </c>
      <c r="J624" s="35" t="s">
        <v>2434</v>
      </c>
      <c r="K624" s="28" t="s">
        <v>46</v>
      </c>
      <c r="L624" s="28">
        <v>2</v>
      </c>
      <c r="M624" s="31">
        <v>145</v>
      </c>
      <c r="N624" s="32">
        <v>0.1</v>
      </c>
      <c r="O624" s="32">
        <v>0.1</v>
      </c>
      <c r="P624" s="47">
        <v>1.44</v>
      </c>
      <c r="Q624" s="33">
        <v>119.2</v>
      </c>
      <c r="R624" s="31" t="s">
        <v>8</v>
      </c>
      <c r="S624" s="31" t="s">
        <v>8</v>
      </c>
      <c r="T624" s="31" t="s">
        <v>8</v>
      </c>
      <c r="U624" s="47"/>
      <c r="V624" s="34" t="s">
        <v>8</v>
      </c>
      <c r="W624" s="31" t="s">
        <v>8</v>
      </c>
      <c r="X624" s="31" t="s">
        <v>8</v>
      </c>
      <c r="Y624" s="44"/>
      <c r="Z624" s="13"/>
    </row>
    <row r="625" spans="1:26" ht="29.1" customHeight="1" x14ac:dyDescent="0.35">
      <c r="A625" s="29" t="s">
        <v>2435</v>
      </c>
      <c r="B625" s="28" t="s">
        <v>2438</v>
      </c>
      <c r="C625" s="28" t="s">
        <v>2367</v>
      </c>
      <c r="D625" s="30" t="s">
        <v>2436</v>
      </c>
      <c r="E625" s="111" t="str">
        <f t="shared" si="27"/>
        <v>Less than 100 Claims - lower validity</v>
      </c>
      <c r="F625" s="111" t="str">
        <f t="shared" si="28"/>
        <v>Less than 100 Claims - lower validity</v>
      </c>
      <c r="G625" s="111" t="str">
        <f t="shared" si="29"/>
        <v>More than 100 Claims  - higher validity</v>
      </c>
      <c r="H625" s="28" t="s">
        <v>2437</v>
      </c>
      <c r="I625" s="28">
        <v>1082</v>
      </c>
      <c r="J625" s="28" t="s">
        <v>79</v>
      </c>
      <c r="K625" s="28" t="s">
        <v>46</v>
      </c>
      <c r="L625" s="28" t="s">
        <v>140</v>
      </c>
      <c r="M625" s="31">
        <v>159</v>
      </c>
      <c r="N625" s="32">
        <v>0</v>
      </c>
      <c r="O625" s="32">
        <v>0</v>
      </c>
      <c r="P625" s="47">
        <v>1.01</v>
      </c>
      <c r="Q625" s="33">
        <v>87.27</v>
      </c>
      <c r="R625" s="31" t="s">
        <v>8</v>
      </c>
      <c r="S625" s="31" t="s">
        <v>8</v>
      </c>
      <c r="T625" s="31" t="s">
        <v>8</v>
      </c>
      <c r="U625" s="47"/>
      <c r="V625" s="34" t="s">
        <v>8</v>
      </c>
      <c r="W625" s="31" t="s">
        <v>8</v>
      </c>
      <c r="X625" s="31" t="s">
        <v>8</v>
      </c>
      <c r="Y625" s="44"/>
      <c r="Z625" s="13"/>
    </row>
    <row r="626" spans="1:26" ht="29.1" customHeight="1" x14ac:dyDescent="0.35">
      <c r="A626" s="29" t="s">
        <v>2439</v>
      </c>
      <c r="B626" s="28" t="s">
        <v>2442</v>
      </c>
      <c r="C626" s="28" t="s">
        <v>2367</v>
      </c>
      <c r="D626" s="30" t="s">
        <v>2440</v>
      </c>
      <c r="E626" s="111" t="str">
        <f t="shared" si="27"/>
        <v>Less than 100 Claims - lower validity</v>
      </c>
      <c r="F626" s="111" t="str">
        <f t="shared" si="28"/>
        <v>Less than 100 Claims - lower validity</v>
      </c>
      <c r="G626" s="111" t="str">
        <f t="shared" si="29"/>
        <v>More than 100 Claims  - higher validity</v>
      </c>
      <c r="H626" s="28" t="s">
        <v>2441</v>
      </c>
      <c r="I626" s="28">
        <v>2302</v>
      </c>
      <c r="J626" s="28" t="s">
        <v>79</v>
      </c>
      <c r="K626" s="28" t="s">
        <v>46</v>
      </c>
      <c r="L626" s="28">
        <v>2</v>
      </c>
      <c r="M626" s="31">
        <v>225</v>
      </c>
      <c r="N626" s="32">
        <v>0.1</v>
      </c>
      <c r="O626" s="32">
        <v>0.1</v>
      </c>
      <c r="P626" s="47">
        <v>1.36</v>
      </c>
      <c r="Q626" s="33">
        <v>115.67</v>
      </c>
      <c r="R626" s="31">
        <v>12</v>
      </c>
      <c r="S626" s="32">
        <v>0.1</v>
      </c>
      <c r="T626" s="32">
        <v>0.1</v>
      </c>
      <c r="U626" s="47">
        <v>1.4</v>
      </c>
      <c r="V626" s="34">
        <v>11339</v>
      </c>
      <c r="W626" s="32">
        <v>0.2</v>
      </c>
      <c r="X626" s="32">
        <v>0.2</v>
      </c>
      <c r="Y626" s="44">
        <v>1.38</v>
      </c>
      <c r="Z626" s="13"/>
    </row>
    <row r="627" spans="1:26" ht="29.1" customHeight="1" x14ac:dyDescent="0.35">
      <c r="A627" s="29" t="s">
        <v>2443</v>
      </c>
      <c r="B627" s="28" t="s">
        <v>1603</v>
      </c>
      <c r="C627" s="28" t="s">
        <v>2367</v>
      </c>
      <c r="D627" s="30" t="s">
        <v>2444</v>
      </c>
      <c r="E627" s="111" t="str">
        <f t="shared" si="27"/>
        <v>Less than 100 Claims - lower validity</v>
      </c>
      <c r="F627" s="111" t="str">
        <f t="shared" si="28"/>
        <v>Less than 100 Claims - lower validity</v>
      </c>
      <c r="G627" s="111" t="str">
        <f t="shared" si="29"/>
        <v>More than 100 Claims  - higher validity</v>
      </c>
      <c r="H627" s="28" t="s">
        <v>2445</v>
      </c>
      <c r="I627" s="28">
        <v>1510</v>
      </c>
      <c r="J627" s="35" t="s">
        <v>2434</v>
      </c>
      <c r="K627" s="28" t="s">
        <v>46</v>
      </c>
      <c r="L627" s="28" t="s">
        <v>140</v>
      </c>
      <c r="M627" s="31">
        <v>101</v>
      </c>
      <c r="N627" s="32">
        <v>0</v>
      </c>
      <c r="O627" s="32">
        <v>0</v>
      </c>
      <c r="P627" s="47">
        <v>1.54</v>
      </c>
      <c r="Q627" s="33">
        <v>129.84</v>
      </c>
      <c r="R627" s="31" t="s">
        <v>8</v>
      </c>
      <c r="S627" s="31" t="s">
        <v>8</v>
      </c>
      <c r="T627" s="31" t="s">
        <v>8</v>
      </c>
      <c r="U627" s="47"/>
      <c r="V627" s="34" t="s">
        <v>8</v>
      </c>
      <c r="W627" s="31" t="s">
        <v>8</v>
      </c>
      <c r="X627" s="31" t="s">
        <v>8</v>
      </c>
      <c r="Y627" s="44"/>
      <c r="Z627" s="13"/>
    </row>
    <row r="628" spans="1:26" ht="29.1" customHeight="1" x14ac:dyDescent="0.35">
      <c r="A628" s="29" t="s">
        <v>2446</v>
      </c>
      <c r="B628" s="28" t="s">
        <v>2449</v>
      </c>
      <c r="C628" s="28" t="s">
        <v>2367</v>
      </c>
      <c r="D628" s="30" t="s">
        <v>2447</v>
      </c>
      <c r="E628" s="111" t="str">
        <f t="shared" si="27"/>
        <v>Less than 100 Claims - lower validity</v>
      </c>
      <c r="F628" s="111" t="str">
        <f t="shared" si="28"/>
        <v>Less than 100 Claims - lower validity</v>
      </c>
      <c r="G628" s="111" t="str">
        <f t="shared" si="29"/>
        <v>Less than 100 Claims - lower validity</v>
      </c>
      <c r="H628" s="28" t="s">
        <v>2448</v>
      </c>
      <c r="I628" s="28">
        <v>1605</v>
      </c>
      <c r="J628" s="28" t="s">
        <v>79</v>
      </c>
      <c r="K628" s="28" t="s">
        <v>46</v>
      </c>
      <c r="L628" s="28" t="s">
        <v>140</v>
      </c>
      <c r="M628" s="31">
        <v>55</v>
      </c>
      <c r="N628" s="32">
        <v>0</v>
      </c>
      <c r="O628" s="32">
        <v>0</v>
      </c>
      <c r="P628" s="47">
        <v>0.72</v>
      </c>
      <c r="Q628" s="33">
        <v>62.52</v>
      </c>
      <c r="R628" s="31" t="s">
        <v>8</v>
      </c>
      <c r="S628" s="31" t="s">
        <v>8</v>
      </c>
      <c r="T628" s="31" t="s">
        <v>8</v>
      </c>
      <c r="U628" s="47"/>
      <c r="V628" s="34" t="s">
        <v>8</v>
      </c>
      <c r="W628" s="31" t="s">
        <v>8</v>
      </c>
      <c r="X628" s="31" t="s">
        <v>8</v>
      </c>
      <c r="Y628" s="44"/>
      <c r="Z628" s="13"/>
    </row>
    <row r="629" spans="1:26" ht="29.1" customHeight="1" x14ac:dyDescent="0.35">
      <c r="A629" s="29" t="s">
        <v>2450</v>
      </c>
      <c r="B629" s="28" t="s">
        <v>2453</v>
      </c>
      <c r="C629" s="28" t="s">
        <v>2367</v>
      </c>
      <c r="D629" s="30" t="s">
        <v>2451</v>
      </c>
      <c r="E629" s="111" t="str">
        <f t="shared" si="27"/>
        <v>More than 100 Claims  - higher validity</v>
      </c>
      <c r="F629" s="111" t="str">
        <f t="shared" si="28"/>
        <v>More than 100 Claims  - higher validity</v>
      </c>
      <c r="G629" s="111" t="str">
        <f t="shared" si="29"/>
        <v>More than 100 Claims  - higher validity</v>
      </c>
      <c r="H629" s="28" t="s">
        <v>2452</v>
      </c>
      <c r="I629" s="28">
        <v>1854</v>
      </c>
      <c r="J629" s="28" t="s">
        <v>79</v>
      </c>
      <c r="K629" s="28" t="s">
        <v>46</v>
      </c>
      <c r="L629" s="28">
        <v>2</v>
      </c>
      <c r="M629" s="31">
        <v>3626</v>
      </c>
      <c r="N629" s="32">
        <v>2.4</v>
      </c>
      <c r="O629" s="32">
        <v>1.8</v>
      </c>
      <c r="P629" s="47">
        <v>1.35</v>
      </c>
      <c r="Q629" s="33">
        <v>109.49</v>
      </c>
      <c r="R629" s="31">
        <v>110</v>
      </c>
      <c r="S629" s="32">
        <v>1.4</v>
      </c>
      <c r="T629" s="32">
        <v>0.8</v>
      </c>
      <c r="U629" s="47">
        <v>1.68</v>
      </c>
      <c r="V629" s="34">
        <v>12918</v>
      </c>
      <c r="W629" s="32">
        <v>3.9</v>
      </c>
      <c r="X629" s="32">
        <v>2.7</v>
      </c>
      <c r="Y629" s="44">
        <v>1.46</v>
      </c>
      <c r="Z629" s="13"/>
    </row>
    <row r="630" spans="1:26" ht="29.1" customHeight="1" x14ac:dyDescent="0.35">
      <c r="A630" s="29" t="s">
        <v>2454</v>
      </c>
      <c r="B630" s="28" t="s">
        <v>2457</v>
      </c>
      <c r="C630" s="28" t="s">
        <v>2367</v>
      </c>
      <c r="D630" s="36" t="s">
        <v>2455</v>
      </c>
      <c r="E630" s="111" t="str">
        <f t="shared" si="27"/>
        <v>Less than 100 Claims - lower validity</v>
      </c>
      <c r="F630" s="111" t="str">
        <f t="shared" si="28"/>
        <v>Less than 100 Claims - lower validity</v>
      </c>
      <c r="G630" s="111" t="str">
        <f t="shared" si="29"/>
        <v>More than 100 Claims  - higher validity</v>
      </c>
      <c r="H630" s="35" t="s">
        <v>2456</v>
      </c>
      <c r="I630" s="28">
        <v>1085</v>
      </c>
      <c r="J630" s="28" t="s">
        <v>2391</v>
      </c>
      <c r="K630" s="28" t="s">
        <v>46</v>
      </c>
      <c r="L630" s="28">
        <v>4</v>
      </c>
      <c r="M630" s="31">
        <v>317</v>
      </c>
      <c r="N630" s="32">
        <v>0.1</v>
      </c>
      <c r="O630" s="32">
        <v>0.1</v>
      </c>
      <c r="P630" s="47">
        <v>0.98</v>
      </c>
      <c r="Q630" s="33">
        <v>84.77</v>
      </c>
      <c r="R630" s="31" t="s">
        <v>8</v>
      </c>
      <c r="S630" s="31" t="s">
        <v>8</v>
      </c>
      <c r="T630" s="31" t="s">
        <v>8</v>
      </c>
      <c r="U630" s="47"/>
      <c r="V630" s="34" t="s">
        <v>8</v>
      </c>
      <c r="W630" s="31" t="s">
        <v>8</v>
      </c>
      <c r="X630" s="31" t="s">
        <v>8</v>
      </c>
      <c r="Y630" s="44"/>
      <c r="Z630" s="13"/>
    </row>
    <row r="631" spans="1:26" ht="14.1" customHeight="1" x14ac:dyDescent="0.35">
      <c r="A631" s="29" t="s">
        <v>2458</v>
      </c>
      <c r="B631" s="28" t="s">
        <v>280</v>
      </c>
      <c r="C631" s="28" t="s">
        <v>2367</v>
      </c>
      <c r="D631" s="36" t="s">
        <v>2459</v>
      </c>
      <c r="E631" s="111" t="str">
        <f t="shared" si="27"/>
        <v>Less than 100 Claims - lower validity</v>
      </c>
      <c r="F631" s="111" t="str">
        <f t="shared" si="28"/>
        <v>Less than 100 Claims - lower validity</v>
      </c>
      <c r="G631" s="111" t="str">
        <f t="shared" si="29"/>
        <v>More than 100 Claims  - higher validity</v>
      </c>
      <c r="H631" s="28" t="s">
        <v>2460</v>
      </c>
      <c r="I631" s="28">
        <v>1104</v>
      </c>
      <c r="J631" s="28" t="s">
        <v>429</v>
      </c>
      <c r="K631" s="28" t="s">
        <v>46</v>
      </c>
      <c r="L631" s="28">
        <v>2</v>
      </c>
      <c r="M631" s="31">
        <v>294</v>
      </c>
      <c r="N631" s="32">
        <v>0.2</v>
      </c>
      <c r="O631" s="32">
        <v>0.2</v>
      </c>
      <c r="P631" s="47">
        <v>1.1299999999999999</v>
      </c>
      <c r="Q631" s="33">
        <v>96.51</v>
      </c>
      <c r="R631" s="31">
        <v>14</v>
      </c>
      <c r="S631" s="32">
        <v>0.1</v>
      </c>
      <c r="T631" s="32">
        <v>0.1</v>
      </c>
      <c r="U631" s="47">
        <v>1.51</v>
      </c>
      <c r="V631" s="34">
        <v>11537</v>
      </c>
      <c r="W631" s="32">
        <v>0.3</v>
      </c>
      <c r="X631" s="32">
        <v>0.2</v>
      </c>
      <c r="Y631" s="44">
        <v>1.27</v>
      </c>
      <c r="Z631" s="13"/>
    </row>
    <row r="632" spans="1:26" ht="29.1" customHeight="1" x14ac:dyDescent="0.35">
      <c r="A632" s="29" t="s">
        <v>2461</v>
      </c>
      <c r="B632" s="28" t="s">
        <v>2464</v>
      </c>
      <c r="C632" s="28" t="s">
        <v>2367</v>
      </c>
      <c r="D632" s="30" t="s">
        <v>2462</v>
      </c>
      <c r="E632" s="111" t="str">
        <f t="shared" si="27"/>
        <v>Less than 100 Claims - lower validity</v>
      </c>
      <c r="F632" s="111" t="str">
        <f t="shared" si="28"/>
        <v>Less than 100 Claims - lower validity</v>
      </c>
      <c r="G632" s="111" t="str">
        <f t="shared" si="29"/>
        <v>More than 100 Claims  - higher validity</v>
      </c>
      <c r="H632" s="28" t="s">
        <v>2463</v>
      </c>
      <c r="I632" s="28">
        <v>2176</v>
      </c>
      <c r="J632" s="28" t="s">
        <v>79</v>
      </c>
      <c r="K632" s="28" t="s">
        <v>46</v>
      </c>
      <c r="L632" s="28">
        <v>3</v>
      </c>
      <c r="M632" s="31">
        <v>1085</v>
      </c>
      <c r="N632" s="32">
        <v>0.6</v>
      </c>
      <c r="O632" s="32">
        <v>0.3</v>
      </c>
      <c r="P632" s="47">
        <v>1.9</v>
      </c>
      <c r="Q632" s="33">
        <v>162.93</v>
      </c>
      <c r="R632" s="31">
        <v>47</v>
      </c>
      <c r="S632" s="32">
        <v>0.4</v>
      </c>
      <c r="T632" s="32">
        <v>0.4</v>
      </c>
      <c r="U632" s="47">
        <v>1.1200000000000001</v>
      </c>
      <c r="V632" s="34">
        <v>8495</v>
      </c>
      <c r="W632" s="32">
        <v>1</v>
      </c>
      <c r="X632" s="32">
        <v>0.7</v>
      </c>
      <c r="Y632" s="44">
        <v>1.48</v>
      </c>
      <c r="Z632" s="13"/>
    </row>
    <row r="633" spans="1:26" ht="29.1" customHeight="1" x14ac:dyDescent="0.35">
      <c r="A633" s="29" t="s">
        <v>2465</v>
      </c>
      <c r="B633" s="28" t="s">
        <v>2395</v>
      </c>
      <c r="C633" s="28" t="s">
        <v>2367</v>
      </c>
      <c r="D633" s="30" t="s">
        <v>2466</v>
      </c>
      <c r="E633" s="111" t="str">
        <f t="shared" si="27"/>
        <v>More than 100 Claims  - higher validity</v>
      </c>
      <c r="F633" s="111" t="str">
        <f t="shared" si="28"/>
        <v>More than 100 Claims  - higher validity</v>
      </c>
      <c r="G633" s="111" t="str">
        <f t="shared" si="29"/>
        <v>More than 100 Claims  - higher validity</v>
      </c>
      <c r="H633" s="28" t="s">
        <v>2467</v>
      </c>
      <c r="I633" s="28">
        <v>2114</v>
      </c>
      <c r="J633" s="35" t="s">
        <v>2387</v>
      </c>
      <c r="K633" s="28" t="s">
        <v>46</v>
      </c>
      <c r="L633" s="28">
        <v>4</v>
      </c>
      <c r="M633" s="31">
        <v>22089</v>
      </c>
      <c r="N633" s="32">
        <v>46.2</v>
      </c>
      <c r="O633" s="32">
        <v>14.2</v>
      </c>
      <c r="P633" s="47">
        <v>3.25</v>
      </c>
      <c r="Q633" s="33">
        <v>311.56</v>
      </c>
      <c r="R633" s="31">
        <v>1385</v>
      </c>
      <c r="S633" s="32">
        <v>60.6</v>
      </c>
      <c r="T633" s="32">
        <v>23.7</v>
      </c>
      <c r="U633" s="47">
        <v>2.56</v>
      </c>
      <c r="V633" s="34">
        <v>31147</v>
      </c>
      <c r="W633" s="32">
        <v>106.8</v>
      </c>
      <c r="X633" s="32">
        <v>37.9</v>
      </c>
      <c r="Y633" s="44">
        <v>2.82</v>
      </c>
      <c r="Z633" s="13"/>
    </row>
    <row r="634" spans="1:26" ht="29.1" customHeight="1" x14ac:dyDescent="0.35">
      <c r="A634" s="29" t="s">
        <v>2468</v>
      </c>
      <c r="B634" s="28" t="s">
        <v>2471</v>
      </c>
      <c r="C634" s="28" t="s">
        <v>2367</v>
      </c>
      <c r="D634" s="36" t="s">
        <v>2469</v>
      </c>
      <c r="E634" s="111" t="str">
        <f t="shared" si="27"/>
        <v>Less than 100 Claims - lower validity</v>
      </c>
      <c r="F634" s="111" t="str">
        <f t="shared" si="28"/>
        <v>Less than 100 Claims - lower validity</v>
      </c>
      <c r="G634" s="111" t="str">
        <f t="shared" si="29"/>
        <v>More than 100 Claims  - higher validity</v>
      </c>
      <c r="H634" s="35" t="s">
        <v>2470</v>
      </c>
      <c r="I634" s="28">
        <v>2780</v>
      </c>
      <c r="J634" s="35" t="s">
        <v>2396</v>
      </c>
      <c r="K634" s="28" t="s">
        <v>46</v>
      </c>
      <c r="L634" s="28">
        <v>2</v>
      </c>
      <c r="M634" s="31">
        <v>151</v>
      </c>
      <c r="N634" s="32">
        <v>0.1</v>
      </c>
      <c r="O634" s="32">
        <v>0</v>
      </c>
      <c r="P634" s="47">
        <v>1.65</v>
      </c>
      <c r="Q634" s="33">
        <v>141.22999999999999</v>
      </c>
      <c r="R634" s="31" t="s">
        <v>8</v>
      </c>
      <c r="S634" s="31" t="s">
        <v>8</v>
      </c>
      <c r="T634" s="31" t="s">
        <v>8</v>
      </c>
      <c r="U634" s="47"/>
      <c r="V634" s="34" t="s">
        <v>8</v>
      </c>
      <c r="W634" s="31" t="s">
        <v>8</v>
      </c>
      <c r="X634" s="31" t="s">
        <v>8</v>
      </c>
      <c r="Y634" s="44"/>
      <c r="Z634" s="13"/>
    </row>
    <row r="635" spans="1:26" ht="29.1" customHeight="1" x14ac:dyDescent="0.35">
      <c r="A635" s="29" t="s">
        <v>2472</v>
      </c>
      <c r="B635" s="28" t="s">
        <v>2404</v>
      </c>
      <c r="C635" s="28" t="s">
        <v>2367</v>
      </c>
      <c r="D635" s="30" t="s">
        <v>2473</v>
      </c>
      <c r="E635" s="111" t="str">
        <f t="shared" si="27"/>
        <v>Less than 100 Claims - lower validity</v>
      </c>
      <c r="F635" s="111" t="str">
        <f t="shared" si="28"/>
        <v>Less than 100 Claims - lower validity</v>
      </c>
      <c r="G635" s="111" t="str">
        <f t="shared" si="29"/>
        <v>More than 100 Claims  - higher validity</v>
      </c>
      <c r="H635" s="35" t="s">
        <v>2474</v>
      </c>
      <c r="I635" s="28">
        <v>2720</v>
      </c>
      <c r="J635" s="28" t="s">
        <v>79</v>
      </c>
      <c r="K635" s="28" t="s">
        <v>46</v>
      </c>
      <c r="L635" s="28">
        <v>3</v>
      </c>
      <c r="M635" s="31">
        <v>1523</v>
      </c>
      <c r="N635" s="32">
        <v>0.7</v>
      </c>
      <c r="O635" s="32">
        <v>0.6</v>
      </c>
      <c r="P635" s="47">
        <v>1.33</v>
      </c>
      <c r="Q635" s="33">
        <v>117.7</v>
      </c>
      <c r="R635" s="31">
        <v>46</v>
      </c>
      <c r="S635" s="32">
        <v>0.8</v>
      </c>
      <c r="T635" s="32">
        <v>0.4</v>
      </c>
      <c r="U635" s="47">
        <v>2.0699999999999998</v>
      </c>
      <c r="V635" s="34">
        <v>15858</v>
      </c>
      <c r="W635" s="32">
        <v>1.5</v>
      </c>
      <c r="X635" s="32">
        <v>0.9</v>
      </c>
      <c r="Y635" s="44">
        <v>1.63</v>
      </c>
      <c r="Z635" s="13"/>
    </row>
    <row r="636" spans="1:26" ht="29.1" customHeight="1" x14ac:dyDescent="0.35">
      <c r="A636" s="29" t="s">
        <v>2475</v>
      </c>
      <c r="B636" s="28" t="s">
        <v>2395</v>
      </c>
      <c r="C636" s="28" t="s">
        <v>2367</v>
      </c>
      <c r="D636" s="30" t="s">
        <v>2476</v>
      </c>
      <c r="E636" s="111" t="str">
        <f t="shared" si="27"/>
        <v>Less than 100 Claims - lower validity</v>
      </c>
      <c r="F636" s="111" t="str">
        <f t="shared" si="28"/>
        <v>Less than 100 Claims - lower validity</v>
      </c>
      <c r="G636" s="111" t="str">
        <f t="shared" si="29"/>
        <v>More than 100 Claims  - higher validity</v>
      </c>
      <c r="H636" s="28" t="s">
        <v>2477</v>
      </c>
      <c r="I636" s="28">
        <v>2114</v>
      </c>
      <c r="J636" s="28" t="s">
        <v>79</v>
      </c>
      <c r="K636" s="28" t="s">
        <v>46</v>
      </c>
      <c r="L636" s="28" t="s">
        <v>140</v>
      </c>
      <c r="M636" s="31">
        <v>5680</v>
      </c>
      <c r="N636" s="32">
        <v>5.7</v>
      </c>
      <c r="O636" s="32">
        <v>4.5</v>
      </c>
      <c r="P636" s="47">
        <v>1.28</v>
      </c>
      <c r="Q636" s="33">
        <v>112.02</v>
      </c>
      <c r="R636" s="31">
        <v>42</v>
      </c>
      <c r="S636" s="32">
        <v>0.6</v>
      </c>
      <c r="T636" s="32">
        <v>0.4</v>
      </c>
      <c r="U636" s="47">
        <v>1.45</v>
      </c>
      <c r="V636" s="34">
        <v>15019</v>
      </c>
      <c r="W636" s="32">
        <v>6.4</v>
      </c>
      <c r="X636" s="32">
        <v>4.9000000000000004</v>
      </c>
      <c r="Y636" s="44">
        <v>1.3</v>
      </c>
      <c r="Z636" s="13"/>
    </row>
    <row r="637" spans="1:26" ht="29.1" customHeight="1" x14ac:dyDescent="0.35">
      <c r="A637" s="29" t="s">
        <v>2478</v>
      </c>
      <c r="B637" s="28" t="s">
        <v>280</v>
      </c>
      <c r="C637" s="28" t="s">
        <v>2367</v>
      </c>
      <c r="D637" s="30" t="s">
        <v>2479</v>
      </c>
      <c r="E637" s="111" t="str">
        <f t="shared" si="27"/>
        <v>Less than 100 Claims - lower validity</v>
      </c>
      <c r="F637" s="111" t="str">
        <f t="shared" si="28"/>
        <v>Less than 100 Claims - lower validity</v>
      </c>
      <c r="G637" s="111" t="str">
        <f t="shared" si="29"/>
        <v>More than 100 Claims  - higher validity</v>
      </c>
      <c r="H637" s="28" t="s">
        <v>2480</v>
      </c>
      <c r="I637" s="28">
        <v>1199</v>
      </c>
      <c r="J637" s="28" t="s">
        <v>2391</v>
      </c>
      <c r="K637" s="28" t="s">
        <v>46</v>
      </c>
      <c r="L637" s="28">
        <v>4</v>
      </c>
      <c r="M637" s="31">
        <v>1135</v>
      </c>
      <c r="N637" s="32">
        <v>1</v>
      </c>
      <c r="O637" s="32">
        <v>0.6</v>
      </c>
      <c r="P637" s="47">
        <v>1.8</v>
      </c>
      <c r="Q637" s="33">
        <v>155.52000000000001</v>
      </c>
      <c r="R637" s="31">
        <v>83</v>
      </c>
      <c r="S637" s="32">
        <v>1.7</v>
      </c>
      <c r="T637" s="32">
        <v>0.9</v>
      </c>
      <c r="U637" s="47">
        <v>1.91</v>
      </c>
      <c r="V637" s="34">
        <v>17808</v>
      </c>
      <c r="W637" s="32">
        <v>2.7</v>
      </c>
      <c r="X637" s="32">
        <v>1.5</v>
      </c>
      <c r="Y637" s="44">
        <v>1.87</v>
      </c>
      <c r="Z637" s="13"/>
    </row>
    <row r="638" spans="1:26" ht="29.1" customHeight="1" x14ac:dyDescent="0.35">
      <c r="A638" s="29" t="s">
        <v>2481</v>
      </c>
      <c r="B638" s="28" t="s">
        <v>2484</v>
      </c>
      <c r="C638" s="28" t="s">
        <v>2367</v>
      </c>
      <c r="D638" s="36" t="s">
        <v>2482</v>
      </c>
      <c r="E638" s="111" t="str">
        <f t="shared" si="27"/>
        <v>More than 100 Claims  - higher validity</v>
      </c>
      <c r="F638" s="111" t="str">
        <f t="shared" si="28"/>
        <v>More than 100 Claims  - higher validity</v>
      </c>
      <c r="G638" s="111" t="str">
        <f t="shared" si="29"/>
        <v>More than 100 Claims  - higher validity</v>
      </c>
      <c r="H638" s="28" t="s">
        <v>2483</v>
      </c>
      <c r="I638" s="28">
        <v>1844</v>
      </c>
      <c r="J638" s="35" t="s">
        <v>2396</v>
      </c>
      <c r="K638" s="28" t="s">
        <v>46</v>
      </c>
      <c r="L638" s="28">
        <v>4</v>
      </c>
      <c r="M638" s="31">
        <v>13919</v>
      </c>
      <c r="N638" s="32">
        <v>9</v>
      </c>
      <c r="O638" s="32">
        <v>6</v>
      </c>
      <c r="P638" s="47">
        <v>1.5</v>
      </c>
      <c r="Q638" s="33">
        <v>124.98</v>
      </c>
      <c r="R638" s="31">
        <v>601</v>
      </c>
      <c r="S638" s="32">
        <v>6.9</v>
      </c>
      <c r="T638" s="32">
        <v>4.8</v>
      </c>
      <c r="U638" s="47">
        <v>1.44</v>
      </c>
      <c r="V638" s="34">
        <v>11190</v>
      </c>
      <c r="W638" s="32">
        <v>15.8</v>
      </c>
      <c r="X638" s="32">
        <v>10.7</v>
      </c>
      <c r="Y638" s="44">
        <v>1.47</v>
      </c>
      <c r="Z638" s="13"/>
    </row>
    <row r="639" spans="1:26" ht="29.1" customHeight="1" x14ac:dyDescent="0.35">
      <c r="A639" s="29" t="s">
        <v>2485</v>
      </c>
      <c r="B639" s="28" t="s">
        <v>2488</v>
      </c>
      <c r="C639" s="28" t="s">
        <v>2367</v>
      </c>
      <c r="D639" s="36" t="s">
        <v>2486</v>
      </c>
      <c r="E639" s="111" t="str">
        <f t="shared" si="27"/>
        <v>More than 100 Claims  - higher validity</v>
      </c>
      <c r="F639" s="111" t="str">
        <f t="shared" si="28"/>
        <v>More than 100 Claims  - higher validity</v>
      </c>
      <c r="G639" s="111" t="str">
        <f t="shared" si="29"/>
        <v>More than 100 Claims  - higher validity</v>
      </c>
      <c r="H639" s="35" t="s">
        <v>2487</v>
      </c>
      <c r="I639" s="28">
        <v>1742</v>
      </c>
      <c r="J639" s="28" t="s">
        <v>79</v>
      </c>
      <c r="K639" s="28" t="s">
        <v>46</v>
      </c>
      <c r="L639" s="28">
        <v>4</v>
      </c>
      <c r="M639" s="31">
        <v>1795</v>
      </c>
      <c r="N639" s="32">
        <v>1.1000000000000001</v>
      </c>
      <c r="O639" s="32">
        <v>0.7</v>
      </c>
      <c r="P639" s="47">
        <v>1.67</v>
      </c>
      <c r="Q639" s="33">
        <v>155.13999999999999</v>
      </c>
      <c r="R639" s="31">
        <v>109</v>
      </c>
      <c r="S639" s="32">
        <v>1.1000000000000001</v>
      </c>
      <c r="T639" s="32">
        <v>0.7</v>
      </c>
      <c r="U639" s="47">
        <v>1.71</v>
      </c>
      <c r="V639" s="34">
        <v>12061</v>
      </c>
      <c r="W639" s="32">
        <v>2.2000000000000002</v>
      </c>
      <c r="X639" s="32">
        <v>1.3</v>
      </c>
      <c r="Y639" s="44">
        <v>1.69</v>
      </c>
      <c r="Z639" s="13"/>
    </row>
    <row r="640" spans="1:26" ht="29.1" customHeight="1" x14ac:dyDescent="0.35">
      <c r="A640" s="29" t="s">
        <v>2489</v>
      </c>
      <c r="B640" s="28" t="s">
        <v>2395</v>
      </c>
      <c r="C640" s="28" t="s">
        <v>2367</v>
      </c>
      <c r="D640" s="30" t="s">
        <v>2490</v>
      </c>
      <c r="E640" s="111" t="str">
        <f t="shared" si="27"/>
        <v>More than 100 Claims  - higher validity</v>
      </c>
      <c r="F640" s="111" t="str">
        <f t="shared" si="28"/>
        <v>More than 100 Claims  - higher validity</v>
      </c>
      <c r="G640" s="111" t="str">
        <f t="shared" si="29"/>
        <v>More than 100 Claims  - higher validity</v>
      </c>
      <c r="H640" s="35" t="s">
        <v>2491</v>
      </c>
      <c r="I640" s="28">
        <v>2215</v>
      </c>
      <c r="J640" s="28" t="s">
        <v>79</v>
      </c>
      <c r="K640" s="28" t="s">
        <v>46</v>
      </c>
      <c r="L640" s="28">
        <v>3</v>
      </c>
      <c r="M640" s="31">
        <v>5613</v>
      </c>
      <c r="N640" s="32">
        <v>6.3</v>
      </c>
      <c r="O640" s="32">
        <v>3.6</v>
      </c>
      <c r="P640" s="47">
        <v>1.76</v>
      </c>
      <c r="Q640" s="33">
        <v>156.19</v>
      </c>
      <c r="R640" s="31">
        <v>344</v>
      </c>
      <c r="S640" s="32">
        <v>11.5</v>
      </c>
      <c r="T640" s="32">
        <v>5.4</v>
      </c>
      <c r="U640" s="47">
        <v>2.12</v>
      </c>
      <c r="V640" s="34">
        <v>24332</v>
      </c>
      <c r="W640" s="32">
        <v>17.7</v>
      </c>
      <c r="X640" s="32">
        <v>9</v>
      </c>
      <c r="Y640" s="44">
        <v>1.98</v>
      </c>
      <c r="Z640" s="13"/>
    </row>
    <row r="641" spans="1:26" ht="29.1" customHeight="1" x14ac:dyDescent="0.35">
      <c r="A641" s="29" t="s">
        <v>2492</v>
      </c>
      <c r="B641" s="28" t="s">
        <v>2395</v>
      </c>
      <c r="C641" s="28" t="s">
        <v>2367</v>
      </c>
      <c r="D641" s="30" t="s">
        <v>2493</v>
      </c>
      <c r="E641" s="111" t="str">
        <f t="shared" si="27"/>
        <v>More than 100 Claims  - higher validity</v>
      </c>
      <c r="F641" s="111" t="str">
        <f t="shared" si="28"/>
        <v>More than 100 Claims  - higher validity</v>
      </c>
      <c r="G641" s="111" t="str">
        <f t="shared" si="29"/>
        <v>More than 100 Claims  - higher validity</v>
      </c>
      <c r="H641" s="35" t="s">
        <v>2494</v>
      </c>
      <c r="I641" s="28">
        <v>2120</v>
      </c>
      <c r="J641" s="28" t="s">
        <v>79</v>
      </c>
      <c r="K641" s="28" t="s">
        <v>46</v>
      </c>
      <c r="L641" s="28">
        <v>5</v>
      </c>
      <c r="M641" s="31">
        <v>1465</v>
      </c>
      <c r="N641" s="32">
        <v>1</v>
      </c>
      <c r="O641" s="32">
        <v>0.8</v>
      </c>
      <c r="P641" s="47">
        <v>1.27</v>
      </c>
      <c r="Q641" s="33">
        <v>106.81</v>
      </c>
      <c r="R641" s="31">
        <v>231</v>
      </c>
      <c r="S641" s="32">
        <v>5.9</v>
      </c>
      <c r="T641" s="32">
        <v>2.4</v>
      </c>
      <c r="U641" s="47">
        <v>2.44</v>
      </c>
      <c r="V641" s="34">
        <v>18498</v>
      </c>
      <c r="W641" s="32">
        <v>7</v>
      </c>
      <c r="X641" s="32">
        <v>3.2</v>
      </c>
      <c r="Y641" s="44">
        <v>2.14</v>
      </c>
      <c r="Z641" s="13"/>
    </row>
    <row r="642" spans="1:26" ht="29.1" customHeight="1" x14ac:dyDescent="0.35">
      <c r="A642" s="29" t="s">
        <v>2495</v>
      </c>
      <c r="B642" s="28" t="s">
        <v>2498</v>
      </c>
      <c r="C642" s="28" t="s">
        <v>2367</v>
      </c>
      <c r="D642" s="30" t="s">
        <v>2496</v>
      </c>
      <c r="E642" s="111" t="str">
        <f t="shared" si="27"/>
        <v>Less than 100 Claims - lower validity</v>
      </c>
      <c r="F642" s="111" t="str">
        <f t="shared" si="28"/>
        <v>Less than 100 Claims - lower validity</v>
      </c>
      <c r="G642" s="111" t="str">
        <f t="shared" si="29"/>
        <v>More than 100 Claims  - higher validity</v>
      </c>
      <c r="H642" s="28" t="s">
        <v>2497</v>
      </c>
      <c r="I642" s="28">
        <v>1757</v>
      </c>
      <c r="J642" s="28" t="s">
        <v>79</v>
      </c>
      <c r="K642" s="28" t="s">
        <v>46</v>
      </c>
      <c r="L642" s="28">
        <v>3</v>
      </c>
      <c r="M642" s="31">
        <v>644</v>
      </c>
      <c r="N642" s="32">
        <v>0.4</v>
      </c>
      <c r="O642" s="32">
        <v>0.3</v>
      </c>
      <c r="P642" s="47">
        <v>1.46</v>
      </c>
      <c r="Q642" s="33">
        <v>121.85</v>
      </c>
      <c r="R642" s="31">
        <v>11</v>
      </c>
      <c r="S642" s="32">
        <v>0.1</v>
      </c>
      <c r="T642" s="32">
        <v>0.1</v>
      </c>
      <c r="U642" s="47">
        <v>1.51</v>
      </c>
      <c r="V642" s="34">
        <v>11083</v>
      </c>
      <c r="W642" s="32">
        <v>0.5</v>
      </c>
      <c r="X642" s="32">
        <v>0.4</v>
      </c>
      <c r="Y642" s="44">
        <v>1.47</v>
      </c>
      <c r="Z642" s="13"/>
    </row>
    <row r="643" spans="1:26" ht="14.1" customHeight="1" x14ac:dyDescent="0.35">
      <c r="A643" s="29" t="s">
        <v>2499</v>
      </c>
      <c r="B643" s="28" t="s">
        <v>2502</v>
      </c>
      <c r="C643" s="28" t="s">
        <v>2367</v>
      </c>
      <c r="D643" s="36" t="s">
        <v>2500</v>
      </c>
      <c r="E643" s="111" t="str">
        <f t="shared" si="27"/>
        <v>Less than 100 Claims - lower validity</v>
      </c>
      <c r="F643" s="111" t="str">
        <f t="shared" si="28"/>
        <v>Less than 100 Claims - lower validity</v>
      </c>
      <c r="G643" s="111" t="str">
        <f t="shared" si="29"/>
        <v>More than 100 Claims  - higher validity</v>
      </c>
      <c r="H643" s="28" t="s">
        <v>2501</v>
      </c>
      <c r="I643" s="28">
        <v>1440</v>
      </c>
      <c r="J643" s="28" t="s">
        <v>79</v>
      </c>
      <c r="K643" s="28" t="s">
        <v>46</v>
      </c>
      <c r="L643" s="28">
        <v>3</v>
      </c>
      <c r="M643" s="31">
        <v>1254</v>
      </c>
      <c r="N643" s="32">
        <v>0.5</v>
      </c>
      <c r="O643" s="32">
        <v>0.4</v>
      </c>
      <c r="P643" s="47">
        <v>1.44</v>
      </c>
      <c r="Q643" s="33">
        <v>121.46</v>
      </c>
      <c r="R643" s="31">
        <v>25</v>
      </c>
      <c r="S643" s="32">
        <v>0.2</v>
      </c>
      <c r="T643" s="32">
        <v>0.2</v>
      </c>
      <c r="U643" s="47">
        <v>1.04</v>
      </c>
      <c r="V643" s="34">
        <v>7692</v>
      </c>
      <c r="W643" s="32">
        <v>0.7</v>
      </c>
      <c r="X643" s="32">
        <v>0.5</v>
      </c>
      <c r="Y643" s="44">
        <v>1.31</v>
      </c>
      <c r="Z643" s="13"/>
    </row>
    <row r="644" spans="1:26" ht="29.1" customHeight="1" x14ac:dyDescent="0.35">
      <c r="A644" s="29" t="s">
        <v>2503</v>
      </c>
      <c r="B644" s="28" t="s">
        <v>2506</v>
      </c>
      <c r="C644" s="28" t="s">
        <v>2367</v>
      </c>
      <c r="D644" s="30" t="s">
        <v>2504</v>
      </c>
      <c r="E644" s="111" t="str">
        <f t="shared" si="27"/>
        <v>Less than 100 Claims - lower validity</v>
      </c>
      <c r="F644" s="111" t="str">
        <f t="shared" si="28"/>
        <v>Less than 100 Claims - lower validity</v>
      </c>
      <c r="G644" s="111" t="str">
        <f t="shared" si="29"/>
        <v>More than 100 Claims  - higher validity</v>
      </c>
      <c r="H644" s="28" t="s">
        <v>2505</v>
      </c>
      <c r="I644" s="28">
        <v>1432</v>
      </c>
      <c r="J644" s="35" t="s">
        <v>2396</v>
      </c>
      <c r="K644" s="28" t="s">
        <v>46</v>
      </c>
      <c r="L644" s="28">
        <v>3</v>
      </c>
      <c r="M644" s="31">
        <v>784</v>
      </c>
      <c r="N644" s="32">
        <v>0.5</v>
      </c>
      <c r="O644" s="32">
        <v>0.3</v>
      </c>
      <c r="P644" s="47">
        <v>1.67</v>
      </c>
      <c r="Q644" s="33">
        <v>143.63999999999999</v>
      </c>
      <c r="R644" s="31">
        <v>15</v>
      </c>
      <c r="S644" s="32">
        <v>0.1</v>
      </c>
      <c r="T644" s="32">
        <v>0.1</v>
      </c>
      <c r="U644" s="47">
        <v>1.4</v>
      </c>
      <c r="V644" s="34">
        <v>9727</v>
      </c>
      <c r="W644" s="32">
        <v>0.6</v>
      </c>
      <c r="X644" s="32">
        <v>0.4</v>
      </c>
      <c r="Y644" s="44">
        <v>1.61</v>
      </c>
      <c r="Z644" s="13"/>
    </row>
    <row r="645" spans="1:26" ht="29.1" customHeight="1" x14ac:dyDescent="0.35">
      <c r="A645" s="29" t="s">
        <v>2507</v>
      </c>
      <c r="B645" s="35" t="s">
        <v>2509</v>
      </c>
      <c r="C645" s="28" t="s">
        <v>2367</v>
      </c>
      <c r="D645" s="36" t="s">
        <v>1017</v>
      </c>
      <c r="E645" s="111" t="str">
        <f t="shared" si="27"/>
        <v>Less than 100 Claims - lower validity</v>
      </c>
      <c r="F645" s="111" t="str">
        <f t="shared" si="28"/>
        <v>Less than 100 Claims - lower validity</v>
      </c>
      <c r="G645" s="111" t="str">
        <f t="shared" si="29"/>
        <v>More than 100 Claims  - higher validity</v>
      </c>
      <c r="H645" s="28" t="s">
        <v>2508</v>
      </c>
      <c r="I645" s="28">
        <v>2190</v>
      </c>
      <c r="J645" s="28" t="s">
        <v>79</v>
      </c>
      <c r="K645" s="28" t="s">
        <v>46</v>
      </c>
      <c r="L645" s="28">
        <v>2</v>
      </c>
      <c r="M645" s="31">
        <v>595</v>
      </c>
      <c r="N645" s="32">
        <v>0.4</v>
      </c>
      <c r="O645" s="32">
        <v>0.2</v>
      </c>
      <c r="P645" s="47">
        <v>2.0299999999999998</v>
      </c>
      <c r="Q645" s="33">
        <v>175.64</v>
      </c>
      <c r="R645" s="31">
        <v>24</v>
      </c>
      <c r="S645" s="32">
        <v>0.3</v>
      </c>
      <c r="T645" s="32">
        <v>0.2</v>
      </c>
      <c r="U645" s="47">
        <v>1.9</v>
      </c>
      <c r="V645" s="34">
        <v>14119</v>
      </c>
      <c r="W645" s="32">
        <v>0.7</v>
      </c>
      <c r="X645" s="32">
        <v>0.3</v>
      </c>
      <c r="Y645" s="44">
        <v>1.98</v>
      </c>
      <c r="Z645" s="13"/>
    </row>
    <row r="646" spans="1:26" ht="29.1" customHeight="1" x14ac:dyDescent="0.35">
      <c r="A646" s="29" t="s">
        <v>2510</v>
      </c>
      <c r="B646" s="28" t="s">
        <v>1694</v>
      </c>
      <c r="C646" s="28" t="s">
        <v>2367</v>
      </c>
      <c r="D646" s="30" t="s">
        <v>2511</v>
      </c>
      <c r="E646" s="111" t="str">
        <f t="shared" ref="E646:E709" si="30">IF(OR(M646&lt;100,M646="",R646&lt;100,R646=""),"Less than 100 Claims - lower validity", "More than 100 Claims  - higher validity")</f>
        <v>More than 100 Claims  - higher validity</v>
      </c>
      <c r="F646" s="111" t="str">
        <f t="shared" ref="F646:F709" si="31">IF(OR(R646&lt;100,R646=""),"Less than 100 Claims - lower validity", "More than 100 Claims  - higher validity")</f>
        <v>More than 100 Claims  - higher validity</v>
      </c>
      <c r="G646" s="111" t="str">
        <f t="shared" ref="G646:G709" si="32">IF(OR(M646&lt;100,M646=""),"Less than 100 Claims - lower validity", "More than 100 Claims  - higher validity")</f>
        <v>More than 100 Claims  - higher validity</v>
      </c>
      <c r="H646" s="35" t="s">
        <v>2512</v>
      </c>
      <c r="I646" s="28">
        <v>2462</v>
      </c>
      <c r="J646" s="35" t="s">
        <v>2387</v>
      </c>
      <c r="K646" s="28" t="s">
        <v>46</v>
      </c>
      <c r="L646" s="28">
        <v>5</v>
      </c>
      <c r="M646" s="31">
        <v>1566</v>
      </c>
      <c r="N646" s="32">
        <v>1.6</v>
      </c>
      <c r="O646" s="32">
        <v>0.9</v>
      </c>
      <c r="P646" s="47">
        <v>1.82</v>
      </c>
      <c r="Q646" s="33">
        <v>152.41999999999999</v>
      </c>
      <c r="R646" s="31">
        <v>109</v>
      </c>
      <c r="S646" s="32">
        <v>1.7</v>
      </c>
      <c r="T646" s="32">
        <v>0.8</v>
      </c>
      <c r="U646" s="47">
        <v>2.11</v>
      </c>
      <c r="V646" s="34">
        <v>16413</v>
      </c>
      <c r="W646" s="32">
        <v>3.3</v>
      </c>
      <c r="X646" s="32">
        <v>1.7</v>
      </c>
      <c r="Y646" s="44">
        <v>1.95</v>
      </c>
      <c r="Z646" s="13"/>
    </row>
    <row r="647" spans="1:26" ht="14.1" customHeight="1" x14ac:dyDescent="0.35">
      <c r="A647" s="29" t="s">
        <v>2513</v>
      </c>
      <c r="B647" s="28" t="s">
        <v>1520</v>
      </c>
      <c r="C647" s="28" t="s">
        <v>2367</v>
      </c>
      <c r="D647" s="36" t="s">
        <v>2514</v>
      </c>
      <c r="E647" s="111" t="str">
        <f t="shared" si="30"/>
        <v>More than 100 Claims  - higher validity</v>
      </c>
      <c r="F647" s="111" t="str">
        <f t="shared" si="31"/>
        <v>More than 100 Claims  - higher validity</v>
      </c>
      <c r="G647" s="111" t="str">
        <f t="shared" si="32"/>
        <v>More than 100 Claims  - higher validity</v>
      </c>
      <c r="H647" s="28" t="s">
        <v>2515</v>
      </c>
      <c r="I647" s="28">
        <v>1890</v>
      </c>
      <c r="J647" s="28" t="s">
        <v>2516</v>
      </c>
      <c r="K647" s="28" t="s">
        <v>46</v>
      </c>
      <c r="L647" s="28">
        <v>5</v>
      </c>
      <c r="M647" s="31">
        <v>3276</v>
      </c>
      <c r="N647" s="32">
        <v>1.7</v>
      </c>
      <c r="O647" s="32">
        <v>1.2</v>
      </c>
      <c r="P647" s="47">
        <v>1.4</v>
      </c>
      <c r="Q647" s="33">
        <v>118.05</v>
      </c>
      <c r="R647" s="31">
        <v>172</v>
      </c>
      <c r="S647" s="32">
        <v>1.6</v>
      </c>
      <c r="T647" s="32">
        <v>1</v>
      </c>
      <c r="U647" s="47">
        <v>1.5</v>
      </c>
      <c r="V647" s="34">
        <v>10465</v>
      </c>
      <c r="W647" s="32">
        <v>3.3</v>
      </c>
      <c r="X647" s="32">
        <v>2.2999999999999998</v>
      </c>
      <c r="Y647" s="44">
        <v>1.44</v>
      </c>
      <c r="Z647" s="13"/>
    </row>
    <row r="648" spans="1:26" ht="29.1" customHeight="1" x14ac:dyDescent="0.35">
      <c r="A648" s="29" t="s">
        <v>2517</v>
      </c>
      <c r="B648" s="28" t="s">
        <v>2395</v>
      </c>
      <c r="C648" s="28" t="s">
        <v>2367</v>
      </c>
      <c r="D648" s="30" t="s">
        <v>2518</v>
      </c>
      <c r="E648" s="111" t="str">
        <f t="shared" si="30"/>
        <v>More than 100 Claims  - higher validity</v>
      </c>
      <c r="F648" s="111" t="str">
        <f t="shared" si="31"/>
        <v>More than 100 Claims  - higher validity</v>
      </c>
      <c r="G648" s="111" t="str">
        <f t="shared" si="32"/>
        <v>More than 100 Claims  - higher validity</v>
      </c>
      <c r="H648" s="28" t="s">
        <v>2519</v>
      </c>
      <c r="I648" s="28">
        <v>2115</v>
      </c>
      <c r="J648" s="35" t="s">
        <v>2387</v>
      </c>
      <c r="K648" s="28" t="s">
        <v>46</v>
      </c>
      <c r="L648" s="28">
        <v>4</v>
      </c>
      <c r="M648" s="31">
        <v>11633</v>
      </c>
      <c r="N648" s="32">
        <v>24.8</v>
      </c>
      <c r="O648" s="32">
        <v>9</v>
      </c>
      <c r="P648" s="47">
        <v>2.76</v>
      </c>
      <c r="Q648" s="33">
        <v>251.24</v>
      </c>
      <c r="R648" s="31">
        <v>1019</v>
      </c>
      <c r="S648" s="32">
        <v>46.7</v>
      </c>
      <c r="T648" s="32">
        <v>18.3</v>
      </c>
      <c r="U648" s="47">
        <v>2.56</v>
      </c>
      <c r="V648" s="34">
        <v>31815</v>
      </c>
      <c r="W648" s="32">
        <v>71.5</v>
      </c>
      <c r="X648" s="32">
        <v>27.2</v>
      </c>
      <c r="Y648" s="44">
        <v>2.62</v>
      </c>
      <c r="Z648" s="13"/>
    </row>
    <row r="649" spans="1:26" ht="29.1" customHeight="1" x14ac:dyDescent="0.35">
      <c r="A649" s="29" t="s">
        <v>2520</v>
      </c>
      <c r="B649" s="28" t="s">
        <v>2442</v>
      </c>
      <c r="C649" s="28" t="s">
        <v>2367</v>
      </c>
      <c r="D649" s="30" t="s">
        <v>208</v>
      </c>
      <c r="E649" s="111" t="str">
        <f t="shared" si="30"/>
        <v>Less than 100 Claims - lower validity</v>
      </c>
      <c r="F649" s="111" t="str">
        <f t="shared" si="31"/>
        <v>Less than 100 Claims - lower validity</v>
      </c>
      <c r="G649" s="111" t="str">
        <f t="shared" si="32"/>
        <v>More than 100 Claims  - higher validity</v>
      </c>
      <c r="H649" s="35" t="s">
        <v>2521</v>
      </c>
      <c r="I649" s="28">
        <v>2301</v>
      </c>
      <c r="J649" s="35" t="s">
        <v>2396</v>
      </c>
      <c r="K649" s="28" t="s">
        <v>46</v>
      </c>
      <c r="L649" s="28">
        <v>2</v>
      </c>
      <c r="M649" s="31">
        <v>236</v>
      </c>
      <c r="N649" s="32">
        <v>0.2</v>
      </c>
      <c r="O649" s="32">
        <v>0.1</v>
      </c>
      <c r="P649" s="47">
        <v>1.29</v>
      </c>
      <c r="Q649" s="33">
        <v>110.17</v>
      </c>
      <c r="R649" s="31" t="s">
        <v>8</v>
      </c>
      <c r="S649" s="31" t="s">
        <v>8</v>
      </c>
      <c r="T649" s="31" t="s">
        <v>8</v>
      </c>
      <c r="U649" s="47"/>
      <c r="V649" s="34" t="s">
        <v>8</v>
      </c>
      <c r="W649" s="31" t="s">
        <v>8</v>
      </c>
      <c r="X649" s="31" t="s">
        <v>8</v>
      </c>
      <c r="Y649" s="44"/>
      <c r="Z649" s="13"/>
    </row>
    <row r="650" spans="1:26" ht="29.1" customHeight="1" x14ac:dyDescent="0.35">
      <c r="A650" s="29" t="s">
        <v>2522</v>
      </c>
      <c r="B650" s="28" t="s">
        <v>2395</v>
      </c>
      <c r="C650" s="28" t="s">
        <v>2367</v>
      </c>
      <c r="D650" s="36" t="s">
        <v>2523</v>
      </c>
      <c r="E650" s="111" t="str">
        <f t="shared" si="30"/>
        <v>More than 100 Claims  - higher validity</v>
      </c>
      <c r="F650" s="111" t="str">
        <f t="shared" si="31"/>
        <v>More than 100 Claims  - higher validity</v>
      </c>
      <c r="G650" s="111" t="str">
        <f t="shared" si="32"/>
        <v>More than 100 Claims  - higher validity</v>
      </c>
      <c r="H650" s="35" t="s">
        <v>2524</v>
      </c>
      <c r="I650" s="28">
        <v>2111</v>
      </c>
      <c r="J650" s="28" t="s">
        <v>79</v>
      </c>
      <c r="K650" s="28" t="s">
        <v>46</v>
      </c>
      <c r="L650" s="28">
        <v>3</v>
      </c>
      <c r="M650" s="31">
        <v>4656</v>
      </c>
      <c r="N650" s="32">
        <v>3.5</v>
      </c>
      <c r="O650" s="32">
        <v>2</v>
      </c>
      <c r="P650" s="47">
        <v>1.8</v>
      </c>
      <c r="Q650" s="33">
        <v>163</v>
      </c>
      <c r="R650" s="31">
        <v>234</v>
      </c>
      <c r="S650" s="32">
        <v>8</v>
      </c>
      <c r="T650" s="32">
        <v>5</v>
      </c>
      <c r="U650" s="47">
        <v>1.6</v>
      </c>
      <c r="V650" s="34">
        <v>22331</v>
      </c>
      <c r="W650" s="32">
        <v>11.5</v>
      </c>
      <c r="X650" s="32">
        <v>7</v>
      </c>
      <c r="Y650" s="44">
        <v>1.66</v>
      </c>
      <c r="Z650" s="13"/>
    </row>
    <row r="651" spans="1:26" ht="29.1" customHeight="1" x14ac:dyDescent="0.35">
      <c r="A651" s="29" t="s">
        <v>2525</v>
      </c>
      <c r="B651" s="28" t="s">
        <v>2395</v>
      </c>
      <c r="C651" s="28" t="s">
        <v>2367</v>
      </c>
      <c r="D651" s="30" t="s">
        <v>2526</v>
      </c>
      <c r="E651" s="111" t="str">
        <f t="shared" si="30"/>
        <v>Less than 100 Claims - lower validity</v>
      </c>
      <c r="F651" s="111" t="str">
        <f t="shared" si="31"/>
        <v>Less than 100 Claims - lower validity</v>
      </c>
      <c r="G651" s="111" t="str">
        <f t="shared" si="32"/>
        <v>More than 100 Claims  - higher validity</v>
      </c>
      <c r="H651" s="28" t="s">
        <v>2527</v>
      </c>
      <c r="I651" s="28">
        <v>2130</v>
      </c>
      <c r="J651" s="35" t="s">
        <v>2387</v>
      </c>
      <c r="K651" s="28" t="s">
        <v>46</v>
      </c>
      <c r="L651" s="28">
        <v>5</v>
      </c>
      <c r="M651" s="31">
        <v>521</v>
      </c>
      <c r="N651" s="32">
        <v>1.2</v>
      </c>
      <c r="O651" s="32">
        <v>0.6</v>
      </c>
      <c r="P651" s="47">
        <v>1.84</v>
      </c>
      <c r="Q651" s="33">
        <v>159.51</v>
      </c>
      <c r="R651" s="31">
        <v>55</v>
      </c>
      <c r="S651" s="32">
        <v>1</v>
      </c>
      <c r="T651" s="32">
        <v>0.5</v>
      </c>
      <c r="U651" s="47">
        <v>1.95</v>
      </c>
      <c r="V651" s="34">
        <v>17047</v>
      </c>
      <c r="W651" s="32">
        <v>2.2000000000000002</v>
      </c>
      <c r="X651" s="32">
        <v>1.2</v>
      </c>
      <c r="Y651" s="44">
        <v>1.89</v>
      </c>
      <c r="Z651" s="13"/>
    </row>
    <row r="652" spans="1:26" ht="29.1" customHeight="1" x14ac:dyDescent="0.35">
      <c r="A652" s="29" t="s">
        <v>2528</v>
      </c>
      <c r="B652" s="28" t="s">
        <v>2530</v>
      </c>
      <c r="C652" s="28" t="s">
        <v>2367</v>
      </c>
      <c r="D652" s="36" t="s">
        <v>2529</v>
      </c>
      <c r="E652" s="111" t="str">
        <f t="shared" si="30"/>
        <v>Less than 100 Claims - lower validity</v>
      </c>
      <c r="F652" s="111" t="str">
        <f t="shared" si="31"/>
        <v>Less than 100 Claims - lower validity</v>
      </c>
      <c r="G652" s="111" t="str">
        <f t="shared" si="32"/>
        <v>More than 100 Claims  - higher validity</v>
      </c>
      <c r="H652" s="35" t="s">
        <v>2524</v>
      </c>
      <c r="I652" s="28">
        <v>2062</v>
      </c>
      <c r="J652" s="35" t="s">
        <v>2396</v>
      </c>
      <c r="K652" s="28" t="s">
        <v>46</v>
      </c>
      <c r="L652" s="28">
        <v>3</v>
      </c>
      <c r="M652" s="31">
        <v>384</v>
      </c>
      <c r="N652" s="32">
        <v>0.2</v>
      </c>
      <c r="O652" s="32">
        <v>0.1</v>
      </c>
      <c r="P652" s="47">
        <v>1.53</v>
      </c>
      <c r="Q652" s="33">
        <v>132.62</v>
      </c>
      <c r="R652" s="31" t="s">
        <v>8</v>
      </c>
      <c r="S652" s="31" t="s">
        <v>8</v>
      </c>
      <c r="T652" s="31" t="s">
        <v>8</v>
      </c>
      <c r="U652" s="47"/>
      <c r="V652" s="34" t="s">
        <v>8</v>
      </c>
      <c r="W652" s="31" t="s">
        <v>8</v>
      </c>
      <c r="X652" s="31" t="s">
        <v>8</v>
      </c>
      <c r="Y652" s="44"/>
      <c r="Z652" s="13"/>
    </row>
    <row r="653" spans="1:26" ht="29.1" customHeight="1" x14ac:dyDescent="0.35">
      <c r="A653" s="29" t="s">
        <v>2531</v>
      </c>
      <c r="B653" s="28" t="s">
        <v>2449</v>
      </c>
      <c r="C653" s="28" t="s">
        <v>2367</v>
      </c>
      <c r="D653" s="30" t="s">
        <v>2532</v>
      </c>
      <c r="E653" s="111" t="str">
        <f t="shared" si="30"/>
        <v>More than 100 Claims  - higher validity</v>
      </c>
      <c r="F653" s="111" t="str">
        <f t="shared" si="31"/>
        <v>More than 100 Claims  - higher validity</v>
      </c>
      <c r="G653" s="111" t="str">
        <f t="shared" si="32"/>
        <v>More than 100 Claims  - higher validity</v>
      </c>
      <c r="H653" s="35" t="s">
        <v>2533</v>
      </c>
      <c r="I653" s="28">
        <v>1655</v>
      </c>
      <c r="J653" s="35" t="s">
        <v>2434</v>
      </c>
      <c r="K653" s="28" t="s">
        <v>46</v>
      </c>
      <c r="L653" s="28">
        <v>1</v>
      </c>
      <c r="M653" s="31">
        <v>3568</v>
      </c>
      <c r="N653" s="32">
        <v>3.1</v>
      </c>
      <c r="O653" s="32">
        <v>1.6</v>
      </c>
      <c r="P653" s="47">
        <v>1.94</v>
      </c>
      <c r="Q653" s="33">
        <v>174.89</v>
      </c>
      <c r="R653" s="31">
        <v>190</v>
      </c>
      <c r="S653" s="32">
        <v>5.4</v>
      </c>
      <c r="T653" s="32">
        <v>2.9</v>
      </c>
      <c r="U653" s="47">
        <v>1.86</v>
      </c>
      <c r="V653" s="34">
        <v>22847</v>
      </c>
      <c r="W653" s="32">
        <v>8.4</v>
      </c>
      <c r="X653" s="32">
        <v>4.5</v>
      </c>
      <c r="Y653" s="44">
        <v>1.89</v>
      </c>
      <c r="Z653" s="13"/>
    </row>
    <row r="654" spans="1:26" ht="43.15" customHeight="1" x14ac:dyDescent="0.35">
      <c r="A654" s="29" t="s">
        <v>2534</v>
      </c>
      <c r="B654" s="28" t="s">
        <v>288</v>
      </c>
      <c r="C654" s="28" t="s">
        <v>2367</v>
      </c>
      <c r="D654" s="30" t="s">
        <v>2535</v>
      </c>
      <c r="E654" s="111" t="str">
        <f t="shared" si="30"/>
        <v>More than 100 Claims  - higher validity</v>
      </c>
      <c r="F654" s="111" t="str">
        <f t="shared" si="31"/>
        <v>More than 100 Claims  - higher validity</v>
      </c>
      <c r="G654" s="111" t="str">
        <f t="shared" si="32"/>
        <v>More than 100 Claims  - higher validity</v>
      </c>
      <c r="H654" s="28" t="s">
        <v>2536</v>
      </c>
      <c r="I654" s="28">
        <v>1803</v>
      </c>
      <c r="J654" s="28" t="s">
        <v>2516</v>
      </c>
      <c r="K654" s="28" t="s">
        <v>46</v>
      </c>
      <c r="L654" s="28">
        <v>3</v>
      </c>
      <c r="M654" s="31">
        <v>22699</v>
      </c>
      <c r="N654" s="32">
        <v>18.3</v>
      </c>
      <c r="O654" s="32">
        <v>10.3</v>
      </c>
      <c r="P654" s="47">
        <v>1.78</v>
      </c>
      <c r="Q654" s="33">
        <v>159.32</v>
      </c>
      <c r="R654" s="31">
        <v>786</v>
      </c>
      <c r="S654" s="32">
        <v>21.5</v>
      </c>
      <c r="T654" s="32">
        <v>10.5</v>
      </c>
      <c r="U654" s="47">
        <v>2.04</v>
      </c>
      <c r="V654" s="34">
        <v>19793</v>
      </c>
      <c r="W654" s="32">
        <v>39.9</v>
      </c>
      <c r="X654" s="32">
        <v>20.9</v>
      </c>
      <c r="Y654" s="44">
        <v>1.91</v>
      </c>
      <c r="Z654" s="13"/>
    </row>
    <row r="655" spans="1:26" ht="29.1" customHeight="1" x14ac:dyDescent="0.35">
      <c r="A655" s="29" t="s">
        <v>2537</v>
      </c>
      <c r="B655" s="28" t="s">
        <v>2540</v>
      </c>
      <c r="C655" s="28" t="s">
        <v>2367</v>
      </c>
      <c r="D655" s="30" t="s">
        <v>2538</v>
      </c>
      <c r="E655" s="111" t="str">
        <f t="shared" si="30"/>
        <v>Less than 100 Claims - lower validity</v>
      </c>
      <c r="F655" s="111" t="str">
        <f t="shared" si="31"/>
        <v>Less than 100 Claims - lower validity</v>
      </c>
      <c r="G655" s="111" t="str">
        <f t="shared" si="32"/>
        <v>More than 100 Claims  - higher validity</v>
      </c>
      <c r="H655" s="28" t="s">
        <v>2539</v>
      </c>
      <c r="I655" s="28">
        <v>2554</v>
      </c>
      <c r="J655" s="35" t="s">
        <v>2387</v>
      </c>
      <c r="K655" s="28" t="s">
        <v>46</v>
      </c>
      <c r="L655" s="28">
        <v>4</v>
      </c>
      <c r="M655" s="31">
        <v>132</v>
      </c>
      <c r="N655" s="32">
        <v>0.1</v>
      </c>
      <c r="O655" s="32">
        <v>0</v>
      </c>
      <c r="P655" s="47">
        <v>2.39</v>
      </c>
      <c r="Q655" s="33">
        <v>201.14</v>
      </c>
      <c r="R655" s="31" t="s">
        <v>8</v>
      </c>
      <c r="S655" s="31" t="s">
        <v>8</v>
      </c>
      <c r="T655" s="31" t="s">
        <v>8</v>
      </c>
      <c r="U655" s="47"/>
      <c r="V655" s="34" t="s">
        <v>8</v>
      </c>
      <c r="W655" s="31" t="s">
        <v>8</v>
      </c>
      <c r="X655" s="31" t="s">
        <v>8</v>
      </c>
      <c r="Y655" s="44"/>
      <c r="Z655" s="13"/>
    </row>
    <row r="656" spans="1:26" ht="43.15" customHeight="1" x14ac:dyDescent="0.35">
      <c r="A656" s="29" t="s">
        <v>2541</v>
      </c>
      <c r="B656" s="28" t="s">
        <v>2544</v>
      </c>
      <c r="C656" s="28" t="s">
        <v>2367</v>
      </c>
      <c r="D656" s="30" t="s">
        <v>2542</v>
      </c>
      <c r="E656" s="111" t="str">
        <f t="shared" si="30"/>
        <v>Less than 100 Claims - lower validity</v>
      </c>
      <c r="F656" s="111" t="str">
        <f t="shared" si="31"/>
        <v>Less than 100 Claims - lower validity</v>
      </c>
      <c r="G656" s="111" t="str">
        <f t="shared" si="32"/>
        <v>More than 100 Claims  - higher validity</v>
      </c>
      <c r="H656" s="35" t="s">
        <v>2543</v>
      </c>
      <c r="I656" s="28">
        <v>2557</v>
      </c>
      <c r="J656" s="35" t="s">
        <v>2387</v>
      </c>
      <c r="K656" s="28" t="s">
        <v>236</v>
      </c>
      <c r="L656" s="28">
        <v>4</v>
      </c>
      <c r="M656" s="31">
        <v>204</v>
      </c>
      <c r="N656" s="32">
        <v>0.2</v>
      </c>
      <c r="O656" s="32">
        <v>0.1</v>
      </c>
      <c r="P656" s="47">
        <v>1.97</v>
      </c>
      <c r="Q656" s="33">
        <v>366.93</v>
      </c>
      <c r="R656" s="31" t="s">
        <v>8</v>
      </c>
      <c r="S656" s="31" t="s">
        <v>8</v>
      </c>
      <c r="T656" s="31" t="s">
        <v>8</v>
      </c>
      <c r="U656" s="47"/>
      <c r="V656" s="34" t="s">
        <v>8</v>
      </c>
      <c r="W656" s="31" t="s">
        <v>8</v>
      </c>
      <c r="X656" s="31" t="s">
        <v>8</v>
      </c>
      <c r="Y656" s="44"/>
      <c r="Z656" s="13"/>
    </row>
    <row r="657" spans="1:26" ht="29.1" customHeight="1" x14ac:dyDescent="0.35">
      <c r="A657" s="29" t="s">
        <v>2545</v>
      </c>
      <c r="B657" s="28" t="s">
        <v>2548</v>
      </c>
      <c r="C657" s="28" t="s">
        <v>2367</v>
      </c>
      <c r="D657" s="30" t="s">
        <v>2546</v>
      </c>
      <c r="E657" s="111" t="str">
        <f t="shared" si="30"/>
        <v>Less than 100 Claims - lower validity</v>
      </c>
      <c r="F657" s="111" t="str">
        <f t="shared" si="31"/>
        <v>Less than 100 Claims - lower validity</v>
      </c>
      <c r="G657" s="111" t="str">
        <f t="shared" si="32"/>
        <v>More than 100 Claims  - higher validity</v>
      </c>
      <c r="H657" s="28" t="s">
        <v>2547</v>
      </c>
      <c r="I657" s="28">
        <v>1331</v>
      </c>
      <c r="J657" s="28" t="s">
        <v>235</v>
      </c>
      <c r="K657" s="28" t="s">
        <v>236</v>
      </c>
      <c r="L657" s="28">
        <v>3</v>
      </c>
      <c r="M657" s="31">
        <v>144</v>
      </c>
      <c r="N657" s="32">
        <v>0</v>
      </c>
      <c r="O657" s="32">
        <v>0</v>
      </c>
      <c r="P657" s="47">
        <v>1.04</v>
      </c>
      <c r="Q657" s="33">
        <v>111.06</v>
      </c>
      <c r="R657" s="31" t="s">
        <v>8</v>
      </c>
      <c r="S657" s="31" t="s">
        <v>8</v>
      </c>
      <c r="T657" s="31" t="s">
        <v>8</v>
      </c>
      <c r="U657" s="47"/>
      <c r="V657" s="34" t="s">
        <v>8</v>
      </c>
      <c r="W657" s="31" t="s">
        <v>8</v>
      </c>
      <c r="X657" s="31" t="s">
        <v>8</v>
      </c>
      <c r="Y657" s="44"/>
      <c r="Z657" s="13"/>
    </row>
    <row r="658" spans="1:26" ht="29.1" customHeight="1" x14ac:dyDescent="0.35">
      <c r="A658" s="29" t="s">
        <v>2549</v>
      </c>
      <c r="B658" s="28" t="s">
        <v>2552</v>
      </c>
      <c r="C658" s="28" t="s">
        <v>2553</v>
      </c>
      <c r="D658" s="36" t="s">
        <v>2550</v>
      </c>
      <c r="E658" s="111" t="str">
        <f t="shared" si="30"/>
        <v>More than 100 Claims  - higher validity</v>
      </c>
      <c r="F658" s="111" t="str">
        <f t="shared" si="31"/>
        <v>More than 100 Claims  - higher validity</v>
      </c>
      <c r="G658" s="111" t="str">
        <f t="shared" si="32"/>
        <v>More than 100 Claims  - higher validity</v>
      </c>
      <c r="H658" s="35" t="s">
        <v>2551</v>
      </c>
      <c r="I658" s="28">
        <v>48154</v>
      </c>
      <c r="J658" s="28" t="s">
        <v>429</v>
      </c>
      <c r="K658" s="28" t="s">
        <v>46</v>
      </c>
      <c r="L658" s="28">
        <v>3</v>
      </c>
      <c r="M658" s="31">
        <v>10997</v>
      </c>
      <c r="N658" s="32">
        <v>5.5</v>
      </c>
      <c r="O658" s="32">
        <v>3.7</v>
      </c>
      <c r="P658" s="47">
        <v>1.5</v>
      </c>
      <c r="Q658" s="33">
        <v>106.5</v>
      </c>
      <c r="R658" s="31">
        <v>789</v>
      </c>
      <c r="S658" s="32">
        <v>11</v>
      </c>
      <c r="T658" s="32">
        <v>7.1</v>
      </c>
      <c r="U658" s="47">
        <v>1.55</v>
      </c>
      <c r="V658" s="34">
        <v>11394</v>
      </c>
      <c r="W658" s="32">
        <v>16.5</v>
      </c>
      <c r="X658" s="32">
        <v>10.8</v>
      </c>
      <c r="Y658" s="44">
        <v>1.53</v>
      </c>
      <c r="Z658" s="13"/>
    </row>
    <row r="659" spans="1:26" ht="43.15" customHeight="1" x14ac:dyDescent="0.35">
      <c r="A659" s="29" t="s">
        <v>2554</v>
      </c>
      <c r="B659" s="28" t="s">
        <v>2557</v>
      </c>
      <c r="C659" s="28" t="s">
        <v>2553</v>
      </c>
      <c r="D659" s="30" t="s">
        <v>2555</v>
      </c>
      <c r="E659" s="111" t="str">
        <f t="shared" si="30"/>
        <v>Less than 100 Claims - lower validity</v>
      </c>
      <c r="F659" s="111" t="str">
        <f t="shared" si="31"/>
        <v>Less than 100 Claims - lower validity</v>
      </c>
      <c r="G659" s="111" t="str">
        <f t="shared" si="32"/>
        <v>More than 100 Claims  - higher validity</v>
      </c>
      <c r="H659" s="28" t="s">
        <v>2556</v>
      </c>
      <c r="I659" s="28">
        <v>49464</v>
      </c>
      <c r="J659" s="28" t="s">
        <v>2558</v>
      </c>
      <c r="K659" s="28" t="s">
        <v>46</v>
      </c>
      <c r="L659" s="28">
        <v>5</v>
      </c>
      <c r="M659" s="31">
        <v>261</v>
      </c>
      <c r="N659" s="32">
        <v>0.2</v>
      </c>
      <c r="O659" s="32">
        <v>0.1</v>
      </c>
      <c r="P659" s="47">
        <v>2.82</v>
      </c>
      <c r="Q659" s="33">
        <v>199.01</v>
      </c>
      <c r="R659" s="31" t="s">
        <v>8</v>
      </c>
      <c r="S659" s="31" t="s">
        <v>8</v>
      </c>
      <c r="T659" s="31" t="s">
        <v>8</v>
      </c>
      <c r="U659" s="47"/>
      <c r="V659" s="34" t="s">
        <v>8</v>
      </c>
      <c r="W659" s="31" t="s">
        <v>8</v>
      </c>
      <c r="X659" s="31" t="s">
        <v>8</v>
      </c>
      <c r="Y659" s="44"/>
      <c r="Z659" s="13"/>
    </row>
    <row r="660" spans="1:26" ht="29.1" customHeight="1" x14ac:dyDescent="0.35">
      <c r="A660" s="29" t="s">
        <v>2559</v>
      </c>
      <c r="B660" s="28" t="s">
        <v>2562</v>
      </c>
      <c r="C660" s="28" t="s">
        <v>2553</v>
      </c>
      <c r="D660" s="30" t="s">
        <v>2560</v>
      </c>
      <c r="E660" s="111" t="str">
        <f t="shared" si="30"/>
        <v>Less than 100 Claims - lower validity</v>
      </c>
      <c r="F660" s="111" t="str">
        <f t="shared" si="31"/>
        <v>Less than 100 Claims - lower validity</v>
      </c>
      <c r="G660" s="111" t="str">
        <f t="shared" si="32"/>
        <v>Less than 100 Claims - lower validity</v>
      </c>
      <c r="H660" s="35" t="s">
        <v>2561</v>
      </c>
      <c r="I660" s="28">
        <v>49444</v>
      </c>
      <c r="J660" s="28" t="s">
        <v>79</v>
      </c>
      <c r="K660" s="28" t="s">
        <v>46</v>
      </c>
      <c r="L660" s="28" t="s">
        <v>140</v>
      </c>
      <c r="M660" s="31">
        <v>39</v>
      </c>
      <c r="N660" s="32">
        <v>0</v>
      </c>
      <c r="O660" s="32">
        <v>0</v>
      </c>
      <c r="P660" s="47">
        <v>1.49</v>
      </c>
      <c r="Q660" s="33">
        <v>107.23</v>
      </c>
      <c r="R660" s="31" t="s">
        <v>8</v>
      </c>
      <c r="S660" s="31" t="s">
        <v>8</v>
      </c>
      <c r="T660" s="31" t="s">
        <v>8</v>
      </c>
      <c r="U660" s="47"/>
      <c r="V660" s="34" t="s">
        <v>8</v>
      </c>
      <c r="W660" s="31" t="s">
        <v>8</v>
      </c>
      <c r="X660" s="31" t="s">
        <v>8</v>
      </c>
      <c r="Y660" s="44"/>
      <c r="Z660" s="13"/>
    </row>
    <row r="661" spans="1:26" ht="29.1" customHeight="1" x14ac:dyDescent="0.35">
      <c r="A661" s="29" t="s">
        <v>2563</v>
      </c>
      <c r="B661" s="28" t="s">
        <v>2566</v>
      </c>
      <c r="C661" s="28" t="s">
        <v>2553</v>
      </c>
      <c r="D661" s="30" t="s">
        <v>2564</v>
      </c>
      <c r="E661" s="111" t="str">
        <f t="shared" si="30"/>
        <v>More than 100 Claims  - higher validity</v>
      </c>
      <c r="F661" s="111" t="str">
        <f t="shared" si="31"/>
        <v>More than 100 Claims  - higher validity</v>
      </c>
      <c r="G661" s="111" t="str">
        <f t="shared" si="32"/>
        <v>More than 100 Claims  - higher validity</v>
      </c>
      <c r="H661" s="35" t="s">
        <v>2565</v>
      </c>
      <c r="I661" s="28">
        <v>49221</v>
      </c>
      <c r="J661" s="35" t="s">
        <v>2567</v>
      </c>
      <c r="K661" s="28" t="s">
        <v>46</v>
      </c>
      <c r="L661" s="28">
        <v>4</v>
      </c>
      <c r="M661" s="31">
        <v>3307</v>
      </c>
      <c r="N661" s="32">
        <v>1.4</v>
      </c>
      <c r="O661" s="32">
        <v>1</v>
      </c>
      <c r="P661" s="47">
        <v>1.43</v>
      </c>
      <c r="Q661" s="33">
        <v>101.3</v>
      </c>
      <c r="R661" s="31">
        <v>107</v>
      </c>
      <c r="S661" s="32">
        <v>1.1000000000000001</v>
      </c>
      <c r="T661" s="32">
        <v>0.7</v>
      </c>
      <c r="U661" s="47">
        <v>1.51</v>
      </c>
      <c r="V661" s="34">
        <v>9427</v>
      </c>
      <c r="W661" s="32">
        <v>2.6</v>
      </c>
      <c r="X661" s="32">
        <v>1.7</v>
      </c>
      <c r="Y661" s="44">
        <v>1.46</v>
      </c>
      <c r="Z661" s="13"/>
    </row>
    <row r="662" spans="1:26" ht="29.1" customHeight="1" x14ac:dyDescent="0.35">
      <c r="A662" s="29" t="s">
        <v>2568</v>
      </c>
      <c r="B662" s="28" t="s">
        <v>2571</v>
      </c>
      <c r="C662" s="28" t="s">
        <v>2553</v>
      </c>
      <c r="D662" s="30" t="s">
        <v>2569</v>
      </c>
      <c r="E662" s="111" t="str">
        <f t="shared" si="30"/>
        <v>Less than 100 Claims - lower validity</v>
      </c>
      <c r="F662" s="111" t="str">
        <f t="shared" si="31"/>
        <v>Less than 100 Claims - lower validity</v>
      </c>
      <c r="G662" s="111" t="str">
        <f t="shared" si="32"/>
        <v>More than 100 Claims  - higher validity</v>
      </c>
      <c r="H662" s="28" t="s">
        <v>2570</v>
      </c>
      <c r="I662" s="28">
        <v>48341</v>
      </c>
      <c r="J662" s="28" t="s">
        <v>79</v>
      </c>
      <c r="K662" s="28" t="s">
        <v>46</v>
      </c>
      <c r="L662" s="28" t="s">
        <v>140</v>
      </c>
      <c r="M662" s="31">
        <v>294</v>
      </c>
      <c r="N662" s="32">
        <v>0.2</v>
      </c>
      <c r="O662" s="32">
        <v>0.1</v>
      </c>
      <c r="P662" s="47">
        <v>2.2599999999999998</v>
      </c>
      <c r="Q662" s="33">
        <v>165.13</v>
      </c>
      <c r="R662" s="31">
        <v>29</v>
      </c>
      <c r="S662" s="32">
        <v>0.3</v>
      </c>
      <c r="T662" s="32">
        <v>0.2</v>
      </c>
      <c r="U662" s="47">
        <v>1.2</v>
      </c>
      <c r="V662" s="34">
        <v>9351</v>
      </c>
      <c r="W662" s="32">
        <v>0.5</v>
      </c>
      <c r="X662" s="32">
        <v>0.3</v>
      </c>
      <c r="Y662" s="44">
        <v>1.47</v>
      </c>
      <c r="Z662" s="13"/>
    </row>
    <row r="663" spans="1:26" ht="29.1" customHeight="1" x14ac:dyDescent="0.35">
      <c r="A663" s="29" t="s">
        <v>2572</v>
      </c>
      <c r="B663" s="28" t="s">
        <v>2575</v>
      </c>
      <c r="C663" s="28" t="s">
        <v>2553</v>
      </c>
      <c r="D663" s="36" t="s">
        <v>2573</v>
      </c>
      <c r="E663" s="111" t="str">
        <f t="shared" si="30"/>
        <v>Less than 100 Claims - lower validity</v>
      </c>
      <c r="F663" s="111" t="str">
        <f t="shared" si="31"/>
        <v>Less than 100 Claims - lower validity</v>
      </c>
      <c r="G663" s="111" t="str">
        <f t="shared" si="32"/>
        <v>Less than 100 Claims - lower validity</v>
      </c>
      <c r="H663" s="35" t="s">
        <v>2574</v>
      </c>
      <c r="I663" s="28">
        <v>49093</v>
      </c>
      <c r="J663" s="28" t="s">
        <v>61</v>
      </c>
      <c r="K663" s="28" t="s">
        <v>46</v>
      </c>
      <c r="L663" s="28">
        <v>3</v>
      </c>
      <c r="M663" s="31">
        <v>40</v>
      </c>
      <c r="N663" s="32">
        <v>0</v>
      </c>
      <c r="O663" s="32">
        <v>0</v>
      </c>
      <c r="P663" s="47">
        <v>2.77</v>
      </c>
      <c r="Q663" s="33">
        <v>197.47</v>
      </c>
      <c r="R663" s="31" t="s">
        <v>8</v>
      </c>
      <c r="S663" s="31" t="s">
        <v>8</v>
      </c>
      <c r="T663" s="31" t="s">
        <v>8</v>
      </c>
      <c r="U663" s="47"/>
      <c r="V663" s="34" t="s">
        <v>8</v>
      </c>
      <c r="W663" s="31" t="s">
        <v>8</v>
      </c>
      <c r="X663" s="31" t="s">
        <v>8</v>
      </c>
      <c r="Y663" s="44"/>
      <c r="Z663" s="13"/>
    </row>
    <row r="664" spans="1:26" ht="29.1" customHeight="1" x14ac:dyDescent="0.35">
      <c r="A664" s="29" t="s">
        <v>2576</v>
      </c>
      <c r="B664" s="28" t="s">
        <v>2579</v>
      </c>
      <c r="C664" s="28" t="s">
        <v>2553</v>
      </c>
      <c r="D664" s="30" t="s">
        <v>2577</v>
      </c>
      <c r="E664" s="111" t="str">
        <f t="shared" si="30"/>
        <v>Less than 100 Claims - lower validity</v>
      </c>
      <c r="F664" s="111" t="str">
        <f t="shared" si="31"/>
        <v>Less than 100 Claims - lower validity</v>
      </c>
      <c r="G664" s="111" t="str">
        <f t="shared" si="32"/>
        <v>More than 100 Claims  - higher validity</v>
      </c>
      <c r="H664" s="28" t="s">
        <v>2578</v>
      </c>
      <c r="I664" s="28">
        <v>49007</v>
      </c>
      <c r="J664" s="35" t="s">
        <v>2580</v>
      </c>
      <c r="K664" s="28" t="s">
        <v>46</v>
      </c>
      <c r="L664" s="28">
        <v>5</v>
      </c>
      <c r="M664" s="31">
        <v>1179</v>
      </c>
      <c r="N664" s="32">
        <v>1</v>
      </c>
      <c r="O664" s="32">
        <v>0.4</v>
      </c>
      <c r="P664" s="47">
        <v>2.44</v>
      </c>
      <c r="Q664" s="33">
        <v>181.2</v>
      </c>
      <c r="R664" s="31">
        <v>33</v>
      </c>
      <c r="S664" s="32">
        <v>0.8</v>
      </c>
      <c r="T664" s="32">
        <v>0.5</v>
      </c>
      <c r="U664" s="47">
        <v>1.82</v>
      </c>
      <c r="V664" s="34">
        <v>13174</v>
      </c>
      <c r="W664" s="32">
        <v>1.8</v>
      </c>
      <c r="X664" s="32">
        <v>0.9</v>
      </c>
      <c r="Y664" s="44">
        <v>2.11</v>
      </c>
      <c r="Z664" s="13"/>
    </row>
    <row r="665" spans="1:26" ht="43.15" customHeight="1" x14ac:dyDescent="0.35">
      <c r="A665" s="29" t="s">
        <v>2581</v>
      </c>
      <c r="B665" s="28" t="s">
        <v>2584</v>
      </c>
      <c r="C665" s="28" t="s">
        <v>2553</v>
      </c>
      <c r="D665" s="30" t="s">
        <v>2582</v>
      </c>
      <c r="E665" s="111" t="str">
        <f t="shared" si="30"/>
        <v>More than 100 Claims  - higher validity</v>
      </c>
      <c r="F665" s="111" t="str">
        <f t="shared" si="31"/>
        <v>More than 100 Claims  - higher validity</v>
      </c>
      <c r="G665" s="111" t="str">
        <f t="shared" si="32"/>
        <v>More than 100 Claims  - higher validity</v>
      </c>
      <c r="H665" s="35" t="s">
        <v>2583</v>
      </c>
      <c r="I665" s="28">
        <v>48075</v>
      </c>
      <c r="J665" s="28" t="s">
        <v>396</v>
      </c>
      <c r="K665" s="28" t="s">
        <v>46</v>
      </c>
      <c r="L665" s="28">
        <v>4</v>
      </c>
      <c r="M665" s="31">
        <v>33741</v>
      </c>
      <c r="N665" s="32">
        <v>19.899999999999999</v>
      </c>
      <c r="O665" s="32">
        <v>13.3</v>
      </c>
      <c r="P665" s="47">
        <v>1.5</v>
      </c>
      <c r="Q665" s="33">
        <v>111.04</v>
      </c>
      <c r="R665" s="31">
        <v>2352</v>
      </c>
      <c r="S665" s="32">
        <v>33.4</v>
      </c>
      <c r="T665" s="32">
        <v>22.3</v>
      </c>
      <c r="U665" s="47">
        <v>1.5</v>
      </c>
      <c r="V665" s="34">
        <v>10953</v>
      </c>
      <c r="W665" s="32">
        <v>53.3</v>
      </c>
      <c r="X665" s="32">
        <v>35.5</v>
      </c>
      <c r="Y665" s="44">
        <v>1.5</v>
      </c>
      <c r="Z665" s="13"/>
    </row>
    <row r="666" spans="1:26" ht="29.1" customHeight="1" x14ac:dyDescent="0.35">
      <c r="A666" s="29" t="s">
        <v>2585</v>
      </c>
      <c r="B666" s="28" t="s">
        <v>2588</v>
      </c>
      <c r="C666" s="28" t="s">
        <v>2553</v>
      </c>
      <c r="D666" s="30" t="s">
        <v>2586</v>
      </c>
      <c r="E666" s="111" t="str">
        <f t="shared" si="30"/>
        <v>More than 100 Claims  - higher validity</v>
      </c>
      <c r="F666" s="111" t="str">
        <f t="shared" si="31"/>
        <v>More than 100 Claims  - higher validity</v>
      </c>
      <c r="G666" s="111" t="str">
        <f t="shared" si="32"/>
        <v>More than 100 Claims  - higher validity</v>
      </c>
      <c r="H666" s="28" t="s">
        <v>2587</v>
      </c>
      <c r="I666" s="28">
        <v>48124</v>
      </c>
      <c r="J666" s="28" t="s">
        <v>2589</v>
      </c>
      <c r="K666" s="28" t="s">
        <v>46</v>
      </c>
      <c r="L666" s="28">
        <v>4</v>
      </c>
      <c r="M666" s="31">
        <v>24807</v>
      </c>
      <c r="N666" s="32">
        <v>14.4</v>
      </c>
      <c r="O666" s="32">
        <v>9.3000000000000007</v>
      </c>
      <c r="P666" s="47">
        <v>1.55</v>
      </c>
      <c r="Q666" s="33">
        <v>110.5</v>
      </c>
      <c r="R666" s="31">
        <v>1800</v>
      </c>
      <c r="S666" s="32">
        <v>27.6</v>
      </c>
      <c r="T666" s="32">
        <v>17.399999999999999</v>
      </c>
      <c r="U666" s="47">
        <v>1.58</v>
      </c>
      <c r="V666" s="34">
        <v>11130</v>
      </c>
      <c r="W666" s="32">
        <v>42</v>
      </c>
      <c r="X666" s="32">
        <v>26.7</v>
      </c>
      <c r="Y666" s="44">
        <v>1.57</v>
      </c>
      <c r="Z666" s="13"/>
    </row>
    <row r="667" spans="1:26" ht="29.1" customHeight="1" x14ac:dyDescent="0.35">
      <c r="A667" s="29" t="s">
        <v>2590</v>
      </c>
      <c r="B667" s="28" t="s">
        <v>2593</v>
      </c>
      <c r="C667" s="28" t="s">
        <v>2553</v>
      </c>
      <c r="D667" s="30" t="s">
        <v>2591</v>
      </c>
      <c r="E667" s="111" t="str">
        <f t="shared" si="30"/>
        <v>Less than 100 Claims - lower validity</v>
      </c>
      <c r="F667" s="111" t="str">
        <f t="shared" si="31"/>
        <v>Less than 100 Claims - lower validity</v>
      </c>
      <c r="G667" s="111" t="str">
        <f t="shared" si="32"/>
        <v>More than 100 Claims  - higher validity</v>
      </c>
      <c r="H667" s="28" t="s">
        <v>2592</v>
      </c>
      <c r="I667" s="28">
        <v>49085</v>
      </c>
      <c r="J667" s="28" t="s">
        <v>2594</v>
      </c>
      <c r="K667" s="28" t="s">
        <v>46</v>
      </c>
      <c r="L667" s="28">
        <v>4</v>
      </c>
      <c r="M667" s="31">
        <v>193</v>
      </c>
      <c r="N667" s="32">
        <v>0.2</v>
      </c>
      <c r="O667" s="32">
        <v>0.1</v>
      </c>
      <c r="P667" s="47">
        <v>2.62</v>
      </c>
      <c r="Q667" s="33">
        <v>189.09</v>
      </c>
      <c r="R667" s="31" t="s">
        <v>8</v>
      </c>
      <c r="S667" s="31" t="s">
        <v>8</v>
      </c>
      <c r="T667" s="31" t="s">
        <v>8</v>
      </c>
      <c r="U667" s="47"/>
      <c r="V667" s="34" t="s">
        <v>8</v>
      </c>
      <c r="W667" s="31" t="s">
        <v>8</v>
      </c>
      <c r="X667" s="31" t="s">
        <v>8</v>
      </c>
      <c r="Y667" s="44"/>
      <c r="Z667" s="13"/>
    </row>
    <row r="668" spans="1:26" ht="43.15" customHeight="1" x14ac:dyDescent="0.35">
      <c r="A668" s="29" t="s">
        <v>2595</v>
      </c>
      <c r="B668" s="28" t="s">
        <v>1757</v>
      </c>
      <c r="C668" s="28" t="s">
        <v>2553</v>
      </c>
      <c r="D668" s="30" t="s">
        <v>2596</v>
      </c>
      <c r="E668" s="111" t="str">
        <f t="shared" si="30"/>
        <v>Less than 100 Claims - lower validity</v>
      </c>
      <c r="F668" s="111" t="str">
        <f t="shared" si="31"/>
        <v>Less than 100 Claims - lower validity</v>
      </c>
      <c r="G668" s="111" t="str">
        <f t="shared" si="32"/>
        <v>More than 100 Claims  - higher validity</v>
      </c>
      <c r="H668" s="28" t="s">
        <v>2597</v>
      </c>
      <c r="I668" s="28">
        <v>49036</v>
      </c>
      <c r="J668" s="28" t="s">
        <v>79</v>
      </c>
      <c r="K668" s="28" t="s">
        <v>46</v>
      </c>
      <c r="L668" s="28">
        <v>3</v>
      </c>
      <c r="M668" s="31">
        <v>137</v>
      </c>
      <c r="N668" s="32">
        <v>0.1</v>
      </c>
      <c r="O668" s="32">
        <v>0</v>
      </c>
      <c r="P668" s="47">
        <v>1.23</v>
      </c>
      <c r="Q668" s="33">
        <v>90.52</v>
      </c>
      <c r="R668" s="31" t="s">
        <v>8</v>
      </c>
      <c r="S668" s="31" t="s">
        <v>8</v>
      </c>
      <c r="T668" s="31" t="s">
        <v>8</v>
      </c>
      <c r="U668" s="47"/>
      <c r="V668" s="34" t="s">
        <v>8</v>
      </c>
      <c r="W668" s="31" t="s">
        <v>8</v>
      </c>
      <c r="X668" s="31" t="s">
        <v>8</v>
      </c>
      <c r="Y668" s="44"/>
      <c r="Z668" s="13"/>
    </row>
    <row r="669" spans="1:26" ht="29.1" customHeight="1" x14ac:dyDescent="0.35">
      <c r="A669" s="29" t="s">
        <v>2598</v>
      </c>
      <c r="B669" s="28" t="s">
        <v>2601</v>
      </c>
      <c r="C669" s="28" t="s">
        <v>2553</v>
      </c>
      <c r="D669" s="36" t="s">
        <v>2599</v>
      </c>
      <c r="E669" s="111" t="str">
        <f t="shared" si="30"/>
        <v>More than 100 Claims  - higher validity</v>
      </c>
      <c r="F669" s="111" t="str">
        <f t="shared" si="31"/>
        <v>More than 100 Claims  - higher validity</v>
      </c>
      <c r="G669" s="111" t="str">
        <f t="shared" si="32"/>
        <v>More than 100 Claims  - higher validity</v>
      </c>
      <c r="H669" s="28" t="s">
        <v>2600</v>
      </c>
      <c r="I669" s="28">
        <v>48235</v>
      </c>
      <c r="J669" s="35" t="s">
        <v>496</v>
      </c>
      <c r="K669" s="28" t="s">
        <v>46</v>
      </c>
      <c r="L669" s="28">
        <v>1</v>
      </c>
      <c r="M669" s="31">
        <v>7901</v>
      </c>
      <c r="N669" s="32">
        <v>4.2</v>
      </c>
      <c r="O669" s="32">
        <v>2.4</v>
      </c>
      <c r="P669" s="47">
        <v>1.73</v>
      </c>
      <c r="Q669" s="33">
        <v>122.98</v>
      </c>
      <c r="R669" s="31">
        <v>378</v>
      </c>
      <c r="S669" s="32">
        <v>7.2</v>
      </c>
      <c r="T669" s="32">
        <v>4</v>
      </c>
      <c r="U669" s="47">
        <v>1.81</v>
      </c>
      <c r="V669" s="34">
        <v>14663</v>
      </c>
      <c r="W669" s="32">
        <v>11.5</v>
      </c>
      <c r="X669" s="32">
        <v>6.4</v>
      </c>
      <c r="Y669" s="44">
        <v>1.78</v>
      </c>
      <c r="Z669" s="13"/>
    </row>
    <row r="670" spans="1:26" ht="29.1" customHeight="1" x14ac:dyDescent="0.35">
      <c r="A670" s="29" t="s">
        <v>2602</v>
      </c>
      <c r="B670" s="28" t="s">
        <v>2571</v>
      </c>
      <c r="C670" s="28" t="s">
        <v>2553</v>
      </c>
      <c r="D670" s="30" t="s">
        <v>2603</v>
      </c>
      <c r="E670" s="111" t="str">
        <f t="shared" si="30"/>
        <v>More than 100 Claims  - higher validity</v>
      </c>
      <c r="F670" s="111" t="str">
        <f t="shared" si="31"/>
        <v>More than 100 Claims  - higher validity</v>
      </c>
      <c r="G670" s="111" t="str">
        <f t="shared" si="32"/>
        <v>More than 100 Claims  - higher validity</v>
      </c>
      <c r="H670" s="35" t="s">
        <v>2604</v>
      </c>
      <c r="I670" s="28">
        <v>48341</v>
      </c>
      <c r="J670" s="28" t="s">
        <v>429</v>
      </c>
      <c r="K670" s="28" t="s">
        <v>46</v>
      </c>
      <c r="L670" s="28">
        <v>4</v>
      </c>
      <c r="M670" s="31">
        <v>13987</v>
      </c>
      <c r="N670" s="32">
        <v>7.6</v>
      </c>
      <c r="O670" s="32">
        <v>5.9</v>
      </c>
      <c r="P670" s="47">
        <v>1.3</v>
      </c>
      <c r="Q670" s="33">
        <v>95.28</v>
      </c>
      <c r="R670" s="31">
        <v>1068</v>
      </c>
      <c r="S670" s="32">
        <v>18.3</v>
      </c>
      <c r="T670" s="32">
        <v>12.7</v>
      </c>
      <c r="U670" s="47">
        <v>1.45</v>
      </c>
      <c r="V670" s="34">
        <v>10839</v>
      </c>
      <c r="W670" s="32">
        <v>26</v>
      </c>
      <c r="X670" s="32">
        <v>18.600000000000001</v>
      </c>
      <c r="Y670" s="44">
        <v>1.4</v>
      </c>
      <c r="Z670" s="13"/>
    </row>
    <row r="671" spans="1:26" ht="29.1" customHeight="1" x14ac:dyDescent="0.35">
      <c r="A671" s="29" t="s">
        <v>2605</v>
      </c>
      <c r="B671" s="28" t="s">
        <v>2608</v>
      </c>
      <c r="C671" s="28" t="s">
        <v>2553</v>
      </c>
      <c r="D671" s="30" t="s">
        <v>2606</v>
      </c>
      <c r="E671" s="111" t="str">
        <f t="shared" si="30"/>
        <v>Less than 100 Claims - lower validity</v>
      </c>
      <c r="F671" s="111" t="str">
        <f t="shared" si="31"/>
        <v>Less than 100 Claims - lower validity</v>
      </c>
      <c r="G671" s="111" t="str">
        <f t="shared" si="32"/>
        <v>More than 100 Claims  - higher validity</v>
      </c>
      <c r="H671" s="28" t="s">
        <v>2607</v>
      </c>
      <c r="I671" s="28">
        <v>48801</v>
      </c>
      <c r="J671" s="28" t="s">
        <v>2609</v>
      </c>
      <c r="K671" s="28" t="s">
        <v>46</v>
      </c>
      <c r="L671" s="28">
        <v>5</v>
      </c>
      <c r="M671" s="31">
        <v>105</v>
      </c>
      <c r="N671" s="32">
        <v>0</v>
      </c>
      <c r="O671" s="32">
        <v>0</v>
      </c>
      <c r="P671" s="47">
        <v>1.36</v>
      </c>
      <c r="Q671" s="33">
        <v>98.93</v>
      </c>
      <c r="R671" s="31" t="s">
        <v>8</v>
      </c>
      <c r="S671" s="31" t="s">
        <v>8</v>
      </c>
      <c r="T671" s="31" t="s">
        <v>8</v>
      </c>
      <c r="U671" s="47"/>
      <c r="V671" s="34" t="s">
        <v>8</v>
      </c>
      <c r="W671" s="31" t="s">
        <v>8</v>
      </c>
      <c r="X671" s="31" t="s">
        <v>8</v>
      </c>
      <c r="Y671" s="44"/>
      <c r="Z671" s="13"/>
    </row>
    <row r="672" spans="1:26" ht="29.1" customHeight="1" x14ac:dyDescent="0.35">
      <c r="A672" s="29" t="s">
        <v>2610</v>
      </c>
      <c r="B672" s="28" t="s">
        <v>2613</v>
      </c>
      <c r="C672" s="28" t="s">
        <v>2553</v>
      </c>
      <c r="D672" s="30" t="s">
        <v>2611</v>
      </c>
      <c r="E672" s="111" t="str">
        <f t="shared" si="30"/>
        <v>Less than 100 Claims - lower validity</v>
      </c>
      <c r="F672" s="111" t="str">
        <f t="shared" si="31"/>
        <v>Less than 100 Claims - lower validity</v>
      </c>
      <c r="G672" s="111" t="str">
        <f t="shared" si="32"/>
        <v>More than 100 Claims  - higher validity</v>
      </c>
      <c r="H672" s="28" t="s">
        <v>2612</v>
      </c>
      <c r="I672" s="28">
        <v>48060</v>
      </c>
      <c r="J672" s="35" t="s">
        <v>1647</v>
      </c>
      <c r="K672" s="28" t="s">
        <v>46</v>
      </c>
      <c r="L672" s="28">
        <v>3</v>
      </c>
      <c r="M672" s="31">
        <v>1469</v>
      </c>
      <c r="N672" s="32">
        <v>0.6</v>
      </c>
      <c r="O672" s="32">
        <v>0.4</v>
      </c>
      <c r="P672" s="47">
        <v>1.33</v>
      </c>
      <c r="Q672" s="33">
        <v>94.76</v>
      </c>
      <c r="R672" s="31">
        <v>63</v>
      </c>
      <c r="S672" s="32">
        <v>1.2</v>
      </c>
      <c r="T672" s="32">
        <v>0.6</v>
      </c>
      <c r="U672" s="47">
        <v>1.93</v>
      </c>
      <c r="V672" s="34">
        <v>11524</v>
      </c>
      <c r="W672" s="32">
        <v>1.7</v>
      </c>
      <c r="X672" s="32">
        <v>1</v>
      </c>
      <c r="Y672" s="44">
        <v>1.69</v>
      </c>
      <c r="Z672" s="13"/>
    </row>
    <row r="673" spans="1:26" ht="29.1" customHeight="1" x14ac:dyDescent="0.35">
      <c r="A673" s="29" t="s">
        <v>2614</v>
      </c>
      <c r="B673" s="28" t="s">
        <v>966</v>
      </c>
      <c r="C673" s="28" t="s">
        <v>2553</v>
      </c>
      <c r="D673" s="30" t="s">
        <v>2615</v>
      </c>
      <c r="E673" s="111" t="str">
        <f t="shared" si="30"/>
        <v>Less than 100 Claims - lower validity</v>
      </c>
      <c r="F673" s="111" t="str">
        <f t="shared" si="31"/>
        <v>Less than 100 Claims - lower validity</v>
      </c>
      <c r="G673" s="111" t="str">
        <f t="shared" si="32"/>
        <v>More than 100 Claims  - higher validity</v>
      </c>
      <c r="H673" s="28" t="s">
        <v>2616</v>
      </c>
      <c r="I673" s="28">
        <v>48838</v>
      </c>
      <c r="J673" s="28" t="s">
        <v>2558</v>
      </c>
      <c r="K673" s="28" t="s">
        <v>46</v>
      </c>
      <c r="L673" s="28">
        <v>5</v>
      </c>
      <c r="M673" s="31">
        <v>427</v>
      </c>
      <c r="N673" s="32">
        <v>0.3</v>
      </c>
      <c r="O673" s="32">
        <v>0.1</v>
      </c>
      <c r="P673" s="47">
        <v>2.4300000000000002</v>
      </c>
      <c r="Q673" s="33">
        <v>170.13</v>
      </c>
      <c r="R673" s="31">
        <v>11</v>
      </c>
      <c r="S673" s="32">
        <v>0.1</v>
      </c>
      <c r="T673" s="32">
        <v>0.1</v>
      </c>
      <c r="U673" s="47">
        <v>0.83</v>
      </c>
      <c r="V673" s="34">
        <v>5023</v>
      </c>
      <c r="W673" s="32">
        <v>0.4</v>
      </c>
      <c r="X673" s="32">
        <v>0.2</v>
      </c>
      <c r="Y673" s="44">
        <v>1.7</v>
      </c>
      <c r="Z673" s="13"/>
    </row>
    <row r="674" spans="1:26" ht="29.1" customHeight="1" x14ac:dyDescent="0.35">
      <c r="A674" s="29" t="s">
        <v>2617</v>
      </c>
      <c r="B674" s="28" t="s">
        <v>2620</v>
      </c>
      <c r="C674" s="28" t="s">
        <v>2553</v>
      </c>
      <c r="D674" s="30" t="s">
        <v>2618</v>
      </c>
      <c r="E674" s="111" t="str">
        <f t="shared" si="30"/>
        <v>Less than 100 Claims - lower validity</v>
      </c>
      <c r="F674" s="111" t="str">
        <f t="shared" si="31"/>
        <v>Less than 100 Claims - lower validity</v>
      </c>
      <c r="G674" s="111" t="str">
        <f t="shared" si="32"/>
        <v>More than 100 Claims  - higher validity</v>
      </c>
      <c r="H674" s="28" t="s">
        <v>2619</v>
      </c>
      <c r="I674" s="28">
        <v>49707</v>
      </c>
      <c r="J674" s="28" t="s">
        <v>2609</v>
      </c>
      <c r="K674" s="28" t="s">
        <v>46</v>
      </c>
      <c r="L674" s="28">
        <v>4</v>
      </c>
      <c r="M674" s="31">
        <v>431</v>
      </c>
      <c r="N674" s="32">
        <v>0.3</v>
      </c>
      <c r="O674" s="32">
        <v>0.1</v>
      </c>
      <c r="P674" s="47">
        <v>2.1800000000000002</v>
      </c>
      <c r="Q674" s="33">
        <v>160.47</v>
      </c>
      <c r="R674" s="31" t="s">
        <v>8</v>
      </c>
      <c r="S674" s="31" t="s">
        <v>8</v>
      </c>
      <c r="T674" s="31" t="s">
        <v>8</v>
      </c>
      <c r="U674" s="47"/>
      <c r="V674" s="34" t="s">
        <v>8</v>
      </c>
      <c r="W674" s="31" t="s">
        <v>8</v>
      </c>
      <c r="X674" s="31" t="s">
        <v>8</v>
      </c>
      <c r="Y674" s="44"/>
      <c r="Z674" s="13"/>
    </row>
    <row r="675" spans="1:26" ht="14.1" customHeight="1" x14ac:dyDescent="0.35">
      <c r="A675" s="29" t="s">
        <v>2621</v>
      </c>
      <c r="B675" s="28" t="s">
        <v>2624</v>
      </c>
      <c r="C675" s="28" t="s">
        <v>2553</v>
      </c>
      <c r="D675" s="36" t="s">
        <v>2622</v>
      </c>
      <c r="E675" s="111" t="str">
        <f t="shared" si="30"/>
        <v>Less than 100 Claims - lower validity</v>
      </c>
      <c r="F675" s="111" t="str">
        <f t="shared" si="31"/>
        <v>Less than 100 Claims - lower validity</v>
      </c>
      <c r="G675" s="111" t="str">
        <f t="shared" si="32"/>
        <v>More than 100 Claims  - higher validity</v>
      </c>
      <c r="H675" s="28" t="s">
        <v>2623</v>
      </c>
      <c r="I675" s="28">
        <v>49242</v>
      </c>
      <c r="J675" s="28" t="s">
        <v>79</v>
      </c>
      <c r="K675" s="28" t="s">
        <v>46</v>
      </c>
      <c r="L675" s="28">
        <v>3</v>
      </c>
      <c r="M675" s="31">
        <v>204</v>
      </c>
      <c r="N675" s="32">
        <v>0.1</v>
      </c>
      <c r="O675" s="32">
        <v>0.1</v>
      </c>
      <c r="P675" s="47">
        <v>1.47</v>
      </c>
      <c r="Q675" s="33">
        <v>106.08</v>
      </c>
      <c r="R675" s="31" t="s">
        <v>8</v>
      </c>
      <c r="S675" s="31" t="s">
        <v>8</v>
      </c>
      <c r="T675" s="31" t="s">
        <v>8</v>
      </c>
      <c r="U675" s="47"/>
      <c r="V675" s="34" t="s">
        <v>8</v>
      </c>
      <c r="W675" s="31" t="s">
        <v>8</v>
      </c>
      <c r="X675" s="31" t="s">
        <v>8</v>
      </c>
      <c r="Y675" s="44"/>
      <c r="Z675" s="13"/>
    </row>
    <row r="676" spans="1:26" ht="29.1" customHeight="1" x14ac:dyDescent="0.35">
      <c r="A676" s="29" t="s">
        <v>2625</v>
      </c>
      <c r="B676" s="28" t="s">
        <v>2628</v>
      </c>
      <c r="C676" s="28" t="s">
        <v>2553</v>
      </c>
      <c r="D676" s="30" t="s">
        <v>2626</v>
      </c>
      <c r="E676" s="111" t="str">
        <f t="shared" si="30"/>
        <v>More than 100 Claims  - higher validity</v>
      </c>
      <c r="F676" s="111" t="str">
        <f t="shared" si="31"/>
        <v>More than 100 Claims  - higher validity</v>
      </c>
      <c r="G676" s="111" t="str">
        <f t="shared" si="32"/>
        <v>More than 100 Claims  - higher validity</v>
      </c>
      <c r="H676" s="28" t="s">
        <v>2627</v>
      </c>
      <c r="I676" s="28">
        <v>49503</v>
      </c>
      <c r="J676" s="28" t="s">
        <v>2558</v>
      </c>
      <c r="K676" s="28" t="s">
        <v>46</v>
      </c>
      <c r="L676" s="28">
        <v>4</v>
      </c>
      <c r="M676" s="31">
        <v>4115</v>
      </c>
      <c r="N676" s="32">
        <v>4.5999999999999996</v>
      </c>
      <c r="O676" s="32">
        <v>1.6</v>
      </c>
      <c r="P676" s="47">
        <v>2.83</v>
      </c>
      <c r="Q676" s="33">
        <v>198.73</v>
      </c>
      <c r="R676" s="31">
        <v>260</v>
      </c>
      <c r="S676" s="32">
        <v>6.3</v>
      </c>
      <c r="T676" s="32">
        <v>3.1</v>
      </c>
      <c r="U676" s="47">
        <v>2.0299999999999998</v>
      </c>
      <c r="V676" s="34">
        <v>14216</v>
      </c>
      <c r="W676" s="32">
        <v>10.9</v>
      </c>
      <c r="X676" s="32">
        <v>4.7</v>
      </c>
      <c r="Y676" s="44">
        <v>2.31</v>
      </c>
      <c r="Z676" s="13"/>
    </row>
    <row r="677" spans="1:26" ht="29.1" customHeight="1" x14ac:dyDescent="0.35">
      <c r="A677" s="29" t="s">
        <v>2629</v>
      </c>
      <c r="B677" s="28" t="s">
        <v>2632</v>
      </c>
      <c r="C677" s="28" t="s">
        <v>2553</v>
      </c>
      <c r="D677" s="30" t="s">
        <v>2630</v>
      </c>
      <c r="E677" s="111" t="str">
        <f t="shared" si="30"/>
        <v>Less than 100 Claims - lower validity</v>
      </c>
      <c r="F677" s="111" t="str">
        <f t="shared" si="31"/>
        <v>Less than 100 Claims - lower validity</v>
      </c>
      <c r="G677" s="111" t="str">
        <f t="shared" si="32"/>
        <v>More than 100 Claims  - higher validity</v>
      </c>
      <c r="H677" s="28" t="s">
        <v>2631</v>
      </c>
      <c r="I677" s="28">
        <v>49058</v>
      </c>
      <c r="J677" s="28" t="s">
        <v>2558</v>
      </c>
      <c r="K677" s="28" t="s">
        <v>46</v>
      </c>
      <c r="L677" s="28">
        <v>2</v>
      </c>
      <c r="M677" s="31">
        <v>560</v>
      </c>
      <c r="N677" s="32">
        <v>0.3</v>
      </c>
      <c r="O677" s="32">
        <v>0.2</v>
      </c>
      <c r="P677" s="47">
        <v>1.81</v>
      </c>
      <c r="Q677" s="33">
        <v>123.44</v>
      </c>
      <c r="R677" s="31">
        <v>11</v>
      </c>
      <c r="S677" s="32">
        <v>0.1</v>
      </c>
      <c r="T677" s="32">
        <v>0.1</v>
      </c>
      <c r="U677" s="47">
        <v>1.51</v>
      </c>
      <c r="V677" s="34">
        <v>9691</v>
      </c>
      <c r="W677" s="32">
        <v>0.4</v>
      </c>
      <c r="X677" s="32">
        <v>0.2</v>
      </c>
      <c r="Y677" s="44">
        <v>1.71</v>
      </c>
      <c r="Z677" s="13"/>
    </row>
    <row r="678" spans="1:26" ht="29.1" customHeight="1" x14ac:dyDescent="0.35">
      <c r="A678" s="29" t="s">
        <v>2633</v>
      </c>
      <c r="B678" s="28" t="s">
        <v>2636</v>
      </c>
      <c r="C678" s="28" t="s">
        <v>2553</v>
      </c>
      <c r="D678" s="36" t="s">
        <v>2634</v>
      </c>
      <c r="E678" s="111" t="str">
        <f t="shared" si="30"/>
        <v>Less than 100 Claims - lower validity</v>
      </c>
      <c r="F678" s="111" t="str">
        <f t="shared" si="31"/>
        <v>Less than 100 Claims - lower validity</v>
      </c>
      <c r="G678" s="111" t="str">
        <f t="shared" si="32"/>
        <v>More than 100 Claims  - higher validity</v>
      </c>
      <c r="H678" s="28" t="s">
        <v>2635</v>
      </c>
      <c r="I678" s="28">
        <v>48708</v>
      </c>
      <c r="J678" s="35" t="s">
        <v>2637</v>
      </c>
      <c r="K678" s="28" t="s">
        <v>46</v>
      </c>
      <c r="L678" s="28">
        <v>3</v>
      </c>
      <c r="M678" s="31">
        <v>2002</v>
      </c>
      <c r="N678" s="32">
        <v>1.1000000000000001</v>
      </c>
      <c r="O678" s="32">
        <v>0.8</v>
      </c>
      <c r="P678" s="47">
        <v>1.41</v>
      </c>
      <c r="Q678" s="33">
        <v>104</v>
      </c>
      <c r="R678" s="31">
        <v>77</v>
      </c>
      <c r="S678" s="32">
        <v>0.9</v>
      </c>
      <c r="T678" s="32">
        <v>0.7</v>
      </c>
      <c r="U678" s="47">
        <v>1.23</v>
      </c>
      <c r="V678" s="34">
        <v>7778</v>
      </c>
      <c r="W678" s="32">
        <v>2</v>
      </c>
      <c r="X678" s="32">
        <v>1.5</v>
      </c>
      <c r="Y678" s="44">
        <v>1.33</v>
      </c>
      <c r="Z678" s="13"/>
    </row>
    <row r="679" spans="1:26" ht="43.15" customHeight="1" x14ac:dyDescent="0.35">
      <c r="A679" s="29" t="s">
        <v>2638</v>
      </c>
      <c r="B679" s="28" t="s">
        <v>2641</v>
      </c>
      <c r="C679" s="28" t="s">
        <v>2553</v>
      </c>
      <c r="D679" s="30" t="s">
        <v>2639</v>
      </c>
      <c r="E679" s="111" t="str">
        <f t="shared" si="30"/>
        <v>More than 100 Claims  - higher validity</v>
      </c>
      <c r="F679" s="111" t="str">
        <f t="shared" si="31"/>
        <v>More than 100 Claims  - higher validity</v>
      </c>
      <c r="G679" s="111" t="str">
        <f t="shared" si="32"/>
        <v>More than 100 Claims  - higher validity</v>
      </c>
      <c r="H679" s="35" t="s">
        <v>2640</v>
      </c>
      <c r="I679" s="28">
        <v>48109</v>
      </c>
      <c r="J679" s="28" t="s">
        <v>79</v>
      </c>
      <c r="K679" s="28" t="s">
        <v>46</v>
      </c>
      <c r="L679" s="28">
        <v>4</v>
      </c>
      <c r="M679" s="31">
        <v>82989</v>
      </c>
      <c r="N679" s="32">
        <v>79.599999999999994</v>
      </c>
      <c r="O679" s="32">
        <v>26</v>
      </c>
      <c r="P679" s="47">
        <v>3.06</v>
      </c>
      <c r="Q679" s="33">
        <v>224.81</v>
      </c>
      <c r="R679" s="31">
        <v>2728</v>
      </c>
      <c r="S679" s="32">
        <v>75.5</v>
      </c>
      <c r="T679" s="32">
        <v>47.3</v>
      </c>
      <c r="U679" s="47">
        <v>1.6</v>
      </c>
      <c r="V679" s="34">
        <v>15057</v>
      </c>
      <c r="W679" s="32">
        <v>155</v>
      </c>
      <c r="X679" s="32">
        <v>73.3</v>
      </c>
      <c r="Y679" s="44">
        <v>2.12</v>
      </c>
      <c r="Z679" s="13"/>
    </row>
    <row r="680" spans="1:26" ht="29.1" customHeight="1" x14ac:dyDescent="0.35">
      <c r="A680" s="29" t="s">
        <v>2642</v>
      </c>
      <c r="B680" s="35" t="s">
        <v>2645</v>
      </c>
      <c r="C680" s="28" t="s">
        <v>2553</v>
      </c>
      <c r="D680" s="30" t="s">
        <v>2643</v>
      </c>
      <c r="E680" s="111" t="str">
        <f t="shared" si="30"/>
        <v>More than 100 Claims  - higher validity</v>
      </c>
      <c r="F680" s="111" t="str">
        <f t="shared" si="31"/>
        <v>More than 100 Claims  - higher validity</v>
      </c>
      <c r="G680" s="111" t="str">
        <f t="shared" si="32"/>
        <v>More than 100 Claims  - higher validity</v>
      </c>
      <c r="H680" s="35" t="s">
        <v>2644</v>
      </c>
      <c r="I680" s="28">
        <v>48038</v>
      </c>
      <c r="J680" s="35" t="s">
        <v>2646</v>
      </c>
      <c r="K680" s="28" t="s">
        <v>46</v>
      </c>
      <c r="L680" s="28">
        <v>3</v>
      </c>
      <c r="M680" s="31">
        <v>23323</v>
      </c>
      <c r="N680" s="32">
        <v>11.4</v>
      </c>
      <c r="O680" s="32">
        <v>7.7</v>
      </c>
      <c r="P680" s="47">
        <v>1.47</v>
      </c>
      <c r="Q680" s="33">
        <v>105.16</v>
      </c>
      <c r="R680" s="31">
        <v>1245</v>
      </c>
      <c r="S680" s="32">
        <v>14</v>
      </c>
      <c r="T680" s="32">
        <v>12.3</v>
      </c>
      <c r="U680" s="47">
        <v>1.1399999999999999</v>
      </c>
      <c r="V680" s="34">
        <v>8018</v>
      </c>
      <c r="W680" s="32">
        <v>25.3</v>
      </c>
      <c r="X680" s="32">
        <v>20</v>
      </c>
      <c r="Y680" s="44">
        <v>1.27</v>
      </c>
      <c r="Z680" s="13"/>
    </row>
    <row r="681" spans="1:26" ht="29.1" customHeight="1" x14ac:dyDescent="0.35">
      <c r="A681" s="29" t="s">
        <v>2647</v>
      </c>
      <c r="B681" s="28" t="s">
        <v>2601</v>
      </c>
      <c r="C681" s="28" t="s">
        <v>2553</v>
      </c>
      <c r="D681" s="36" t="s">
        <v>2648</v>
      </c>
      <c r="E681" s="111" t="str">
        <f t="shared" si="30"/>
        <v>More than 100 Claims  - higher validity</v>
      </c>
      <c r="F681" s="111" t="str">
        <f t="shared" si="31"/>
        <v>More than 100 Claims  - higher validity</v>
      </c>
      <c r="G681" s="111" t="str">
        <f t="shared" si="32"/>
        <v>More than 100 Claims  - higher validity</v>
      </c>
      <c r="H681" s="28" t="s">
        <v>2649</v>
      </c>
      <c r="I681" s="28">
        <v>48202</v>
      </c>
      <c r="J681" s="35" t="s">
        <v>2646</v>
      </c>
      <c r="K681" s="28" t="s">
        <v>46</v>
      </c>
      <c r="L681" s="28">
        <v>1</v>
      </c>
      <c r="M681" s="31">
        <v>69841</v>
      </c>
      <c r="N681" s="32">
        <v>37.9</v>
      </c>
      <c r="O681" s="32">
        <v>17.3</v>
      </c>
      <c r="P681" s="47">
        <v>2.19</v>
      </c>
      <c r="Q681" s="33">
        <v>154.94</v>
      </c>
      <c r="R681" s="31">
        <v>1906</v>
      </c>
      <c r="S681" s="32">
        <v>40.299999999999997</v>
      </c>
      <c r="T681" s="32">
        <v>27.3</v>
      </c>
      <c r="U681" s="47">
        <v>1.47</v>
      </c>
      <c r="V681" s="34">
        <v>13746</v>
      </c>
      <c r="W681" s="32">
        <v>78.099999999999994</v>
      </c>
      <c r="X681" s="32">
        <v>44.6</v>
      </c>
      <c r="Y681" s="44">
        <v>1.75</v>
      </c>
      <c r="Z681" s="13"/>
    </row>
    <row r="682" spans="1:26" ht="29.1" customHeight="1" x14ac:dyDescent="0.35">
      <c r="A682" s="29" t="s">
        <v>2650</v>
      </c>
      <c r="B682" s="28" t="s">
        <v>2653</v>
      </c>
      <c r="C682" s="28" t="s">
        <v>2553</v>
      </c>
      <c r="D682" s="30" t="s">
        <v>2651</v>
      </c>
      <c r="E682" s="111" t="str">
        <f t="shared" si="30"/>
        <v>Less than 100 Claims - lower validity</v>
      </c>
      <c r="F682" s="111" t="str">
        <f t="shared" si="31"/>
        <v>Less than 100 Claims - lower validity</v>
      </c>
      <c r="G682" s="111" t="str">
        <f t="shared" si="32"/>
        <v>More than 100 Claims  - higher validity</v>
      </c>
      <c r="H682" s="28" t="s">
        <v>2652</v>
      </c>
      <c r="I682" s="28">
        <v>49855</v>
      </c>
      <c r="J682" s="35" t="s">
        <v>2654</v>
      </c>
      <c r="K682" s="28" t="s">
        <v>46</v>
      </c>
      <c r="L682" s="28">
        <v>3</v>
      </c>
      <c r="M682" s="31">
        <v>246</v>
      </c>
      <c r="N682" s="32">
        <v>0.2</v>
      </c>
      <c r="O682" s="32">
        <v>0.1</v>
      </c>
      <c r="P682" s="47">
        <v>2.81</v>
      </c>
      <c r="Q682" s="33">
        <v>211.04</v>
      </c>
      <c r="R682" s="31">
        <v>13</v>
      </c>
      <c r="S682" s="32">
        <v>0.1</v>
      </c>
      <c r="T682" s="32">
        <v>0.1</v>
      </c>
      <c r="U682" s="47">
        <v>0.96</v>
      </c>
      <c r="V682" s="34">
        <v>7730</v>
      </c>
      <c r="W682" s="32">
        <v>0.4</v>
      </c>
      <c r="X682" s="32">
        <v>0.2</v>
      </c>
      <c r="Y682" s="44">
        <v>1.73</v>
      </c>
      <c r="Z682" s="13"/>
    </row>
    <row r="683" spans="1:26" ht="29.1" customHeight="1" x14ac:dyDescent="0.35">
      <c r="A683" s="29" t="s">
        <v>2655</v>
      </c>
      <c r="B683" s="28" t="s">
        <v>2658</v>
      </c>
      <c r="C683" s="28" t="s">
        <v>2553</v>
      </c>
      <c r="D683" s="30" t="s">
        <v>2656</v>
      </c>
      <c r="E683" s="111" t="str">
        <f t="shared" si="30"/>
        <v>Less than 100 Claims - lower validity</v>
      </c>
      <c r="F683" s="111" t="str">
        <f t="shared" si="31"/>
        <v>Less than 100 Claims - lower validity</v>
      </c>
      <c r="G683" s="111" t="str">
        <f t="shared" si="32"/>
        <v>Less than 100 Claims - lower validity</v>
      </c>
      <c r="H683" s="35" t="s">
        <v>2657</v>
      </c>
      <c r="I683" s="28">
        <v>49801</v>
      </c>
      <c r="J683" s="28" t="s">
        <v>79</v>
      </c>
      <c r="K683" s="28" t="s">
        <v>46</v>
      </c>
      <c r="L683" s="28">
        <v>4</v>
      </c>
      <c r="M683" s="31">
        <v>27</v>
      </c>
      <c r="N683" s="32">
        <v>0</v>
      </c>
      <c r="O683" s="32">
        <v>0</v>
      </c>
      <c r="P683" s="47">
        <v>1.72</v>
      </c>
      <c r="Q683" s="33">
        <v>121.15</v>
      </c>
      <c r="R683" s="31" t="s">
        <v>8</v>
      </c>
      <c r="S683" s="31" t="s">
        <v>8</v>
      </c>
      <c r="T683" s="31" t="s">
        <v>8</v>
      </c>
      <c r="U683" s="47"/>
      <c r="V683" s="34" t="s">
        <v>8</v>
      </c>
      <c r="W683" s="31" t="s">
        <v>8</v>
      </c>
      <c r="X683" s="31" t="s">
        <v>8</v>
      </c>
      <c r="Y683" s="44"/>
      <c r="Z683" s="13"/>
    </row>
    <row r="684" spans="1:26" ht="29.1" customHeight="1" x14ac:dyDescent="0.35">
      <c r="A684" s="29" t="s">
        <v>2659</v>
      </c>
      <c r="B684" s="28" t="s">
        <v>2662</v>
      </c>
      <c r="C684" s="28" t="s">
        <v>2553</v>
      </c>
      <c r="D684" s="30" t="s">
        <v>2660</v>
      </c>
      <c r="E684" s="111" t="str">
        <f t="shared" si="30"/>
        <v>Less than 100 Claims - lower validity</v>
      </c>
      <c r="F684" s="111" t="str">
        <f t="shared" si="31"/>
        <v>Less than 100 Claims - lower validity</v>
      </c>
      <c r="G684" s="111" t="str">
        <f t="shared" si="32"/>
        <v>More than 100 Claims  - higher validity</v>
      </c>
      <c r="H684" s="28" t="s">
        <v>2661</v>
      </c>
      <c r="I684" s="28">
        <v>49738</v>
      </c>
      <c r="J684" s="28" t="s">
        <v>2663</v>
      </c>
      <c r="K684" s="28" t="s">
        <v>46</v>
      </c>
      <c r="L684" s="28">
        <v>4</v>
      </c>
      <c r="M684" s="31">
        <v>695</v>
      </c>
      <c r="N684" s="32">
        <v>0.2</v>
      </c>
      <c r="O684" s="32">
        <v>0.2</v>
      </c>
      <c r="P684" s="47">
        <v>1.41</v>
      </c>
      <c r="Q684" s="33">
        <v>99.39</v>
      </c>
      <c r="R684" s="31">
        <v>20</v>
      </c>
      <c r="S684" s="32">
        <v>0.3</v>
      </c>
      <c r="T684" s="32">
        <v>0.2</v>
      </c>
      <c r="U684" s="47">
        <v>1.74</v>
      </c>
      <c r="V684" s="34">
        <v>12464</v>
      </c>
      <c r="W684" s="32">
        <v>0.6</v>
      </c>
      <c r="X684" s="32">
        <v>0.4</v>
      </c>
      <c r="Y684" s="44">
        <v>1.59</v>
      </c>
      <c r="Z684" s="13"/>
    </row>
    <row r="685" spans="1:26" ht="29.1" customHeight="1" x14ac:dyDescent="0.35">
      <c r="A685" s="29" t="s">
        <v>2664</v>
      </c>
      <c r="B685" s="28" t="s">
        <v>2628</v>
      </c>
      <c r="C685" s="28" t="s">
        <v>2553</v>
      </c>
      <c r="D685" s="30" t="s">
        <v>2665</v>
      </c>
      <c r="E685" s="111" t="str">
        <f t="shared" si="30"/>
        <v>More than 100 Claims  - higher validity</v>
      </c>
      <c r="F685" s="111" t="str">
        <f t="shared" si="31"/>
        <v>More than 100 Claims  - higher validity</v>
      </c>
      <c r="G685" s="111" t="str">
        <f t="shared" si="32"/>
        <v>More than 100 Claims  - higher validity</v>
      </c>
      <c r="H685" s="35" t="s">
        <v>2666</v>
      </c>
      <c r="I685" s="28">
        <v>49503</v>
      </c>
      <c r="J685" s="28" t="s">
        <v>429</v>
      </c>
      <c r="K685" s="28" t="s">
        <v>46</v>
      </c>
      <c r="L685" s="28">
        <v>4</v>
      </c>
      <c r="M685" s="31">
        <v>1881</v>
      </c>
      <c r="N685" s="32">
        <v>0.8</v>
      </c>
      <c r="O685" s="32">
        <v>0.6</v>
      </c>
      <c r="P685" s="47">
        <v>1.38</v>
      </c>
      <c r="Q685" s="33">
        <v>96.18</v>
      </c>
      <c r="R685" s="31">
        <v>108</v>
      </c>
      <c r="S685" s="32">
        <v>1.9</v>
      </c>
      <c r="T685" s="32">
        <v>1.3</v>
      </c>
      <c r="U685" s="47">
        <v>1.48</v>
      </c>
      <c r="V685" s="34">
        <v>10872</v>
      </c>
      <c r="W685" s="32">
        <v>2.7</v>
      </c>
      <c r="X685" s="32">
        <v>1.9</v>
      </c>
      <c r="Y685" s="44">
        <v>1.45</v>
      </c>
      <c r="Z685" s="13"/>
    </row>
    <row r="686" spans="1:26" ht="29.1" customHeight="1" x14ac:dyDescent="0.35">
      <c r="A686" s="29" t="s">
        <v>2667</v>
      </c>
      <c r="B686" s="28" t="s">
        <v>2562</v>
      </c>
      <c r="C686" s="28" t="s">
        <v>2553</v>
      </c>
      <c r="D686" s="30" t="s">
        <v>2560</v>
      </c>
      <c r="E686" s="111" t="str">
        <f t="shared" si="30"/>
        <v>Less than 100 Claims - lower validity</v>
      </c>
      <c r="F686" s="111" t="str">
        <f t="shared" si="31"/>
        <v>Less than 100 Claims - lower validity</v>
      </c>
      <c r="G686" s="111" t="str">
        <f t="shared" si="32"/>
        <v>More than 100 Claims  - higher validity</v>
      </c>
      <c r="H686" s="28" t="s">
        <v>2668</v>
      </c>
      <c r="I686" s="28">
        <v>49442</v>
      </c>
      <c r="J686" s="28" t="s">
        <v>429</v>
      </c>
      <c r="K686" s="28" t="s">
        <v>46</v>
      </c>
      <c r="L686" s="28">
        <v>4</v>
      </c>
      <c r="M686" s="31">
        <v>484</v>
      </c>
      <c r="N686" s="32">
        <v>0.2</v>
      </c>
      <c r="O686" s="32">
        <v>0.2</v>
      </c>
      <c r="P686" s="47">
        <v>1.33</v>
      </c>
      <c r="Q686" s="33">
        <v>92.63</v>
      </c>
      <c r="R686" s="31">
        <v>22</v>
      </c>
      <c r="S686" s="32">
        <v>0.5</v>
      </c>
      <c r="T686" s="32">
        <v>0.3</v>
      </c>
      <c r="U686" s="47">
        <v>1.71</v>
      </c>
      <c r="V686" s="34">
        <v>11259</v>
      </c>
      <c r="W686" s="32">
        <v>0.7</v>
      </c>
      <c r="X686" s="32">
        <v>0.5</v>
      </c>
      <c r="Y686" s="44">
        <v>1.56</v>
      </c>
      <c r="Z686" s="13"/>
    </row>
    <row r="687" spans="1:26" ht="29.1" customHeight="1" x14ac:dyDescent="0.35">
      <c r="A687" s="29" t="s">
        <v>2669</v>
      </c>
      <c r="B687" s="28" t="s">
        <v>2672</v>
      </c>
      <c r="C687" s="28" t="s">
        <v>2553</v>
      </c>
      <c r="D687" s="30" t="s">
        <v>2670</v>
      </c>
      <c r="E687" s="111" t="str">
        <f t="shared" si="30"/>
        <v>Less than 100 Claims - lower validity</v>
      </c>
      <c r="F687" s="111" t="str">
        <f t="shared" si="31"/>
        <v>Less than 100 Claims - lower validity</v>
      </c>
      <c r="G687" s="111" t="str">
        <f t="shared" si="32"/>
        <v>More than 100 Claims  - higher validity</v>
      </c>
      <c r="H687" s="28" t="s">
        <v>2671</v>
      </c>
      <c r="I687" s="28">
        <v>48843</v>
      </c>
      <c r="J687" s="28" t="s">
        <v>429</v>
      </c>
      <c r="K687" s="28" t="s">
        <v>46</v>
      </c>
      <c r="L687" s="28">
        <v>4</v>
      </c>
      <c r="M687" s="31">
        <v>10243</v>
      </c>
      <c r="N687" s="32">
        <v>3.6</v>
      </c>
      <c r="O687" s="32">
        <v>2.4</v>
      </c>
      <c r="P687" s="47">
        <v>1.5</v>
      </c>
      <c r="Q687" s="33">
        <v>107.64</v>
      </c>
      <c r="R687" s="31">
        <v>76</v>
      </c>
      <c r="S687" s="32">
        <v>1.6</v>
      </c>
      <c r="T687" s="32">
        <v>0.8</v>
      </c>
      <c r="U687" s="47">
        <v>1.96</v>
      </c>
      <c r="V687" s="34">
        <v>15326</v>
      </c>
      <c r="W687" s="32">
        <v>5.2</v>
      </c>
      <c r="X687" s="32">
        <v>3.2</v>
      </c>
      <c r="Y687" s="44">
        <v>1.62</v>
      </c>
      <c r="Z687" s="13"/>
    </row>
    <row r="688" spans="1:26" ht="29.1" customHeight="1" x14ac:dyDescent="0.35">
      <c r="A688" s="29" t="s">
        <v>2673</v>
      </c>
      <c r="B688" s="28" t="s">
        <v>2676</v>
      </c>
      <c r="C688" s="28" t="s">
        <v>2553</v>
      </c>
      <c r="D688" s="30" t="s">
        <v>2674</v>
      </c>
      <c r="E688" s="111" t="str">
        <f t="shared" si="30"/>
        <v>More than 100 Claims  - higher validity</v>
      </c>
      <c r="F688" s="111" t="str">
        <f t="shared" si="31"/>
        <v>More than 100 Claims  - higher validity</v>
      </c>
      <c r="G688" s="111" t="str">
        <f t="shared" si="32"/>
        <v>More than 100 Claims  - higher validity</v>
      </c>
      <c r="H688" s="28" t="s">
        <v>2675</v>
      </c>
      <c r="I688" s="28">
        <v>48602</v>
      </c>
      <c r="J688" s="28" t="s">
        <v>79</v>
      </c>
      <c r="K688" s="28" t="s">
        <v>46</v>
      </c>
      <c r="L688" s="28">
        <v>2</v>
      </c>
      <c r="M688" s="31">
        <v>6262</v>
      </c>
      <c r="N688" s="32">
        <v>2.9</v>
      </c>
      <c r="O688" s="32">
        <v>2.2000000000000002</v>
      </c>
      <c r="P688" s="47">
        <v>1.32</v>
      </c>
      <c r="Q688" s="33">
        <v>90.98</v>
      </c>
      <c r="R688" s="31">
        <v>456</v>
      </c>
      <c r="S688" s="32">
        <v>5.5</v>
      </c>
      <c r="T688" s="32">
        <v>3.8</v>
      </c>
      <c r="U688" s="47">
        <v>1.45</v>
      </c>
      <c r="V688" s="34">
        <v>9240</v>
      </c>
      <c r="W688" s="32">
        <v>8.4</v>
      </c>
      <c r="X688" s="32">
        <v>6</v>
      </c>
      <c r="Y688" s="44">
        <v>1.4</v>
      </c>
      <c r="Z688" s="13"/>
    </row>
    <row r="689" spans="1:26" ht="29.1" customHeight="1" x14ac:dyDescent="0.35">
      <c r="A689" s="29" t="s">
        <v>2677</v>
      </c>
      <c r="B689" s="28" t="s">
        <v>2584</v>
      </c>
      <c r="C689" s="28" t="s">
        <v>2553</v>
      </c>
      <c r="D689" s="30" t="s">
        <v>2678</v>
      </c>
      <c r="E689" s="111" t="str">
        <f t="shared" si="30"/>
        <v>Less than 100 Claims - lower validity</v>
      </c>
      <c r="F689" s="111" t="str">
        <f t="shared" si="31"/>
        <v>Less than 100 Claims - lower validity</v>
      </c>
      <c r="G689" s="111" t="str">
        <f t="shared" si="32"/>
        <v>More than 100 Claims  - higher validity</v>
      </c>
      <c r="H689" s="28" t="s">
        <v>2679</v>
      </c>
      <c r="I689" s="28">
        <v>48033</v>
      </c>
      <c r="J689" s="28" t="s">
        <v>79</v>
      </c>
      <c r="K689" s="28" t="s">
        <v>46</v>
      </c>
      <c r="L689" s="28" t="s">
        <v>140</v>
      </c>
      <c r="M689" s="31">
        <v>137</v>
      </c>
      <c r="N689" s="32">
        <v>0.3</v>
      </c>
      <c r="O689" s="32">
        <v>0.3</v>
      </c>
      <c r="P689" s="47">
        <v>0.98</v>
      </c>
      <c r="Q689" s="33">
        <v>72.819999999999993</v>
      </c>
      <c r="R689" s="31" t="s">
        <v>8</v>
      </c>
      <c r="S689" s="31" t="s">
        <v>8</v>
      </c>
      <c r="T689" s="31" t="s">
        <v>8</v>
      </c>
      <c r="U689" s="47"/>
      <c r="V689" s="34" t="s">
        <v>8</v>
      </c>
      <c r="W689" s="31" t="s">
        <v>8</v>
      </c>
      <c r="X689" s="31" t="s">
        <v>8</v>
      </c>
      <c r="Y689" s="44"/>
      <c r="Z689" s="13"/>
    </row>
    <row r="690" spans="1:26" ht="29.1" customHeight="1" x14ac:dyDescent="0.35">
      <c r="A690" s="29" t="s">
        <v>2680</v>
      </c>
      <c r="B690" s="28" t="s">
        <v>2683</v>
      </c>
      <c r="C690" s="28" t="s">
        <v>2553</v>
      </c>
      <c r="D690" s="30" t="s">
        <v>2681</v>
      </c>
      <c r="E690" s="111" t="str">
        <f t="shared" si="30"/>
        <v>Less than 100 Claims - lower validity</v>
      </c>
      <c r="F690" s="111" t="str">
        <f t="shared" si="31"/>
        <v>Less than 100 Claims - lower validity</v>
      </c>
      <c r="G690" s="111" t="str">
        <f t="shared" si="32"/>
        <v>More than 100 Claims  - higher validity</v>
      </c>
      <c r="H690" s="28" t="s">
        <v>2682</v>
      </c>
      <c r="I690" s="28">
        <v>49423</v>
      </c>
      <c r="J690" s="28" t="s">
        <v>79</v>
      </c>
      <c r="K690" s="28" t="s">
        <v>46</v>
      </c>
      <c r="L690" s="28">
        <v>5</v>
      </c>
      <c r="M690" s="31">
        <v>305</v>
      </c>
      <c r="N690" s="32">
        <v>0.2</v>
      </c>
      <c r="O690" s="32">
        <v>0.1</v>
      </c>
      <c r="P690" s="47">
        <v>1.6</v>
      </c>
      <c r="Q690" s="33">
        <v>112.77</v>
      </c>
      <c r="R690" s="31">
        <v>13</v>
      </c>
      <c r="S690" s="32">
        <v>0.2</v>
      </c>
      <c r="T690" s="32">
        <v>0.1</v>
      </c>
      <c r="U690" s="47">
        <v>1.62</v>
      </c>
      <c r="V690" s="34">
        <v>9953</v>
      </c>
      <c r="W690" s="32">
        <v>0.4</v>
      </c>
      <c r="X690" s="32">
        <v>0.2</v>
      </c>
      <c r="Y690" s="44">
        <v>1.61</v>
      </c>
      <c r="Z690" s="13"/>
    </row>
    <row r="691" spans="1:26" ht="29.1" customHeight="1" x14ac:dyDescent="0.35">
      <c r="A691" s="29" t="s">
        <v>2684</v>
      </c>
      <c r="B691" s="28" t="s">
        <v>2687</v>
      </c>
      <c r="C691" s="28" t="s">
        <v>2553</v>
      </c>
      <c r="D691" s="30" t="s">
        <v>2685</v>
      </c>
      <c r="E691" s="111" t="str">
        <f t="shared" si="30"/>
        <v>Less than 100 Claims - lower validity</v>
      </c>
      <c r="F691" s="111" t="str">
        <f t="shared" si="31"/>
        <v>Less than 100 Claims - lower validity</v>
      </c>
      <c r="G691" s="111" t="str">
        <f t="shared" si="32"/>
        <v>More than 100 Claims  - higher validity</v>
      </c>
      <c r="H691" s="28" t="s">
        <v>2686</v>
      </c>
      <c r="I691" s="28">
        <v>49017</v>
      </c>
      <c r="J691" s="35" t="s">
        <v>2580</v>
      </c>
      <c r="K691" s="28" t="s">
        <v>46</v>
      </c>
      <c r="L691" s="28">
        <v>4</v>
      </c>
      <c r="M691" s="31">
        <v>394</v>
      </c>
      <c r="N691" s="32">
        <v>0.2</v>
      </c>
      <c r="O691" s="32">
        <v>0.1</v>
      </c>
      <c r="P691" s="47">
        <v>1.63</v>
      </c>
      <c r="Q691" s="33">
        <v>120.8</v>
      </c>
      <c r="R691" s="31">
        <v>15</v>
      </c>
      <c r="S691" s="32">
        <v>0.2</v>
      </c>
      <c r="T691" s="32">
        <v>0.1</v>
      </c>
      <c r="U691" s="47">
        <v>2.2000000000000002</v>
      </c>
      <c r="V691" s="34">
        <v>13908</v>
      </c>
      <c r="W691" s="32">
        <v>0.4</v>
      </c>
      <c r="X691" s="32">
        <v>0.2</v>
      </c>
      <c r="Y691" s="44">
        <v>1.92</v>
      </c>
      <c r="Z691" s="13"/>
    </row>
    <row r="692" spans="1:26" ht="29.1" customHeight="1" x14ac:dyDescent="0.35">
      <c r="A692" s="29" t="s">
        <v>2688</v>
      </c>
      <c r="B692" s="28" t="s">
        <v>2676</v>
      </c>
      <c r="C692" s="28" t="s">
        <v>2553</v>
      </c>
      <c r="D692" s="30" t="s">
        <v>2689</v>
      </c>
      <c r="E692" s="111" t="str">
        <f t="shared" si="30"/>
        <v>More than 100 Claims  - higher validity</v>
      </c>
      <c r="F692" s="111" t="str">
        <f t="shared" si="31"/>
        <v>More than 100 Claims  - higher validity</v>
      </c>
      <c r="G692" s="111" t="str">
        <f t="shared" si="32"/>
        <v>More than 100 Claims  - higher validity</v>
      </c>
      <c r="H692" s="35" t="s">
        <v>2690</v>
      </c>
      <c r="I692" s="28">
        <v>48601</v>
      </c>
      <c r="J692" s="28" t="s">
        <v>396</v>
      </c>
      <c r="K692" s="28" t="s">
        <v>46</v>
      </c>
      <c r="L692" s="28">
        <v>1</v>
      </c>
      <c r="M692" s="31">
        <v>3755</v>
      </c>
      <c r="N692" s="32">
        <v>2.2999999999999998</v>
      </c>
      <c r="O692" s="32">
        <v>1.1000000000000001</v>
      </c>
      <c r="P692" s="47">
        <v>2.08</v>
      </c>
      <c r="Q692" s="33">
        <v>144.03</v>
      </c>
      <c r="R692" s="31">
        <v>101</v>
      </c>
      <c r="S692" s="32">
        <v>1.7</v>
      </c>
      <c r="T692" s="32">
        <v>1.1000000000000001</v>
      </c>
      <c r="U692" s="47">
        <v>1.57</v>
      </c>
      <c r="V692" s="34">
        <v>9744</v>
      </c>
      <c r="W692" s="32">
        <v>3.9</v>
      </c>
      <c r="X692" s="32">
        <v>2.1</v>
      </c>
      <c r="Y692" s="44">
        <v>1.83</v>
      </c>
      <c r="Z692" s="13"/>
    </row>
    <row r="693" spans="1:26" ht="29.1" customHeight="1" x14ac:dyDescent="0.35">
      <c r="A693" s="29" t="s">
        <v>2691</v>
      </c>
      <c r="B693" s="35" t="s">
        <v>2694</v>
      </c>
      <c r="C693" s="28" t="s">
        <v>2553</v>
      </c>
      <c r="D693" s="30" t="s">
        <v>2692</v>
      </c>
      <c r="E693" s="111" t="str">
        <f t="shared" si="30"/>
        <v>Less than 100 Claims - lower validity</v>
      </c>
      <c r="F693" s="111" t="str">
        <f t="shared" si="31"/>
        <v>Less than 100 Claims - lower validity</v>
      </c>
      <c r="G693" s="111" t="str">
        <f t="shared" si="32"/>
        <v>More than 100 Claims  - higher validity</v>
      </c>
      <c r="H693" s="28" t="s">
        <v>2693</v>
      </c>
      <c r="I693" s="28">
        <v>48858</v>
      </c>
      <c r="J693" s="35" t="s">
        <v>2637</v>
      </c>
      <c r="K693" s="28" t="s">
        <v>46</v>
      </c>
      <c r="L693" s="28">
        <v>3</v>
      </c>
      <c r="M693" s="31">
        <v>1087</v>
      </c>
      <c r="N693" s="32">
        <v>0.3</v>
      </c>
      <c r="O693" s="32">
        <v>0.2</v>
      </c>
      <c r="P693" s="47">
        <v>1.36</v>
      </c>
      <c r="Q693" s="33">
        <v>92.25</v>
      </c>
      <c r="R693" s="31">
        <v>20</v>
      </c>
      <c r="S693" s="32">
        <v>0.3</v>
      </c>
      <c r="T693" s="32">
        <v>0.1</v>
      </c>
      <c r="U693" s="47">
        <v>2.17</v>
      </c>
      <c r="V693" s="34">
        <v>12978</v>
      </c>
      <c r="W693" s="32">
        <v>0.6</v>
      </c>
      <c r="X693" s="32">
        <v>0.4</v>
      </c>
      <c r="Y693" s="44">
        <v>1.67</v>
      </c>
      <c r="Z693" s="13"/>
    </row>
    <row r="694" spans="1:26" ht="29.1" customHeight="1" x14ac:dyDescent="0.35">
      <c r="A694" s="29" t="s">
        <v>2695</v>
      </c>
      <c r="B694" s="28" t="s">
        <v>2698</v>
      </c>
      <c r="C694" s="28" t="s">
        <v>2553</v>
      </c>
      <c r="D694" s="30" t="s">
        <v>2696</v>
      </c>
      <c r="E694" s="111" t="str">
        <f t="shared" si="30"/>
        <v>Less than 100 Claims - lower validity</v>
      </c>
      <c r="F694" s="111" t="str">
        <f t="shared" si="31"/>
        <v>Less than 100 Claims - lower validity</v>
      </c>
      <c r="G694" s="111" t="str">
        <f t="shared" si="32"/>
        <v>More than 100 Claims  - higher validity</v>
      </c>
      <c r="H694" s="28" t="s">
        <v>2697</v>
      </c>
      <c r="I694" s="28">
        <v>49601</v>
      </c>
      <c r="J694" s="28" t="s">
        <v>2663</v>
      </c>
      <c r="K694" s="28" t="s">
        <v>46</v>
      </c>
      <c r="L694" s="28">
        <v>5</v>
      </c>
      <c r="M694" s="31">
        <v>323</v>
      </c>
      <c r="N694" s="32">
        <v>0.1</v>
      </c>
      <c r="O694" s="32">
        <v>0.1</v>
      </c>
      <c r="P694" s="47">
        <v>1.27</v>
      </c>
      <c r="Q694" s="33">
        <v>90.22</v>
      </c>
      <c r="R694" s="31" t="s">
        <v>8</v>
      </c>
      <c r="S694" s="31" t="s">
        <v>8</v>
      </c>
      <c r="T694" s="31" t="s">
        <v>8</v>
      </c>
      <c r="U694" s="47"/>
      <c r="V694" s="34" t="s">
        <v>8</v>
      </c>
      <c r="W694" s="31" t="s">
        <v>8</v>
      </c>
      <c r="X694" s="31" t="s">
        <v>8</v>
      </c>
      <c r="Y694" s="44"/>
      <c r="Z694" s="13"/>
    </row>
    <row r="695" spans="1:26" ht="29.1" customHeight="1" x14ac:dyDescent="0.35">
      <c r="A695" s="29" t="s">
        <v>2699</v>
      </c>
      <c r="B695" s="28" t="s">
        <v>2702</v>
      </c>
      <c r="C695" s="28" t="s">
        <v>2553</v>
      </c>
      <c r="D695" s="30" t="s">
        <v>2700</v>
      </c>
      <c r="E695" s="111" t="str">
        <f t="shared" si="30"/>
        <v>Less than 100 Claims - lower validity</v>
      </c>
      <c r="F695" s="111" t="str">
        <f t="shared" si="31"/>
        <v>Less than 100 Claims - lower validity</v>
      </c>
      <c r="G695" s="111" t="str">
        <f t="shared" si="32"/>
        <v>Less than 100 Claims - lower validity</v>
      </c>
      <c r="H695" s="28" t="s">
        <v>2701</v>
      </c>
      <c r="I695" s="28">
        <v>49090</v>
      </c>
      <c r="J695" s="35" t="s">
        <v>2580</v>
      </c>
      <c r="K695" s="28" t="s">
        <v>46</v>
      </c>
      <c r="L695" s="28">
        <v>4</v>
      </c>
      <c r="M695" s="31">
        <v>68</v>
      </c>
      <c r="N695" s="32">
        <v>0.1</v>
      </c>
      <c r="O695" s="32">
        <v>0</v>
      </c>
      <c r="P695" s="47">
        <v>3.52</v>
      </c>
      <c r="Q695" s="33">
        <v>261.86</v>
      </c>
      <c r="R695" s="31" t="s">
        <v>8</v>
      </c>
      <c r="S695" s="31" t="s">
        <v>8</v>
      </c>
      <c r="T695" s="31" t="s">
        <v>8</v>
      </c>
      <c r="U695" s="47"/>
      <c r="V695" s="34" t="s">
        <v>8</v>
      </c>
      <c r="W695" s="31" t="s">
        <v>8</v>
      </c>
      <c r="X695" s="31" t="s">
        <v>8</v>
      </c>
      <c r="Y695" s="44"/>
      <c r="Z695" s="13"/>
    </row>
    <row r="696" spans="1:26" ht="29.1" customHeight="1" x14ac:dyDescent="0.35">
      <c r="A696" s="29" t="s">
        <v>2703</v>
      </c>
      <c r="B696" s="28" t="s">
        <v>2706</v>
      </c>
      <c r="C696" s="28" t="s">
        <v>2553</v>
      </c>
      <c r="D696" s="30" t="s">
        <v>2704</v>
      </c>
      <c r="E696" s="111" t="str">
        <f t="shared" si="30"/>
        <v>More than 100 Claims  - higher validity</v>
      </c>
      <c r="F696" s="111" t="str">
        <f t="shared" si="31"/>
        <v>More than 100 Claims  - higher validity</v>
      </c>
      <c r="G696" s="111" t="str">
        <f t="shared" si="32"/>
        <v>More than 100 Claims  - higher validity</v>
      </c>
      <c r="H696" s="28" t="s">
        <v>2705</v>
      </c>
      <c r="I696" s="28">
        <v>48230</v>
      </c>
      <c r="J696" s="28" t="s">
        <v>2589</v>
      </c>
      <c r="K696" s="28" t="s">
        <v>46</v>
      </c>
      <c r="L696" s="28">
        <v>5</v>
      </c>
      <c r="M696" s="31">
        <v>14781</v>
      </c>
      <c r="N696" s="32">
        <v>7.3</v>
      </c>
      <c r="O696" s="32">
        <v>5</v>
      </c>
      <c r="P696" s="47">
        <v>1.46</v>
      </c>
      <c r="Q696" s="33">
        <v>103.98</v>
      </c>
      <c r="R696" s="31">
        <v>775</v>
      </c>
      <c r="S696" s="32">
        <v>10.1</v>
      </c>
      <c r="T696" s="32">
        <v>5.7</v>
      </c>
      <c r="U696" s="47">
        <v>1.75</v>
      </c>
      <c r="V696" s="34">
        <v>11230</v>
      </c>
      <c r="W696" s="32">
        <v>17.399999999999999</v>
      </c>
      <c r="X696" s="32">
        <v>10.8</v>
      </c>
      <c r="Y696" s="44">
        <v>1.62</v>
      </c>
      <c r="Z696" s="13"/>
    </row>
    <row r="697" spans="1:26" ht="29.1" customHeight="1" x14ac:dyDescent="0.35">
      <c r="A697" s="29" t="s">
        <v>2707</v>
      </c>
      <c r="B697" s="28" t="s">
        <v>2710</v>
      </c>
      <c r="C697" s="28" t="s">
        <v>2553</v>
      </c>
      <c r="D697" s="30" t="s">
        <v>2708</v>
      </c>
      <c r="E697" s="111" t="str">
        <f t="shared" si="30"/>
        <v>More than 100 Claims  - higher validity</v>
      </c>
      <c r="F697" s="111" t="str">
        <f t="shared" si="31"/>
        <v>More than 100 Claims  - higher validity</v>
      </c>
      <c r="G697" s="111" t="str">
        <f t="shared" si="32"/>
        <v>More than 100 Claims  - higher validity</v>
      </c>
      <c r="H697" s="28" t="s">
        <v>2709</v>
      </c>
      <c r="I697" s="28">
        <v>49201</v>
      </c>
      <c r="J697" s="35" t="s">
        <v>2646</v>
      </c>
      <c r="K697" s="28" t="s">
        <v>46</v>
      </c>
      <c r="L697" s="28">
        <v>4</v>
      </c>
      <c r="M697" s="31">
        <v>2953</v>
      </c>
      <c r="N697" s="32">
        <v>2.2999999999999998</v>
      </c>
      <c r="O697" s="32">
        <v>0.9</v>
      </c>
      <c r="P697" s="47">
        <v>2.64</v>
      </c>
      <c r="Q697" s="33">
        <v>192.2</v>
      </c>
      <c r="R697" s="31">
        <v>102</v>
      </c>
      <c r="S697" s="32">
        <v>1.4</v>
      </c>
      <c r="T697" s="32">
        <v>0.9</v>
      </c>
      <c r="U697" s="47">
        <v>1.5</v>
      </c>
      <c r="V697" s="34">
        <v>10438</v>
      </c>
      <c r="W697" s="32">
        <v>3.7</v>
      </c>
      <c r="X697" s="32">
        <v>1.8</v>
      </c>
      <c r="Y697" s="44">
        <v>2.0499999999999998</v>
      </c>
      <c r="Z697" s="13"/>
    </row>
    <row r="698" spans="1:26" ht="29.1" customHeight="1" x14ac:dyDescent="0.35">
      <c r="A698" s="29" t="s">
        <v>2711</v>
      </c>
      <c r="B698" s="28" t="s">
        <v>2714</v>
      </c>
      <c r="C698" s="28" t="s">
        <v>2553</v>
      </c>
      <c r="D698" s="30" t="s">
        <v>2712</v>
      </c>
      <c r="E698" s="111" t="str">
        <f t="shared" si="30"/>
        <v>Less than 100 Claims - lower validity</v>
      </c>
      <c r="F698" s="111" t="str">
        <f t="shared" si="31"/>
        <v>Less than 100 Claims - lower validity</v>
      </c>
      <c r="G698" s="111" t="str">
        <f t="shared" si="32"/>
        <v>More than 100 Claims  - higher validity</v>
      </c>
      <c r="H698" s="28" t="s">
        <v>2713</v>
      </c>
      <c r="I698" s="28">
        <v>49307</v>
      </c>
      <c r="J698" s="28" t="s">
        <v>2558</v>
      </c>
      <c r="K698" s="28" t="s">
        <v>46</v>
      </c>
      <c r="L698" s="28">
        <v>4</v>
      </c>
      <c r="M698" s="31">
        <v>586</v>
      </c>
      <c r="N698" s="32">
        <v>0.3</v>
      </c>
      <c r="O698" s="32">
        <v>0.1</v>
      </c>
      <c r="P698" s="47">
        <v>2.33</v>
      </c>
      <c r="Q698" s="33">
        <v>167.01</v>
      </c>
      <c r="R698" s="31" t="s">
        <v>8</v>
      </c>
      <c r="S698" s="31" t="s">
        <v>8</v>
      </c>
      <c r="T698" s="31" t="s">
        <v>8</v>
      </c>
      <c r="U698" s="47"/>
      <c r="V698" s="34" t="s">
        <v>8</v>
      </c>
      <c r="W698" s="31" t="s">
        <v>8</v>
      </c>
      <c r="X698" s="31" t="s">
        <v>8</v>
      </c>
      <c r="Y698" s="44"/>
      <c r="Z698" s="13"/>
    </row>
    <row r="699" spans="1:26" ht="29.1" customHeight="1" x14ac:dyDescent="0.35">
      <c r="A699" s="29" t="s">
        <v>2715</v>
      </c>
      <c r="B699" s="28" t="s">
        <v>2718</v>
      </c>
      <c r="C699" s="28" t="s">
        <v>2553</v>
      </c>
      <c r="D699" s="30" t="s">
        <v>2716</v>
      </c>
      <c r="E699" s="111" t="str">
        <f t="shared" si="30"/>
        <v>Less than 100 Claims - lower validity</v>
      </c>
      <c r="F699" s="111" t="str">
        <f t="shared" si="31"/>
        <v>Less than 100 Claims - lower validity</v>
      </c>
      <c r="G699" s="111" t="str">
        <f t="shared" si="32"/>
        <v>Less than 100 Claims - lower validity</v>
      </c>
      <c r="H699" s="28" t="s">
        <v>2717</v>
      </c>
      <c r="I699" s="28">
        <v>48661</v>
      </c>
      <c r="J699" s="28" t="s">
        <v>79</v>
      </c>
      <c r="K699" s="28" t="s">
        <v>46</v>
      </c>
      <c r="L699" s="28">
        <v>3</v>
      </c>
      <c r="M699" s="31">
        <v>83</v>
      </c>
      <c r="N699" s="32">
        <v>0</v>
      </c>
      <c r="O699" s="32">
        <v>0</v>
      </c>
      <c r="P699" s="47">
        <v>1.58</v>
      </c>
      <c r="Q699" s="33">
        <v>111.5</v>
      </c>
      <c r="R699" s="31" t="s">
        <v>8</v>
      </c>
      <c r="S699" s="31" t="s">
        <v>8</v>
      </c>
      <c r="T699" s="31" t="s">
        <v>8</v>
      </c>
      <c r="U699" s="47"/>
      <c r="V699" s="34" t="s">
        <v>8</v>
      </c>
      <c r="W699" s="31" t="s">
        <v>8</v>
      </c>
      <c r="X699" s="31" t="s">
        <v>8</v>
      </c>
      <c r="Y699" s="44"/>
      <c r="Z699" s="13"/>
    </row>
    <row r="700" spans="1:26" ht="14.1" customHeight="1" x14ac:dyDescent="0.35">
      <c r="A700" s="29" t="s">
        <v>2719</v>
      </c>
      <c r="B700" s="28" t="s">
        <v>2722</v>
      </c>
      <c r="C700" s="28" t="s">
        <v>2553</v>
      </c>
      <c r="D700" s="36" t="s">
        <v>2720</v>
      </c>
      <c r="E700" s="111" t="str">
        <f t="shared" si="30"/>
        <v>Less than 100 Claims - lower validity</v>
      </c>
      <c r="F700" s="111" t="str">
        <f t="shared" si="31"/>
        <v>Less than 100 Claims - lower validity</v>
      </c>
      <c r="G700" s="111" t="str">
        <f t="shared" si="32"/>
        <v>Less than 100 Claims - lower validity</v>
      </c>
      <c r="H700" s="28" t="s">
        <v>2721</v>
      </c>
      <c r="I700" s="28">
        <v>49091</v>
      </c>
      <c r="J700" s="28" t="s">
        <v>61</v>
      </c>
      <c r="K700" s="28" t="s">
        <v>46</v>
      </c>
      <c r="L700" s="28">
        <v>3</v>
      </c>
      <c r="M700" s="31">
        <v>38</v>
      </c>
      <c r="N700" s="32">
        <v>0</v>
      </c>
      <c r="O700" s="32">
        <v>0</v>
      </c>
      <c r="P700" s="47">
        <v>2.16</v>
      </c>
      <c r="Q700" s="33">
        <v>155.69999999999999</v>
      </c>
      <c r="R700" s="31" t="s">
        <v>8</v>
      </c>
      <c r="S700" s="31" t="s">
        <v>8</v>
      </c>
      <c r="T700" s="31" t="s">
        <v>8</v>
      </c>
      <c r="U700" s="47"/>
      <c r="V700" s="34" t="s">
        <v>8</v>
      </c>
      <c r="W700" s="31" t="s">
        <v>8</v>
      </c>
      <c r="X700" s="31" t="s">
        <v>8</v>
      </c>
      <c r="Y700" s="44"/>
      <c r="Z700" s="13"/>
    </row>
    <row r="701" spans="1:26" ht="29.1" customHeight="1" x14ac:dyDescent="0.35">
      <c r="A701" s="29" t="s">
        <v>2723</v>
      </c>
      <c r="B701" s="28" t="s">
        <v>2726</v>
      </c>
      <c r="C701" s="28" t="s">
        <v>2553</v>
      </c>
      <c r="D701" s="30" t="s">
        <v>2724</v>
      </c>
      <c r="E701" s="111" t="str">
        <f t="shared" si="30"/>
        <v>Less than 100 Claims - lower validity</v>
      </c>
      <c r="F701" s="111" t="str">
        <f t="shared" si="31"/>
        <v>Less than 100 Claims - lower validity</v>
      </c>
      <c r="G701" s="111" t="str">
        <f t="shared" si="32"/>
        <v>More than 100 Claims  - higher validity</v>
      </c>
      <c r="H701" s="28" t="s">
        <v>2725</v>
      </c>
      <c r="I701" s="28">
        <v>49684</v>
      </c>
      <c r="J701" s="28" t="s">
        <v>2663</v>
      </c>
      <c r="K701" s="28" t="s">
        <v>46</v>
      </c>
      <c r="L701" s="28">
        <v>4</v>
      </c>
      <c r="M701" s="31">
        <v>1455</v>
      </c>
      <c r="N701" s="32">
        <v>0.7</v>
      </c>
      <c r="O701" s="32">
        <v>0.5</v>
      </c>
      <c r="P701" s="47">
        <v>1.51</v>
      </c>
      <c r="Q701" s="33">
        <v>111.42</v>
      </c>
      <c r="R701" s="31">
        <v>52</v>
      </c>
      <c r="S701" s="32">
        <v>0.8</v>
      </c>
      <c r="T701" s="32">
        <v>0.7</v>
      </c>
      <c r="U701" s="47">
        <v>1.1499999999999999</v>
      </c>
      <c r="V701" s="34">
        <v>8867</v>
      </c>
      <c r="W701" s="32">
        <v>1.5</v>
      </c>
      <c r="X701" s="32">
        <v>1.1000000000000001</v>
      </c>
      <c r="Y701" s="44">
        <v>1.3</v>
      </c>
      <c r="Z701" s="13"/>
    </row>
    <row r="702" spans="1:26" ht="29.1" customHeight="1" x14ac:dyDescent="0.35">
      <c r="A702" s="29" t="s">
        <v>2727</v>
      </c>
      <c r="B702" s="28" t="s">
        <v>2088</v>
      </c>
      <c r="C702" s="28" t="s">
        <v>2553</v>
      </c>
      <c r="D702" s="30" t="s">
        <v>2728</v>
      </c>
      <c r="E702" s="111" t="str">
        <f t="shared" si="30"/>
        <v>More than 100 Claims  - higher validity</v>
      </c>
      <c r="F702" s="111" t="str">
        <f t="shared" si="31"/>
        <v>More than 100 Claims  - higher validity</v>
      </c>
      <c r="G702" s="111" t="str">
        <f t="shared" si="32"/>
        <v>More than 100 Claims  - higher validity</v>
      </c>
      <c r="H702" s="28" t="s">
        <v>2729</v>
      </c>
      <c r="I702" s="28">
        <v>48162</v>
      </c>
      <c r="J702" s="35" t="s">
        <v>2567</v>
      </c>
      <c r="K702" s="28" t="s">
        <v>46</v>
      </c>
      <c r="L702" s="28">
        <v>2</v>
      </c>
      <c r="M702" s="31">
        <v>10658</v>
      </c>
      <c r="N702" s="32">
        <v>3.8</v>
      </c>
      <c r="O702" s="32">
        <v>2.8</v>
      </c>
      <c r="P702" s="47">
        <v>1.36</v>
      </c>
      <c r="Q702" s="33">
        <v>96.76</v>
      </c>
      <c r="R702" s="31">
        <v>367</v>
      </c>
      <c r="S702" s="32">
        <v>4.0999999999999996</v>
      </c>
      <c r="T702" s="32">
        <v>2.2999999999999998</v>
      </c>
      <c r="U702" s="47">
        <v>1.81</v>
      </c>
      <c r="V702" s="34">
        <v>11807</v>
      </c>
      <c r="W702" s="32">
        <v>7.9</v>
      </c>
      <c r="X702" s="32">
        <v>5</v>
      </c>
      <c r="Y702" s="44">
        <v>1.56</v>
      </c>
      <c r="Z702" s="13"/>
    </row>
    <row r="703" spans="1:26" ht="29.1" customHeight="1" x14ac:dyDescent="0.35">
      <c r="A703" s="29" t="s">
        <v>2730</v>
      </c>
      <c r="B703" s="28" t="s">
        <v>2733</v>
      </c>
      <c r="C703" s="28" t="s">
        <v>2553</v>
      </c>
      <c r="D703" s="30" t="s">
        <v>2731</v>
      </c>
      <c r="E703" s="111" t="str">
        <f t="shared" si="30"/>
        <v>Less than 100 Claims - lower validity</v>
      </c>
      <c r="F703" s="111" t="str">
        <f t="shared" si="31"/>
        <v>Less than 100 Claims - lower validity</v>
      </c>
      <c r="G703" s="111" t="str">
        <f t="shared" si="32"/>
        <v>More than 100 Claims  - higher validity</v>
      </c>
      <c r="H703" s="28" t="s">
        <v>2732</v>
      </c>
      <c r="I703" s="28">
        <v>48764</v>
      </c>
      <c r="J703" s="28" t="s">
        <v>396</v>
      </c>
      <c r="K703" s="28" t="s">
        <v>46</v>
      </c>
      <c r="L703" s="28">
        <v>4</v>
      </c>
      <c r="M703" s="31">
        <v>628</v>
      </c>
      <c r="N703" s="32">
        <v>0.3</v>
      </c>
      <c r="O703" s="32">
        <v>0.1</v>
      </c>
      <c r="P703" s="47">
        <v>2.23</v>
      </c>
      <c r="Q703" s="33">
        <v>157.44</v>
      </c>
      <c r="R703" s="31" t="s">
        <v>8</v>
      </c>
      <c r="S703" s="31" t="s">
        <v>8</v>
      </c>
      <c r="T703" s="31" t="s">
        <v>8</v>
      </c>
      <c r="U703" s="47"/>
      <c r="V703" s="34" t="s">
        <v>8</v>
      </c>
      <c r="W703" s="31" t="s">
        <v>8</v>
      </c>
      <c r="X703" s="31" t="s">
        <v>8</v>
      </c>
      <c r="Y703" s="44"/>
      <c r="Z703" s="13"/>
    </row>
    <row r="704" spans="1:26" ht="29.1" customHeight="1" x14ac:dyDescent="0.35">
      <c r="A704" s="29" t="s">
        <v>2734</v>
      </c>
      <c r="B704" s="28" t="s">
        <v>2601</v>
      </c>
      <c r="C704" s="28" t="s">
        <v>2553</v>
      </c>
      <c r="D704" s="30" t="s">
        <v>2735</v>
      </c>
      <c r="E704" s="111" t="str">
        <f t="shared" si="30"/>
        <v>More than 100 Claims  - higher validity</v>
      </c>
      <c r="F704" s="111" t="str">
        <f t="shared" si="31"/>
        <v>More than 100 Claims  - higher validity</v>
      </c>
      <c r="G704" s="111" t="str">
        <f t="shared" si="32"/>
        <v>More than 100 Claims  - higher validity</v>
      </c>
      <c r="H704" s="28" t="s">
        <v>2736</v>
      </c>
      <c r="I704" s="28">
        <v>48201</v>
      </c>
      <c r="J704" s="35" t="s">
        <v>496</v>
      </c>
      <c r="K704" s="28" t="s">
        <v>46</v>
      </c>
      <c r="L704" s="28">
        <v>2</v>
      </c>
      <c r="M704" s="31">
        <v>6018</v>
      </c>
      <c r="N704" s="32">
        <v>5.8</v>
      </c>
      <c r="O704" s="32">
        <v>2.9</v>
      </c>
      <c r="P704" s="47">
        <v>1.99</v>
      </c>
      <c r="Q704" s="33">
        <v>140.83000000000001</v>
      </c>
      <c r="R704" s="31">
        <v>797</v>
      </c>
      <c r="S704" s="32">
        <v>16.2</v>
      </c>
      <c r="T704" s="32">
        <v>9.6</v>
      </c>
      <c r="U704" s="47">
        <v>1.7</v>
      </c>
      <c r="V704" s="34">
        <v>15096</v>
      </c>
      <c r="W704" s="32">
        <v>22.1</v>
      </c>
      <c r="X704" s="32">
        <v>12.5</v>
      </c>
      <c r="Y704" s="44">
        <v>1.77</v>
      </c>
      <c r="Z704" s="13"/>
    </row>
    <row r="705" spans="1:26" ht="29.1" customHeight="1" x14ac:dyDescent="0.35">
      <c r="A705" s="29" t="s">
        <v>2737</v>
      </c>
      <c r="B705" s="28" t="s">
        <v>2740</v>
      </c>
      <c r="C705" s="28" t="s">
        <v>2553</v>
      </c>
      <c r="D705" s="30" t="s">
        <v>2738</v>
      </c>
      <c r="E705" s="111" t="str">
        <f t="shared" si="30"/>
        <v>Less than 100 Claims - lower validity</v>
      </c>
      <c r="F705" s="111" t="str">
        <f t="shared" si="31"/>
        <v>Less than 100 Claims - lower validity</v>
      </c>
      <c r="G705" s="111" t="str">
        <f t="shared" si="32"/>
        <v>More than 100 Claims  - higher validity</v>
      </c>
      <c r="H705" s="28" t="s">
        <v>2739</v>
      </c>
      <c r="I705" s="28">
        <v>49770</v>
      </c>
      <c r="J705" s="35" t="s">
        <v>2637</v>
      </c>
      <c r="K705" s="28" t="s">
        <v>46</v>
      </c>
      <c r="L705" s="28">
        <v>5</v>
      </c>
      <c r="M705" s="31">
        <v>889</v>
      </c>
      <c r="N705" s="32">
        <v>0.4</v>
      </c>
      <c r="O705" s="32">
        <v>0.3</v>
      </c>
      <c r="P705" s="47">
        <v>1.51</v>
      </c>
      <c r="Q705" s="33">
        <v>110.78</v>
      </c>
      <c r="R705" s="31">
        <v>19</v>
      </c>
      <c r="S705" s="32">
        <v>0.3</v>
      </c>
      <c r="T705" s="32">
        <v>0.2</v>
      </c>
      <c r="U705" s="47">
        <v>1.25</v>
      </c>
      <c r="V705" s="34">
        <v>9112</v>
      </c>
      <c r="W705" s="32">
        <v>0.7</v>
      </c>
      <c r="X705" s="32">
        <v>0.5</v>
      </c>
      <c r="Y705" s="44">
        <v>1.39</v>
      </c>
      <c r="Z705" s="13"/>
    </row>
    <row r="706" spans="1:26" ht="29.1" customHeight="1" x14ac:dyDescent="0.35">
      <c r="A706" s="29" t="s">
        <v>2741</v>
      </c>
      <c r="B706" s="28" t="s">
        <v>2744</v>
      </c>
      <c r="C706" s="28" t="s">
        <v>2553</v>
      </c>
      <c r="D706" s="30" t="s">
        <v>2742</v>
      </c>
      <c r="E706" s="111" t="str">
        <f t="shared" si="30"/>
        <v>Less than 100 Claims - lower validity</v>
      </c>
      <c r="F706" s="111" t="str">
        <f t="shared" si="31"/>
        <v>Less than 100 Claims - lower validity</v>
      </c>
      <c r="G706" s="111" t="str">
        <f t="shared" si="32"/>
        <v>More than 100 Claims  - higher validity</v>
      </c>
      <c r="H706" s="28" t="s">
        <v>2743</v>
      </c>
      <c r="I706" s="28">
        <v>49930</v>
      </c>
      <c r="J706" s="28" t="s">
        <v>149</v>
      </c>
      <c r="K706" s="28" t="s">
        <v>46</v>
      </c>
      <c r="L706" s="28">
        <v>3</v>
      </c>
      <c r="M706" s="31">
        <v>291</v>
      </c>
      <c r="N706" s="32">
        <v>0.2</v>
      </c>
      <c r="O706" s="32">
        <v>0.1</v>
      </c>
      <c r="P706" s="47">
        <v>2.94</v>
      </c>
      <c r="Q706" s="33">
        <v>207.64</v>
      </c>
      <c r="R706" s="31" t="s">
        <v>8</v>
      </c>
      <c r="S706" s="31" t="s">
        <v>8</v>
      </c>
      <c r="T706" s="31" t="s">
        <v>8</v>
      </c>
      <c r="U706" s="47"/>
      <c r="V706" s="34" t="s">
        <v>8</v>
      </c>
      <c r="W706" s="31" t="s">
        <v>8</v>
      </c>
      <c r="X706" s="31" t="s">
        <v>8</v>
      </c>
      <c r="Y706" s="44"/>
      <c r="Z706" s="13"/>
    </row>
    <row r="707" spans="1:26" ht="29.1" customHeight="1" x14ac:dyDescent="0.35">
      <c r="A707" s="29" t="s">
        <v>2745</v>
      </c>
      <c r="B707" s="28" t="s">
        <v>2748</v>
      </c>
      <c r="C707" s="28" t="s">
        <v>2553</v>
      </c>
      <c r="D707" s="30" t="s">
        <v>2746</v>
      </c>
      <c r="E707" s="111" t="str">
        <f t="shared" si="30"/>
        <v>Less than 100 Claims - lower validity</v>
      </c>
      <c r="F707" s="111" t="str">
        <f t="shared" si="31"/>
        <v>Less than 100 Claims - lower validity</v>
      </c>
      <c r="G707" s="111" t="str">
        <f t="shared" si="32"/>
        <v>More than 100 Claims  - higher validity</v>
      </c>
      <c r="H707" s="35" t="s">
        <v>2747</v>
      </c>
      <c r="I707" s="28">
        <v>49431</v>
      </c>
      <c r="J707" s="28" t="s">
        <v>2558</v>
      </c>
      <c r="K707" s="28" t="s">
        <v>46</v>
      </c>
      <c r="L707" s="28">
        <v>4</v>
      </c>
      <c r="M707" s="31">
        <v>272</v>
      </c>
      <c r="N707" s="32">
        <v>0.1</v>
      </c>
      <c r="O707" s="32">
        <v>0.1</v>
      </c>
      <c r="P707" s="47">
        <v>1.85</v>
      </c>
      <c r="Q707" s="33">
        <v>127.7</v>
      </c>
      <c r="R707" s="31" t="s">
        <v>8</v>
      </c>
      <c r="S707" s="31" t="s">
        <v>8</v>
      </c>
      <c r="T707" s="31" t="s">
        <v>8</v>
      </c>
      <c r="U707" s="47"/>
      <c r="V707" s="34" t="s">
        <v>8</v>
      </c>
      <c r="W707" s="31" t="s">
        <v>8</v>
      </c>
      <c r="X707" s="31" t="s">
        <v>8</v>
      </c>
      <c r="Y707" s="44"/>
      <c r="Z707" s="13"/>
    </row>
    <row r="708" spans="1:26" ht="29.1" customHeight="1" x14ac:dyDescent="0.35">
      <c r="A708" s="29" t="s">
        <v>2749</v>
      </c>
      <c r="B708" s="28" t="s">
        <v>2579</v>
      </c>
      <c r="C708" s="28" t="s">
        <v>2553</v>
      </c>
      <c r="D708" s="30" t="s">
        <v>2750</v>
      </c>
      <c r="E708" s="111" t="str">
        <f t="shared" si="30"/>
        <v>Less than 100 Claims - lower validity</v>
      </c>
      <c r="F708" s="111" t="str">
        <f t="shared" si="31"/>
        <v>Less than 100 Claims - lower validity</v>
      </c>
      <c r="G708" s="111" t="str">
        <f t="shared" si="32"/>
        <v>More than 100 Claims  - higher validity</v>
      </c>
      <c r="H708" s="28" t="s">
        <v>2751</v>
      </c>
      <c r="I708" s="28">
        <v>49048</v>
      </c>
      <c r="J708" s="28" t="s">
        <v>396</v>
      </c>
      <c r="K708" s="28" t="s">
        <v>46</v>
      </c>
      <c r="L708" s="28">
        <v>4</v>
      </c>
      <c r="M708" s="31">
        <v>552</v>
      </c>
      <c r="N708" s="32">
        <v>0.4</v>
      </c>
      <c r="O708" s="32">
        <v>0.2</v>
      </c>
      <c r="P708" s="47">
        <v>1.65</v>
      </c>
      <c r="Q708" s="33">
        <v>121.91</v>
      </c>
      <c r="R708" s="31">
        <v>21</v>
      </c>
      <c r="S708" s="32">
        <v>0.4</v>
      </c>
      <c r="T708" s="32">
        <v>0.3</v>
      </c>
      <c r="U708" s="47">
        <v>1.25</v>
      </c>
      <c r="V708" s="34">
        <v>9297</v>
      </c>
      <c r="W708" s="32">
        <v>0.8</v>
      </c>
      <c r="X708" s="32">
        <v>0.6</v>
      </c>
      <c r="Y708" s="44">
        <v>1.42</v>
      </c>
      <c r="Z708" s="13"/>
    </row>
    <row r="709" spans="1:26" ht="29.1" customHeight="1" x14ac:dyDescent="0.35">
      <c r="A709" s="29" t="s">
        <v>2752</v>
      </c>
      <c r="B709" s="28" t="s">
        <v>2755</v>
      </c>
      <c r="C709" s="28" t="s">
        <v>2553</v>
      </c>
      <c r="D709" s="36" t="s">
        <v>2753</v>
      </c>
      <c r="E709" s="111" t="str">
        <f t="shared" si="30"/>
        <v>Less than 100 Claims - lower validity</v>
      </c>
      <c r="F709" s="111" t="str">
        <f t="shared" si="31"/>
        <v>Less than 100 Claims - lower validity</v>
      </c>
      <c r="G709" s="111" t="str">
        <f t="shared" si="32"/>
        <v>More than 100 Claims  - higher validity</v>
      </c>
      <c r="H709" s="35" t="s">
        <v>2754</v>
      </c>
      <c r="I709" s="28">
        <v>48413</v>
      </c>
      <c r="J709" s="28" t="s">
        <v>79</v>
      </c>
      <c r="K709" s="28" t="s">
        <v>46</v>
      </c>
      <c r="L709" s="28">
        <v>4</v>
      </c>
      <c r="M709" s="31">
        <v>224</v>
      </c>
      <c r="N709" s="32">
        <v>0.2</v>
      </c>
      <c r="O709" s="32">
        <v>0.1</v>
      </c>
      <c r="P709" s="47">
        <v>2.38</v>
      </c>
      <c r="Q709" s="33">
        <v>169.53</v>
      </c>
      <c r="R709" s="31">
        <v>11</v>
      </c>
      <c r="S709" s="32">
        <v>0.1</v>
      </c>
      <c r="T709" s="32">
        <v>0.1</v>
      </c>
      <c r="U709" s="47">
        <v>1.36</v>
      </c>
      <c r="V709" s="34">
        <v>9057</v>
      </c>
      <c r="W709" s="32">
        <v>0.4</v>
      </c>
      <c r="X709" s="32">
        <v>0.2</v>
      </c>
      <c r="Y709" s="44">
        <v>1.92</v>
      </c>
      <c r="Z709" s="13"/>
    </row>
    <row r="710" spans="1:26" ht="14.1" customHeight="1" x14ac:dyDescent="0.35">
      <c r="A710" s="29" t="s">
        <v>2756</v>
      </c>
      <c r="B710" s="28" t="s">
        <v>2759</v>
      </c>
      <c r="C710" s="28" t="s">
        <v>2553</v>
      </c>
      <c r="D710" s="36" t="s">
        <v>2757</v>
      </c>
      <c r="E710" s="111" t="str">
        <f t="shared" ref="E710:E773" si="33">IF(OR(M710&lt;100,M710="",R710&lt;100,R710=""),"Less than 100 Claims - lower validity", "More than 100 Claims  - higher validity")</f>
        <v>Less than 100 Claims - lower validity</v>
      </c>
      <c r="F710" s="111" t="str">
        <f t="shared" ref="F710:F773" si="34">IF(OR(R710&lt;100,R710=""),"Less than 100 Claims - lower validity", "More than 100 Claims  - higher validity")</f>
        <v>Less than 100 Claims - lower validity</v>
      </c>
      <c r="G710" s="111" t="str">
        <f t="shared" ref="G710:G773" si="35">IF(OR(M710&lt;100,M710=""),"Less than 100 Claims - lower validity", "More than 100 Claims  - higher validity")</f>
        <v>More than 100 Claims  - higher validity</v>
      </c>
      <c r="H710" s="28" t="s">
        <v>2758</v>
      </c>
      <c r="I710" s="28">
        <v>48867</v>
      </c>
      <c r="J710" s="28" t="s">
        <v>79</v>
      </c>
      <c r="K710" s="28" t="s">
        <v>46</v>
      </c>
      <c r="L710" s="28">
        <v>2</v>
      </c>
      <c r="M710" s="31">
        <v>2873</v>
      </c>
      <c r="N710" s="32">
        <v>1.2</v>
      </c>
      <c r="O710" s="32">
        <v>0.8</v>
      </c>
      <c r="P710" s="47">
        <v>1.52</v>
      </c>
      <c r="Q710" s="33">
        <v>111.67</v>
      </c>
      <c r="R710" s="31">
        <v>71</v>
      </c>
      <c r="S710" s="32">
        <v>0.5</v>
      </c>
      <c r="T710" s="32">
        <v>0.4</v>
      </c>
      <c r="U710" s="47">
        <v>1.1599999999999999</v>
      </c>
      <c r="V710" s="34">
        <v>7428</v>
      </c>
      <c r="W710" s="32">
        <v>1.7</v>
      </c>
      <c r="X710" s="32">
        <v>1.2</v>
      </c>
      <c r="Y710" s="44">
        <v>1.39</v>
      </c>
      <c r="Z710" s="13"/>
    </row>
    <row r="711" spans="1:26" ht="29.1" customHeight="1" x14ac:dyDescent="0.35">
      <c r="A711" s="29" t="s">
        <v>2760</v>
      </c>
      <c r="B711" s="28" t="s">
        <v>2763</v>
      </c>
      <c r="C711" s="28" t="s">
        <v>2553</v>
      </c>
      <c r="D711" s="30" t="s">
        <v>2761</v>
      </c>
      <c r="E711" s="111" t="str">
        <f t="shared" si="33"/>
        <v>More than 100 Claims  - higher validity</v>
      </c>
      <c r="F711" s="111" t="str">
        <f t="shared" si="34"/>
        <v>More than 100 Claims  - higher validity</v>
      </c>
      <c r="G711" s="111" t="str">
        <f t="shared" si="35"/>
        <v>More than 100 Claims  - higher validity</v>
      </c>
      <c r="H711" s="35" t="s">
        <v>2762</v>
      </c>
      <c r="I711" s="28">
        <v>48073</v>
      </c>
      <c r="J711" s="28" t="s">
        <v>2589</v>
      </c>
      <c r="K711" s="28" t="s">
        <v>46</v>
      </c>
      <c r="L711" s="28">
        <v>3</v>
      </c>
      <c r="M711" s="31">
        <v>55450</v>
      </c>
      <c r="N711" s="32">
        <v>40.4</v>
      </c>
      <c r="O711" s="32">
        <v>27.2</v>
      </c>
      <c r="P711" s="47">
        <v>1.49</v>
      </c>
      <c r="Q711" s="33">
        <v>109.69</v>
      </c>
      <c r="R711" s="31">
        <v>5361</v>
      </c>
      <c r="S711" s="32">
        <v>76.400000000000006</v>
      </c>
      <c r="T711" s="32">
        <v>54.4</v>
      </c>
      <c r="U711" s="47">
        <v>1.4</v>
      </c>
      <c r="V711" s="34">
        <v>10465</v>
      </c>
      <c r="W711" s="32">
        <v>116.8</v>
      </c>
      <c r="X711" s="32">
        <v>81.599999999999994</v>
      </c>
      <c r="Y711" s="44">
        <v>1.43</v>
      </c>
      <c r="Z711" s="13"/>
    </row>
    <row r="712" spans="1:26" ht="14.1" customHeight="1" x14ac:dyDescent="0.35">
      <c r="A712" s="29" t="s">
        <v>2764</v>
      </c>
      <c r="B712" s="28" t="s">
        <v>2767</v>
      </c>
      <c r="C712" s="28" t="s">
        <v>2553</v>
      </c>
      <c r="D712" s="36" t="s">
        <v>2765</v>
      </c>
      <c r="E712" s="111" t="str">
        <f t="shared" si="33"/>
        <v>More than 100 Claims  - higher validity</v>
      </c>
      <c r="F712" s="111" t="str">
        <f t="shared" si="34"/>
        <v>More than 100 Claims  - higher validity</v>
      </c>
      <c r="G712" s="111" t="str">
        <f t="shared" si="35"/>
        <v>More than 100 Claims  - higher validity</v>
      </c>
      <c r="H712" s="28" t="s">
        <v>2766</v>
      </c>
      <c r="I712" s="28">
        <v>48503</v>
      </c>
      <c r="J712" s="28" t="s">
        <v>79</v>
      </c>
      <c r="K712" s="28" t="s">
        <v>46</v>
      </c>
      <c r="L712" s="28">
        <v>1</v>
      </c>
      <c r="M712" s="31">
        <v>9397</v>
      </c>
      <c r="N712" s="32">
        <v>4.7</v>
      </c>
      <c r="O712" s="32">
        <v>3.6</v>
      </c>
      <c r="P712" s="47">
        <v>1.3</v>
      </c>
      <c r="Q712" s="33">
        <v>102.6</v>
      </c>
      <c r="R712" s="31">
        <v>862</v>
      </c>
      <c r="S712" s="32">
        <v>12.4</v>
      </c>
      <c r="T712" s="32">
        <v>8.9</v>
      </c>
      <c r="U712" s="47">
        <v>1.39</v>
      </c>
      <c r="V712" s="34">
        <v>11680</v>
      </c>
      <c r="W712" s="32">
        <v>17.100000000000001</v>
      </c>
      <c r="X712" s="32">
        <v>12.5</v>
      </c>
      <c r="Y712" s="44">
        <v>1.36</v>
      </c>
      <c r="Z712" s="13"/>
    </row>
    <row r="713" spans="1:26" ht="29.1" customHeight="1" x14ac:dyDescent="0.35">
      <c r="A713" s="29" t="s">
        <v>2768</v>
      </c>
      <c r="B713" s="28" t="s">
        <v>2771</v>
      </c>
      <c r="C713" s="28" t="s">
        <v>2553</v>
      </c>
      <c r="D713" s="30" t="s">
        <v>2769</v>
      </c>
      <c r="E713" s="111" t="str">
        <f t="shared" si="33"/>
        <v>Less than 100 Claims - lower validity</v>
      </c>
      <c r="F713" s="111" t="str">
        <f t="shared" si="34"/>
        <v>Less than 100 Claims - lower validity</v>
      </c>
      <c r="G713" s="111" t="str">
        <f t="shared" si="35"/>
        <v>More than 100 Claims  - higher validity</v>
      </c>
      <c r="H713" s="28" t="s">
        <v>2770</v>
      </c>
      <c r="I713" s="28">
        <v>49735</v>
      </c>
      <c r="J713" s="28" t="s">
        <v>79</v>
      </c>
      <c r="K713" s="28" t="s">
        <v>46</v>
      </c>
      <c r="L713" s="28">
        <v>4</v>
      </c>
      <c r="M713" s="31">
        <v>449</v>
      </c>
      <c r="N713" s="32">
        <v>0.3</v>
      </c>
      <c r="O713" s="32">
        <v>0.1</v>
      </c>
      <c r="P713" s="47">
        <v>2.61</v>
      </c>
      <c r="Q713" s="33">
        <v>180.44</v>
      </c>
      <c r="R713" s="31" t="s">
        <v>8</v>
      </c>
      <c r="S713" s="31" t="s">
        <v>8</v>
      </c>
      <c r="T713" s="31" t="s">
        <v>8</v>
      </c>
      <c r="U713" s="47"/>
      <c r="V713" s="34" t="s">
        <v>8</v>
      </c>
      <c r="W713" s="31" t="s">
        <v>8</v>
      </c>
      <c r="X713" s="31" t="s">
        <v>8</v>
      </c>
      <c r="Y713" s="44"/>
      <c r="Z713" s="13"/>
    </row>
    <row r="714" spans="1:26" ht="29.1" customHeight="1" x14ac:dyDescent="0.35">
      <c r="A714" s="29" t="s">
        <v>2772</v>
      </c>
      <c r="B714" s="28" t="s">
        <v>2767</v>
      </c>
      <c r="C714" s="28" t="s">
        <v>2553</v>
      </c>
      <c r="D714" s="36" t="s">
        <v>2773</v>
      </c>
      <c r="E714" s="111" t="str">
        <f t="shared" si="33"/>
        <v>More than 100 Claims  - higher validity</v>
      </c>
      <c r="F714" s="111" t="str">
        <f t="shared" si="34"/>
        <v>More than 100 Claims  - higher validity</v>
      </c>
      <c r="G714" s="111" t="str">
        <f t="shared" si="35"/>
        <v>More than 100 Claims  - higher validity</v>
      </c>
      <c r="H714" s="35" t="s">
        <v>2774</v>
      </c>
      <c r="I714" s="28">
        <v>48532</v>
      </c>
      <c r="J714" s="35" t="s">
        <v>2637</v>
      </c>
      <c r="K714" s="28" t="s">
        <v>46</v>
      </c>
      <c r="L714" s="28">
        <v>1</v>
      </c>
      <c r="M714" s="31">
        <v>11218</v>
      </c>
      <c r="N714" s="32">
        <v>10.3</v>
      </c>
      <c r="O714" s="32">
        <v>5.9</v>
      </c>
      <c r="P714" s="47">
        <v>1.74</v>
      </c>
      <c r="Q714" s="33">
        <v>136.56</v>
      </c>
      <c r="R714" s="31">
        <v>658</v>
      </c>
      <c r="S714" s="32">
        <v>9.8000000000000007</v>
      </c>
      <c r="T714" s="32">
        <v>8.4</v>
      </c>
      <c r="U714" s="47">
        <v>1.1599999999999999</v>
      </c>
      <c r="V714" s="34">
        <v>8865</v>
      </c>
      <c r="W714" s="32">
        <v>20.100000000000001</v>
      </c>
      <c r="X714" s="32">
        <v>14.3</v>
      </c>
      <c r="Y714" s="44">
        <v>1.4</v>
      </c>
      <c r="Z714" s="13"/>
    </row>
    <row r="715" spans="1:26" ht="29.1" customHeight="1" x14ac:dyDescent="0.35">
      <c r="A715" s="29" t="s">
        <v>2775</v>
      </c>
      <c r="B715" s="28" t="s">
        <v>2778</v>
      </c>
      <c r="C715" s="28" t="s">
        <v>2553</v>
      </c>
      <c r="D715" s="30" t="s">
        <v>2776</v>
      </c>
      <c r="E715" s="111" t="str">
        <f t="shared" si="33"/>
        <v>More than 100 Claims  - higher validity</v>
      </c>
      <c r="F715" s="111" t="str">
        <f t="shared" si="34"/>
        <v>More than 100 Claims  - higher validity</v>
      </c>
      <c r="G715" s="111" t="str">
        <f t="shared" si="35"/>
        <v>More than 100 Claims  - higher validity</v>
      </c>
      <c r="H715" s="28" t="s">
        <v>2777</v>
      </c>
      <c r="I715" s="28">
        <v>48184</v>
      </c>
      <c r="J715" s="28" t="s">
        <v>2589</v>
      </c>
      <c r="K715" s="28" t="s">
        <v>46</v>
      </c>
      <c r="L715" s="28">
        <v>2</v>
      </c>
      <c r="M715" s="31">
        <v>13620</v>
      </c>
      <c r="N715" s="32">
        <v>5.5</v>
      </c>
      <c r="O715" s="32">
        <v>3.9</v>
      </c>
      <c r="P715" s="47">
        <v>1.43</v>
      </c>
      <c r="Q715" s="33">
        <v>101.67</v>
      </c>
      <c r="R715" s="31">
        <v>347</v>
      </c>
      <c r="S715" s="32">
        <v>4.2</v>
      </c>
      <c r="T715" s="32">
        <v>2.2000000000000002</v>
      </c>
      <c r="U715" s="47">
        <v>1.87</v>
      </c>
      <c r="V715" s="34">
        <v>12679</v>
      </c>
      <c r="W715" s="32">
        <v>9.6999999999999993</v>
      </c>
      <c r="X715" s="32">
        <v>6.1</v>
      </c>
      <c r="Y715" s="44">
        <v>1.59</v>
      </c>
      <c r="Z715" s="13"/>
    </row>
    <row r="716" spans="1:26" ht="29.1" customHeight="1" x14ac:dyDescent="0.35">
      <c r="A716" s="29" t="s">
        <v>2779</v>
      </c>
      <c r="B716" s="28" t="s">
        <v>2782</v>
      </c>
      <c r="C716" s="28" t="s">
        <v>2553</v>
      </c>
      <c r="D716" s="30" t="s">
        <v>2780</v>
      </c>
      <c r="E716" s="111" t="str">
        <f t="shared" si="33"/>
        <v>More than 100 Claims  - higher validity</v>
      </c>
      <c r="F716" s="111" t="str">
        <f t="shared" si="34"/>
        <v>More than 100 Claims  - higher validity</v>
      </c>
      <c r="G716" s="111" t="str">
        <f t="shared" si="35"/>
        <v>More than 100 Claims  - higher validity</v>
      </c>
      <c r="H716" s="28" t="s">
        <v>2781</v>
      </c>
      <c r="I716" s="28">
        <v>48198</v>
      </c>
      <c r="J716" s="28" t="s">
        <v>79</v>
      </c>
      <c r="K716" s="28" t="s">
        <v>46</v>
      </c>
      <c r="L716" s="28" t="s">
        <v>140</v>
      </c>
      <c r="M716" s="31">
        <v>1447</v>
      </c>
      <c r="N716" s="32">
        <v>3.6</v>
      </c>
      <c r="O716" s="32">
        <v>1.4</v>
      </c>
      <c r="P716" s="47">
        <v>2.59</v>
      </c>
      <c r="Q716" s="33">
        <v>189.09</v>
      </c>
      <c r="R716" s="31">
        <v>170</v>
      </c>
      <c r="S716" s="32">
        <v>4.5</v>
      </c>
      <c r="T716" s="32">
        <v>1.6</v>
      </c>
      <c r="U716" s="47">
        <v>2.84</v>
      </c>
      <c r="V716" s="34">
        <v>17054</v>
      </c>
      <c r="W716" s="32">
        <v>8.1999999999999993</v>
      </c>
      <c r="X716" s="32">
        <v>3</v>
      </c>
      <c r="Y716" s="44">
        <v>2.72</v>
      </c>
      <c r="Z716" s="13"/>
    </row>
    <row r="717" spans="1:26" ht="29.1" customHeight="1" x14ac:dyDescent="0.35">
      <c r="A717" s="29" t="s">
        <v>2783</v>
      </c>
      <c r="B717" s="28" t="s">
        <v>2786</v>
      </c>
      <c r="C717" s="28" t="s">
        <v>2553</v>
      </c>
      <c r="D717" s="30" t="s">
        <v>2784</v>
      </c>
      <c r="E717" s="111" t="str">
        <f t="shared" si="33"/>
        <v>More than 100 Claims  - higher validity</v>
      </c>
      <c r="F717" s="111" t="str">
        <f t="shared" si="34"/>
        <v>More than 100 Claims  - higher validity</v>
      </c>
      <c r="G717" s="111" t="str">
        <f t="shared" si="35"/>
        <v>More than 100 Claims  - higher validity</v>
      </c>
      <c r="H717" s="28" t="s">
        <v>2785</v>
      </c>
      <c r="I717" s="28">
        <v>48192</v>
      </c>
      <c r="J717" s="35" t="s">
        <v>2646</v>
      </c>
      <c r="K717" s="28" t="s">
        <v>46</v>
      </c>
      <c r="L717" s="28">
        <v>2</v>
      </c>
      <c r="M717" s="31">
        <v>17839</v>
      </c>
      <c r="N717" s="32">
        <v>6.7</v>
      </c>
      <c r="O717" s="32">
        <v>5.4</v>
      </c>
      <c r="P717" s="47">
        <v>1.24</v>
      </c>
      <c r="Q717" s="33">
        <v>87.94</v>
      </c>
      <c r="R717" s="31">
        <v>758</v>
      </c>
      <c r="S717" s="32">
        <v>7.6</v>
      </c>
      <c r="T717" s="32">
        <v>6.2</v>
      </c>
      <c r="U717" s="47">
        <v>1.23</v>
      </c>
      <c r="V717" s="34">
        <v>8282</v>
      </c>
      <c r="W717" s="32">
        <v>14.3</v>
      </c>
      <c r="X717" s="32">
        <v>11.5</v>
      </c>
      <c r="Y717" s="44">
        <v>1.24</v>
      </c>
      <c r="Z717" s="13"/>
    </row>
    <row r="718" spans="1:26" ht="29.1" customHeight="1" x14ac:dyDescent="0.35">
      <c r="A718" s="29" t="s">
        <v>2787</v>
      </c>
      <c r="B718" s="35" t="s">
        <v>2790</v>
      </c>
      <c r="C718" s="28" t="s">
        <v>2553</v>
      </c>
      <c r="D718" s="30" t="s">
        <v>2788</v>
      </c>
      <c r="E718" s="111" t="str">
        <f t="shared" si="33"/>
        <v>More than 100 Claims  - higher validity</v>
      </c>
      <c r="F718" s="111" t="str">
        <f t="shared" si="34"/>
        <v>More than 100 Claims  - higher validity</v>
      </c>
      <c r="G718" s="111" t="str">
        <f t="shared" si="35"/>
        <v>More than 100 Claims  - higher validity</v>
      </c>
      <c r="H718" s="35" t="s">
        <v>2789</v>
      </c>
      <c r="I718" s="28">
        <v>48336</v>
      </c>
      <c r="J718" s="28" t="s">
        <v>2589</v>
      </c>
      <c r="K718" s="28" t="s">
        <v>46</v>
      </c>
      <c r="L718" s="28">
        <v>2</v>
      </c>
      <c r="M718" s="31">
        <v>15204</v>
      </c>
      <c r="N718" s="32">
        <v>7.8</v>
      </c>
      <c r="O718" s="32">
        <v>5</v>
      </c>
      <c r="P718" s="47">
        <v>1.56</v>
      </c>
      <c r="Q718" s="33">
        <v>114.97</v>
      </c>
      <c r="R718" s="31">
        <v>561</v>
      </c>
      <c r="S718" s="32">
        <v>9.1999999999999993</v>
      </c>
      <c r="T718" s="32">
        <v>6</v>
      </c>
      <c r="U718" s="47">
        <v>1.53</v>
      </c>
      <c r="V718" s="34">
        <v>12836</v>
      </c>
      <c r="W718" s="32">
        <v>16.899999999999999</v>
      </c>
      <c r="X718" s="32">
        <v>11</v>
      </c>
      <c r="Y718" s="44">
        <v>1.54</v>
      </c>
      <c r="Z718" s="13"/>
    </row>
    <row r="719" spans="1:26" ht="29.1" customHeight="1" x14ac:dyDescent="0.35">
      <c r="A719" s="29" t="s">
        <v>2791</v>
      </c>
      <c r="B719" s="28" t="s">
        <v>2641</v>
      </c>
      <c r="C719" s="28" t="s">
        <v>2553</v>
      </c>
      <c r="D719" s="30" t="s">
        <v>2792</v>
      </c>
      <c r="E719" s="111" t="str">
        <f t="shared" si="33"/>
        <v>More than 100 Claims  - higher validity</v>
      </c>
      <c r="F719" s="111" t="str">
        <f t="shared" si="34"/>
        <v>More than 100 Claims  - higher validity</v>
      </c>
      <c r="G719" s="111" t="str">
        <f t="shared" si="35"/>
        <v>More than 100 Claims  - higher validity</v>
      </c>
      <c r="H719" s="35" t="s">
        <v>2793</v>
      </c>
      <c r="I719" s="28">
        <v>48106</v>
      </c>
      <c r="J719" s="28" t="s">
        <v>429</v>
      </c>
      <c r="K719" s="28" t="s">
        <v>46</v>
      </c>
      <c r="L719" s="28">
        <v>3</v>
      </c>
      <c r="M719" s="31">
        <v>26934</v>
      </c>
      <c r="N719" s="32">
        <v>12.5</v>
      </c>
      <c r="O719" s="32">
        <v>9.8000000000000007</v>
      </c>
      <c r="P719" s="47">
        <v>1.27</v>
      </c>
      <c r="Q719" s="33">
        <v>93.47</v>
      </c>
      <c r="R719" s="31">
        <v>1665</v>
      </c>
      <c r="S719" s="32">
        <v>27.4</v>
      </c>
      <c r="T719" s="32">
        <v>15.7</v>
      </c>
      <c r="U719" s="47">
        <v>1.75</v>
      </c>
      <c r="V719" s="34">
        <v>12542</v>
      </c>
      <c r="W719" s="32">
        <v>39.9</v>
      </c>
      <c r="X719" s="32">
        <v>25.5</v>
      </c>
      <c r="Y719" s="44">
        <v>1.56</v>
      </c>
      <c r="Z719" s="13"/>
    </row>
    <row r="720" spans="1:26" ht="29.1" customHeight="1" x14ac:dyDescent="0.35">
      <c r="A720" s="29" t="s">
        <v>2794</v>
      </c>
      <c r="B720" s="28" t="s">
        <v>2601</v>
      </c>
      <c r="C720" s="28" t="s">
        <v>2553</v>
      </c>
      <c r="D720" s="30" t="s">
        <v>2795</v>
      </c>
      <c r="E720" s="111" t="str">
        <f t="shared" si="33"/>
        <v>More than 100 Claims  - higher validity</v>
      </c>
      <c r="F720" s="111" t="str">
        <f t="shared" si="34"/>
        <v>More than 100 Claims  - higher validity</v>
      </c>
      <c r="G720" s="111" t="str">
        <f t="shared" si="35"/>
        <v>More than 100 Claims  - higher validity</v>
      </c>
      <c r="H720" s="28" t="s">
        <v>2796</v>
      </c>
      <c r="I720" s="28">
        <v>48236</v>
      </c>
      <c r="J720" s="28" t="s">
        <v>396</v>
      </c>
      <c r="K720" s="28" t="s">
        <v>46</v>
      </c>
      <c r="L720" s="28">
        <v>2</v>
      </c>
      <c r="M720" s="31">
        <v>35199</v>
      </c>
      <c r="N720" s="32">
        <v>16.2</v>
      </c>
      <c r="O720" s="32">
        <v>9.6</v>
      </c>
      <c r="P720" s="47">
        <v>1.68</v>
      </c>
      <c r="Q720" s="33">
        <v>120</v>
      </c>
      <c r="R720" s="31">
        <v>1596</v>
      </c>
      <c r="S720" s="32">
        <v>28.9</v>
      </c>
      <c r="T720" s="32">
        <v>17.5</v>
      </c>
      <c r="U720" s="47">
        <v>1.65</v>
      </c>
      <c r="V720" s="34">
        <v>12570</v>
      </c>
      <c r="W720" s="32">
        <v>45.1</v>
      </c>
      <c r="X720" s="32">
        <v>27.1</v>
      </c>
      <c r="Y720" s="44">
        <v>1.66</v>
      </c>
      <c r="Z720" s="13"/>
    </row>
    <row r="721" spans="1:26" ht="29.1" customHeight="1" x14ac:dyDescent="0.35">
      <c r="A721" s="29" t="s">
        <v>2797</v>
      </c>
      <c r="B721" s="28" t="s">
        <v>2800</v>
      </c>
      <c r="C721" s="28" t="s">
        <v>2553</v>
      </c>
      <c r="D721" s="30" t="s">
        <v>2798</v>
      </c>
      <c r="E721" s="111" t="str">
        <f t="shared" si="33"/>
        <v>More than 100 Claims  - higher validity</v>
      </c>
      <c r="F721" s="111" t="str">
        <f t="shared" si="34"/>
        <v>More than 100 Claims  - higher validity</v>
      </c>
      <c r="G721" s="111" t="str">
        <f t="shared" si="35"/>
        <v>More than 100 Claims  - higher validity</v>
      </c>
      <c r="H721" s="35" t="s">
        <v>2799</v>
      </c>
      <c r="I721" s="28">
        <v>48910</v>
      </c>
      <c r="J721" s="35" t="s">
        <v>2637</v>
      </c>
      <c r="K721" s="28" t="s">
        <v>46</v>
      </c>
      <c r="L721" s="28">
        <v>3</v>
      </c>
      <c r="M721" s="31">
        <v>6238</v>
      </c>
      <c r="N721" s="32">
        <v>4.4000000000000004</v>
      </c>
      <c r="O721" s="32">
        <v>2.9</v>
      </c>
      <c r="P721" s="47">
        <v>1.5</v>
      </c>
      <c r="Q721" s="33">
        <v>114.14</v>
      </c>
      <c r="R721" s="31">
        <v>292</v>
      </c>
      <c r="S721" s="32">
        <v>3.4</v>
      </c>
      <c r="T721" s="32">
        <v>3</v>
      </c>
      <c r="U721" s="47">
        <v>1.1100000000000001</v>
      </c>
      <c r="V721" s="34">
        <v>8567</v>
      </c>
      <c r="W721" s="32">
        <v>7.8</v>
      </c>
      <c r="X721" s="32">
        <v>6</v>
      </c>
      <c r="Y721" s="44">
        <v>1.3</v>
      </c>
      <c r="Z721" s="13"/>
    </row>
    <row r="722" spans="1:26" ht="43.15" customHeight="1" x14ac:dyDescent="0.35">
      <c r="A722" s="29" t="s">
        <v>2801</v>
      </c>
      <c r="B722" s="28" t="s">
        <v>2804</v>
      </c>
      <c r="C722" s="28" t="s">
        <v>2553</v>
      </c>
      <c r="D722" s="30" t="s">
        <v>2802</v>
      </c>
      <c r="E722" s="111" t="str">
        <f t="shared" si="33"/>
        <v>Less than 100 Claims - lower validity</v>
      </c>
      <c r="F722" s="111" t="str">
        <f t="shared" si="34"/>
        <v>Less than 100 Claims - lower validity</v>
      </c>
      <c r="G722" s="111" t="str">
        <f t="shared" si="35"/>
        <v>More than 100 Claims  - higher validity</v>
      </c>
      <c r="H722" s="28" t="s">
        <v>2803</v>
      </c>
      <c r="I722" s="28">
        <v>49417</v>
      </c>
      <c r="J722" s="28" t="s">
        <v>79</v>
      </c>
      <c r="K722" s="28" t="s">
        <v>46</v>
      </c>
      <c r="L722" s="28">
        <v>4</v>
      </c>
      <c r="M722" s="31">
        <v>225</v>
      </c>
      <c r="N722" s="32">
        <v>0.1</v>
      </c>
      <c r="O722" s="32">
        <v>0</v>
      </c>
      <c r="P722" s="47">
        <v>1.39</v>
      </c>
      <c r="Q722" s="33">
        <v>98.25</v>
      </c>
      <c r="R722" s="31" t="s">
        <v>8</v>
      </c>
      <c r="S722" s="31" t="s">
        <v>8</v>
      </c>
      <c r="T722" s="31" t="s">
        <v>8</v>
      </c>
      <c r="U722" s="47"/>
      <c r="V722" s="34" t="s">
        <v>8</v>
      </c>
      <c r="W722" s="31" t="s">
        <v>8</v>
      </c>
      <c r="X722" s="31" t="s">
        <v>8</v>
      </c>
      <c r="Y722" s="44"/>
      <c r="Z722" s="13"/>
    </row>
    <row r="723" spans="1:26" ht="29.1" customHeight="1" x14ac:dyDescent="0.35">
      <c r="A723" s="29" t="s">
        <v>2805</v>
      </c>
      <c r="B723" s="28" t="s">
        <v>2808</v>
      </c>
      <c r="C723" s="28" t="s">
        <v>2553</v>
      </c>
      <c r="D723" s="30" t="s">
        <v>2806</v>
      </c>
      <c r="E723" s="111" t="str">
        <f t="shared" si="33"/>
        <v>More than 100 Claims  - higher validity</v>
      </c>
      <c r="F723" s="111" t="str">
        <f t="shared" si="34"/>
        <v>More than 100 Claims  - higher validity</v>
      </c>
      <c r="G723" s="111" t="str">
        <f t="shared" si="35"/>
        <v>More than 100 Claims  - higher validity</v>
      </c>
      <c r="H723" s="28" t="s">
        <v>2807</v>
      </c>
      <c r="I723" s="28">
        <v>48183</v>
      </c>
      <c r="J723" s="28" t="s">
        <v>2589</v>
      </c>
      <c r="K723" s="28" t="s">
        <v>46</v>
      </c>
      <c r="L723" s="28">
        <v>4</v>
      </c>
      <c r="M723" s="31">
        <v>13091</v>
      </c>
      <c r="N723" s="32">
        <v>7.5</v>
      </c>
      <c r="O723" s="32">
        <v>5.5</v>
      </c>
      <c r="P723" s="47">
        <v>1.37</v>
      </c>
      <c r="Q723" s="33">
        <v>97.77</v>
      </c>
      <c r="R723" s="31">
        <v>578</v>
      </c>
      <c r="S723" s="32">
        <v>8</v>
      </c>
      <c r="T723" s="32">
        <v>4.9000000000000004</v>
      </c>
      <c r="U723" s="47">
        <v>1.62</v>
      </c>
      <c r="V723" s="34">
        <v>11145</v>
      </c>
      <c r="W723" s="32">
        <v>15.5</v>
      </c>
      <c r="X723" s="32">
        <v>10.4</v>
      </c>
      <c r="Y723" s="44">
        <v>1.49</v>
      </c>
      <c r="Z723" s="13"/>
    </row>
    <row r="724" spans="1:26" ht="29.1" customHeight="1" x14ac:dyDescent="0.35">
      <c r="A724" s="29" t="s">
        <v>2809</v>
      </c>
      <c r="B724" s="28" t="s">
        <v>2812</v>
      </c>
      <c r="C724" s="28" t="s">
        <v>2553</v>
      </c>
      <c r="D724" s="30" t="s">
        <v>2810</v>
      </c>
      <c r="E724" s="111" t="str">
        <f t="shared" si="33"/>
        <v>Less than 100 Claims - lower validity</v>
      </c>
      <c r="F724" s="111" t="str">
        <f t="shared" si="34"/>
        <v>Less than 100 Claims - lower validity</v>
      </c>
      <c r="G724" s="111" t="str">
        <f t="shared" si="35"/>
        <v>More than 100 Claims  - higher validity</v>
      </c>
      <c r="H724" s="28" t="s">
        <v>2811</v>
      </c>
      <c r="I724" s="28">
        <v>48617</v>
      </c>
      <c r="J724" s="28" t="s">
        <v>2609</v>
      </c>
      <c r="K724" s="28" t="s">
        <v>46</v>
      </c>
      <c r="L724" s="28">
        <v>4</v>
      </c>
      <c r="M724" s="31">
        <v>274</v>
      </c>
      <c r="N724" s="32">
        <v>0.2</v>
      </c>
      <c r="O724" s="32">
        <v>0.1</v>
      </c>
      <c r="P724" s="47">
        <v>2.88</v>
      </c>
      <c r="Q724" s="33">
        <v>204.7</v>
      </c>
      <c r="R724" s="31" t="s">
        <v>8</v>
      </c>
      <c r="S724" s="31" t="s">
        <v>8</v>
      </c>
      <c r="T724" s="31" t="s">
        <v>8</v>
      </c>
      <c r="U724" s="47"/>
      <c r="V724" s="34" t="s">
        <v>8</v>
      </c>
      <c r="W724" s="31" t="s">
        <v>8</v>
      </c>
      <c r="X724" s="31" t="s">
        <v>8</v>
      </c>
      <c r="Y724" s="44"/>
      <c r="Z724" s="13"/>
    </row>
    <row r="725" spans="1:26" ht="29.1" customHeight="1" x14ac:dyDescent="0.35">
      <c r="A725" s="29" t="s">
        <v>2813</v>
      </c>
      <c r="B725" s="28" t="s">
        <v>2816</v>
      </c>
      <c r="C725" s="28" t="s">
        <v>2553</v>
      </c>
      <c r="D725" s="30" t="s">
        <v>2814</v>
      </c>
      <c r="E725" s="111" t="str">
        <f t="shared" si="33"/>
        <v>More than 100 Claims  - higher validity</v>
      </c>
      <c r="F725" s="111" t="str">
        <f t="shared" si="34"/>
        <v>More than 100 Claims  - higher validity</v>
      </c>
      <c r="G725" s="111" t="str">
        <f t="shared" si="35"/>
        <v>More than 100 Claims  - higher validity</v>
      </c>
      <c r="H725" s="28" t="s">
        <v>2815</v>
      </c>
      <c r="I725" s="28">
        <v>48446</v>
      </c>
      <c r="J725" s="35" t="s">
        <v>2637</v>
      </c>
      <c r="K725" s="28" t="s">
        <v>46</v>
      </c>
      <c r="L725" s="28">
        <v>2</v>
      </c>
      <c r="M725" s="31">
        <v>6376</v>
      </c>
      <c r="N725" s="32">
        <v>3.9</v>
      </c>
      <c r="O725" s="32">
        <v>2</v>
      </c>
      <c r="P725" s="47">
        <v>2.0099999999999998</v>
      </c>
      <c r="Q725" s="33">
        <v>146.08000000000001</v>
      </c>
      <c r="R725" s="31">
        <v>247</v>
      </c>
      <c r="S725" s="32">
        <v>3</v>
      </c>
      <c r="T725" s="32">
        <v>2.2000000000000002</v>
      </c>
      <c r="U725" s="47">
        <v>1.37</v>
      </c>
      <c r="V725" s="34">
        <v>8410</v>
      </c>
      <c r="W725" s="32">
        <v>6.9</v>
      </c>
      <c r="X725" s="32">
        <v>4.0999999999999996</v>
      </c>
      <c r="Y725" s="44">
        <v>1.67</v>
      </c>
      <c r="Z725" s="13"/>
    </row>
    <row r="726" spans="1:26" ht="58.15" customHeight="1" x14ac:dyDescent="0.35">
      <c r="A726" s="29" t="s">
        <v>2817</v>
      </c>
      <c r="B726" s="28" t="s">
        <v>2820</v>
      </c>
      <c r="C726" s="28" t="s">
        <v>2553</v>
      </c>
      <c r="D726" s="30" t="s">
        <v>2818</v>
      </c>
      <c r="E726" s="111" t="str">
        <f t="shared" si="33"/>
        <v>More than 100 Claims  - higher validity</v>
      </c>
      <c r="F726" s="111" t="str">
        <f t="shared" si="34"/>
        <v>More than 100 Claims  - higher validity</v>
      </c>
      <c r="G726" s="111" t="str">
        <f t="shared" si="35"/>
        <v>More than 100 Claims  - higher validity</v>
      </c>
      <c r="H726" s="35" t="s">
        <v>2819</v>
      </c>
      <c r="I726" s="28">
        <v>48093</v>
      </c>
      <c r="J726" s="28" t="s">
        <v>396</v>
      </c>
      <c r="K726" s="28" t="s">
        <v>46</v>
      </c>
      <c r="L726" s="28">
        <v>1</v>
      </c>
      <c r="M726" s="31">
        <v>18699</v>
      </c>
      <c r="N726" s="32">
        <v>10.5</v>
      </c>
      <c r="O726" s="32">
        <v>6.7</v>
      </c>
      <c r="P726" s="47">
        <v>1.57</v>
      </c>
      <c r="Q726" s="33">
        <v>112.84</v>
      </c>
      <c r="R726" s="31">
        <v>926</v>
      </c>
      <c r="S726" s="32">
        <v>13.3</v>
      </c>
      <c r="T726" s="32">
        <v>9.5</v>
      </c>
      <c r="U726" s="47">
        <v>1.39</v>
      </c>
      <c r="V726" s="34">
        <v>10066</v>
      </c>
      <c r="W726" s="32">
        <v>23.8</v>
      </c>
      <c r="X726" s="32">
        <v>16.2</v>
      </c>
      <c r="Y726" s="44">
        <v>1.47</v>
      </c>
      <c r="Z726" s="13"/>
    </row>
    <row r="727" spans="1:26" ht="43.15" customHeight="1" x14ac:dyDescent="0.35">
      <c r="A727" s="29" t="s">
        <v>2821</v>
      </c>
      <c r="B727" s="28" t="s">
        <v>2824</v>
      </c>
      <c r="C727" s="28" t="s">
        <v>2553</v>
      </c>
      <c r="D727" s="30" t="s">
        <v>2822</v>
      </c>
      <c r="E727" s="111" t="str">
        <f t="shared" si="33"/>
        <v>More than 100 Claims  - higher validity</v>
      </c>
      <c r="F727" s="111" t="str">
        <f t="shared" si="34"/>
        <v>More than 100 Claims  - higher validity</v>
      </c>
      <c r="G727" s="111" t="str">
        <f t="shared" si="35"/>
        <v>More than 100 Claims  - higher validity</v>
      </c>
      <c r="H727" s="35" t="s">
        <v>2823</v>
      </c>
      <c r="I727" s="28">
        <v>48439</v>
      </c>
      <c r="J727" s="28" t="s">
        <v>396</v>
      </c>
      <c r="K727" s="28" t="s">
        <v>46</v>
      </c>
      <c r="L727" s="28">
        <v>2</v>
      </c>
      <c r="M727" s="31">
        <v>17379</v>
      </c>
      <c r="N727" s="32">
        <v>14</v>
      </c>
      <c r="O727" s="32">
        <v>9.6</v>
      </c>
      <c r="P727" s="47">
        <v>1.45</v>
      </c>
      <c r="Q727" s="33">
        <v>114.79</v>
      </c>
      <c r="R727" s="31">
        <v>1189</v>
      </c>
      <c r="S727" s="32">
        <v>19.3</v>
      </c>
      <c r="T727" s="32">
        <v>14.1</v>
      </c>
      <c r="U727" s="47">
        <v>1.37</v>
      </c>
      <c r="V727" s="34">
        <v>11131</v>
      </c>
      <c r="W727" s="32">
        <v>33.200000000000003</v>
      </c>
      <c r="X727" s="32">
        <v>23.7</v>
      </c>
      <c r="Y727" s="44">
        <v>1.4</v>
      </c>
      <c r="Z727" s="13"/>
    </row>
    <row r="728" spans="1:26" ht="29.1" customHeight="1" x14ac:dyDescent="0.35">
      <c r="A728" s="29" t="s">
        <v>2825</v>
      </c>
      <c r="B728" s="28" t="s">
        <v>2571</v>
      </c>
      <c r="C728" s="28" t="s">
        <v>2553</v>
      </c>
      <c r="D728" s="36" t="s">
        <v>2826</v>
      </c>
      <c r="E728" s="111" t="str">
        <f t="shared" si="33"/>
        <v>More than 100 Claims  - higher validity</v>
      </c>
      <c r="F728" s="111" t="str">
        <f t="shared" si="34"/>
        <v>More than 100 Claims  - higher validity</v>
      </c>
      <c r="G728" s="111" t="str">
        <f t="shared" si="35"/>
        <v>More than 100 Claims  - higher validity</v>
      </c>
      <c r="H728" s="28" t="s">
        <v>2827</v>
      </c>
      <c r="I728" s="28">
        <v>48342</v>
      </c>
      <c r="J728" s="35" t="s">
        <v>2637</v>
      </c>
      <c r="K728" s="28" t="s">
        <v>46</v>
      </c>
      <c r="L728" s="28">
        <v>2</v>
      </c>
      <c r="M728" s="31">
        <v>12234</v>
      </c>
      <c r="N728" s="32">
        <v>5.3</v>
      </c>
      <c r="O728" s="32">
        <v>2.9</v>
      </c>
      <c r="P728" s="47">
        <v>1.81</v>
      </c>
      <c r="Q728" s="33">
        <v>133.79</v>
      </c>
      <c r="R728" s="31">
        <v>136</v>
      </c>
      <c r="S728" s="32">
        <v>2.8</v>
      </c>
      <c r="T728" s="32">
        <v>2.1</v>
      </c>
      <c r="U728" s="47">
        <v>1.35</v>
      </c>
      <c r="V728" s="34">
        <v>12085</v>
      </c>
      <c r="W728" s="32">
        <v>8.1</v>
      </c>
      <c r="X728" s="32">
        <v>5</v>
      </c>
      <c r="Y728" s="44">
        <v>1.62</v>
      </c>
      <c r="Z728" s="13"/>
    </row>
    <row r="729" spans="1:26" ht="29.1" customHeight="1" x14ac:dyDescent="0.35">
      <c r="A729" s="29" t="s">
        <v>2828</v>
      </c>
      <c r="B729" s="28" t="s">
        <v>2831</v>
      </c>
      <c r="C729" s="28" t="s">
        <v>2553</v>
      </c>
      <c r="D729" s="30" t="s">
        <v>2829</v>
      </c>
      <c r="E729" s="111" t="str">
        <f t="shared" si="33"/>
        <v>Less than 100 Claims - lower validity</v>
      </c>
      <c r="F729" s="111" t="str">
        <f t="shared" si="34"/>
        <v>Less than 100 Claims - lower validity</v>
      </c>
      <c r="G729" s="111" t="str">
        <f t="shared" si="35"/>
        <v>More than 100 Claims  - higher validity</v>
      </c>
      <c r="H729" s="28" t="s">
        <v>2830</v>
      </c>
      <c r="I729" s="28">
        <v>48811</v>
      </c>
      <c r="J729" s="35" t="s">
        <v>2832</v>
      </c>
      <c r="K729" s="28" t="s">
        <v>46</v>
      </c>
      <c r="L729" s="28">
        <v>4</v>
      </c>
      <c r="M729" s="31">
        <v>685</v>
      </c>
      <c r="N729" s="32">
        <v>0.5</v>
      </c>
      <c r="O729" s="32">
        <v>0.3</v>
      </c>
      <c r="P729" s="47">
        <v>2.04</v>
      </c>
      <c r="Q729" s="33">
        <v>142.69</v>
      </c>
      <c r="R729" s="31" t="s">
        <v>8</v>
      </c>
      <c r="S729" s="31" t="s">
        <v>8</v>
      </c>
      <c r="T729" s="31" t="s">
        <v>8</v>
      </c>
      <c r="U729" s="47"/>
      <c r="V729" s="34" t="s">
        <v>8</v>
      </c>
      <c r="W729" s="31" t="s">
        <v>8</v>
      </c>
      <c r="X729" s="31" t="s">
        <v>8</v>
      </c>
      <c r="Y729" s="44"/>
      <c r="Z729" s="13"/>
    </row>
    <row r="730" spans="1:26" ht="29.1" customHeight="1" x14ac:dyDescent="0.35">
      <c r="A730" s="29" t="s">
        <v>2833</v>
      </c>
      <c r="B730" s="28" t="s">
        <v>2613</v>
      </c>
      <c r="C730" s="28" t="s">
        <v>2553</v>
      </c>
      <c r="D730" s="36" t="s">
        <v>2834</v>
      </c>
      <c r="E730" s="111" t="str">
        <f t="shared" si="33"/>
        <v>More than 100 Claims  - higher validity</v>
      </c>
      <c r="F730" s="111" t="str">
        <f t="shared" si="34"/>
        <v>More than 100 Claims  - higher validity</v>
      </c>
      <c r="G730" s="111" t="str">
        <f t="shared" si="35"/>
        <v>More than 100 Claims  - higher validity</v>
      </c>
      <c r="H730" s="28" t="s">
        <v>2835</v>
      </c>
      <c r="I730" s="28">
        <v>48060</v>
      </c>
      <c r="J730" s="35" t="s">
        <v>2637</v>
      </c>
      <c r="K730" s="28" t="s">
        <v>46</v>
      </c>
      <c r="L730" s="28">
        <v>3</v>
      </c>
      <c r="M730" s="31">
        <v>4608</v>
      </c>
      <c r="N730" s="32">
        <v>2.4</v>
      </c>
      <c r="O730" s="32">
        <v>1.8</v>
      </c>
      <c r="P730" s="47">
        <v>1.38</v>
      </c>
      <c r="Q730" s="33">
        <v>99.39</v>
      </c>
      <c r="R730" s="31">
        <v>227</v>
      </c>
      <c r="S730" s="32">
        <v>2.8</v>
      </c>
      <c r="T730" s="32">
        <v>1.8</v>
      </c>
      <c r="U730" s="47">
        <v>1.52</v>
      </c>
      <c r="V730" s="34">
        <v>9258</v>
      </c>
      <c r="W730" s="32">
        <v>5.2</v>
      </c>
      <c r="X730" s="32">
        <v>3.6</v>
      </c>
      <c r="Y730" s="44">
        <v>1.46</v>
      </c>
      <c r="Z730" s="13"/>
    </row>
    <row r="731" spans="1:26" ht="14.1" customHeight="1" x14ac:dyDescent="0.35">
      <c r="A731" s="29" t="s">
        <v>2836</v>
      </c>
      <c r="B731" s="28" t="s">
        <v>2839</v>
      </c>
      <c r="C731" s="28" t="s">
        <v>2553</v>
      </c>
      <c r="D731" s="36" t="s">
        <v>2837</v>
      </c>
      <c r="E731" s="111" t="str">
        <f t="shared" si="33"/>
        <v>Less than 100 Claims - lower validity</v>
      </c>
      <c r="F731" s="111" t="str">
        <f t="shared" si="34"/>
        <v>Less than 100 Claims - lower validity</v>
      </c>
      <c r="G731" s="111" t="str">
        <f t="shared" si="35"/>
        <v>More than 100 Claims  - higher validity</v>
      </c>
      <c r="H731" s="28" t="s">
        <v>2838</v>
      </c>
      <c r="I731" s="28">
        <v>49068</v>
      </c>
      <c r="J731" s="28" t="s">
        <v>79</v>
      </c>
      <c r="K731" s="28" t="s">
        <v>46</v>
      </c>
      <c r="L731" s="28">
        <v>5</v>
      </c>
      <c r="M731" s="31">
        <v>320</v>
      </c>
      <c r="N731" s="32">
        <v>0.2</v>
      </c>
      <c r="O731" s="32">
        <v>0.1</v>
      </c>
      <c r="P731" s="47">
        <v>2.09</v>
      </c>
      <c r="Q731" s="33">
        <v>151.61000000000001</v>
      </c>
      <c r="R731" s="31">
        <v>16</v>
      </c>
      <c r="S731" s="32">
        <v>0.1</v>
      </c>
      <c r="T731" s="32">
        <v>0.1</v>
      </c>
      <c r="U731" s="47">
        <v>0.98</v>
      </c>
      <c r="V731" s="34">
        <v>6300</v>
      </c>
      <c r="W731" s="32">
        <v>0.4</v>
      </c>
      <c r="X731" s="32">
        <v>0.3</v>
      </c>
      <c r="Y731" s="44">
        <v>1.45</v>
      </c>
      <c r="Z731" s="13"/>
    </row>
    <row r="732" spans="1:26" ht="29.1" customHeight="1" x14ac:dyDescent="0.35">
      <c r="A732" s="29" t="s">
        <v>2840</v>
      </c>
      <c r="B732" s="28" t="s">
        <v>2843</v>
      </c>
      <c r="C732" s="28" t="s">
        <v>2553</v>
      </c>
      <c r="D732" s="30" t="s">
        <v>2841</v>
      </c>
      <c r="E732" s="111" t="str">
        <f t="shared" si="33"/>
        <v>Less than 100 Claims - lower validity</v>
      </c>
      <c r="F732" s="111" t="str">
        <f t="shared" si="34"/>
        <v>Less than 100 Claims - lower validity</v>
      </c>
      <c r="G732" s="111" t="str">
        <f t="shared" si="35"/>
        <v>More than 100 Claims  - higher validity</v>
      </c>
      <c r="H732" s="28" t="s">
        <v>2842</v>
      </c>
      <c r="I732" s="28">
        <v>48670</v>
      </c>
      <c r="J732" s="28" t="s">
        <v>2609</v>
      </c>
      <c r="K732" s="28" t="s">
        <v>46</v>
      </c>
      <c r="L732" s="28">
        <v>3</v>
      </c>
      <c r="M732" s="31">
        <v>2212</v>
      </c>
      <c r="N732" s="32">
        <v>1.6</v>
      </c>
      <c r="O732" s="32">
        <v>0.8</v>
      </c>
      <c r="P732" s="47">
        <v>2.12</v>
      </c>
      <c r="Q732" s="33">
        <v>156.5</v>
      </c>
      <c r="R732" s="31">
        <v>86</v>
      </c>
      <c r="S732" s="32">
        <v>1.1000000000000001</v>
      </c>
      <c r="T732" s="32">
        <v>0.8</v>
      </c>
      <c r="U732" s="47">
        <v>1.35</v>
      </c>
      <c r="V732" s="34">
        <v>10336</v>
      </c>
      <c r="W732" s="32">
        <v>2.7</v>
      </c>
      <c r="X732" s="32">
        <v>1.6</v>
      </c>
      <c r="Y732" s="44">
        <v>1.72</v>
      </c>
      <c r="Z732" s="13"/>
    </row>
    <row r="733" spans="1:26" ht="29.1" customHeight="1" x14ac:dyDescent="0.35">
      <c r="A733" s="29" t="s">
        <v>2844</v>
      </c>
      <c r="B733" s="35" t="s">
        <v>2847</v>
      </c>
      <c r="C733" s="28" t="s">
        <v>2553</v>
      </c>
      <c r="D733" s="36" t="s">
        <v>2845</v>
      </c>
      <c r="E733" s="111" t="str">
        <f t="shared" si="33"/>
        <v>More than 100 Claims  - higher validity</v>
      </c>
      <c r="F733" s="111" t="str">
        <f t="shared" si="34"/>
        <v>More than 100 Claims  - higher validity</v>
      </c>
      <c r="G733" s="111" t="str">
        <f t="shared" si="35"/>
        <v>More than 100 Claims  - higher validity</v>
      </c>
      <c r="H733" s="28" t="s">
        <v>2846</v>
      </c>
      <c r="I733" s="28">
        <v>48043</v>
      </c>
      <c r="J733" s="35" t="s">
        <v>2637</v>
      </c>
      <c r="K733" s="28" t="s">
        <v>46</v>
      </c>
      <c r="L733" s="28">
        <v>2</v>
      </c>
      <c r="M733" s="31">
        <v>13910</v>
      </c>
      <c r="N733" s="32">
        <v>10.9</v>
      </c>
      <c r="O733" s="32">
        <v>5.3</v>
      </c>
      <c r="P733" s="47">
        <v>2.06</v>
      </c>
      <c r="Q733" s="33">
        <v>147.53</v>
      </c>
      <c r="R733" s="31">
        <v>701</v>
      </c>
      <c r="S733" s="32">
        <v>12.2</v>
      </c>
      <c r="T733" s="32">
        <v>7.3</v>
      </c>
      <c r="U733" s="47">
        <v>1.67</v>
      </c>
      <c r="V733" s="34">
        <v>11601</v>
      </c>
      <c r="W733" s="32">
        <v>23.1</v>
      </c>
      <c r="X733" s="32">
        <v>12.6</v>
      </c>
      <c r="Y733" s="44">
        <v>1.83</v>
      </c>
      <c r="Z733" s="13"/>
    </row>
    <row r="734" spans="1:26" ht="29.1" customHeight="1" x14ac:dyDescent="0.35">
      <c r="A734" s="29" t="s">
        <v>2848</v>
      </c>
      <c r="B734" s="28" t="s">
        <v>2800</v>
      </c>
      <c r="C734" s="28" t="s">
        <v>2553</v>
      </c>
      <c r="D734" s="30" t="s">
        <v>2849</v>
      </c>
      <c r="E734" s="111" t="str">
        <f t="shared" si="33"/>
        <v>Less than 100 Claims - lower validity</v>
      </c>
      <c r="F734" s="111" t="str">
        <f t="shared" si="34"/>
        <v>Less than 100 Claims - lower validity</v>
      </c>
      <c r="G734" s="111" t="str">
        <f t="shared" si="35"/>
        <v>Less than 100 Claims - lower validity</v>
      </c>
      <c r="H734" s="35" t="s">
        <v>2850</v>
      </c>
      <c r="I734" s="28">
        <v>48912</v>
      </c>
      <c r="J734" s="35" t="s">
        <v>2832</v>
      </c>
      <c r="K734" s="28" t="s">
        <v>46</v>
      </c>
      <c r="L734" s="28">
        <v>3</v>
      </c>
      <c r="M734" s="31">
        <v>81</v>
      </c>
      <c r="N734" s="32">
        <v>0</v>
      </c>
      <c r="O734" s="32">
        <v>0</v>
      </c>
      <c r="P734" s="47">
        <v>2</v>
      </c>
      <c r="Q734" s="33">
        <v>152.06</v>
      </c>
      <c r="R734" s="31" t="s">
        <v>8</v>
      </c>
      <c r="S734" s="31" t="s">
        <v>8</v>
      </c>
      <c r="T734" s="31" t="s">
        <v>8</v>
      </c>
      <c r="U734" s="47"/>
      <c r="V734" s="34" t="s">
        <v>8</v>
      </c>
      <c r="W734" s="31" t="s">
        <v>8</v>
      </c>
      <c r="X734" s="31" t="s">
        <v>8</v>
      </c>
      <c r="Y734" s="44"/>
      <c r="Z734" s="13"/>
    </row>
    <row r="735" spans="1:26" ht="29.1" customHeight="1" x14ac:dyDescent="0.35">
      <c r="A735" s="29" t="s">
        <v>2851</v>
      </c>
      <c r="B735" s="28" t="s">
        <v>2854</v>
      </c>
      <c r="C735" s="28" t="s">
        <v>2553</v>
      </c>
      <c r="D735" s="36" t="s">
        <v>2852</v>
      </c>
      <c r="E735" s="111" t="str">
        <f t="shared" si="33"/>
        <v>Less than 100 Claims - lower validity</v>
      </c>
      <c r="F735" s="111" t="str">
        <f t="shared" si="34"/>
        <v>Less than 100 Claims - lower validity</v>
      </c>
      <c r="G735" s="111" t="str">
        <f t="shared" si="35"/>
        <v>More than 100 Claims  - higher validity</v>
      </c>
      <c r="H735" s="35" t="s">
        <v>2853</v>
      </c>
      <c r="I735" s="28">
        <v>49519</v>
      </c>
      <c r="J735" s="28" t="s">
        <v>79</v>
      </c>
      <c r="K735" s="28" t="s">
        <v>46</v>
      </c>
      <c r="L735" s="28">
        <v>4</v>
      </c>
      <c r="M735" s="31">
        <v>1819</v>
      </c>
      <c r="N735" s="32">
        <v>0.8</v>
      </c>
      <c r="O735" s="32">
        <v>0.6</v>
      </c>
      <c r="P735" s="47">
        <v>1.26</v>
      </c>
      <c r="Q735" s="33">
        <v>88.5</v>
      </c>
      <c r="R735" s="31">
        <v>54</v>
      </c>
      <c r="S735" s="32">
        <v>0.8</v>
      </c>
      <c r="T735" s="32">
        <v>0.5</v>
      </c>
      <c r="U735" s="47">
        <v>1.61</v>
      </c>
      <c r="V735" s="34">
        <v>11515</v>
      </c>
      <c r="W735" s="32">
        <v>1.6</v>
      </c>
      <c r="X735" s="32">
        <v>1.1000000000000001</v>
      </c>
      <c r="Y735" s="44">
        <v>1.41</v>
      </c>
      <c r="Z735" s="13"/>
    </row>
    <row r="736" spans="1:26" ht="29.1" customHeight="1" x14ac:dyDescent="0.35">
      <c r="A736" s="29" t="s">
        <v>2855</v>
      </c>
      <c r="B736" s="35" t="s">
        <v>2858</v>
      </c>
      <c r="C736" s="28" t="s">
        <v>2553</v>
      </c>
      <c r="D736" s="30" t="s">
        <v>2856</v>
      </c>
      <c r="E736" s="111" t="str">
        <f t="shared" si="33"/>
        <v>Less than 100 Claims - lower validity</v>
      </c>
      <c r="F736" s="111" t="str">
        <f t="shared" si="34"/>
        <v>Less than 100 Claims - lower validity</v>
      </c>
      <c r="G736" s="111" t="str">
        <f t="shared" si="35"/>
        <v>More than 100 Claims  - higher validity</v>
      </c>
      <c r="H736" s="28" t="s">
        <v>2857</v>
      </c>
      <c r="I736" s="28">
        <v>49783</v>
      </c>
      <c r="J736" s="28" t="s">
        <v>79</v>
      </c>
      <c r="K736" s="28" t="s">
        <v>46</v>
      </c>
      <c r="L736" s="28">
        <v>4</v>
      </c>
      <c r="M736" s="31">
        <v>185</v>
      </c>
      <c r="N736" s="32">
        <v>0.1</v>
      </c>
      <c r="O736" s="32">
        <v>0</v>
      </c>
      <c r="P736" s="47">
        <v>1.54</v>
      </c>
      <c r="Q736" s="33">
        <v>108.85</v>
      </c>
      <c r="R736" s="31" t="s">
        <v>8</v>
      </c>
      <c r="S736" s="31" t="s">
        <v>8</v>
      </c>
      <c r="T736" s="31" t="s">
        <v>8</v>
      </c>
      <c r="U736" s="47"/>
      <c r="V736" s="34" t="s">
        <v>8</v>
      </c>
      <c r="W736" s="31" t="s">
        <v>8</v>
      </c>
      <c r="X736" s="31" t="s">
        <v>8</v>
      </c>
      <c r="Y736" s="44"/>
      <c r="Z736" s="13"/>
    </row>
    <row r="737" spans="1:26" ht="29.1" customHeight="1" x14ac:dyDescent="0.35">
      <c r="A737" s="29" t="s">
        <v>2859</v>
      </c>
      <c r="B737" s="28" t="s">
        <v>2862</v>
      </c>
      <c r="C737" s="28" t="s">
        <v>2553</v>
      </c>
      <c r="D737" s="30" t="s">
        <v>2860</v>
      </c>
      <c r="E737" s="111" t="str">
        <f t="shared" si="33"/>
        <v>Less than 100 Claims - lower validity</v>
      </c>
      <c r="F737" s="111" t="str">
        <f t="shared" si="34"/>
        <v>Less than 100 Claims - lower validity</v>
      </c>
      <c r="G737" s="111" t="str">
        <f t="shared" si="35"/>
        <v>More than 100 Claims  - higher validity</v>
      </c>
      <c r="H737" s="28" t="s">
        <v>2861</v>
      </c>
      <c r="I737" s="28">
        <v>48054</v>
      </c>
      <c r="J737" s="28" t="s">
        <v>396</v>
      </c>
      <c r="K737" s="28" t="s">
        <v>46</v>
      </c>
      <c r="L737" s="28">
        <v>4</v>
      </c>
      <c r="M737" s="31">
        <v>1652</v>
      </c>
      <c r="N737" s="32">
        <v>0.8</v>
      </c>
      <c r="O737" s="32">
        <v>0.5</v>
      </c>
      <c r="P737" s="47">
        <v>1.48</v>
      </c>
      <c r="Q737" s="33">
        <v>106.1</v>
      </c>
      <c r="R737" s="31">
        <v>38</v>
      </c>
      <c r="S737" s="32">
        <v>0.4</v>
      </c>
      <c r="T737" s="32">
        <v>0.2</v>
      </c>
      <c r="U737" s="47">
        <v>1.69</v>
      </c>
      <c r="V737" s="34">
        <v>10380</v>
      </c>
      <c r="W737" s="32">
        <v>1.2</v>
      </c>
      <c r="X737" s="32">
        <v>0.8</v>
      </c>
      <c r="Y737" s="44">
        <v>1.54</v>
      </c>
      <c r="Z737" s="13"/>
    </row>
    <row r="738" spans="1:26" ht="29.1" customHeight="1" x14ac:dyDescent="0.35">
      <c r="A738" s="29" t="s">
        <v>2863</v>
      </c>
      <c r="B738" s="28" t="s">
        <v>1662</v>
      </c>
      <c r="C738" s="28" t="s">
        <v>2553</v>
      </c>
      <c r="D738" s="36" t="s">
        <v>2864</v>
      </c>
      <c r="E738" s="111" t="str">
        <f t="shared" si="33"/>
        <v>More than 100 Claims  - higher validity</v>
      </c>
      <c r="F738" s="111" t="str">
        <f t="shared" si="34"/>
        <v>More than 100 Claims  - higher validity</v>
      </c>
      <c r="G738" s="111" t="str">
        <f t="shared" si="35"/>
        <v>More than 100 Claims  - higher validity</v>
      </c>
      <c r="H738" s="28" t="s">
        <v>2865</v>
      </c>
      <c r="I738" s="28">
        <v>48135</v>
      </c>
      <c r="J738" s="35" t="s">
        <v>1647</v>
      </c>
      <c r="K738" s="28" t="s">
        <v>46</v>
      </c>
      <c r="L738" s="28">
        <v>3</v>
      </c>
      <c r="M738" s="31">
        <v>6788</v>
      </c>
      <c r="N738" s="32">
        <v>3.1</v>
      </c>
      <c r="O738" s="32">
        <v>2</v>
      </c>
      <c r="P738" s="47">
        <v>1.54</v>
      </c>
      <c r="Q738" s="33">
        <v>108.78</v>
      </c>
      <c r="R738" s="31">
        <v>311</v>
      </c>
      <c r="S738" s="32">
        <v>5.7</v>
      </c>
      <c r="T738" s="32">
        <v>3.5</v>
      </c>
      <c r="U738" s="47">
        <v>1.62</v>
      </c>
      <c r="V738" s="34">
        <v>11993</v>
      </c>
      <c r="W738" s="32">
        <v>8.8000000000000007</v>
      </c>
      <c r="X738" s="32">
        <v>5.5</v>
      </c>
      <c r="Y738" s="44">
        <v>1.59</v>
      </c>
      <c r="Z738" s="13"/>
    </row>
    <row r="739" spans="1:26" ht="29.1" customHeight="1" x14ac:dyDescent="0.35">
      <c r="A739" s="29" t="s">
        <v>2866</v>
      </c>
      <c r="B739" s="28" t="s">
        <v>1563</v>
      </c>
      <c r="C739" s="28" t="s">
        <v>2553</v>
      </c>
      <c r="D739" s="30" t="s">
        <v>2867</v>
      </c>
      <c r="E739" s="111" t="str">
        <f t="shared" si="33"/>
        <v>More than 100 Claims  - higher validity</v>
      </c>
      <c r="F739" s="111" t="str">
        <f t="shared" si="34"/>
        <v>More than 100 Claims  - higher validity</v>
      </c>
      <c r="G739" s="111" t="str">
        <f t="shared" si="35"/>
        <v>More than 100 Claims  - higher validity</v>
      </c>
      <c r="H739" s="35" t="s">
        <v>2868</v>
      </c>
      <c r="I739" s="28">
        <v>48307</v>
      </c>
      <c r="J739" s="28" t="s">
        <v>396</v>
      </c>
      <c r="K739" s="28" t="s">
        <v>46</v>
      </c>
      <c r="L739" s="28">
        <v>4</v>
      </c>
      <c r="M739" s="31">
        <v>16568</v>
      </c>
      <c r="N739" s="32">
        <v>6.5</v>
      </c>
      <c r="O739" s="32">
        <v>6</v>
      </c>
      <c r="P739" s="47">
        <v>1.08</v>
      </c>
      <c r="Q739" s="33">
        <v>79.34</v>
      </c>
      <c r="R739" s="31">
        <v>989</v>
      </c>
      <c r="S739" s="32">
        <v>13.7</v>
      </c>
      <c r="T739" s="32">
        <v>9.9</v>
      </c>
      <c r="U739" s="47">
        <v>1.38</v>
      </c>
      <c r="V739" s="34">
        <v>9684</v>
      </c>
      <c r="W739" s="32">
        <v>20.2</v>
      </c>
      <c r="X739" s="32">
        <v>16</v>
      </c>
      <c r="Y739" s="44">
        <v>1.26</v>
      </c>
      <c r="Z739" s="13"/>
    </row>
    <row r="740" spans="1:26" ht="29.1" customHeight="1" x14ac:dyDescent="0.35">
      <c r="A740" s="29" t="s">
        <v>2869</v>
      </c>
      <c r="B740" s="28" t="s">
        <v>2872</v>
      </c>
      <c r="C740" s="28" t="s">
        <v>2553</v>
      </c>
      <c r="D740" s="30" t="s">
        <v>2870</v>
      </c>
      <c r="E740" s="111" t="str">
        <f t="shared" si="33"/>
        <v>More than 100 Claims  - higher validity</v>
      </c>
      <c r="F740" s="111" t="str">
        <f t="shared" si="34"/>
        <v>More than 100 Claims  - higher validity</v>
      </c>
      <c r="G740" s="111" t="str">
        <f t="shared" si="35"/>
        <v>More than 100 Claims  - higher validity</v>
      </c>
      <c r="H740" s="28" t="s">
        <v>2871</v>
      </c>
      <c r="I740" s="28">
        <v>48118</v>
      </c>
      <c r="J740" s="28" t="s">
        <v>429</v>
      </c>
      <c r="K740" s="28" t="s">
        <v>46</v>
      </c>
      <c r="L740" s="28">
        <v>5</v>
      </c>
      <c r="M740" s="31">
        <v>4921</v>
      </c>
      <c r="N740" s="32">
        <v>2.7</v>
      </c>
      <c r="O740" s="32">
        <v>2.1</v>
      </c>
      <c r="P740" s="47">
        <v>1.25</v>
      </c>
      <c r="Q740" s="33">
        <v>91.59</v>
      </c>
      <c r="R740" s="31">
        <v>141</v>
      </c>
      <c r="S740" s="32">
        <v>2.2000000000000002</v>
      </c>
      <c r="T740" s="32">
        <v>1.1000000000000001</v>
      </c>
      <c r="U740" s="47">
        <v>1.93</v>
      </c>
      <c r="V740" s="34">
        <v>11880</v>
      </c>
      <c r="W740" s="32">
        <v>4.8</v>
      </c>
      <c r="X740" s="32">
        <v>3.3</v>
      </c>
      <c r="Y740" s="44">
        <v>1.49</v>
      </c>
      <c r="Z740" s="13"/>
    </row>
    <row r="741" spans="1:26" ht="29.1" customHeight="1" x14ac:dyDescent="0.35">
      <c r="A741" s="29" t="s">
        <v>2873</v>
      </c>
      <c r="B741" s="28" t="s">
        <v>2820</v>
      </c>
      <c r="C741" s="28" t="s">
        <v>2553</v>
      </c>
      <c r="D741" s="30" t="s">
        <v>2874</v>
      </c>
      <c r="E741" s="111" t="str">
        <f t="shared" si="33"/>
        <v>Less than 100 Claims - lower validity</v>
      </c>
      <c r="F741" s="111" t="str">
        <f t="shared" si="34"/>
        <v>Less than 100 Claims - lower validity</v>
      </c>
      <c r="G741" s="111" t="str">
        <f t="shared" si="35"/>
        <v>More than 100 Claims  - higher validity</v>
      </c>
      <c r="H741" s="35" t="s">
        <v>2875</v>
      </c>
      <c r="I741" s="28">
        <v>48091</v>
      </c>
      <c r="J741" s="35" t="s">
        <v>2171</v>
      </c>
      <c r="K741" s="28" t="s">
        <v>46</v>
      </c>
      <c r="L741" s="28" t="s">
        <v>140</v>
      </c>
      <c r="M741" s="31">
        <v>141</v>
      </c>
      <c r="N741" s="32">
        <v>0.8</v>
      </c>
      <c r="O741" s="32">
        <v>0.4</v>
      </c>
      <c r="P741" s="47">
        <v>2.21</v>
      </c>
      <c r="Q741" s="33">
        <v>158.65</v>
      </c>
      <c r="R741" s="31" t="s">
        <v>8</v>
      </c>
      <c r="S741" s="31" t="s">
        <v>8</v>
      </c>
      <c r="T741" s="31" t="s">
        <v>8</v>
      </c>
      <c r="U741" s="47"/>
      <c r="V741" s="34" t="s">
        <v>8</v>
      </c>
      <c r="W741" s="31" t="s">
        <v>8</v>
      </c>
      <c r="X741" s="31" t="s">
        <v>8</v>
      </c>
      <c r="Y741" s="44"/>
      <c r="Z741" s="13"/>
    </row>
    <row r="742" spans="1:26" ht="29.1" customHeight="1" x14ac:dyDescent="0.35">
      <c r="A742" s="29" t="s">
        <v>2876</v>
      </c>
      <c r="B742" s="28" t="s">
        <v>2879</v>
      </c>
      <c r="C742" s="28" t="s">
        <v>2553</v>
      </c>
      <c r="D742" s="30" t="s">
        <v>2877</v>
      </c>
      <c r="E742" s="111" t="str">
        <f t="shared" si="33"/>
        <v>More than 100 Claims  - higher validity</v>
      </c>
      <c r="F742" s="111" t="str">
        <f t="shared" si="34"/>
        <v>More than 100 Claims  - higher validity</v>
      </c>
      <c r="G742" s="111" t="str">
        <f t="shared" si="35"/>
        <v>More than 100 Claims  - higher validity</v>
      </c>
      <c r="H742" s="35" t="s">
        <v>2878</v>
      </c>
      <c r="I742" s="28">
        <v>48085</v>
      </c>
      <c r="J742" s="28" t="s">
        <v>2589</v>
      </c>
      <c r="K742" s="28" t="s">
        <v>46</v>
      </c>
      <c r="L742" s="28">
        <v>4</v>
      </c>
      <c r="M742" s="31">
        <v>54350</v>
      </c>
      <c r="N742" s="32">
        <v>29.4</v>
      </c>
      <c r="O742" s="32">
        <v>21.6</v>
      </c>
      <c r="P742" s="47">
        <v>1.36</v>
      </c>
      <c r="Q742" s="33">
        <v>100.38</v>
      </c>
      <c r="R742" s="31">
        <v>4257</v>
      </c>
      <c r="S742" s="32">
        <v>51.1</v>
      </c>
      <c r="T742" s="32">
        <v>32.1</v>
      </c>
      <c r="U742" s="47">
        <v>1.59</v>
      </c>
      <c r="V742" s="34">
        <v>10136</v>
      </c>
      <c r="W742" s="32">
        <v>80.5</v>
      </c>
      <c r="X742" s="32">
        <v>53.7</v>
      </c>
      <c r="Y742" s="44">
        <v>1.5</v>
      </c>
      <c r="Z742" s="13"/>
    </row>
    <row r="743" spans="1:26" ht="29.1" customHeight="1" x14ac:dyDescent="0.35">
      <c r="A743" s="29" t="s">
        <v>2880</v>
      </c>
      <c r="B743" s="28" t="s">
        <v>2883</v>
      </c>
      <c r="C743" s="28" t="s">
        <v>2553</v>
      </c>
      <c r="D743" s="30" t="s">
        <v>2881</v>
      </c>
      <c r="E743" s="111" t="str">
        <f t="shared" si="33"/>
        <v>More than 100 Claims  - higher validity</v>
      </c>
      <c r="F743" s="111" t="str">
        <f t="shared" si="34"/>
        <v>More than 100 Claims  - higher validity</v>
      </c>
      <c r="G743" s="111" t="str">
        <f t="shared" si="35"/>
        <v>More than 100 Claims  - higher validity</v>
      </c>
      <c r="H743" s="35" t="s">
        <v>2882</v>
      </c>
      <c r="I743" s="28">
        <v>48180</v>
      </c>
      <c r="J743" s="28" t="s">
        <v>2589</v>
      </c>
      <c r="K743" s="28" t="s">
        <v>46</v>
      </c>
      <c r="L743" s="28">
        <v>3</v>
      </c>
      <c r="M743" s="31">
        <v>7418</v>
      </c>
      <c r="N743" s="32">
        <v>3.3</v>
      </c>
      <c r="O743" s="32">
        <v>2</v>
      </c>
      <c r="P743" s="47">
        <v>1.66</v>
      </c>
      <c r="Q743" s="33">
        <v>118.28</v>
      </c>
      <c r="R743" s="31">
        <v>232</v>
      </c>
      <c r="S743" s="32">
        <v>3.4</v>
      </c>
      <c r="T743" s="32">
        <v>2</v>
      </c>
      <c r="U743" s="47">
        <v>1.72</v>
      </c>
      <c r="V743" s="34">
        <v>12007</v>
      </c>
      <c r="W743" s="32">
        <v>6.7</v>
      </c>
      <c r="X743" s="32">
        <v>4</v>
      </c>
      <c r="Y743" s="44">
        <v>1.69</v>
      </c>
      <c r="Z743" s="13"/>
    </row>
    <row r="744" spans="1:26" ht="43.15" customHeight="1" x14ac:dyDescent="0.35">
      <c r="A744" s="29" t="s">
        <v>2884</v>
      </c>
      <c r="B744" s="28" t="s">
        <v>2601</v>
      </c>
      <c r="C744" s="28" t="s">
        <v>2553</v>
      </c>
      <c r="D744" s="30" t="s">
        <v>2885</v>
      </c>
      <c r="E744" s="111" t="str">
        <f t="shared" si="33"/>
        <v>More than 100 Claims  - higher validity</v>
      </c>
      <c r="F744" s="111" t="str">
        <f t="shared" si="34"/>
        <v>More than 100 Claims  - higher validity</v>
      </c>
      <c r="G744" s="111" t="str">
        <f t="shared" si="35"/>
        <v>More than 100 Claims  - higher validity</v>
      </c>
      <c r="H744" s="35" t="s">
        <v>2886</v>
      </c>
      <c r="I744" s="28">
        <v>48201</v>
      </c>
      <c r="J744" s="35" t="s">
        <v>496</v>
      </c>
      <c r="K744" s="28" t="s">
        <v>46</v>
      </c>
      <c r="L744" s="28">
        <v>2</v>
      </c>
      <c r="M744" s="31">
        <v>4309</v>
      </c>
      <c r="N744" s="32">
        <v>2.4</v>
      </c>
      <c r="O744" s="32">
        <v>1</v>
      </c>
      <c r="P744" s="47">
        <v>2.42</v>
      </c>
      <c r="Q744" s="33">
        <v>171.75</v>
      </c>
      <c r="R744" s="31">
        <v>185</v>
      </c>
      <c r="S744" s="32">
        <v>5.5</v>
      </c>
      <c r="T744" s="32">
        <v>2.8</v>
      </c>
      <c r="U744" s="47">
        <v>2</v>
      </c>
      <c r="V744" s="34">
        <v>17610</v>
      </c>
      <c r="W744" s="32">
        <v>7.9</v>
      </c>
      <c r="X744" s="32">
        <v>3.7</v>
      </c>
      <c r="Y744" s="44">
        <v>2.11</v>
      </c>
      <c r="Z744" s="13"/>
    </row>
    <row r="745" spans="1:26" ht="14.1" customHeight="1" x14ac:dyDescent="0.35">
      <c r="A745" s="29" t="s">
        <v>2887</v>
      </c>
      <c r="B745" s="28" t="s">
        <v>2676</v>
      </c>
      <c r="C745" s="28" t="s">
        <v>2553</v>
      </c>
      <c r="D745" s="36" t="s">
        <v>2888</v>
      </c>
      <c r="E745" s="111" t="str">
        <f t="shared" si="33"/>
        <v>Less than 100 Claims - lower validity</v>
      </c>
      <c r="F745" s="111" t="str">
        <f t="shared" si="34"/>
        <v>Less than 100 Claims - lower validity</v>
      </c>
      <c r="G745" s="111" t="str">
        <f t="shared" si="35"/>
        <v>Less than 100 Claims - lower validity</v>
      </c>
      <c r="H745" s="28" t="s">
        <v>2889</v>
      </c>
      <c r="I745" s="28">
        <v>48603</v>
      </c>
      <c r="J745" s="28" t="s">
        <v>79</v>
      </c>
      <c r="K745" s="28" t="s">
        <v>46</v>
      </c>
      <c r="L745" s="28" t="s">
        <v>140</v>
      </c>
      <c r="M745" s="31" t="s">
        <v>8</v>
      </c>
      <c r="N745" s="31" t="s">
        <v>8</v>
      </c>
      <c r="O745" s="31" t="s">
        <v>8</v>
      </c>
      <c r="P745" s="47"/>
      <c r="Q745" s="34" t="s">
        <v>8</v>
      </c>
      <c r="R745" s="31">
        <v>37</v>
      </c>
      <c r="S745" s="32">
        <v>0.2</v>
      </c>
      <c r="T745" s="32">
        <v>0.5</v>
      </c>
      <c r="U745" s="47">
        <v>0.36</v>
      </c>
      <c r="V745" s="34">
        <v>4943</v>
      </c>
      <c r="W745" s="31" t="s">
        <v>8</v>
      </c>
      <c r="X745" s="31" t="s">
        <v>8</v>
      </c>
      <c r="Y745" s="44"/>
      <c r="Z745" s="13"/>
    </row>
    <row r="746" spans="1:26" ht="29.1" customHeight="1" x14ac:dyDescent="0.35">
      <c r="A746" s="29" t="s">
        <v>2890</v>
      </c>
      <c r="B746" s="35" t="s">
        <v>2893</v>
      </c>
      <c r="C746" s="28" t="s">
        <v>2553</v>
      </c>
      <c r="D746" s="30" t="s">
        <v>2891</v>
      </c>
      <c r="E746" s="111" t="str">
        <f t="shared" si="33"/>
        <v>More than 100 Claims  - higher validity</v>
      </c>
      <c r="F746" s="111" t="str">
        <f t="shared" si="34"/>
        <v>More than 100 Claims  - higher validity</v>
      </c>
      <c r="G746" s="111" t="str">
        <f t="shared" si="35"/>
        <v>More than 100 Claims  - higher validity</v>
      </c>
      <c r="H746" s="35" t="s">
        <v>2892</v>
      </c>
      <c r="I746" s="28">
        <v>48382</v>
      </c>
      <c r="J746" s="35" t="s">
        <v>496</v>
      </c>
      <c r="K746" s="28" t="s">
        <v>46</v>
      </c>
      <c r="L746" s="28">
        <v>2</v>
      </c>
      <c r="M746" s="31">
        <v>8744</v>
      </c>
      <c r="N746" s="32">
        <v>6.3</v>
      </c>
      <c r="O746" s="32">
        <v>4.0999999999999996</v>
      </c>
      <c r="P746" s="47">
        <v>1.51</v>
      </c>
      <c r="Q746" s="33">
        <v>111.6</v>
      </c>
      <c r="R746" s="31">
        <v>585</v>
      </c>
      <c r="S746" s="32">
        <v>9.1999999999999993</v>
      </c>
      <c r="T746" s="32">
        <v>4.8</v>
      </c>
      <c r="U746" s="47">
        <v>1.92</v>
      </c>
      <c r="V746" s="34">
        <v>12936</v>
      </c>
      <c r="W746" s="32">
        <v>15.5</v>
      </c>
      <c r="X746" s="32">
        <v>8.9</v>
      </c>
      <c r="Y746" s="44">
        <v>1.73</v>
      </c>
      <c r="Z746" s="13"/>
    </row>
    <row r="747" spans="1:26" ht="29.1" customHeight="1" x14ac:dyDescent="0.35">
      <c r="A747" s="29" t="s">
        <v>2894</v>
      </c>
      <c r="B747" s="28" t="s">
        <v>55</v>
      </c>
      <c r="C747" s="28" t="s">
        <v>2553</v>
      </c>
      <c r="D747" s="36" t="s">
        <v>2895</v>
      </c>
      <c r="E747" s="111" t="str">
        <f t="shared" si="33"/>
        <v>Less than 100 Claims - lower validity</v>
      </c>
      <c r="F747" s="111" t="str">
        <f t="shared" si="34"/>
        <v>More than 100 Claims  - higher validity</v>
      </c>
      <c r="G747" s="111" t="str">
        <f t="shared" si="35"/>
        <v>Less than 100 Claims - lower validity</v>
      </c>
      <c r="H747" s="35" t="s">
        <v>2896</v>
      </c>
      <c r="I747" s="28">
        <v>48116</v>
      </c>
      <c r="J747" s="28" t="s">
        <v>396</v>
      </c>
      <c r="K747" s="28" t="s">
        <v>46</v>
      </c>
      <c r="L747" s="28" t="s">
        <v>140</v>
      </c>
      <c r="M747" s="31" t="s">
        <v>8</v>
      </c>
      <c r="N747" s="31" t="s">
        <v>8</v>
      </c>
      <c r="O747" s="31" t="s">
        <v>8</v>
      </c>
      <c r="P747" s="47"/>
      <c r="Q747" s="34" t="s">
        <v>8</v>
      </c>
      <c r="R747" s="31">
        <v>307</v>
      </c>
      <c r="S747" s="32">
        <v>1.4</v>
      </c>
      <c r="T747" s="32">
        <v>1.3</v>
      </c>
      <c r="U747" s="47">
        <v>1.08</v>
      </c>
      <c r="V747" s="34">
        <v>6307</v>
      </c>
      <c r="W747" s="31" t="s">
        <v>8</v>
      </c>
      <c r="X747" s="31" t="s">
        <v>8</v>
      </c>
      <c r="Y747" s="44"/>
      <c r="Z747" s="13"/>
    </row>
    <row r="748" spans="1:26" ht="29.1" customHeight="1" x14ac:dyDescent="0.35">
      <c r="A748" s="29" t="s">
        <v>2897</v>
      </c>
      <c r="B748" s="28" t="s">
        <v>2601</v>
      </c>
      <c r="C748" s="28" t="s">
        <v>2553</v>
      </c>
      <c r="D748" s="30" t="s">
        <v>2898</v>
      </c>
      <c r="E748" s="111" t="str">
        <f t="shared" si="33"/>
        <v>More than 100 Claims  - higher validity</v>
      </c>
      <c r="F748" s="111" t="str">
        <f t="shared" si="34"/>
        <v>More than 100 Claims  - higher validity</v>
      </c>
      <c r="G748" s="111" t="str">
        <f t="shared" si="35"/>
        <v>More than 100 Claims  - higher validity</v>
      </c>
      <c r="H748" s="28" t="s">
        <v>2899</v>
      </c>
      <c r="I748" s="28">
        <v>48201</v>
      </c>
      <c r="J748" s="28" t="s">
        <v>79</v>
      </c>
      <c r="K748" s="28" t="s">
        <v>46</v>
      </c>
      <c r="L748" s="28">
        <v>3</v>
      </c>
      <c r="M748" s="31">
        <v>7851</v>
      </c>
      <c r="N748" s="32">
        <v>7.5</v>
      </c>
      <c r="O748" s="32">
        <v>2.2999999999999998</v>
      </c>
      <c r="P748" s="47">
        <v>3.22</v>
      </c>
      <c r="Q748" s="33">
        <v>228.67</v>
      </c>
      <c r="R748" s="31">
        <v>171</v>
      </c>
      <c r="S748" s="32">
        <v>5.4</v>
      </c>
      <c r="T748" s="32">
        <v>2.9</v>
      </c>
      <c r="U748" s="47">
        <v>1.89</v>
      </c>
      <c r="V748" s="34">
        <v>12406</v>
      </c>
      <c r="W748" s="32">
        <v>12.9</v>
      </c>
      <c r="X748" s="32">
        <v>5.2</v>
      </c>
      <c r="Y748" s="44">
        <v>2.48</v>
      </c>
      <c r="Z748" s="13"/>
    </row>
    <row r="749" spans="1:26" ht="29.1" customHeight="1" x14ac:dyDescent="0.35">
      <c r="A749" s="29" t="s">
        <v>2900</v>
      </c>
      <c r="B749" s="28" t="s">
        <v>2584</v>
      </c>
      <c r="C749" s="28" t="s">
        <v>2553</v>
      </c>
      <c r="D749" s="30" t="s">
        <v>2901</v>
      </c>
      <c r="E749" s="111" t="str">
        <f t="shared" si="33"/>
        <v>Less than 100 Claims - lower validity</v>
      </c>
      <c r="F749" s="111" t="str">
        <f t="shared" si="34"/>
        <v>Less than 100 Claims - lower validity</v>
      </c>
      <c r="G749" s="111" t="str">
        <f t="shared" si="35"/>
        <v>More than 100 Claims  - higher validity</v>
      </c>
      <c r="H749" s="35" t="s">
        <v>2902</v>
      </c>
      <c r="I749" s="28">
        <v>48075</v>
      </c>
      <c r="J749" s="28" t="s">
        <v>79</v>
      </c>
      <c r="K749" s="28" t="s">
        <v>46</v>
      </c>
      <c r="L749" s="28" t="s">
        <v>140</v>
      </c>
      <c r="M749" s="31">
        <v>1465</v>
      </c>
      <c r="N749" s="32">
        <v>2.1</v>
      </c>
      <c r="O749" s="32">
        <v>1.3</v>
      </c>
      <c r="P749" s="47">
        <v>1.57</v>
      </c>
      <c r="Q749" s="33">
        <v>114.59</v>
      </c>
      <c r="R749" s="31">
        <v>23</v>
      </c>
      <c r="S749" s="32">
        <v>0.3</v>
      </c>
      <c r="T749" s="32">
        <v>0.3</v>
      </c>
      <c r="U749" s="47">
        <v>1.02</v>
      </c>
      <c r="V749" s="34">
        <v>6297</v>
      </c>
      <c r="W749" s="32">
        <v>2.4</v>
      </c>
      <c r="X749" s="32">
        <v>1.6</v>
      </c>
      <c r="Y749" s="44">
        <v>1.48</v>
      </c>
      <c r="Z749" s="13"/>
    </row>
    <row r="750" spans="1:26" ht="29.1" customHeight="1" x14ac:dyDescent="0.35">
      <c r="A750" s="29" t="s">
        <v>2903</v>
      </c>
      <c r="B750" s="35" t="s">
        <v>2906</v>
      </c>
      <c r="C750" s="28" t="s">
        <v>2553</v>
      </c>
      <c r="D750" s="30" t="s">
        <v>2904</v>
      </c>
      <c r="E750" s="111" t="str">
        <f t="shared" si="33"/>
        <v>More than 100 Claims  - higher validity</v>
      </c>
      <c r="F750" s="111" t="str">
        <f t="shared" si="34"/>
        <v>More than 100 Claims  - higher validity</v>
      </c>
      <c r="G750" s="111" t="str">
        <f t="shared" si="35"/>
        <v>More than 100 Claims  - higher validity</v>
      </c>
      <c r="H750" s="35" t="s">
        <v>2905</v>
      </c>
      <c r="I750" s="28">
        <v>48322</v>
      </c>
      <c r="J750" s="35" t="s">
        <v>2646</v>
      </c>
      <c r="K750" s="28" t="s">
        <v>46</v>
      </c>
      <c r="L750" s="28">
        <v>2</v>
      </c>
      <c r="M750" s="31">
        <v>12088</v>
      </c>
      <c r="N750" s="32">
        <v>6.8</v>
      </c>
      <c r="O750" s="32">
        <v>4.4000000000000004</v>
      </c>
      <c r="P750" s="47">
        <v>1.55</v>
      </c>
      <c r="Q750" s="33">
        <v>114.1</v>
      </c>
      <c r="R750" s="31">
        <v>1005</v>
      </c>
      <c r="S750" s="32">
        <v>9.5</v>
      </c>
      <c r="T750" s="32">
        <v>6.2</v>
      </c>
      <c r="U750" s="47">
        <v>1.53</v>
      </c>
      <c r="V750" s="34">
        <v>9535</v>
      </c>
      <c r="W750" s="32">
        <v>16.3</v>
      </c>
      <c r="X750" s="32">
        <v>10.6</v>
      </c>
      <c r="Y750" s="44">
        <v>1.54</v>
      </c>
      <c r="Z750" s="13"/>
    </row>
    <row r="751" spans="1:26" ht="29.1" customHeight="1" x14ac:dyDescent="0.35">
      <c r="A751" s="29" t="s">
        <v>2907</v>
      </c>
      <c r="B751" s="28" t="s">
        <v>2910</v>
      </c>
      <c r="C751" s="28" t="s">
        <v>2553</v>
      </c>
      <c r="D751" s="30" t="s">
        <v>2908</v>
      </c>
      <c r="E751" s="111" t="str">
        <f t="shared" si="33"/>
        <v>Less than 100 Claims - lower validity</v>
      </c>
      <c r="F751" s="111" t="str">
        <f t="shared" si="34"/>
        <v>Less than 100 Claims - lower validity</v>
      </c>
      <c r="G751" s="111" t="str">
        <f t="shared" si="35"/>
        <v>Less than 100 Claims - lower validity</v>
      </c>
      <c r="H751" s="28" t="s">
        <v>2909</v>
      </c>
      <c r="I751" s="28">
        <v>49660</v>
      </c>
      <c r="J751" s="28" t="s">
        <v>2663</v>
      </c>
      <c r="K751" s="28" t="s">
        <v>46</v>
      </c>
      <c r="L751" s="28">
        <v>4</v>
      </c>
      <c r="M751" s="31">
        <v>30</v>
      </c>
      <c r="N751" s="32">
        <v>0</v>
      </c>
      <c r="O751" s="32">
        <v>0</v>
      </c>
      <c r="P751" s="47">
        <v>2.72</v>
      </c>
      <c r="Q751" s="33">
        <v>192.12</v>
      </c>
      <c r="R751" s="31" t="s">
        <v>8</v>
      </c>
      <c r="S751" s="31" t="s">
        <v>8</v>
      </c>
      <c r="T751" s="31" t="s">
        <v>8</v>
      </c>
      <c r="U751" s="47"/>
      <c r="V751" s="34" t="s">
        <v>8</v>
      </c>
      <c r="W751" s="31" t="s">
        <v>8</v>
      </c>
      <c r="X751" s="31" t="s">
        <v>8</v>
      </c>
      <c r="Y751" s="44"/>
      <c r="Z751" s="13"/>
    </row>
    <row r="752" spans="1:26" ht="29.1" customHeight="1" x14ac:dyDescent="0.35">
      <c r="A752" s="29" t="s">
        <v>2911</v>
      </c>
      <c r="B752" s="28" t="s">
        <v>1574</v>
      </c>
      <c r="C752" s="28" t="s">
        <v>2553</v>
      </c>
      <c r="D752" s="30" t="s">
        <v>2912</v>
      </c>
      <c r="E752" s="111" t="str">
        <f t="shared" si="33"/>
        <v>Less than 100 Claims - lower validity</v>
      </c>
      <c r="F752" s="111" t="str">
        <f t="shared" si="34"/>
        <v>Less than 100 Claims - lower validity</v>
      </c>
      <c r="G752" s="111" t="str">
        <f t="shared" si="35"/>
        <v>More than 100 Claims  - higher validity</v>
      </c>
      <c r="H752" s="28" t="s">
        <v>2913</v>
      </c>
      <c r="I752" s="28">
        <v>49635</v>
      </c>
      <c r="J752" s="28" t="s">
        <v>2663</v>
      </c>
      <c r="K752" s="28" t="s">
        <v>236</v>
      </c>
      <c r="L752" s="28" t="s">
        <v>140</v>
      </c>
      <c r="M752" s="31">
        <v>131</v>
      </c>
      <c r="N752" s="32">
        <v>0.1</v>
      </c>
      <c r="O752" s="32">
        <v>0.1</v>
      </c>
      <c r="P752" s="47">
        <v>1.32</v>
      </c>
      <c r="Q752" s="33">
        <v>269.93</v>
      </c>
      <c r="R752" s="31" t="s">
        <v>8</v>
      </c>
      <c r="S752" s="31" t="s">
        <v>8</v>
      </c>
      <c r="T752" s="31" t="s">
        <v>8</v>
      </c>
      <c r="U752" s="47"/>
      <c r="V752" s="34" t="s">
        <v>8</v>
      </c>
      <c r="W752" s="31" t="s">
        <v>8</v>
      </c>
      <c r="X752" s="31" t="s">
        <v>8</v>
      </c>
      <c r="Y752" s="44"/>
      <c r="Z752" s="13"/>
    </row>
    <row r="753" spans="1:26" ht="29.1" customHeight="1" x14ac:dyDescent="0.35">
      <c r="A753" s="29" t="s">
        <v>2914</v>
      </c>
      <c r="B753" s="28" t="s">
        <v>2917</v>
      </c>
      <c r="C753" s="28" t="s">
        <v>2553</v>
      </c>
      <c r="D753" s="30" t="s">
        <v>2915</v>
      </c>
      <c r="E753" s="111" t="str">
        <f t="shared" si="33"/>
        <v>Less than 100 Claims - lower validity</v>
      </c>
      <c r="F753" s="111" t="str">
        <f t="shared" si="34"/>
        <v>Less than 100 Claims - lower validity</v>
      </c>
      <c r="G753" s="111" t="str">
        <f t="shared" si="35"/>
        <v>More than 100 Claims  - higher validity</v>
      </c>
      <c r="H753" s="28" t="s">
        <v>2916</v>
      </c>
      <c r="I753" s="28">
        <v>49646</v>
      </c>
      <c r="J753" s="28" t="s">
        <v>2663</v>
      </c>
      <c r="K753" s="28" t="s">
        <v>236</v>
      </c>
      <c r="L753" s="28" t="s">
        <v>140</v>
      </c>
      <c r="M753" s="31">
        <v>147</v>
      </c>
      <c r="N753" s="32">
        <v>0.1</v>
      </c>
      <c r="O753" s="32">
        <v>0.1</v>
      </c>
      <c r="P753" s="47">
        <v>1.41</v>
      </c>
      <c r="Q753" s="33">
        <v>185.78</v>
      </c>
      <c r="R753" s="31" t="s">
        <v>8</v>
      </c>
      <c r="S753" s="31" t="s">
        <v>8</v>
      </c>
      <c r="T753" s="31" t="s">
        <v>8</v>
      </c>
      <c r="U753" s="47"/>
      <c r="V753" s="34" t="s">
        <v>8</v>
      </c>
      <c r="W753" s="31" t="s">
        <v>8</v>
      </c>
      <c r="X753" s="31" t="s">
        <v>8</v>
      </c>
      <c r="Y753" s="44"/>
      <c r="Z753" s="13"/>
    </row>
    <row r="754" spans="1:26" ht="29.1" customHeight="1" x14ac:dyDescent="0.35">
      <c r="A754" s="29" t="s">
        <v>2918</v>
      </c>
      <c r="B754" s="28" t="s">
        <v>2921</v>
      </c>
      <c r="C754" s="28" t="s">
        <v>2553</v>
      </c>
      <c r="D754" s="30" t="s">
        <v>2919</v>
      </c>
      <c r="E754" s="111" t="str">
        <f t="shared" si="33"/>
        <v>Less than 100 Claims - lower validity</v>
      </c>
      <c r="F754" s="111" t="str">
        <f t="shared" si="34"/>
        <v>Less than 100 Claims - lower validity</v>
      </c>
      <c r="G754" s="111" t="str">
        <f t="shared" si="35"/>
        <v>Less than 100 Claims - lower validity</v>
      </c>
      <c r="H754" s="28" t="s">
        <v>2920</v>
      </c>
      <c r="I754" s="28">
        <v>49854</v>
      </c>
      <c r="J754" s="28" t="s">
        <v>235</v>
      </c>
      <c r="K754" s="28" t="s">
        <v>236</v>
      </c>
      <c r="L754" s="28">
        <v>4</v>
      </c>
      <c r="M754" s="31">
        <v>33</v>
      </c>
      <c r="N754" s="32">
        <v>0</v>
      </c>
      <c r="O754" s="32">
        <v>0</v>
      </c>
      <c r="P754" s="47">
        <v>1.01</v>
      </c>
      <c r="Q754" s="33">
        <v>227.61</v>
      </c>
      <c r="R754" s="31" t="s">
        <v>8</v>
      </c>
      <c r="S754" s="31" t="s">
        <v>8</v>
      </c>
      <c r="T754" s="31" t="s">
        <v>8</v>
      </c>
      <c r="U754" s="47"/>
      <c r="V754" s="34" t="s">
        <v>8</v>
      </c>
      <c r="W754" s="31" t="s">
        <v>8</v>
      </c>
      <c r="X754" s="31" t="s">
        <v>8</v>
      </c>
      <c r="Y754" s="44"/>
      <c r="Z754" s="13"/>
    </row>
    <row r="755" spans="1:26" ht="29.1" customHeight="1" x14ac:dyDescent="0.35">
      <c r="A755" s="29" t="s">
        <v>2922</v>
      </c>
      <c r="B755" s="28" t="s">
        <v>2925</v>
      </c>
      <c r="C755" s="28" t="s">
        <v>2553</v>
      </c>
      <c r="D755" s="30" t="s">
        <v>2923</v>
      </c>
      <c r="E755" s="111" t="str">
        <f t="shared" si="33"/>
        <v>Less than 100 Claims - lower validity</v>
      </c>
      <c r="F755" s="111" t="str">
        <f t="shared" si="34"/>
        <v>Less than 100 Claims - lower validity</v>
      </c>
      <c r="G755" s="111" t="str">
        <f t="shared" si="35"/>
        <v>Less than 100 Claims - lower validity</v>
      </c>
      <c r="H755" s="28" t="s">
        <v>2924</v>
      </c>
      <c r="I755" s="28">
        <v>49868</v>
      </c>
      <c r="J755" s="28" t="s">
        <v>235</v>
      </c>
      <c r="K755" s="28" t="s">
        <v>236</v>
      </c>
      <c r="L755" s="28">
        <v>3</v>
      </c>
      <c r="M755" s="31">
        <v>63</v>
      </c>
      <c r="N755" s="32">
        <v>0.1</v>
      </c>
      <c r="O755" s="32">
        <v>0</v>
      </c>
      <c r="P755" s="47">
        <v>1.18</v>
      </c>
      <c r="Q755" s="33">
        <v>300.86</v>
      </c>
      <c r="R755" s="31" t="s">
        <v>8</v>
      </c>
      <c r="S755" s="31" t="s">
        <v>8</v>
      </c>
      <c r="T755" s="31" t="s">
        <v>8</v>
      </c>
      <c r="U755" s="47"/>
      <c r="V755" s="34" t="s">
        <v>8</v>
      </c>
      <c r="W755" s="31" t="s">
        <v>8</v>
      </c>
      <c r="X755" s="31" t="s">
        <v>8</v>
      </c>
      <c r="Y755" s="44"/>
      <c r="Z755" s="13"/>
    </row>
    <row r="756" spans="1:26" ht="29.1" customHeight="1" x14ac:dyDescent="0.35">
      <c r="A756" s="29" t="s">
        <v>2926</v>
      </c>
      <c r="B756" s="28" t="s">
        <v>2929</v>
      </c>
      <c r="C756" s="28" t="s">
        <v>2553</v>
      </c>
      <c r="D756" s="30" t="s">
        <v>2927</v>
      </c>
      <c r="E756" s="111" t="str">
        <f t="shared" si="33"/>
        <v>Less than 100 Claims - lower validity</v>
      </c>
      <c r="F756" s="111" t="str">
        <f t="shared" si="34"/>
        <v>Less than 100 Claims - lower validity</v>
      </c>
      <c r="G756" s="111" t="str">
        <f t="shared" si="35"/>
        <v>More than 100 Claims  - higher validity</v>
      </c>
      <c r="H756" s="28" t="s">
        <v>2928</v>
      </c>
      <c r="I756" s="28">
        <v>48658</v>
      </c>
      <c r="J756" s="28" t="s">
        <v>396</v>
      </c>
      <c r="K756" s="28" t="s">
        <v>236</v>
      </c>
      <c r="L756" s="28">
        <v>4</v>
      </c>
      <c r="M756" s="31">
        <v>289</v>
      </c>
      <c r="N756" s="32">
        <v>0.2</v>
      </c>
      <c r="O756" s="32">
        <v>0.1</v>
      </c>
      <c r="P756" s="47">
        <v>1.65</v>
      </c>
      <c r="Q756" s="33">
        <v>214.15</v>
      </c>
      <c r="R756" s="31" t="s">
        <v>8</v>
      </c>
      <c r="S756" s="31" t="s">
        <v>8</v>
      </c>
      <c r="T756" s="31" t="s">
        <v>8</v>
      </c>
      <c r="U756" s="47"/>
      <c r="V756" s="34" t="s">
        <v>8</v>
      </c>
      <c r="W756" s="31" t="s">
        <v>8</v>
      </c>
      <c r="X756" s="31" t="s">
        <v>8</v>
      </c>
      <c r="Y756" s="44"/>
      <c r="Z756" s="13"/>
    </row>
    <row r="757" spans="1:26" ht="43.15" customHeight="1" x14ac:dyDescent="0.35">
      <c r="A757" s="29" t="s">
        <v>2930</v>
      </c>
      <c r="B757" s="28" t="s">
        <v>2933</v>
      </c>
      <c r="C757" s="28" t="s">
        <v>2553</v>
      </c>
      <c r="D757" s="30" t="s">
        <v>2931</v>
      </c>
      <c r="E757" s="111" t="str">
        <f t="shared" si="33"/>
        <v>Less than 100 Claims - lower validity</v>
      </c>
      <c r="F757" s="111" t="str">
        <f t="shared" si="34"/>
        <v>Less than 100 Claims - lower validity</v>
      </c>
      <c r="G757" s="111" t="str">
        <f t="shared" si="35"/>
        <v>More than 100 Claims  - higher validity</v>
      </c>
      <c r="H757" s="28" t="s">
        <v>2932</v>
      </c>
      <c r="I757" s="28">
        <v>49781</v>
      </c>
      <c r="J757" s="28" t="s">
        <v>235</v>
      </c>
      <c r="K757" s="28" t="s">
        <v>236</v>
      </c>
      <c r="L757" s="28">
        <v>4</v>
      </c>
      <c r="M757" s="31">
        <v>128</v>
      </c>
      <c r="N757" s="32">
        <v>0.1</v>
      </c>
      <c r="O757" s="32">
        <v>0.1</v>
      </c>
      <c r="P757" s="47">
        <v>0.88</v>
      </c>
      <c r="Q757" s="33">
        <v>196.55</v>
      </c>
      <c r="R757" s="31" t="s">
        <v>8</v>
      </c>
      <c r="S757" s="31" t="s">
        <v>8</v>
      </c>
      <c r="T757" s="31" t="s">
        <v>8</v>
      </c>
      <c r="U757" s="47"/>
      <c r="V757" s="34" t="s">
        <v>8</v>
      </c>
      <c r="W757" s="31" t="s">
        <v>8</v>
      </c>
      <c r="X757" s="31" t="s">
        <v>8</v>
      </c>
      <c r="Y757" s="44"/>
      <c r="Z757" s="13"/>
    </row>
    <row r="758" spans="1:26" ht="29.1" customHeight="1" x14ac:dyDescent="0.35">
      <c r="A758" s="29" t="s">
        <v>2934</v>
      </c>
      <c r="B758" s="28" t="s">
        <v>2937</v>
      </c>
      <c r="C758" s="28" t="s">
        <v>2553</v>
      </c>
      <c r="D758" s="30" t="s">
        <v>2935</v>
      </c>
      <c r="E758" s="111" t="str">
        <f t="shared" si="33"/>
        <v>Less than 100 Claims - lower validity</v>
      </c>
      <c r="F758" s="111" t="str">
        <f t="shared" si="34"/>
        <v>Less than 100 Claims - lower validity</v>
      </c>
      <c r="G758" s="111" t="str">
        <f t="shared" si="35"/>
        <v>Less than 100 Claims - lower validity</v>
      </c>
      <c r="H758" s="28" t="s">
        <v>2936</v>
      </c>
      <c r="I758" s="28">
        <v>49862</v>
      </c>
      <c r="J758" s="28" t="s">
        <v>235</v>
      </c>
      <c r="K758" s="28" t="s">
        <v>236</v>
      </c>
      <c r="L758" s="28" t="s">
        <v>140</v>
      </c>
      <c r="M758" s="31">
        <v>17</v>
      </c>
      <c r="N758" s="32">
        <v>0</v>
      </c>
      <c r="O758" s="32">
        <v>0</v>
      </c>
      <c r="P758" s="47">
        <v>0.92</v>
      </c>
      <c r="Q758" s="33">
        <v>174.5</v>
      </c>
      <c r="R758" s="31" t="s">
        <v>8</v>
      </c>
      <c r="S758" s="31" t="s">
        <v>8</v>
      </c>
      <c r="T758" s="31" t="s">
        <v>8</v>
      </c>
      <c r="U758" s="47"/>
      <c r="V758" s="34" t="s">
        <v>8</v>
      </c>
      <c r="W758" s="31" t="s">
        <v>8</v>
      </c>
      <c r="X758" s="31" t="s">
        <v>8</v>
      </c>
      <c r="Y758" s="44"/>
      <c r="Z758" s="13"/>
    </row>
    <row r="759" spans="1:26" ht="14.1" customHeight="1" x14ac:dyDescent="0.35">
      <c r="A759" s="29" t="s">
        <v>2938</v>
      </c>
      <c r="B759" s="28" t="s">
        <v>2941</v>
      </c>
      <c r="C759" s="28" t="s">
        <v>2553</v>
      </c>
      <c r="D759" s="36" t="s">
        <v>2939</v>
      </c>
      <c r="E759" s="111" t="str">
        <f t="shared" si="33"/>
        <v>Less than 100 Claims - lower validity</v>
      </c>
      <c r="F759" s="111" t="str">
        <f t="shared" si="34"/>
        <v>Less than 100 Claims - lower validity</v>
      </c>
      <c r="G759" s="111" t="str">
        <f t="shared" si="35"/>
        <v>More than 100 Claims  - higher validity</v>
      </c>
      <c r="H759" s="28" t="s">
        <v>2940</v>
      </c>
      <c r="I759" s="28">
        <v>48755</v>
      </c>
      <c r="J759" s="28" t="s">
        <v>235</v>
      </c>
      <c r="K759" s="28" t="s">
        <v>236</v>
      </c>
      <c r="L759" s="28">
        <v>4</v>
      </c>
      <c r="M759" s="31">
        <v>375</v>
      </c>
      <c r="N759" s="32">
        <v>0.3</v>
      </c>
      <c r="O759" s="32">
        <v>0.3</v>
      </c>
      <c r="P759" s="47">
        <v>0.96</v>
      </c>
      <c r="Q759" s="33">
        <v>174.55</v>
      </c>
      <c r="R759" s="31" t="s">
        <v>8</v>
      </c>
      <c r="S759" s="31" t="s">
        <v>8</v>
      </c>
      <c r="T759" s="31" t="s">
        <v>8</v>
      </c>
      <c r="U759" s="47"/>
      <c r="V759" s="34" t="s">
        <v>8</v>
      </c>
      <c r="W759" s="31" t="s">
        <v>8</v>
      </c>
      <c r="X759" s="31" t="s">
        <v>8</v>
      </c>
      <c r="Y759" s="44"/>
      <c r="Z759" s="13"/>
    </row>
    <row r="760" spans="1:26" ht="29.1" customHeight="1" x14ac:dyDescent="0.35">
      <c r="A760" s="29" t="s">
        <v>2942</v>
      </c>
      <c r="B760" s="28" t="s">
        <v>2945</v>
      </c>
      <c r="C760" s="28" t="s">
        <v>2553</v>
      </c>
      <c r="D760" s="30" t="s">
        <v>2943</v>
      </c>
      <c r="E760" s="111" t="str">
        <f t="shared" si="33"/>
        <v>Less than 100 Claims - lower validity</v>
      </c>
      <c r="F760" s="111" t="str">
        <f t="shared" si="34"/>
        <v>Less than 100 Claims - lower validity</v>
      </c>
      <c r="G760" s="111" t="str">
        <f t="shared" si="35"/>
        <v>Less than 100 Claims - lower validity</v>
      </c>
      <c r="H760" s="28" t="s">
        <v>2944</v>
      </c>
      <c r="I760" s="28">
        <v>48884</v>
      </c>
      <c r="J760" s="28" t="s">
        <v>235</v>
      </c>
      <c r="K760" s="28" t="s">
        <v>236</v>
      </c>
      <c r="L760" s="28">
        <v>3</v>
      </c>
      <c r="M760" s="31">
        <v>30</v>
      </c>
      <c r="N760" s="32">
        <v>0</v>
      </c>
      <c r="O760" s="32">
        <v>0</v>
      </c>
      <c r="P760" s="47">
        <v>1.4</v>
      </c>
      <c r="Q760" s="33">
        <v>178.62</v>
      </c>
      <c r="R760" s="31" t="s">
        <v>8</v>
      </c>
      <c r="S760" s="31" t="s">
        <v>8</v>
      </c>
      <c r="T760" s="31" t="s">
        <v>8</v>
      </c>
      <c r="U760" s="47"/>
      <c r="V760" s="34" t="s">
        <v>8</v>
      </c>
      <c r="W760" s="31" t="s">
        <v>8</v>
      </c>
      <c r="X760" s="31" t="s">
        <v>8</v>
      </c>
      <c r="Y760" s="44"/>
      <c r="Z760" s="13"/>
    </row>
    <row r="761" spans="1:26" ht="29.1" customHeight="1" x14ac:dyDescent="0.35">
      <c r="A761" s="29" t="s">
        <v>2946</v>
      </c>
      <c r="B761" s="28" t="s">
        <v>2949</v>
      </c>
      <c r="C761" s="28" t="s">
        <v>2553</v>
      </c>
      <c r="D761" s="30" t="s">
        <v>2947</v>
      </c>
      <c r="E761" s="111" t="str">
        <f t="shared" si="33"/>
        <v>Less than 100 Claims - lower validity</v>
      </c>
      <c r="F761" s="111" t="str">
        <f t="shared" si="34"/>
        <v>Less than 100 Claims - lower validity</v>
      </c>
      <c r="G761" s="111" t="str">
        <f t="shared" si="35"/>
        <v>More than 100 Claims  - higher validity</v>
      </c>
      <c r="H761" s="35" t="s">
        <v>2948</v>
      </c>
      <c r="I761" s="28">
        <v>48471</v>
      </c>
      <c r="J761" s="28" t="s">
        <v>235</v>
      </c>
      <c r="K761" s="28" t="s">
        <v>236</v>
      </c>
      <c r="L761" s="28">
        <v>3</v>
      </c>
      <c r="M761" s="31">
        <v>204</v>
      </c>
      <c r="N761" s="32">
        <v>0.1</v>
      </c>
      <c r="O761" s="32">
        <v>0.1</v>
      </c>
      <c r="P761" s="47">
        <v>1.1100000000000001</v>
      </c>
      <c r="Q761" s="33">
        <v>205.54</v>
      </c>
      <c r="R761" s="31" t="s">
        <v>8</v>
      </c>
      <c r="S761" s="31" t="s">
        <v>8</v>
      </c>
      <c r="T761" s="31" t="s">
        <v>8</v>
      </c>
      <c r="U761" s="47"/>
      <c r="V761" s="34" t="s">
        <v>8</v>
      </c>
      <c r="W761" s="31" t="s">
        <v>8</v>
      </c>
      <c r="X761" s="31" t="s">
        <v>8</v>
      </c>
      <c r="Y761" s="44"/>
      <c r="Z761" s="13"/>
    </row>
    <row r="762" spans="1:26" ht="29.1" customHeight="1" x14ac:dyDescent="0.35">
      <c r="A762" s="29" t="s">
        <v>2950</v>
      </c>
      <c r="B762" s="28" t="s">
        <v>2953</v>
      </c>
      <c r="C762" s="28" t="s">
        <v>2553</v>
      </c>
      <c r="D762" s="30" t="s">
        <v>2951</v>
      </c>
      <c r="E762" s="111" t="str">
        <f t="shared" si="33"/>
        <v>Less than 100 Claims - lower validity</v>
      </c>
      <c r="F762" s="111" t="str">
        <f t="shared" si="34"/>
        <v>Less than 100 Claims - lower validity</v>
      </c>
      <c r="G762" s="111" t="str">
        <f t="shared" si="35"/>
        <v>More than 100 Claims  - higher validity</v>
      </c>
      <c r="H762" s="28" t="s">
        <v>2952</v>
      </c>
      <c r="I762" s="28">
        <v>48726</v>
      </c>
      <c r="J762" s="28" t="s">
        <v>235</v>
      </c>
      <c r="K762" s="28" t="s">
        <v>236</v>
      </c>
      <c r="L762" s="28">
        <v>4</v>
      </c>
      <c r="M762" s="31">
        <v>202</v>
      </c>
      <c r="N762" s="32">
        <v>0.2</v>
      </c>
      <c r="O762" s="32">
        <v>0.2</v>
      </c>
      <c r="P762" s="47">
        <v>1.28</v>
      </c>
      <c r="Q762" s="33">
        <v>290.99</v>
      </c>
      <c r="R762" s="31" t="s">
        <v>8</v>
      </c>
      <c r="S762" s="31" t="s">
        <v>8</v>
      </c>
      <c r="T762" s="31" t="s">
        <v>8</v>
      </c>
      <c r="U762" s="47"/>
      <c r="V762" s="34" t="s">
        <v>8</v>
      </c>
      <c r="W762" s="31" t="s">
        <v>8</v>
      </c>
      <c r="X762" s="31" t="s">
        <v>8</v>
      </c>
      <c r="Y762" s="44"/>
      <c r="Z762" s="13"/>
    </row>
    <row r="763" spans="1:26" ht="29.1" customHeight="1" x14ac:dyDescent="0.35">
      <c r="A763" s="29" t="s">
        <v>2954</v>
      </c>
      <c r="B763" s="28" t="s">
        <v>2957</v>
      </c>
      <c r="C763" s="28" t="s">
        <v>2553</v>
      </c>
      <c r="D763" s="30" t="s">
        <v>2955</v>
      </c>
      <c r="E763" s="111" t="str">
        <f t="shared" si="33"/>
        <v>Less than 100 Claims - lower validity</v>
      </c>
      <c r="F763" s="111" t="str">
        <f t="shared" si="34"/>
        <v>Less than 100 Claims - lower validity</v>
      </c>
      <c r="G763" s="111" t="str">
        <f t="shared" si="35"/>
        <v>Less than 100 Claims - lower validity</v>
      </c>
      <c r="H763" s="28" t="s">
        <v>2956</v>
      </c>
      <c r="I763" s="28">
        <v>48850</v>
      </c>
      <c r="J763" s="28" t="s">
        <v>235</v>
      </c>
      <c r="K763" s="28" t="s">
        <v>236</v>
      </c>
      <c r="L763" s="28">
        <v>4</v>
      </c>
      <c r="M763" s="31">
        <v>67</v>
      </c>
      <c r="N763" s="32">
        <v>0</v>
      </c>
      <c r="O763" s="32">
        <v>0</v>
      </c>
      <c r="P763" s="47">
        <v>1.57</v>
      </c>
      <c r="Q763" s="33">
        <v>312.55</v>
      </c>
      <c r="R763" s="31" t="s">
        <v>8</v>
      </c>
      <c r="S763" s="31" t="s">
        <v>8</v>
      </c>
      <c r="T763" s="31" t="s">
        <v>8</v>
      </c>
      <c r="U763" s="47"/>
      <c r="V763" s="34" t="s">
        <v>8</v>
      </c>
      <c r="W763" s="31" t="s">
        <v>8</v>
      </c>
      <c r="X763" s="31" t="s">
        <v>8</v>
      </c>
      <c r="Y763" s="44"/>
      <c r="Z763" s="13"/>
    </row>
    <row r="764" spans="1:26" ht="29.1" customHeight="1" x14ac:dyDescent="0.35">
      <c r="A764" s="29" t="s">
        <v>2958</v>
      </c>
      <c r="B764" s="28" t="s">
        <v>2961</v>
      </c>
      <c r="C764" s="28" t="s">
        <v>2553</v>
      </c>
      <c r="D764" s="30" t="s">
        <v>2959</v>
      </c>
      <c r="E764" s="111" t="str">
        <f t="shared" si="33"/>
        <v>Less than 100 Claims - lower validity</v>
      </c>
      <c r="F764" s="111" t="str">
        <f t="shared" si="34"/>
        <v>Less than 100 Claims - lower validity</v>
      </c>
      <c r="G764" s="111" t="str">
        <f t="shared" si="35"/>
        <v>Less than 100 Claims - lower validity</v>
      </c>
      <c r="H764" s="35" t="s">
        <v>2960</v>
      </c>
      <c r="I764" s="28">
        <v>49935</v>
      </c>
      <c r="J764" s="28" t="s">
        <v>2962</v>
      </c>
      <c r="K764" s="28" t="s">
        <v>236</v>
      </c>
      <c r="L764" s="28">
        <v>4</v>
      </c>
      <c r="M764" s="31">
        <v>19</v>
      </c>
      <c r="N764" s="32">
        <v>0</v>
      </c>
      <c r="O764" s="32">
        <v>0</v>
      </c>
      <c r="P764" s="47">
        <v>0.99</v>
      </c>
      <c r="Q764" s="33">
        <v>285.36</v>
      </c>
      <c r="R764" s="31" t="s">
        <v>8</v>
      </c>
      <c r="S764" s="31" t="s">
        <v>8</v>
      </c>
      <c r="T764" s="31" t="s">
        <v>8</v>
      </c>
      <c r="U764" s="47"/>
      <c r="V764" s="34" t="s">
        <v>8</v>
      </c>
      <c r="W764" s="31" t="s">
        <v>8</v>
      </c>
      <c r="X764" s="31" t="s">
        <v>8</v>
      </c>
      <c r="Y764" s="44"/>
      <c r="Z764" s="13"/>
    </row>
    <row r="765" spans="1:26" ht="29.1" customHeight="1" x14ac:dyDescent="0.35">
      <c r="A765" s="29" t="s">
        <v>2963</v>
      </c>
      <c r="B765" s="28" t="s">
        <v>2966</v>
      </c>
      <c r="C765" s="28" t="s">
        <v>2553</v>
      </c>
      <c r="D765" s="30" t="s">
        <v>2964</v>
      </c>
      <c r="E765" s="111" t="str">
        <f t="shared" si="33"/>
        <v>Less than 100 Claims - lower validity</v>
      </c>
      <c r="F765" s="111" t="str">
        <f t="shared" si="34"/>
        <v>Less than 100 Claims - lower validity</v>
      </c>
      <c r="G765" s="111" t="str">
        <f t="shared" si="35"/>
        <v>Less than 100 Claims - lower validity</v>
      </c>
      <c r="H765" s="28" t="s">
        <v>2965</v>
      </c>
      <c r="I765" s="28">
        <v>49913</v>
      </c>
      <c r="J765" s="28" t="s">
        <v>2962</v>
      </c>
      <c r="K765" s="28" t="s">
        <v>236</v>
      </c>
      <c r="L765" s="28">
        <v>3</v>
      </c>
      <c r="M765" s="31">
        <v>38</v>
      </c>
      <c r="N765" s="32">
        <v>0</v>
      </c>
      <c r="O765" s="32">
        <v>0</v>
      </c>
      <c r="P765" s="47">
        <v>1.47</v>
      </c>
      <c r="Q765" s="33">
        <v>224.09</v>
      </c>
      <c r="R765" s="31" t="s">
        <v>8</v>
      </c>
      <c r="S765" s="31" t="s">
        <v>8</v>
      </c>
      <c r="T765" s="31" t="s">
        <v>8</v>
      </c>
      <c r="U765" s="47"/>
      <c r="V765" s="34" t="s">
        <v>8</v>
      </c>
      <c r="W765" s="31" t="s">
        <v>8</v>
      </c>
      <c r="X765" s="31" t="s">
        <v>8</v>
      </c>
      <c r="Y765" s="44"/>
      <c r="Z765" s="13"/>
    </row>
    <row r="766" spans="1:26" ht="29.1" customHeight="1" x14ac:dyDescent="0.35">
      <c r="A766" s="29" t="s">
        <v>2967</v>
      </c>
      <c r="B766" s="28" t="s">
        <v>2970</v>
      </c>
      <c r="C766" s="28" t="s">
        <v>2553</v>
      </c>
      <c r="D766" s="30" t="s">
        <v>2968</v>
      </c>
      <c r="E766" s="111" t="str">
        <f t="shared" si="33"/>
        <v>Less than 100 Claims - lower validity</v>
      </c>
      <c r="F766" s="111" t="str">
        <f t="shared" si="34"/>
        <v>Less than 100 Claims - lower validity</v>
      </c>
      <c r="G766" s="111" t="str">
        <f t="shared" si="35"/>
        <v>Less than 100 Claims - lower validity</v>
      </c>
      <c r="H766" s="35" t="s">
        <v>2969</v>
      </c>
      <c r="I766" s="28">
        <v>49455</v>
      </c>
      <c r="J766" s="28" t="s">
        <v>429</v>
      </c>
      <c r="K766" s="28" t="s">
        <v>236</v>
      </c>
      <c r="L766" s="28">
        <v>3</v>
      </c>
      <c r="M766" s="31">
        <v>50</v>
      </c>
      <c r="N766" s="32">
        <v>0</v>
      </c>
      <c r="O766" s="32">
        <v>0</v>
      </c>
      <c r="P766" s="47">
        <v>1.63</v>
      </c>
      <c r="Q766" s="33">
        <v>247.39</v>
      </c>
      <c r="R766" s="31" t="s">
        <v>8</v>
      </c>
      <c r="S766" s="31" t="s">
        <v>8</v>
      </c>
      <c r="T766" s="31" t="s">
        <v>8</v>
      </c>
      <c r="U766" s="47"/>
      <c r="V766" s="34" t="s">
        <v>8</v>
      </c>
      <c r="W766" s="31" t="s">
        <v>8</v>
      </c>
      <c r="X766" s="31" t="s">
        <v>8</v>
      </c>
      <c r="Y766" s="44"/>
      <c r="Z766" s="13"/>
    </row>
    <row r="767" spans="1:26" ht="14.1" customHeight="1" x14ac:dyDescent="0.35">
      <c r="A767" s="29" t="s">
        <v>2971</v>
      </c>
      <c r="B767" s="28" t="s">
        <v>2974</v>
      </c>
      <c r="C767" s="28" t="s">
        <v>2553</v>
      </c>
      <c r="D767" s="36" t="s">
        <v>2972</v>
      </c>
      <c r="E767" s="111" t="str">
        <f t="shared" si="33"/>
        <v>Less than 100 Claims - lower validity</v>
      </c>
      <c r="F767" s="111" t="str">
        <f t="shared" si="34"/>
        <v>Less than 100 Claims - lower validity</v>
      </c>
      <c r="G767" s="111" t="str">
        <f t="shared" si="35"/>
        <v>Less than 100 Claims - lower validity</v>
      </c>
      <c r="H767" s="28" t="s">
        <v>2973</v>
      </c>
      <c r="I767" s="28">
        <v>49849</v>
      </c>
      <c r="J767" s="28" t="s">
        <v>149</v>
      </c>
      <c r="K767" s="28" t="s">
        <v>236</v>
      </c>
      <c r="L767" s="28">
        <v>4</v>
      </c>
      <c r="M767" s="31">
        <v>80</v>
      </c>
      <c r="N767" s="32">
        <v>0.1</v>
      </c>
      <c r="O767" s="32">
        <v>0.1</v>
      </c>
      <c r="P767" s="47">
        <v>1.34</v>
      </c>
      <c r="Q767" s="33">
        <v>214.77</v>
      </c>
      <c r="R767" s="31" t="s">
        <v>8</v>
      </c>
      <c r="S767" s="31" t="s">
        <v>8</v>
      </c>
      <c r="T767" s="31" t="s">
        <v>8</v>
      </c>
      <c r="U767" s="47"/>
      <c r="V767" s="34" t="s">
        <v>8</v>
      </c>
      <c r="W767" s="31" t="s">
        <v>8</v>
      </c>
      <c r="X767" s="31" t="s">
        <v>8</v>
      </c>
      <c r="Y767" s="44"/>
      <c r="Z767" s="13"/>
    </row>
    <row r="768" spans="1:26" ht="29.1" customHeight="1" x14ac:dyDescent="0.35">
      <c r="A768" s="29" t="s">
        <v>2975</v>
      </c>
      <c r="B768" s="28" t="s">
        <v>2978</v>
      </c>
      <c r="C768" s="28" t="s">
        <v>2553</v>
      </c>
      <c r="D768" s="30" t="s">
        <v>2976</v>
      </c>
      <c r="E768" s="111" t="str">
        <f t="shared" si="33"/>
        <v>Less than 100 Claims - lower validity</v>
      </c>
      <c r="F768" s="111" t="str">
        <f t="shared" si="34"/>
        <v>Less than 100 Claims - lower validity</v>
      </c>
      <c r="G768" s="111" t="str">
        <f t="shared" si="35"/>
        <v>More than 100 Claims  - higher validity</v>
      </c>
      <c r="H768" s="35" t="s">
        <v>2977</v>
      </c>
      <c r="I768" s="28">
        <v>49720</v>
      </c>
      <c r="J768" s="28" t="s">
        <v>2663</v>
      </c>
      <c r="K768" s="28" t="s">
        <v>236</v>
      </c>
      <c r="L768" s="28">
        <v>4</v>
      </c>
      <c r="M768" s="31">
        <v>108</v>
      </c>
      <c r="N768" s="32">
        <v>0.1</v>
      </c>
      <c r="O768" s="32">
        <v>0.1</v>
      </c>
      <c r="P768" s="47">
        <v>0.9</v>
      </c>
      <c r="Q768" s="33">
        <v>162.53</v>
      </c>
      <c r="R768" s="31" t="s">
        <v>8</v>
      </c>
      <c r="S768" s="31" t="s">
        <v>8</v>
      </c>
      <c r="T768" s="31" t="s">
        <v>8</v>
      </c>
      <c r="U768" s="47"/>
      <c r="V768" s="34" t="s">
        <v>8</v>
      </c>
      <c r="W768" s="31" t="s">
        <v>8</v>
      </c>
      <c r="X768" s="31" t="s">
        <v>8</v>
      </c>
      <c r="Y768" s="44"/>
      <c r="Z768" s="13"/>
    </row>
    <row r="769" spans="1:26" ht="29.1" customHeight="1" x14ac:dyDescent="0.35">
      <c r="A769" s="29" t="s">
        <v>2979</v>
      </c>
      <c r="B769" s="28" t="s">
        <v>2982</v>
      </c>
      <c r="C769" s="28" t="s">
        <v>2553</v>
      </c>
      <c r="D769" s="30" t="s">
        <v>2980</v>
      </c>
      <c r="E769" s="111" t="str">
        <f t="shared" si="33"/>
        <v>Less than 100 Claims - lower validity</v>
      </c>
      <c r="F769" s="111" t="str">
        <f t="shared" si="34"/>
        <v>Less than 100 Claims - lower validity</v>
      </c>
      <c r="G769" s="111" t="str">
        <f t="shared" si="35"/>
        <v>More than 100 Claims  - higher validity</v>
      </c>
      <c r="H769" s="35" t="s">
        <v>2981</v>
      </c>
      <c r="I769" s="28">
        <v>49677</v>
      </c>
      <c r="J769" s="28" t="s">
        <v>2558</v>
      </c>
      <c r="K769" s="28" t="s">
        <v>236</v>
      </c>
      <c r="L769" s="28">
        <v>4</v>
      </c>
      <c r="M769" s="31">
        <v>159</v>
      </c>
      <c r="N769" s="32">
        <v>0.1</v>
      </c>
      <c r="O769" s="32">
        <v>0.1</v>
      </c>
      <c r="P769" s="47">
        <v>1.41</v>
      </c>
      <c r="Q769" s="33">
        <v>265.67</v>
      </c>
      <c r="R769" s="31" t="s">
        <v>8</v>
      </c>
      <c r="S769" s="31" t="s">
        <v>8</v>
      </c>
      <c r="T769" s="31" t="s">
        <v>8</v>
      </c>
      <c r="U769" s="47"/>
      <c r="V769" s="34" t="s">
        <v>8</v>
      </c>
      <c r="W769" s="31" t="s">
        <v>8</v>
      </c>
      <c r="X769" s="31" t="s">
        <v>8</v>
      </c>
      <c r="Y769" s="44"/>
      <c r="Z769" s="13"/>
    </row>
    <row r="770" spans="1:26" ht="29.1" customHeight="1" x14ac:dyDescent="0.35">
      <c r="A770" s="29" t="s">
        <v>2983</v>
      </c>
      <c r="B770" s="28" t="s">
        <v>2986</v>
      </c>
      <c r="C770" s="28" t="s">
        <v>2553</v>
      </c>
      <c r="D770" s="30" t="s">
        <v>2984</v>
      </c>
      <c r="E770" s="111" t="str">
        <f t="shared" si="33"/>
        <v>Less than 100 Claims - lower validity</v>
      </c>
      <c r="F770" s="111" t="str">
        <f t="shared" si="34"/>
        <v>Less than 100 Claims - lower validity</v>
      </c>
      <c r="G770" s="111" t="str">
        <f t="shared" si="35"/>
        <v>More than 100 Claims  - higher validity</v>
      </c>
      <c r="H770" s="28" t="s">
        <v>2985</v>
      </c>
      <c r="I770" s="28">
        <v>48827</v>
      </c>
      <c r="J770" s="28" t="s">
        <v>235</v>
      </c>
      <c r="K770" s="28" t="s">
        <v>236</v>
      </c>
      <c r="L770" s="28">
        <v>4</v>
      </c>
      <c r="M770" s="31">
        <v>796</v>
      </c>
      <c r="N770" s="32">
        <v>0.6</v>
      </c>
      <c r="O770" s="32">
        <v>0.6</v>
      </c>
      <c r="P770" s="47">
        <v>1.01</v>
      </c>
      <c r="Q770" s="33">
        <v>153.19999999999999</v>
      </c>
      <c r="R770" s="31">
        <v>11</v>
      </c>
      <c r="S770" s="32">
        <v>0.1</v>
      </c>
      <c r="T770" s="32">
        <v>0.1</v>
      </c>
      <c r="U770" s="47">
        <v>0.67</v>
      </c>
      <c r="V770" s="34">
        <v>6430</v>
      </c>
      <c r="W770" s="32">
        <v>0.7</v>
      </c>
      <c r="X770" s="32">
        <v>0.7</v>
      </c>
      <c r="Y770" s="44">
        <v>0.96</v>
      </c>
      <c r="Z770" s="13"/>
    </row>
    <row r="771" spans="1:26" ht="29.1" customHeight="1" x14ac:dyDescent="0.35">
      <c r="A771" s="29" t="s">
        <v>2987</v>
      </c>
      <c r="B771" s="28" t="s">
        <v>2990</v>
      </c>
      <c r="C771" s="28" t="s">
        <v>2553</v>
      </c>
      <c r="D771" s="30" t="s">
        <v>2988</v>
      </c>
      <c r="E771" s="111" t="str">
        <f t="shared" si="33"/>
        <v>Less than 100 Claims - lower validity</v>
      </c>
      <c r="F771" s="111" t="str">
        <f t="shared" si="34"/>
        <v>Less than 100 Claims - lower validity</v>
      </c>
      <c r="G771" s="111" t="str">
        <f t="shared" si="35"/>
        <v>More than 100 Claims  - higher validity</v>
      </c>
      <c r="H771" s="28" t="s">
        <v>2989</v>
      </c>
      <c r="I771" s="28">
        <v>48624</v>
      </c>
      <c r="J771" s="28" t="s">
        <v>2609</v>
      </c>
      <c r="K771" s="28" t="s">
        <v>236</v>
      </c>
      <c r="L771" s="28">
        <v>4</v>
      </c>
      <c r="M771" s="31">
        <v>202</v>
      </c>
      <c r="N771" s="32">
        <v>0.1</v>
      </c>
      <c r="O771" s="32">
        <v>0.1</v>
      </c>
      <c r="P771" s="47">
        <v>1.87</v>
      </c>
      <c r="Q771" s="33">
        <v>254.11</v>
      </c>
      <c r="R771" s="31" t="s">
        <v>8</v>
      </c>
      <c r="S771" s="31" t="s">
        <v>8</v>
      </c>
      <c r="T771" s="31" t="s">
        <v>8</v>
      </c>
      <c r="U771" s="47"/>
      <c r="V771" s="34" t="s">
        <v>8</v>
      </c>
      <c r="W771" s="31" t="s">
        <v>8</v>
      </c>
      <c r="X771" s="31" t="s">
        <v>8</v>
      </c>
      <c r="Y771" s="44"/>
      <c r="Z771" s="13"/>
    </row>
    <row r="772" spans="1:26" ht="29.1" customHeight="1" x14ac:dyDescent="0.35">
      <c r="A772" s="29" t="s">
        <v>2991</v>
      </c>
      <c r="B772" s="28" t="s">
        <v>2994</v>
      </c>
      <c r="C772" s="28" t="s">
        <v>2553</v>
      </c>
      <c r="D772" s="30" t="s">
        <v>2992</v>
      </c>
      <c r="E772" s="111" t="str">
        <f t="shared" si="33"/>
        <v>Less than 100 Claims - lower validity</v>
      </c>
      <c r="F772" s="111" t="str">
        <f t="shared" si="34"/>
        <v>Less than 100 Claims - lower validity</v>
      </c>
      <c r="G772" s="111" t="str">
        <f t="shared" si="35"/>
        <v>More than 100 Claims  - higher validity</v>
      </c>
      <c r="H772" s="28" t="s">
        <v>2993</v>
      </c>
      <c r="I772" s="28">
        <v>48879</v>
      </c>
      <c r="J772" s="35" t="s">
        <v>2832</v>
      </c>
      <c r="K772" s="28" t="s">
        <v>236</v>
      </c>
      <c r="L772" s="28">
        <v>4</v>
      </c>
      <c r="M772" s="31">
        <v>1428</v>
      </c>
      <c r="N772" s="32">
        <v>0.9</v>
      </c>
      <c r="O772" s="32">
        <v>0.5</v>
      </c>
      <c r="P772" s="47">
        <v>1.89</v>
      </c>
      <c r="Q772" s="33">
        <v>162.94999999999999</v>
      </c>
      <c r="R772" s="31" t="s">
        <v>8</v>
      </c>
      <c r="S772" s="31" t="s">
        <v>8</v>
      </c>
      <c r="T772" s="31" t="s">
        <v>8</v>
      </c>
      <c r="U772" s="47"/>
      <c r="V772" s="34" t="s">
        <v>8</v>
      </c>
      <c r="W772" s="31" t="s">
        <v>8</v>
      </c>
      <c r="X772" s="31" t="s">
        <v>8</v>
      </c>
      <c r="Y772" s="44"/>
      <c r="Z772" s="13"/>
    </row>
    <row r="773" spans="1:26" ht="29.1" customHeight="1" x14ac:dyDescent="0.35">
      <c r="A773" s="29" t="s">
        <v>2995</v>
      </c>
      <c r="B773" s="28" t="s">
        <v>2998</v>
      </c>
      <c r="C773" s="28" t="s">
        <v>2553</v>
      </c>
      <c r="D773" s="30" t="s">
        <v>2996</v>
      </c>
      <c r="E773" s="111" t="str">
        <f t="shared" si="33"/>
        <v>Less than 100 Claims - lower validity</v>
      </c>
      <c r="F773" s="111" t="str">
        <f t="shared" si="34"/>
        <v>Less than 100 Claims - lower validity</v>
      </c>
      <c r="G773" s="111" t="str">
        <f t="shared" si="35"/>
        <v>More than 100 Claims  - higher validity</v>
      </c>
      <c r="H773" s="28" t="s">
        <v>2997</v>
      </c>
      <c r="I773" s="28">
        <v>48813</v>
      </c>
      <c r="J773" s="28" t="s">
        <v>61</v>
      </c>
      <c r="K773" s="28" t="s">
        <v>236</v>
      </c>
      <c r="L773" s="28">
        <v>3</v>
      </c>
      <c r="M773" s="31">
        <v>1881</v>
      </c>
      <c r="N773" s="32">
        <v>1.4</v>
      </c>
      <c r="O773" s="32">
        <v>1.2</v>
      </c>
      <c r="P773" s="47">
        <v>1.17</v>
      </c>
      <c r="Q773" s="33">
        <v>167.97</v>
      </c>
      <c r="R773" s="31" t="s">
        <v>8</v>
      </c>
      <c r="S773" s="31" t="s">
        <v>8</v>
      </c>
      <c r="T773" s="31" t="s">
        <v>8</v>
      </c>
      <c r="U773" s="47"/>
      <c r="V773" s="34" t="s">
        <v>8</v>
      </c>
      <c r="W773" s="31" t="s">
        <v>8</v>
      </c>
      <c r="X773" s="31" t="s">
        <v>8</v>
      </c>
      <c r="Y773" s="44"/>
      <c r="Z773" s="13"/>
    </row>
    <row r="774" spans="1:26" ht="29.1" customHeight="1" x14ac:dyDescent="0.35">
      <c r="A774" s="29" t="s">
        <v>2999</v>
      </c>
      <c r="B774" s="28" t="s">
        <v>3002</v>
      </c>
      <c r="C774" s="28" t="s">
        <v>2553</v>
      </c>
      <c r="D774" s="30" t="s">
        <v>3000</v>
      </c>
      <c r="E774" s="111" t="str">
        <f t="shared" ref="E774:E837" si="36">IF(OR(M774&lt;100,M774="",R774&lt;100,R774=""),"Less than 100 Claims - lower validity", "More than 100 Claims  - higher validity")</f>
        <v>Less than 100 Claims - lower validity</v>
      </c>
      <c r="F774" s="111" t="str">
        <f t="shared" ref="F774:F837" si="37">IF(OR(R774&lt;100,R774=""),"Less than 100 Claims - lower validity", "More than 100 Claims  - higher validity")</f>
        <v>Less than 100 Claims - lower validity</v>
      </c>
      <c r="G774" s="111" t="str">
        <f t="shared" ref="G774:G837" si="38">IF(OR(M774&lt;100,M774=""),"Less than 100 Claims - lower validity", "More than 100 Claims  - higher validity")</f>
        <v>Less than 100 Claims - lower validity</v>
      </c>
      <c r="H774" s="28" t="s">
        <v>3001</v>
      </c>
      <c r="I774" s="28">
        <v>49010</v>
      </c>
      <c r="J774" s="28" t="s">
        <v>61</v>
      </c>
      <c r="K774" s="28" t="s">
        <v>236</v>
      </c>
      <c r="L774" s="28">
        <v>4</v>
      </c>
      <c r="M774" s="31">
        <v>59</v>
      </c>
      <c r="N774" s="32">
        <v>0.1</v>
      </c>
      <c r="O774" s="32">
        <v>0.1</v>
      </c>
      <c r="P774" s="47">
        <v>1.17</v>
      </c>
      <c r="Q774" s="33">
        <v>218.47</v>
      </c>
      <c r="R774" s="31" t="s">
        <v>8</v>
      </c>
      <c r="S774" s="31" t="s">
        <v>8</v>
      </c>
      <c r="T774" s="31" t="s">
        <v>8</v>
      </c>
      <c r="U774" s="47"/>
      <c r="V774" s="34" t="s">
        <v>8</v>
      </c>
      <c r="W774" s="31" t="s">
        <v>8</v>
      </c>
      <c r="X774" s="31" t="s">
        <v>8</v>
      </c>
      <c r="Y774" s="44"/>
      <c r="Z774" s="13"/>
    </row>
    <row r="775" spans="1:26" ht="29.1" customHeight="1" x14ac:dyDescent="0.35">
      <c r="A775" s="29" t="s">
        <v>3003</v>
      </c>
      <c r="B775" s="28" t="s">
        <v>3006</v>
      </c>
      <c r="C775" s="28" t="s">
        <v>2553</v>
      </c>
      <c r="D775" s="30" t="s">
        <v>3004</v>
      </c>
      <c r="E775" s="111" t="str">
        <f t="shared" si="36"/>
        <v>Less than 100 Claims - lower validity</v>
      </c>
      <c r="F775" s="111" t="str">
        <f t="shared" si="37"/>
        <v>Less than 100 Claims - lower validity</v>
      </c>
      <c r="G775" s="111" t="str">
        <f t="shared" si="38"/>
        <v>More than 100 Claims  - higher validity</v>
      </c>
      <c r="H775" s="28" t="s">
        <v>3005</v>
      </c>
      <c r="I775" s="28">
        <v>48723</v>
      </c>
      <c r="J775" s="28" t="s">
        <v>235</v>
      </c>
      <c r="K775" s="28" t="s">
        <v>236</v>
      </c>
      <c r="L775" s="28">
        <v>3</v>
      </c>
      <c r="M775" s="31">
        <v>176</v>
      </c>
      <c r="N775" s="32">
        <v>0.1</v>
      </c>
      <c r="O775" s="32">
        <v>0.1</v>
      </c>
      <c r="P775" s="47">
        <v>1.1000000000000001</v>
      </c>
      <c r="Q775" s="33">
        <v>255.51</v>
      </c>
      <c r="R775" s="31" t="s">
        <v>8</v>
      </c>
      <c r="S775" s="31" t="s">
        <v>8</v>
      </c>
      <c r="T775" s="31" t="s">
        <v>8</v>
      </c>
      <c r="U775" s="47"/>
      <c r="V775" s="34" t="s">
        <v>8</v>
      </c>
      <c r="W775" s="31" t="s">
        <v>8</v>
      </c>
      <c r="X775" s="31" t="s">
        <v>8</v>
      </c>
      <c r="Y775" s="44"/>
      <c r="Z775" s="13"/>
    </row>
    <row r="776" spans="1:26" ht="29.1" customHeight="1" x14ac:dyDescent="0.35">
      <c r="A776" s="29" t="s">
        <v>3007</v>
      </c>
      <c r="B776" s="28" t="s">
        <v>3010</v>
      </c>
      <c r="C776" s="28" t="s">
        <v>2553</v>
      </c>
      <c r="D776" s="30" t="s">
        <v>3008</v>
      </c>
      <c r="E776" s="111" t="str">
        <f t="shared" si="36"/>
        <v>Less than 100 Claims - lower validity</v>
      </c>
      <c r="F776" s="111" t="str">
        <f t="shared" si="37"/>
        <v>Less than 100 Claims - lower validity</v>
      </c>
      <c r="G776" s="111" t="str">
        <f t="shared" si="38"/>
        <v>More than 100 Claims  - higher validity</v>
      </c>
      <c r="H776" s="28" t="s">
        <v>3009</v>
      </c>
      <c r="I776" s="28">
        <v>48453</v>
      </c>
      <c r="J776" s="28" t="s">
        <v>235</v>
      </c>
      <c r="K776" s="28" t="s">
        <v>236</v>
      </c>
      <c r="L776" s="28">
        <v>4</v>
      </c>
      <c r="M776" s="31">
        <v>1038</v>
      </c>
      <c r="N776" s="32">
        <v>0.8</v>
      </c>
      <c r="O776" s="32">
        <v>0.6</v>
      </c>
      <c r="P776" s="47">
        <v>1.31</v>
      </c>
      <c r="Q776" s="33">
        <v>214.38</v>
      </c>
      <c r="R776" s="31" t="s">
        <v>8</v>
      </c>
      <c r="S776" s="31" t="s">
        <v>8</v>
      </c>
      <c r="T776" s="31" t="s">
        <v>8</v>
      </c>
      <c r="U776" s="47"/>
      <c r="V776" s="34" t="s">
        <v>8</v>
      </c>
      <c r="W776" s="31" t="s">
        <v>8</v>
      </c>
      <c r="X776" s="31" t="s">
        <v>8</v>
      </c>
      <c r="Y776" s="44"/>
      <c r="Z776" s="13"/>
    </row>
    <row r="777" spans="1:26" ht="29.1" customHeight="1" x14ac:dyDescent="0.35">
      <c r="A777" s="29" t="s">
        <v>3011</v>
      </c>
      <c r="B777" s="28" t="s">
        <v>3014</v>
      </c>
      <c r="C777" s="28" t="s">
        <v>2553</v>
      </c>
      <c r="D777" s="36" t="s">
        <v>3012</v>
      </c>
      <c r="E777" s="111" t="str">
        <f t="shared" si="36"/>
        <v>Less than 100 Claims - lower validity</v>
      </c>
      <c r="F777" s="111" t="str">
        <f t="shared" si="37"/>
        <v>Less than 100 Claims - lower validity</v>
      </c>
      <c r="G777" s="111" t="str">
        <f t="shared" si="38"/>
        <v>More than 100 Claims  - higher validity</v>
      </c>
      <c r="H777" s="28" t="s">
        <v>3013</v>
      </c>
      <c r="I777" s="28">
        <v>48846</v>
      </c>
      <c r="J777" s="35" t="s">
        <v>2832</v>
      </c>
      <c r="K777" s="28" t="s">
        <v>236</v>
      </c>
      <c r="L777" s="28">
        <v>4</v>
      </c>
      <c r="M777" s="31">
        <v>813</v>
      </c>
      <c r="N777" s="32">
        <v>0.5</v>
      </c>
      <c r="O777" s="32">
        <v>0.3</v>
      </c>
      <c r="P777" s="47">
        <v>1.98</v>
      </c>
      <c r="Q777" s="33">
        <v>188.08</v>
      </c>
      <c r="R777" s="31" t="s">
        <v>8</v>
      </c>
      <c r="S777" s="31" t="s">
        <v>8</v>
      </c>
      <c r="T777" s="31" t="s">
        <v>8</v>
      </c>
      <c r="U777" s="47"/>
      <c r="V777" s="34" t="s">
        <v>8</v>
      </c>
      <c r="W777" s="31" t="s">
        <v>8</v>
      </c>
      <c r="X777" s="31" t="s">
        <v>8</v>
      </c>
      <c r="Y777" s="44"/>
      <c r="Z777" s="13"/>
    </row>
    <row r="778" spans="1:26" ht="29.1" customHeight="1" x14ac:dyDescent="0.35">
      <c r="A778" s="29" t="s">
        <v>3015</v>
      </c>
      <c r="B778" s="28" t="s">
        <v>3018</v>
      </c>
      <c r="C778" s="28" t="s">
        <v>2553</v>
      </c>
      <c r="D778" s="30" t="s">
        <v>3016</v>
      </c>
      <c r="E778" s="111" t="str">
        <f t="shared" si="36"/>
        <v>Less than 100 Claims - lower validity</v>
      </c>
      <c r="F778" s="111" t="str">
        <f t="shared" si="37"/>
        <v>Less than 100 Claims - lower validity</v>
      </c>
      <c r="G778" s="111" t="str">
        <f t="shared" si="38"/>
        <v>Less than 100 Claims - lower validity</v>
      </c>
      <c r="H778" s="28" t="s">
        <v>3017</v>
      </c>
      <c r="I778" s="28">
        <v>49079</v>
      </c>
      <c r="J778" s="35" t="s">
        <v>2580</v>
      </c>
      <c r="K778" s="28" t="s">
        <v>236</v>
      </c>
      <c r="L778" s="28">
        <v>4</v>
      </c>
      <c r="M778" s="31">
        <v>92</v>
      </c>
      <c r="N778" s="32">
        <v>0.1</v>
      </c>
      <c r="O778" s="32">
        <v>0</v>
      </c>
      <c r="P778" s="47">
        <v>1.93</v>
      </c>
      <c r="Q778" s="33">
        <v>251.85</v>
      </c>
      <c r="R778" s="31" t="s">
        <v>8</v>
      </c>
      <c r="S778" s="31" t="s">
        <v>8</v>
      </c>
      <c r="T778" s="31" t="s">
        <v>8</v>
      </c>
      <c r="U778" s="47"/>
      <c r="V778" s="34" t="s">
        <v>8</v>
      </c>
      <c r="W778" s="31" t="s">
        <v>8</v>
      </c>
      <c r="X778" s="31" t="s">
        <v>8</v>
      </c>
      <c r="Y778" s="44"/>
      <c r="Z778" s="13"/>
    </row>
    <row r="779" spans="1:26" ht="29.1" customHeight="1" x14ac:dyDescent="0.35">
      <c r="A779" s="29" t="s">
        <v>3019</v>
      </c>
      <c r="B779" s="28" t="s">
        <v>3022</v>
      </c>
      <c r="C779" s="28" t="s">
        <v>2553</v>
      </c>
      <c r="D779" s="30" t="s">
        <v>3020</v>
      </c>
      <c r="E779" s="111" t="str">
        <f t="shared" si="36"/>
        <v>Less than 100 Claims - lower validity</v>
      </c>
      <c r="F779" s="111" t="str">
        <f t="shared" si="37"/>
        <v>Less than 100 Claims - lower validity</v>
      </c>
      <c r="G779" s="111" t="str">
        <f t="shared" si="38"/>
        <v>More than 100 Claims  - higher validity</v>
      </c>
      <c r="H779" s="35" t="s">
        <v>3021</v>
      </c>
      <c r="I779" s="28">
        <v>49286</v>
      </c>
      <c r="J779" s="35" t="s">
        <v>2567</v>
      </c>
      <c r="K779" s="28" t="s">
        <v>236</v>
      </c>
      <c r="L779" s="28">
        <v>4</v>
      </c>
      <c r="M779" s="31">
        <v>1761</v>
      </c>
      <c r="N779" s="32">
        <v>1.2</v>
      </c>
      <c r="O779" s="32">
        <v>0.5</v>
      </c>
      <c r="P779" s="47">
        <v>2.2999999999999998</v>
      </c>
      <c r="Q779" s="33">
        <v>223.16</v>
      </c>
      <c r="R779" s="31">
        <v>12</v>
      </c>
      <c r="S779" s="32">
        <v>0.1</v>
      </c>
      <c r="T779" s="32">
        <v>0.1</v>
      </c>
      <c r="U779" s="47">
        <v>1.04</v>
      </c>
      <c r="V779" s="34">
        <v>6822</v>
      </c>
      <c r="W779" s="32">
        <v>1.3</v>
      </c>
      <c r="X779" s="32">
        <v>0.6</v>
      </c>
      <c r="Y779" s="44">
        <v>2.12</v>
      </c>
      <c r="Z779" s="13"/>
    </row>
    <row r="780" spans="1:26" ht="29.1" customHeight="1" x14ac:dyDescent="0.35">
      <c r="A780" s="29" t="s">
        <v>3023</v>
      </c>
      <c r="B780" s="28" t="s">
        <v>2910</v>
      </c>
      <c r="C780" s="28" t="s">
        <v>2553</v>
      </c>
      <c r="D780" s="30" t="s">
        <v>3024</v>
      </c>
      <c r="E780" s="111" t="str">
        <f t="shared" si="36"/>
        <v>Less than 100 Claims - lower validity</v>
      </c>
      <c r="F780" s="111" t="str">
        <f t="shared" si="37"/>
        <v>Less than 100 Claims - lower validity</v>
      </c>
      <c r="G780" s="111" t="str">
        <f t="shared" si="38"/>
        <v>More than 100 Claims  - higher validity</v>
      </c>
      <c r="H780" s="35" t="s">
        <v>3025</v>
      </c>
      <c r="I780" s="28">
        <v>49660</v>
      </c>
      <c r="J780" s="28" t="s">
        <v>235</v>
      </c>
      <c r="K780" s="28" t="s">
        <v>236</v>
      </c>
      <c r="L780" s="28" t="s">
        <v>140</v>
      </c>
      <c r="M780" s="31">
        <v>100</v>
      </c>
      <c r="N780" s="32">
        <v>0.1</v>
      </c>
      <c r="O780" s="32">
        <v>0</v>
      </c>
      <c r="P780" s="47">
        <v>1.42</v>
      </c>
      <c r="Q780" s="33">
        <v>159.63</v>
      </c>
      <c r="R780" s="31" t="s">
        <v>8</v>
      </c>
      <c r="S780" s="31" t="s">
        <v>8</v>
      </c>
      <c r="T780" s="31" t="s">
        <v>8</v>
      </c>
      <c r="U780" s="47"/>
      <c r="V780" s="34" t="s">
        <v>8</v>
      </c>
      <c r="W780" s="31" t="s">
        <v>8</v>
      </c>
      <c r="X780" s="31" t="s">
        <v>8</v>
      </c>
      <c r="Y780" s="44"/>
      <c r="Z780" s="13"/>
    </row>
    <row r="781" spans="1:26" ht="29.1" customHeight="1" x14ac:dyDescent="0.35">
      <c r="A781" s="29" t="s">
        <v>3026</v>
      </c>
      <c r="B781" s="28" t="s">
        <v>3028</v>
      </c>
      <c r="C781" s="28" t="s">
        <v>2553</v>
      </c>
      <c r="D781" s="36" t="s">
        <v>723</v>
      </c>
      <c r="E781" s="111" t="str">
        <f t="shared" si="36"/>
        <v>Less than 100 Claims - lower validity</v>
      </c>
      <c r="F781" s="111" t="str">
        <f t="shared" si="37"/>
        <v>Less than 100 Claims - lower validity</v>
      </c>
      <c r="G781" s="111" t="str">
        <f t="shared" si="38"/>
        <v>Less than 100 Claims - lower validity</v>
      </c>
      <c r="H781" s="28" t="s">
        <v>3027</v>
      </c>
      <c r="I781" s="28">
        <v>49829</v>
      </c>
      <c r="J781" s="35" t="s">
        <v>834</v>
      </c>
      <c r="K781" s="28" t="s">
        <v>236</v>
      </c>
      <c r="L781" s="28">
        <v>4</v>
      </c>
      <c r="M781" s="31">
        <v>33</v>
      </c>
      <c r="N781" s="32">
        <v>0</v>
      </c>
      <c r="O781" s="32">
        <v>0</v>
      </c>
      <c r="P781" s="47">
        <v>2.27</v>
      </c>
      <c r="Q781" s="33">
        <v>119.47</v>
      </c>
      <c r="R781" s="31" t="s">
        <v>8</v>
      </c>
      <c r="S781" s="31" t="s">
        <v>8</v>
      </c>
      <c r="T781" s="31" t="s">
        <v>8</v>
      </c>
      <c r="U781" s="47"/>
      <c r="V781" s="34" t="s">
        <v>8</v>
      </c>
      <c r="W781" s="31" t="s">
        <v>8</v>
      </c>
      <c r="X781" s="31" t="s">
        <v>8</v>
      </c>
      <c r="Y781" s="44"/>
      <c r="Z781" s="13"/>
    </row>
    <row r="782" spans="1:26" ht="29.1" customHeight="1" x14ac:dyDescent="0.35">
      <c r="A782" s="29" t="s">
        <v>3029</v>
      </c>
      <c r="B782" s="28" t="s">
        <v>3032</v>
      </c>
      <c r="C782" s="28" t="s">
        <v>2553</v>
      </c>
      <c r="D782" s="30" t="s">
        <v>3030</v>
      </c>
      <c r="E782" s="111" t="str">
        <f t="shared" si="36"/>
        <v>Less than 100 Claims - lower validity</v>
      </c>
      <c r="F782" s="111" t="str">
        <f t="shared" si="37"/>
        <v>Less than 100 Claims - lower validity</v>
      </c>
      <c r="G782" s="111" t="str">
        <f t="shared" si="38"/>
        <v>More than 100 Claims  - higher validity</v>
      </c>
      <c r="H782" s="28" t="s">
        <v>3031</v>
      </c>
      <c r="I782" s="28">
        <v>49412</v>
      </c>
      <c r="J782" s="28" t="s">
        <v>235</v>
      </c>
      <c r="K782" s="28" t="s">
        <v>236</v>
      </c>
      <c r="L782" s="28">
        <v>4</v>
      </c>
      <c r="M782" s="31">
        <v>171</v>
      </c>
      <c r="N782" s="32">
        <v>0.1</v>
      </c>
      <c r="O782" s="32">
        <v>0.1</v>
      </c>
      <c r="P782" s="47">
        <v>1.74</v>
      </c>
      <c r="Q782" s="33">
        <v>185.66</v>
      </c>
      <c r="R782" s="31" t="s">
        <v>8</v>
      </c>
      <c r="S782" s="31" t="s">
        <v>8</v>
      </c>
      <c r="T782" s="31" t="s">
        <v>8</v>
      </c>
      <c r="U782" s="47"/>
      <c r="V782" s="34" t="s">
        <v>8</v>
      </c>
      <c r="W782" s="31" t="s">
        <v>8</v>
      </c>
      <c r="X782" s="31" t="s">
        <v>8</v>
      </c>
      <c r="Y782" s="44"/>
      <c r="Z782" s="13"/>
    </row>
    <row r="783" spans="1:26" ht="29.1" customHeight="1" x14ac:dyDescent="0.35">
      <c r="A783" s="29" t="s">
        <v>3033</v>
      </c>
      <c r="B783" s="28" t="s">
        <v>3036</v>
      </c>
      <c r="C783" s="28" t="s">
        <v>3037</v>
      </c>
      <c r="D783" s="30" t="s">
        <v>3034</v>
      </c>
      <c r="E783" s="111" t="str">
        <f t="shared" si="36"/>
        <v>Less than 100 Claims - lower validity</v>
      </c>
      <c r="F783" s="111" t="str">
        <f t="shared" si="37"/>
        <v>Less than 100 Claims - lower validity</v>
      </c>
      <c r="G783" s="111" t="str">
        <f t="shared" si="38"/>
        <v>More than 100 Claims  - higher validity</v>
      </c>
      <c r="H783" s="28" t="s">
        <v>3035</v>
      </c>
      <c r="I783" s="28">
        <v>63301</v>
      </c>
      <c r="J783" s="28" t="s">
        <v>819</v>
      </c>
      <c r="K783" s="28" t="s">
        <v>46</v>
      </c>
      <c r="L783" s="28">
        <v>2</v>
      </c>
      <c r="M783" s="31">
        <v>361</v>
      </c>
      <c r="N783" s="32">
        <v>0.2</v>
      </c>
      <c r="O783" s="32">
        <v>0.1</v>
      </c>
      <c r="P783" s="47">
        <v>1.9</v>
      </c>
      <c r="Q783" s="33">
        <v>133.91999999999999</v>
      </c>
      <c r="R783" s="31">
        <v>27</v>
      </c>
      <c r="S783" s="32">
        <v>0.2</v>
      </c>
      <c r="T783" s="32">
        <v>0.2</v>
      </c>
      <c r="U783" s="47">
        <v>1.1599999999999999</v>
      </c>
      <c r="V783" s="34">
        <v>7034</v>
      </c>
      <c r="W783" s="32">
        <v>0.4</v>
      </c>
      <c r="X783" s="32">
        <v>0.3</v>
      </c>
      <c r="Y783" s="44">
        <v>1.44</v>
      </c>
      <c r="Z783" s="13"/>
    </row>
    <row r="784" spans="1:26" ht="29.1" customHeight="1" x14ac:dyDescent="0.35">
      <c r="A784" s="29" t="s">
        <v>3038</v>
      </c>
      <c r="B784" s="28" t="s">
        <v>3041</v>
      </c>
      <c r="C784" s="28" t="s">
        <v>3037</v>
      </c>
      <c r="D784" s="30" t="s">
        <v>3039</v>
      </c>
      <c r="E784" s="111" t="str">
        <f t="shared" si="36"/>
        <v>Less than 100 Claims - lower validity</v>
      </c>
      <c r="F784" s="111" t="str">
        <f t="shared" si="37"/>
        <v>Less than 100 Claims - lower validity</v>
      </c>
      <c r="G784" s="111" t="str">
        <f t="shared" si="38"/>
        <v>More than 100 Claims  - higher validity</v>
      </c>
      <c r="H784" s="28" t="s">
        <v>3040</v>
      </c>
      <c r="I784" s="28">
        <v>64506</v>
      </c>
      <c r="J784" s="28" t="s">
        <v>79</v>
      </c>
      <c r="K784" s="28" t="s">
        <v>46</v>
      </c>
      <c r="L784" s="28">
        <v>5</v>
      </c>
      <c r="M784" s="31">
        <v>1170</v>
      </c>
      <c r="N784" s="32">
        <v>0.7</v>
      </c>
      <c r="O784" s="32">
        <v>0.3</v>
      </c>
      <c r="P784" s="47">
        <v>2.75</v>
      </c>
      <c r="Q784" s="33">
        <v>189.34</v>
      </c>
      <c r="R784" s="31" t="s">
        <v>8</v>
      </c>
      <c r="S784" s="31" t="s">
        <v>8</v>
      </c>
      <c r="T784" s="31" t="s">
        <v>8</v>
      </c>
      <c r="U784" s="47"/>
      <c r="V784" s="34" t="s">
        <v>8</v>
      </c>
      <c r="W784" s="31" t="s">
        <v>8</v>
      </c>
      <c r="X784" s="31" t="s">
        <v>8</v>
      </c>
      <c r="Y784" s="44"/>
      <c r="Z784" s="13"/>
    </row>
    <row r="785" spans="1:26" ht="29.1" customHeight="1" x14ac:dyDescent="0.35">
      <c r="A785" s="29" t="s">
        <v>3042</v>
      </c>
      <c r="B785" s="28" t="s">
        <v>3045</v>
      </c>
      <c r="C785" s="28" t="s">
        <v>3037</v>
      </c>
      <c r="D785" s="30" t="s">
        <v>3043</v>
      </c>
      <c r="E785" s="111" t="str">
        <f t="shared" si="36"/>
        <v>Less than 100 Claims - lower validity</v>
      </c>
      <c r="F785" s="111" t="str">
        <f t="shared" si="37"/>
        <v>Less than 100 Claims - lower validity</v>
      </c>
      <c r="G785" s="111" t="str">
        <f t="shared" si="38"/>
        <v>Less than 100 Claims - lower validity</v>
      </c>
      <c r="H785" s="28" t="s">
        <v>3044</v>
      </c>
      <c r="I785" s="28">
        <v>65302</v>
      </c>
      <c r="J785" s="28" t="s">
        <v>79</v>
      </c>
      <c r="K785" s="28" t="s">
        <v>46</v>
      </c>
      <c r="L785" s="28">
        <v>3</v>
      </c>
      <c r="M785" s="31">
        <v>48</v>
      </c>
      <c r="N785" s="32">
        <v>0</v>
      </c>
      <c r="O785" s="32">
        <v>0</v>
      </c>
      <c r="P785" s="47">
        <v>2.44</v>
      </c>
      <c r="Q785" s="33">
        <v>174.52</v>
      </c>
      <c r="R785" s="31" t="s">
        <v>8</v>
      </c>
      <c r="S785" s="31" t="s">
        <v>8</v>
      </c>
      <c r="T785" s="31" t="s">
        <v>8</v>
      </c>
      <c r="U785" s="47"/>
      <c r="V785" s="34" t="s">
        <v>8</v>
      </c>
      <c r="W785" s="31" t="s">
        <v>8</v>
      </c>
      <c r="X785" s="31" t="s">
        <v>8</v>
      </c>
      <c r="Y785" s="44"/>
      <c r="Z785" s="13"/>
    </row>
    <row r="786" spans="1:26" ht="43.15" customHeight="1" x14ac:dyDescent="0.35">
      <c r="A786" s="29" t="s">
        <v>3046</v>
      </c>
      <c r="B786" s="28" t="s">
        <v>3049</v>
      </c>
      <c r="C786" s="28" t="s">
        <v>3037</v>
      </c>
      <c r="D786" s="30" t="s">
        <v>3047</v>
      </c>
      <c r="E786" s="111" t="str">
        <f t="shared" si="36"/>
        <v>Less than 100 Claims - lower validity</v>
      </c>
      <c r="F786" s="111" t="str">
        <f t="shared" si="37"/>
        <v>Less than 100 Claims - lower validity</v>
      </c>
      <c r="G786" s="111" t="str">
        <f t="shared" si="38"/>
        <v>Less than 100 Claims - lower validity</v>
      </c>
      <c r="H786" s="28" t="s">
        <v>3048</v>
      </c>
      <c r="I786" s="28">
        <v>65401</v>
      </c>
      <c r="J786" s="28" t="s">
        <v>79</v>
      </c>
      <c r="K786" s="28" t="s">
        <v>46</v>
      </c>
      <c r="L786" s="28">
        <v>3</v>
      </c>
      <c r="M786" s="31">
        <v>59</v>
      </c>
      <c r="N786" s="32">
        <v>0.1</v>
      </c>
      <c r="O786" s="32">
        <v>0</v>
      </c>
      <c r="P786" s="47">
        <v>5.46</v>
      </c>
      <c r="Q786" s="33">
        <v>384.8</v>
      </c>
      <c r="R786" s="31" t="s">
        <v>8</v>
      </c>
      <c r="S786" s="31" t="s">
        <v>8</v>
      </c>
      <c r="T786" s="31" t="s">
        <v>8</v>
      </c>
      <c r="U786" s="47"/>
      <c r="V786" s="34" t="s">
        <v>8</v>
      </c>
      <c r="W786" s="31" t="s">
        <v>8</v>
      </c>
      <c r="X786" s="31" t="s">
        <v>8</v>
      </c>
      <c r="Y786" s="44"/>
      <c r="Z786" s="13"/>
    </row>
    <row r="787" spans="1:26" ht="29.1" customHeight="1" x14ac:dyDescent="0.35">
      <c r="A787" s="29" t="s">
        <v>3050</v>
      </c>
      <c r="B787" s="28" t="s">
        <v>3053</v>
      </c>
      <c r="C787" s="28" t="s">
        <v>3037</v>
      </c>
      <c r="D787" s="30" t="s">
        <v>3051</v>
      </c>
      <c r="E787" s="111" t="str">
        <f t="shared" si="36"/>
        <v>More than 100 Claims  - higher validity</v>
      </c>
      <c r="F787" s="111" t="str">
        <f t="shared" si="37"/>
        <v>More than 100 Claims  - higher validity</v>
      </c>
      <c r="G787" s="111" t="str">
        <f t="shared" si="38"/>
        <v>More than 100 Claims  - higher validity</v>
      </c>
      <c r="H787" s="35" t="s">
        <v>3052</v>
      </c>
      <c r="I787" s="28">
        <v>63141</v>
      </c>
      <c r="J787" s="28" t="s">
        <v>1679</v>
      </c>
      <c r="K787" s="28" t="s">
        <v>46</v>
      </c>
      <c r="L787" s="28">
        <v>5</v>
      </c>
      <c r="M787" s="31">
        <v>8872</v>
      </c>
      <c r="N787" s="32">
        <v>4.3</v>
      </c>
      <c r="O787" s="32">
        <v>2.9</v>
      </c>
      <c r="P787" s="47">
        <v>1.47</v>
      </c>
      <c r="Q787" s="33">
        <v>101.4</v>
      </c>
      <c r="R787" s="31">
        <v>521</v>
      </c>
      <c r="S787" s="32">
        <v>6.6</v>
      </c>
      <c r="T787" s="32">
        <v>4.2</v>
      </c>
      <c r="U787" s="47">
        <v>1.58</v>
      </c>
      <c r="V787" s="34">
        <v>10153</v>
      </c>
      <c r="W787" s="32">
        <v>11</v>
      </c>
      <c r="X787" s="32">
        <v>7.1</v>
      </c>
      <c r="Y787" s="44">
        <v>1.53</v>
      </c>
      <c r="Z787" s="13"/>
    </row>
    <row r="788" spans="1:26" ht="43.15" customHeight="1" x14ac:dyDescent="0.35">
      <c r="A788" s="29" t="s">
        <v>3054</v>
      </c>
      <c r="B788" s="28" t="s">
        <v>3057</v>
      </c>
      <c r="C788" s="28" t="s">
        <v>3037</v>
      </c>
      <c r="D788" s="30" t="s">
        <v>3055</v>
      </c>
      <c r="E788" s="111" t="str">
        <f t="shared" si="36"/>
        <v>Less than 100 Claims - lower validity</v>
      </c>
      <c r="F788" s="111" t="str">
        <f t="shared" si="37"/>
        <v>Less than 100 Claims - lower validity</v>
      </c>
      <c r="G788" s="111" t="str">
        <f t="shared" si="38"/>
        <v>Less than 100 Claims - lower validity</v>
      </c>
      <c r="H788" s="28" t="s">
        <v>3056</v>
      </c>
      <c r="I788" s="28">
        <v>63501</v>
      </c>
      <c r="J788" s="35" t="s">
        <v>472</v>
      </c>
      <c r="K788" s="28" t="s">
        <v>46</v>
      </c>
      <c r="L788" s="28">
        <v>3</v>
      </c>
      <c r="M788" s="31">
        <v>21</v>
      </c>
      <c r="N788" s="32">
        <v>0</v>
      </c>
      <c r="O788" s="32">
        <v>0</v>
      </c>
      <c r="P788" s="47">
        <v>4.33</v>
      </c>
      <c r="Q788" s="33">
        <v>306.77</v>
      </c>
      <c r="R788" s="31" t="s">
        <v>8</v>
      </c>
      <c r="S788" s="31" t="s">
        <v>8</v>
      </c>
      <c r="T788" s="31" t="s">
        <v>8</v>
      </c>
      <c r="U788" s="47"/>
      <c r="V788" s="34" t="s">
        <v>8</v>
      </c>
      <c r="W788" s="31" t="s">
        <v>8</v>
      </c>
      <c r="X788" s="31" t="s">
        <v>8</v>
      </c>
      <c r="Y788" s="44"/>
      <c r="Z788" s="13"/>
    </row>
    <row r="789" spans="1:26" ht="29.1" customHeight="1" x14ac:dyDescent="0.35">
      <c r="A789" s="29" t="s">
        <v>3058</v>
      </c>
      <c r="B789" s="28" t="s">
        <v>3061</v>
      </c>
      <c r="C789" s="28" t="s">
        <v>3037</v>
      </c>
      <c r="D789" s="30" t="s">
        <v>3059</v>
      </c>
      <c r="E789" s="111" t="str">
        <f t="shared" si="36"/>
        <v>Less than 100 Claims - lower validity</v>
      </c>
      <c r="F789" s="111" t="str">
        <f t="shared" si="37"/>
        <v>Less than 100 Claims - lower validity</v>
      </c>
      <c r="G789" s="111" t="str">
        <f t="shared" si="38"/>
        <v>More than 100 Claims  - higher validity</v>
      </c>
      <c r="H789" s="28" t="s">
        <v>3060</v>
      </c>
      <c r="I789" s="28">
        <v>63028</v>
      </c>
      <c r="J789" s="28" t="s">
        <v>1679</v>
      </c>
      <c r="K789" s="28" t="s">
        <v>46</v>
      </c>
      <c r="L789" s="28">
        <v>2</v>
      </c>
      <c r="M789" s="31">
        <v>609</v>
      </c>
      <c r="N789" s="32">
        <v>0.4</v>
      </c>
      <c r="O789" s="32">
        <v>0.2</v>
      </c>
      <c r="P789" s="47">
        <v>1.67</v>
      </c>
      <c r="Q789" s="33">
        <v>115.65</v>
      </c>
      <c r="R789" s="31">
        <v>34</v>
      </c>
      <c r="S789" s="32">
        <v>0.4</v>
      </c>
      <c r="T789" s="32">
        <v>0.3</v>
      </c>
      <c r="U789" s="47">
        <v>1.58</v>
      </c>
      <c r="V789" s="34">
        <v>9231</v>
      </c>
      <c r="W789" s="32">
        <v>0.8</v>
      </c>
      <c r="X789" s="32">
        <v>0.5</v>
      </c>
      <c r="Y789" s="44">
        <v>1.62</v>
      </c>
      <c r="Z789" s="13"/>
    </row>
    <row r="790" spans="1:26" ht="29.1" customHeight="1" x14ac:dyDescent="0.35">
      <c r="A790" s="29" t="s">
        <v>3062</v>
      </c>
      <c r="B790" s="28" t="s">
        <v>3065</v>
      </c>
      <c r="C790" s="28" t="s">
        <v>3037</v>
      </c>
      <c r="D790" s="30" t="s">
        <v>3063</v>
      </c>
      <c r="E790" s="111" t="str">
        <f t="shared" si="36"/>
        <v>Less than 100 Claims - lower validity</v>
      </c>
      <c r="F790" s="111" t="str">
        <f t="shared" si="37"/>
        <v>Less than 100 Claims - lower validity</v>
      </c>
      <c r="G790" s="111" t="str">
        <f t="shared" si="38"/>
        <v>Less than 100 Claims - lower validity</v>
      </c>
      <c r="H790" s="28" t="s">
        <v>3064</v>
      </c>
      <c r="I790" s="28">
        <v>63401</v>
      </c>
      <c r="J790" s="28" t="s">
        <v>79</v>
      </c>
      <c r="K790" s="28" t="s">
        <v>46</v>
      </c>
      <c r="L790" s="28">
        <v>2</v>
      </c>
      <c r="M790" s="31">
        <v>12</v>
      </c>
      <c r="N790" s="32">
        <v>0</v>
      </c>
      <c r="O790" s="32">
        <v>0</v>
      </c>
      <c r="P790" s="47">
        <v>2.75</v>
      </c>
      <c r="Q790" s="33">
        <v>206.3</v>
      </c>
      <c r="R790" s="31" t="s">
        <v>8</v>
      </c>
      <c r="S790" s="31" t="s">
        <v>8</v>
      </c>
      <c r="T790" s="31" t="s">
        <v>8</v>
      </c>
      <c r="U790" s="47"/>
      <c r="V790" s="34" t="s">
        <v>8</v>
      </c>
      <c r="W790" s="31" t="s">
        <v>8</v>
      </c>
      <c r="X790" s="31" t="s">
        <v>8</v>
      </c>
      <c r="Y790" s="44"/>
      <c r="Z790" s="13"/>
    </row>
    <row r="791" spans="1:26" ht="29.1" customHeight="1" x14ac:dyDescent="0.35">
      <c r="A791" s="29" t="s">
        <v>3066</v>
      </c>
      <c r="B791" s="28" t="s">
        <v>1670</v>
      </c>
      <c r="C791" s="28" t="s">
        <v>3037</v>
      </c>
      <c r="D791" s="30" t="s">
        <v>3067</v>
      </c>
      <c r="E791" s="111" t="str">
        <f t="shared" si="36"/>
        <v>More than 100 Claims  - higher validity</v>
      </c>
      <c r="F791" s="111" t="str">
        <f t="shared" si="37"/>
        <v>More than 100 Claims  - higher validity</v>
      </c>
      <c r="G791" s="111" t="str">
        <f t="shared" si="38"/>
        <v>More than 100 Claims  - higher validity</v>
      </c>
      <c r="H791" s="28" t="s">
        <v>3068</v>
      </c>
      <c r="I791" s="28">
        <v>64132</v>
      </c>
      <c r="J791" s="28" t="s">
        <v>131</v>
      </c>
      <c r="K791" s="28" t="s">
        <v>46</v>
      </c>
      <c r="L791" s="28">
        <v>2</v>
      </c>
      <c r="M791" s="31">
        <v>2139</v>
      </c>
      <c r="N791" s="32">
        <v>4.4000000000000004</v>
      </c>
      <c r="O791" s="32">
        <v>0.9</v>
      </c>
      <c r="P791" s="47">
        <v>5.16</v>
      </c>
      <c r="Q791" s="33">
        <v>360.33</v>
      </c>
      <c r="R791" s="31">
        <v>158</v>
      </c>
      <c r="S791" s="32">
        <v>3.3</v>
      </c>
      <c r="T791" s="32">
        <v>1.3</v>
      </c>
      <c r="U791" s="47">
        <v>2.61</v>
      </c>
      <c r="V791" s="34">
        <v>17190</v>
      </c>
      <c r="W791" s="32">
        <v>7.8</v>
      </c>
      <c r="X791" s="32">
        <v>2.1</v>
      </c>
      <c r="Y791" s="44">
        <v>3.63</v>
      </c>
      <c r="Z791" s="13"/>
    </row>
    <row r="792" spans="1:26" ht="29.1" customHeight="1" x14ac:dyDescent="0.35">
      <c r="A792" s="29" t="s">
        <v>3069</v>
      </c>
      <c r="B792" s="28" t="s">
        <v>3053</v>
      </c>
      <c r="C792" s="28" t="s">
        <v>3037</v>
      </c>
      <c r="D792" s="30" t="s">
        <v>3070</v>
      </c>
      <c r="E792" s="111" t="str">
        <f t="shared" si="36"/>
        <v>More than 100 Claims  - higher validity</v>
      </c>
      <c r="F792" s="111" t="str">
        <f t="shared" si="37"/>
        <v>More than 100 Claims  - higher validity</v>
      </c>
      <c r="G792" s="111" t="str">
        <f t="shared" si="38"/>
        <v>More than 100 Claims  - higher validity</v>
      </c>
      <c r="H792" s="35" t="s">
        <v>3071</v>
      </c>
      <c r="I792" s="28">
        <v>63110</v>
      </c>
      <c r="J792" s="28" t="s">
        <v>779</v>
      </c>
      <c r="K792" s="28" t="s">
        <v>46</v>
      </c>
      <c r="L792" s="28">
        <v>2</v>
      </c>
      <c r="M792" s="31">
        <v>2053</v>
      </c>
      <c r="N792" s="32">
        <v>2.8</v>
      </c>
      <c r="O792" s="32">
        <v>0.9</v>
      </c>
      <c r="P792" s="47">
        <v>2.97</v>
      </c>
      <c r="Q792" s="33">
        <v>204.88</v>
      </c>
      <c r="R792" s="31">
        <v>187</v>
      </c>
      <c r="S792" s="32">
        <v>7.3</v>
      </c>
      <c r="T792" s="32">
        <v>3.3</v>
      </c>
      <c r="U792" s="47">
        <v>2.2599999999999998</v>
      </c>
      <c r="V792" s="34">
        <v>16603</v>
      </c>
      <c r="W792" s="32">
        <v>10.1</v>
      </c>
      <c r="X792" s="32">
        <v>4.2</v>
      </c>
      <c r="Y792" s="44">
        <v>2.42</v>
      </c>
      <c r="Z792" s="13"/>
    </row>
    <row r="793" spans="1:26" ht="29.1" customHeight="1" x14ac:dyDescent="0.35">
      <c r="A793" s="29" t="s">
        <v>3072</v>
      </c>
      <c r="B793" s="28" t="s">
        <v>3075</v>
      </c>
      <c r="C793" s="28" t="s">
        <v>3037</v>
      </c>
      <c r="D793" s="30" t="s">
        <v>3073</v>
      </c>
      <c r="E793" s="111" t="str">
        <f t="shared" si="36"/>
        <v>Less than 100 Claims - lower validity</v>
      </c>
      <c r="F793" s="111" t="str">
        <f t="shared" si="37"/>
        <v>Less than 100 Claims - lower validity</v>
      </c>
      <c r="G793" s="111" t="str">
        <f t="shared" si="38"/>
        <v>Less than 100 Claims - lower validity</v>
      </c>
      <c r="H793" s="28" t="s">
        <v>3074</v>
      </c>
      <c r="I793" s="28">
        <v>64730</v>
      </c>
      <c r="J793" s="28" t="s">
        <v>79</v>
      </c>
      <c r="K793" s="28" t="s">
        <v>46</v>
      </c>
      <c r="L793" s="28">
        <v>3</v>
      </c>
      <c r="M793" s="31">
        <v>93</v>
      </c>
      <c r="N793" s="32">
        <v>0.1</v>
      </c>
      <c r="O793" s="32">
        <v>0</v>
      </c>
      <c r="P793" s="47">
        <v>5.96</v>
      </c>
      <c r="Q793" s="33">
        <v>413.67</v>
      </c>
      <c r="R793" s="31" t="s">
        <v>8</v>
      </c>
      <c r="S793" s="31" t="s">
        <v>8</v>
      </c>
      <c r="T793" s="31" t="s">
        <v>8</v>
      </c>
      <c r="U793" s="47"/>
      <c r="V793" s="34" t="s">
        <v>8</v>
      </c>
      <c r="W793" s="31" t="s">
        <v>8</v>
      </c>
      <c r="X793" s="31" t="s">
        <v>8</v>
      </c>
      <c r="Y793" s="44"/>
      <c r="Z793" s="13"/>
    </row>
    <row r="794" spans="1:26" ht="29.1" customHeight="1" x14ac:dyDescent="0.35">
      <c r="A794" s="29" t="s">
        <v>3076</v>
      </c>
      <c r="B794" s="28" t="s">
        <v>280</v>
      </c>
      <c r="C794" s="28" t="s">
        <v>3037</v>
      </c>
      <c r="D794" s="36" t="s">
        <v>3077</v>
      </c>
      <c r="E794" s="111" t="str">
        <f t="shared" si="36"/>
        <v>Less than 100 Claims - lower validity</v>
      </c>
      <c r="F794" s="111" t="str">
        <f t="shared" si="37"/>
        <v>Less than 100 Claims - lower validity</v>
      </c>
      <c r="G794" s="111" t="str">
        <f t="shared" si="38"/>
        <v>More than 100 Claims  - higher validity</v>
      </c>
      <c r="H794" s="35" t="s">
        <v>3078</v>
      </c>
      <c r="I794" s="28">
        <v>65807</v>
      </c>
      <c r="J794" s="28" t="s">
        <v>3079</v>
      </c>
      <c r="K794" s="28" t="s">
        <v>46</v>
      </c>
      <c r="L794" s="28">
        <v>3</v>
      </c>
      <c r="M794" s="31">
        <v>217</v>
      </c>
      <c r="N794" s="32">
        <v>0.4</v>
      </c>
      <c r="O794" s="32">
        <v>0.1</v>
      </c>
      <c r="P794" s="47">
        <v>4.12</v>
      </c>
      <c r="Q794" s="33">
        <v>256.05</v>
      </c>
      <c r="R794" s="31" t="s">
        <v>8</v>
      </c>
      <c r="S794" s="31" t="s">
        <v>8</v>
      </c>
      <c r="T794" s="31" t="s">
        <v>8</v>
      </c>
      <c r="U794" s="47"/>
      <c r="V794" s="34" t="s">
        <v>8</v>
      </c>
      <c r="W794" s="31" t="s">
        <v>8</v>
      </c>
      <c r="X794" s="31" t="s">
        <v>8</v>
      </c>
      <c r="Y794" s="44"/>
      <c r="Z794" s="13"/>
    </row>
    <row r="795" spans="1:26" ht="29.1" customHeight="1" x14ac:dyDescent="0.35">
      <c r="A795" s="29" t="s">
        <v>3080</v>
      </c>
      <c r="B795" s="28" t="s">
        <v>3083</v>
      </c>
      <c r="C795" s="28" t="s">
        <v>3037</v>
      </c>
      <c r="D795" s="30" t="s">
        <v>3081</v>
      </c>
      <c r="E795" s="111" t="str">
        <f t="shared" si="36"/>
        <v>Less than 100 Claims - lower validity</v>
      </c>
      <c r="F795" s="111" t="str">
        <f t="shared" si="37"/>
        <v>Less than 100 Claims - lower validity</v>
      </c>
      <c r="G795" s="111" t="str">
        <f t="shared" si="38"/>
        <v>Less than 100 Claims - lower validity</v>
      </c>
      <c r="H795" s="28" t="s">
        <v>3082</v>
      </c>
      <c r="I795" s="28">
        <v>65102</v>
      </c>
      <c r="J795" s="35" t="s">
        <v>3084</v>
      </c>
      <c r="K795" s="28" t="s">
        <v>46</v>
      </c>
      <c r="L795" s="28">
        <v>4</v>
      </c>
      <c r="M795" s="31">
        <v>50</v>
      </c>
      <c r="N795" s="32">
        <v>0</v>
      </c>
      <c r="O795" s="32">
        <v>0</v>
      </c>
      <c r="P795" s="47">
        <v>1.65</v>
      </c>
      <c r="Q795" s="33">
        <v>115.68</v>
      </c>
      <c r="R795" s="31" t="s">
        <v>8</v>
      </c>
      <c r="S795" s="31" t="s">
        <v>8</v>
      </c>
      <c r="T795" s="31" t="s">
        <v>8</v>
      </c>
      <c r="U795" s="47"/>
      <c r="V795" s="34" t="s">
        <v>8</v>
      </c>
      <c r="W795" s="31" t="s">
        <v>8</v>
      </c>
      <c r="X795" s="31" t="s">
        <v>8</v>
      </c>
      <c r="Y795" s="44"/>
      <c r="Z795" s="13"/>
    </row>
    <row r="796" spans="1:26" ht="29.1" customHeight="1" x14ac:dyDescent="0.35">
      <c r="A796" s="29" t="s">
        <v>3085</v>
      </c>
      <c r="B796" s="28" t="s">
        <v>1670</v>
      </c>
      <c r="C796" s="28" t="s">
        <v>3037</v>
      </c>
      <c r="D796" s="30" t="s">
        <v>3086</v>
      </c>
      <c r="E796" s="111" t="str">
        <f t="shared" si="36"/>
        <v>Less than 100 Claims - lower validity</v>
      </c>
      <c r="F796" s="111" t="str">
        <f t="shared" si="37"/>
        <v>Less than 100 Claims - lower validity</v>
      </c>
      <c r="G796" s="111" t="str">
        <f t="shared" si="38"/>
        <v>More than 100 Claims  - higher validity</v>
      </c>
      <c r="H796" s="28" t="s">
        <v>3087</v>
      </c>
      <c r="I796" s="28">
        <v>64108</v>
      </c>
      <c r="J796" s="35" t="s">
        <v>3088</v>
      </c>
      <c r="K796" s="28" t="s">
        <v>46</v>
      </c>
      <c r="L796" s="28">
        <v>1</v>
      </c>
      <c r="M796" s="31">
        <v>959</v>
      </c>
      <c r="N796" s="32">
        <v>0.9</v>
      </c>
      <c r="O796" s="32">
        <v>0.3</v>
      </c>
      <c r="P796" s="47">
        <v>3.31</v>
      </c>
      <c r="Q796" s="33">
        <v>230.56</v>
      </c>
      <c r="R796" s="31">
        <v>57</v>
      </c>
      <c r="S796" s="32">
        <v>0.7</v>
      </c>
      <c r="T796" s="32">
        <v>0.6</v>
      </c>
      <c r="U796" s="47">
        <v>1.1399999999999999</v>
      </c>
      <c r="V796" s="34">
        <v>9229</v>
      </c>
      <c r="W796" s="32">
        <v>1.6</v>
      </c>
      <c r="X796" s="32">
        <v>0.9</v>
      </c>
      <c r="Y796" s="44">
        <v>1.78</v>
      </c>
      <c r="Z796" s="13"/>
    </row>
    <row r="797" spans="1:26" ht="29.1" customHeight="1" x14ac:dyDescent="0.35">
      <c r="A797" s="29" t="s">
        <v>3089</v>
      </c>
      <c r="B797" s="28" t="s">
        <v>1131</v>
      </c>
      <c r="C797" s="28" t="s">
        <v>3037</v>
      </c>
      <c r="D797" s="30" t="s">
        <v>3090</v>
      </c>
      <c r="E797" s="111" t="str">
        <f t="shared" si="36"/>
        <v>Less than 100 Claims - lower validity</v>
      </c>
      <c r="F797" s="111" t="str">
        <f t="shared" si="37"/>
        <v>Less than 100 Claims - lower validity</v>
      </c>
      <c r="G797" s="111" t="str">
        <f t="shared" si="38"/>
        <v>Less than 100 Claims - lower validity</v>
      </c>
      <c r="H797" s="28" t="s">
        <v>3091</v>
      </c>
      <c r="I797" s="28">
        <v>64468</v>
      </c>
      <c r="J797" s="28" t="s">
        <v>819</v>
      </c>
      <c r="K797" s="28" t="s">
        <v>46</v>
      </c>
      <c r="L797" s="28">
        <v>4</v>
      </c>
      <c r="M797" s="31">
        <v>60</v>
      </c>
      <c r="N797" s="32">
        <v>0.1</v>
      </c>
      <c r="O797" s="32">
        <v>0</v>
      </c>
      <c r="P797" s="47">
        <v>4.04</v>
      </c>
      <c r="Q797" s="33">
        <v>314.13</v>
      </c>
      <c r="R797" s="31" t="s">
        <v>8</v>
      </c>
      <c r="S797" s="31" t="s">
        <v>8</v>
      </c>
      <c r="T797" s="31" t="s">
        <v>8</v>
      </c>
      <c r="U797" s="47"/>
      <c r="V797" s="34" t="s">
        <v>8</v>
      </c>
      <c r="W797" s="31" t="s">
        <v>8</v>
      </c>
      <c r="X797" s="31" t="s">
        <v>8</v>
      </c>
      <c r="Y797" s="44"/>
      <c r="Z797" s="13"/>
    </row>
    <row r="798" spans="1:26" ht="29.1" customHeight="1" x14ac:dyDescent="0.35">
      <c r="A798" s="29" t="s">
        <v>3092</v>
      </c>
      <c r="B798" s="28" t="s">
        <v>1338</v>
      </c>
      <c r="C798" s="28" t="s">
        <v>3037</v>
      </c>
      <c r="D798" s="30" t="s">
        <v>3093</v>
      </c>
      <c r="E798" s="111" t="str">
        <f t="shared" si="36"/>
        <v>Less than 100 Claims - lower validity</v>
      </c>
      <c r="F798" s="111" t="str">
        <f t="shared" si="37"/>
        <v>Less than 100 Claims - lower validity</v>
      </c>
      <c r="G798" s="111" t="str">
        <f t="shared" si="38"/>
        <v>More than 100 Claims  - higher validity</v>
      </c>
      <c r="H798" s="28" t="s">
        <v>3094</v>
      </c>
      <c r="I798" s="28">
        <v>63090</v>
      </c>
      <c r="J798" s="28" t="s">
        <v>1679</v>
      </c>
      <c r="K798" s="28" t="s">
        <v>46</v>
      </c>
      <c r="L798" s="28">
        <v>5</v>
      </c>
      <c r="M798" s="31">
        <v>1373</v>
      </c>
      <c r="N798" s="32">
        <v>0.6</v>
      </c>
      <c r="O798" s="32">
        <v>0.5</v>
      </c>
      <c r="P798" s="47">
        <v>1.35</v>
      </c>
      <c r="Q798" s="33">
        <v>93.68</v>
      </c>
      <c r="R798" s="31">
        <v>33</v>
      </c>
      <c r="S798" s="32">
        <v>0.3</v>
      </c>
      <c r="T798" s="32">
        <v>0.2</v>
      </c>
      <c r="U798" s="47">
        <v>1.31</v>
      </c>
      <c r="V798" s="34">
        <v>7790</v>
      </c>
      <c r="W798" s="32">
        <v>0.9</v>
      </c>
      <c r="X798" s="32">
        <v>0.7</v>
      </c>
      <c r="Y798" s="44">
        <v>1.34</v>
      </c>
      <c r="Z798" s="13"/>
    </row>
    <row r="799" spans="1:26" ht="29.1" customHeight="1" x14ac:dyDescent="0.35">
      <c r="A799" s="29" t="s">
        <v>3095</v>
      </c>
      <c r="B799" s="28" t="s">
        <v>3098</v>
      </c>
      <c r="C799" s="28" t="s">
        <v>3037</v>
      </c>
      <c r="D799" s="30" t="s">
        <v>3096</v>
      </c>
      <c r="E799" s="111" t="str">
        <f t="shared" si="36"/>
        <v>Less than 100 Claims - lower validity</v>
      </c>
      <c r="F799" s="111" t="str">
        <f t="shared" si="37"/>
        <v>Less than 100 Claims - lower validity</v>
      </c>
      <c r="G799" s="111" t="str">
        <f t="shared" si="38"/>
        <v>More than 100 Claims  - higher validity</v>
      </c>
      <c r="H799" s="28" t="s">
        <v>3097</v>
      </c>
      <c r="I799" s="28">
        <v>64429</v>
      </c>
      <c r="J799" s="28" t="s">
        <v>79</v>
      </c>
      <c r="K799" s="28" t="s">
        <v>46</v>
      </c>
      <c r="L799" s="28">
        <v>2</v>
      </c>
      <c r="M799" s="31">
        <v>751</v>
      </c>
      <c r="N799" s="32">
        <v>1</v>
      </c>
      <c r="O799" s="32">
        <v>0.1</v>
      </c>
      <c r="P799" s="47">
        <v>6.78</v>
      </c>
      <c r="Q799" s="33">
        <v>472.99</v>
      </c>
      <c r="R799" s="31">
        <v>11</v>
      </c>
      <c r="S799" s="32">
        <v>0.1</v>
      </c>
      <c r="T799" s="32">
        <v>0.1</v>
      </c>
      <c r="U799" s="47">
        <v>1.27</v>
      </c>
      <c r="V799" s="34">
        <v>7658</v>
      </c>
      <c r="W799" s="32">
        <v>1.1000000000000001</v>
      </c>
      <c r="X799" s="32">
        <v>0.2</v>
      </c>
      <c r="Y799" s="44">
        <v>4.8499999999999996</v>
      </c>
      <c r="Z799" s="13"/>
    </row>
    <row r="800" spans="1:26" ht="29.1" customHeight="1" x14ac:dyDescent="0.35">
      <c r="A800" s="29" t="s">
        <v>3099</v>
      </c>
      <c r="B800" s="28" t="s">
        <v>1670</v>
      </c>
      <c r="C800" s="28" t="s">
        <v>3037</v>
      </c>
      <c r="D800" s="30" t="s">
        <v>3100</v>
      </c>
      <c r="E800" s="111" t="str">
        <f t="shared" si="36"/>
        <v>More than 100 Claims  - higher validity</v>
      </c>
      <c r="F800" s="111" t="str">
        <f t="shared" si="37"/>
        <v>More than 100 Claims  - higher validity</v>
      </c>
      <c r="G800" s="111" t="str">
        <f t="shared" si="38"/>
        <v>More than 100 Claims  - higher validity</v>
      </c>
      <c r="H800" s="35" t="s">
        <v>3101</v>
      </c>
      <c r="I800" s="28">
        <v>64154</v>
      </c>
      <c r="J800" s="35" t="s">
        <v>1717</v>
      </c>
      <c r="K800" s="28" t="s">
        <v>46</v>
      </c>
      <c r="L800" s="28">
        <v>4</v>
      </c>
      <c r="M800" s="31">
        <v>4374</v>
      </c>
      <c r="N800" s="32">
        <v>4.5</v>
      </c>
      <c r="O800" s="32">
        <v>1.2</v>
      </c>
      <c r="P800" s="47">
        <v>3.58</v>
      </c>
      <c r="Q800" s="33">
        <v>248.89</v>
      </c>
      <c r="R800" s="31">
        <v>216</v>
      </c>
      <c r="S800" s="32">
        <v>2</v>
      </c>
      <c r="T800" s="32">
        <v>1.3</v>
      </c>
      <c r="U800" s="47">
        <v>1.57</v>
      </c>
      <c r="V800" s="34">
        <v>9469</v>
      </c>
      <c r="W800" s="32">
        <v>6.5</v>
      </c>
      <c r="X800" s="32">
        <v>2.5</v>
      </c>
      <c r="Y800" s="44">
        <v>2.56</v>
      </c>
      <c r="Z800" s="13"/>
    </row>
    <row r="801" spans="1:26" ht="29.1" customHeight="1" x14ac:dyDescent="0.35">
      <c r="A801" s="29" t="s">
        <v>3102</v>
      </c>
      <c r="B801" s="28" t="s">
        <v>3105</v>
      </c>
      <c r="C801" s="28" t="s">
        <v>3037</v>
      </c>
      <c r="D801" s="30" t="s">
        <v>3103</v>
      </c>
      <c r="E801" s="111" t="str">
        <f t="shared" si="36"/>
        <v>Less than 100 Claims - lower validity</v>
      </c>
      <c r="F801" s="111" t="str">
        <f t="shared" si="37"/>
        <v>Less than 100 Claims - lower validity</v>
      </c>
      <c r="G801" s="111" t="str">
        <f t="shared" si="38"/>
        <v>Less than 100 Claims - lower validity</v>
      </c>
      <c r="H801" s="28" t="s">
        <v>3104</v>
      </c>
      <c r="I801" s="28">
        <v>65265</v>
      </c>
      <c r="J801" s="28" t="s">
        <v>819</v>
      </c>
      <c r="K801" s="28" t="s">
        <v>46</v>
      </c>
      <c r="L801" s="28">
        <v>4</v>
      </c>
      <c r="M801" s="31">
        <v>29</v>
      </c>
      <c r="N801" s="32">
        <v>0</v>
      </c>
      <c r="O801" s="32">
        <v>0</v>
      </c>
      <c r="P801" s="47">
        <v>2.21</v>
      </c>
      <c r="Q801" s="33">
        <v>157.29</v>
      </c>
      <c r="R801" s="31" t="s">
        <v>8</v>
      </c>
      <c r="S801" s="31" t="s">
        <v>8</v>
      </c>
      <c r="T801" s="31" t="s">
        <v>8</v>
      </c>
      <c r="U801" s="47"/>
      <c r="V801" s="34" t="s">
        <v>8</v>
      </c>
      <c r="W801" s="31" t="s">
        <v>8</v>
      </c>
      <c r="X801" s="31" t="s">
        <v>8</v>
      </c>
      <c r="Y801" s="44"/>
      <c r="Z801" s="13"/>
    </row>
    <row r="802" spans="1:26" ht="29.1" customHeight="1" x14ac:dyDescent="0.35">
      <c r="A802" s="29" t="s">
        <v>3106</v>
      </c>
      <c r="B802" s="28" t="s">
        <v>280</v>
      </c>
      <c r="C802" s="28" t="s">
        <v>3037</v>
      </c>
      <c r="D802" s="30" t="s">
        <v>3107</v>
      </c>
      <c r="E802" s="111" t="str">
        <f t="shared" si="36"/>
        <v>Less than 100 Claims - lower validity</v>
      </c>
      <c r="F802" s="111" t="str">
        <f t="shared" si="37"/>
        <v>Less than 100 Claims - lower validity</v>
      </c>
      <c r="G802" s="111" t="str">
        <f t="shared" si="38"/>
        <v>Less than 100 Claims - lower validity</v>
      </c>
      <c r="H802" s="28" t="s">
        <v>3108</v>
      </c>
      <c r="I802" s="28">
        <v>65804</v>
      </c>
      <c r="J802" s="28" t="s">
        <v>1679</v>
      </c>
      <c r="K802" s="28" t="s">
        <v>46</v>
      </c>
      <c r="L802" s="28">
        <v>4</v>
      </c>
      <c r="M802" s="31">
        <v>61</v>
      </c>
      <c r="N802" s="32">
        <v>0.1</v>
      </c>
      <c r="O802" s="32">
        <v>0</v>
      </c>
      <c r="P802" s="47">
        <v>4.21</v>
      </c>
      <c r="Q802" s="33">
        <v>277.33</v>
      </c>
      <c r="R802" s="31" t="s">
        <v>8</v>
      </c>
      <c r="S802" s="31" t="s">
        <v>8</v>
      </c>
      <c r="T802" s="31" t="s">
        <v>8</v>
      </c>
      <c r="U802" s="47"/>
      <c r="V802" s="34" t="s">
        <v>8</v>
      </c>
      <c r="W802" s="31" t="s">
        <v>8</v>
      </c>
      <c r="X802" s="31" t="s">
        <v>8</v>
      </c>
      <c r="Y802" s="44"/>
      <c r="Z802" s="13"/>
    </row>
    <row r="803" spans="1:26" ht="14.1" customHeight="1" x14ac:dyDescent="0.35">
      <c r="A803" s="29" t="s">
        <v>3109</v>
      </c>
      <c r="B803" s="28" t="s">
        <v>3112</v>
      </c>
      <c r="C803" s="28" t="s">
        <v>3037</v>
      </c>
      <c r="D803" s="36" t="s">
        <v>3110</v>
      </c>
      <c r="E803" s="111" t="str">
        <f t="shared" si="36"/>
        <v>Less than 100 Claims - lower validity</v>
      </c>
      <c r="F803" s="111" t="str">
        <f t="shared" si="37"/>
        <v>Less than 100 Claims - lower validity</v>
      </c>
      <c r="G803" s="111" t="str">
        <f t="shared" si="38"/>
        <v>Less than 100 Claims - lower validity</v>
      </c>
      <c r="H803" s="28" t="s">
        <v>3111</v>
      </c>
      <c r="I803" s="28">
        <v>65201</v>
      </c>
      <c r="J803" s="28" t="s">
        <v>779</v>
      </c>
      <c r="K803" s="28" t="s">
        <v>46</v>
      </c>
      <c r="L803" s="28">
        <v>5</v>
      </c>
      <c r="M803" s="31">
        <v>82</v>
      </c>
      <c r="N803" s="32">
        <v>0.1</v>
      </c>
      <c r="O803" s="32">
        <v>0.1</v>
      </c>
      <c r="P803" s="47">
        <v>1.75</v>
      </c>
      <c r="Q803" s="33">
        <v>115.9</v>
      </c>
      <c r="R803" s="31" t="s">
        <v>8</v>
      </c>
      <c r="S803" s="31" t="s">
        <v>8</v>
      </c>
      <c r="T803" s="31" t="s">
        <v>8</v>
      </c>
      <c r="U803" s="47"/>
      <c r="V803" s="34" t="s">
        <v>8</v>
      </c>
      <c r="W803" s="31" t="s">
        <v>8</v>
      </c>
      <c r="X803" s="31" t="s">
        <v>8</v>
      </c>
      <c r="Y803" s="44"/>
      <c r="Z803" s="13"/>
    </row>
    <row r="804" spans="1:26" ht="29.1" customHeight="1" x14ac:dyDescent="0.35">
      <c r="A804" s="29" t="s">
        <v>3113</v>
      </c>
      <c r="B804" s="28" t="s">
        <v>3053</v>
      </c>
      <c r="C804" s="28" t="s">
        <v>3037</v>
      </c>
      <c r="D804" s="30" t="s">
        <v>3114</v>
      </c>
      <c r="E804" s="111" t="str">
        <f t="shared" si="36"/>
        <v>Less than 100 Claims - lower validity</v>
      </c>
      <c r="F804" s="111" t="str">
        <f t="shared" si="37"/>
        <v>Less than 100 Claims - lower validity</v>
      </c>
      <c r="G804" s="111" t="str">
        <f t="shared" si="38"/>
        <v>More than 100 Claims  - higher validity</v>
      </c>
      <c r="H804" s="35" t="s">
        <v>3115</v>
      </c>
      <c r="I804" s="28">
        <v>63128</v>
      </c>
      <c r="J804" s="28" t="s">
        <v>1679</v>
      </c>
      <c r="K804" s="28" t="s">
        <v>46</v>
      </c>
      <c r="L804" s="28">
        <v>2</v>
      </c>
      <c r="M804" s="31">
        <v>917</v>
      </c>
      <c r="N804" s="32">
        <v>0.5</v>
      </c>
      <c r="O804" s="32">
        <v>0.3</v>
      </c>
      <c r="P804" s="47">
        <v>1.6</v>
      </c>
      <c r="Q804" s="33">
        <v>109.88</v>
      </c>
      <c r="R804" s="31">
        <v>48</v>
      </c>
      <c r="S804" s="32">
        <v>0.4</v>
      </c>
      <c r="T804" s="32">
        <v>0.3</v>
      </c>
      <c r="U804" s="47">
        <v>1.32</v>
      </c>
      <c r="V804" s="34">
        <v>7388</v>
      </c>
      <c r="W804" s="32">
        <v>0.9</v>
      </c>
      <c r="X804" s="32">
        <v>0.6</v>
      </c>
      <c r="Y804" s="44">
        <v>1.45</v>
      </c>
      <c r="Z804" s="13"/>
    </row>
    <row r="805" spans="1:26" ht="14.1" customHeight="1" x14ac:dyDescent="0.35">
      <c r="A805" s="29" t="s">
        <v>3116</v>
      </c>
      <c r="B805" s="28" t="s">
        <v>3119</v>
      </c>
      <c r="C805" s="28" t="s">
        <v>3037</v>
      </c>
      <c r="D805" s="36" t="s">
        <v>3117</v>
      </c>
      <c r="E805" s="111" t="str">
        <f t="shared" si="36"/>
        <v>Less than 100 Claims - lower validity</v>
      </c>
      <c r="F805" s="111" t="str">
        <f t="shared" si="37"/>
        <v>Less than 100 Claims - lower validity</v>
      </c>
      <c r="G805" s="111" t="str">
        <f t="shared" si="38"/>
        <v>Less than 100 Claims - lower validity</v>
      </c>
      <c r="H805" s="28" t="s">
        <v>3118</v>
      </c>
      <c r="I805" s="28">
        <v>65775</v>
      </c>
      <c r="J805" s="28" t="s">
        <v>79</v>
      </c>
      <c r="K805" s="28" t="s">
        <v>46</v>
      </c>
      <c r="L805" s="28">
        <v>2</v>
      </c>
      <c r="M805" s="31">
        <v>44</v>
      </c>
      <c r="N805" s="32">
        <v>0</v>
      </c>
      <c r="O805" s="32">
        <v>0</v>
      </c>
      <c r="P805" s="47">
        <v>3.19</v>
      </c>
      <c r="Q805" s="33">
        <v>222.18</v>
      </c>
      <c r="R805" s="31" t="s">
        <v>8</v>
      </c>
      <c r="S805" s="31" t="s">
        <v>8</v>
      </c>
      <c r="T805" s="31" t="s">
        <v>8</v>
      </c>
      <c r="U805" s="47"/>
      <c r="V805" s="34" t="s">
        <v>8</v>
      </c>
      <c r="W805" s="31" t="s">
        <v>8</v>
      </c>
      <c r="X805" s="31" t="s">
        <v>8</v>
      </c>
      <c r="Y805" s="44"/>
      <c r="Z805" s="13"/>
    </row>
    <row r="806" spans="1:26" ht="29.1" customHeight="1" x14ac:dyDescent="0.35">
      <c r="A806" s="29" t="s">
        <v>3120</v>
      </c>
      <c r="B806" s="28" t="s">
        <v>3123</v>
      </c>
      <c r="C806" s="28" t="s">
        <v>3037</v>
      </c>
      <c r="D806" s="30" t="s">
        <v>3121</v>
      </c>
      <c r="E806" s="111" t="str">
        <f t="shared" si="36"/>
        <v>Less than 100 Claims - lower validity</v>
      </c>
      <c r="F806" s="111" t="str">
        <f t="shared" si="37"/>
        <v>Less than 100 Claims - lower validity</v>
      </c>
      <c r="G806" s="111" t="str">
        <f t="shared" si="38"/>
        <v>More than 100 Claims  - higher validity</v>
      </c>
      <c r="H806" s="28" t="s">
        <v>3122</v>
      </c>
      <c r="I806" s="28">
        <v>63026</v>
      </c>
      <c r="J806" s="28" t="s">
        <v>819</v>
      </c>
      <c r="K806" s="28" t="s">
        <v>46</v>
      </c>
      <c r="L806" s="28">
        <v>3</v>
      </c>
      <c r="M806" s="31">
        <v>303</v>
      </c>
      <c r="N806" s="32">
        <v>0.2</v>
      </c>
      <c r="O806" s="32">
        <v>0.1</v>
      </c>
      <c r="P806" s="47">
        <v>2.73</v>
      </c>
      <c r="Q806" s="33">
        <v>190.66</v>
      </c>
      <c r="R806" s="31">
        <v>32</v>
      </c>
      <c r="S806" s="32">
        <v>0.3</v>
      </c>
      <c r="T806" s="32">
        <v>0.2</v>
      </c>
      <c r="U806" s="47">
        <v>1.18</v>
      </c>
      <c r="V806" s="34">
        <v>6941</v>
      </c>
      <c r="W806" s="32">
        <v>0.5</v>
      </c>
      <c r="X806" s="32">
        <v>0.3</v>
      </c>
      <c r="Y806" s="44">
        <v>1.59</v>
      </c>
      <c r="Z806" s="13"/>
    </row>
    <row r="807" spans="1:26" ht="29.1" customHeight="1" x14ac:dyDescent="0.35">
      <c r="A807" s="29" t="s">
        <v>3124</v>
      </c>
      <c r="B807" s="28" t="s">
        <v>1670</v>
      </c>
      <c r="C807" s="28" t="s">
        <v>3037</v>
      </c>
      <c r="D807" s="30" t="s">
        <v>990</v>
      </c>
      <c r="E807" s="111" t="str">
        <f t="shared" si="36"/>
        <v>Less than 100 Claims - lower validity</v>
      </c>
      <c r="F807" s="111" t="str">
        <f t="shared" si="37"/>
        <v>Less than 100 Claims - lower validity</v>
      </c>
      <c r="G807" s="111" t="str">
        <f t="shared" si="38"/>
        <v>More than 100 Claims  - higher validity</v>
      </c>
      <c r="H807" s="28" t="s">
        <v>3125</v>
      </c>
      <c r="I807" s="28">
        <v>64114</v>
      </c>
      <c r="J807" s="35" t="s">
        <v>1647</v>
      </c>
      <c r="K807" s="28" t="s">
        <v>46</v>
      </c>
      <c r="L807" s="28">
        <v>4</v>
      </c>
      <c r="M807" s="31">
        <v>984</v>
      </c>
      <c r="N807" s="32">
        <v>1.1000000000000001</v>
      </c>
      <c r="O807" s="32">
        <v>0.3</v>
      </c>
      <c r="P807" s="47">
        <v>3.68</v>
      </c>
      <c r="Q807" s="33">
        <v>256.45</v>
      </c>
      <c r="R807" s="31">
        <v>41</v>
      </c>
      <c r="S807" s="32">
        <v>0.4</v>
      </c>
      <c r="T807" s="32">
        <v>0.2</v>
      </c>
      <c r="U807" s="47">
        <v>1.55</v>
      </c>
      <c r="V807" s="34">
        <v>9027</v>
      </c>
      <c r="W807" s="32">
        <v>1.5</v>
      </c>
      <c r="X807" s="32">
        <v>0.5</v>
      </c>
      <c r="Y807" s="44">
        <v>2.71</v>
      </c>
      <c r="Z807" s="13"/>
    </row>
    <row r="808" spans="1:26" ht="29.1" customHeight="1" x14ac:dyDescent="0.35">
      <c r="A808" s="29" t="s">
        <v>3126</v>
      </c>
      <c r="B808" s="35" t="s">
        <v>3129</v>
      </c>
      <c r="C808" s="28" t="s">
        <v>3037</v>
      </c>
      <c r="D808" s="30" t="s">
        <v>3127</v>
      </c>
      <c r="E808" s="111" t="str">
        <f t="shared" si="36"/>
        <v>Less than 100 Claims - lower validity</v>
      </c>
      <c r="F808" s="111" t="str">
        <f t="shared" si="37"/>
        <v>Less than 100 Claims - lower validity</v>
      </c>
      <c r="G808" s="111" t="str">
        <f t="shared" si="38"/>
        <v>More than 100 Claims  - higher validity</v>
      </c>
      <c r="H808" s="28" t="s">
        <v>3128</v>
      </c>
      <c r="I808" s="28">
        <v>63117</v>
      </c>
      <c r="J808" s="28" t="s">
        <v>819</v>
      </c>
      <c r="K808" s="28" t="s">
        <v>46</v>
      </c>
      <c r="L808" s="28">
        <v>3</v>
      </c>
      <c r="M808" s="31">
        <v>1068</v>
      </c>
      <c r="N808" s="32">
        <v>0.8</v>
      </c>
      <c r="O808" s="32">
        <v>0.4</v>
      </c>
      <c r="P808" s="47">
        <v>2.16</v>
      </c>
      <c r="Q808" s="33">
        <v>149.94</v>
      </c>
      <c r="R808" s="31">
        <v>57</v>
      </c>
      <c r="S808" s="32">
        <v>0.6</v>
      </c>
      <c r="T808" s="32">
        <v>0.6</v>
      </c>
      <c r="U808" s="47">
        <v>1.01</v>
      </c>
      <c r="V808" s="34">
        <v>7625</v>
      </c>
      <c r="W808" s="32">
        <v>1.4</v>
      </c>
      <c r="X808" s="32">
        <v>1</v>
      </c>
      <c r="Y808" s="44">
        <v>1.45</v>
      </c>
      <c r="Z808" s="13"/>
    </row>
    <row r="809" spans="1:26" ht="29.1" customHeight="1" x14ac:dyDescent="0.35">
      <c r="A809" s="29" t="s">
        <v>3130</v>
      </c>
      <c r="B809" s="28" t="s">
        <v>3133</v>
      </c>
      <c r="C809" s="28" t="s">
        <v>3037</v>
      </c>
      <c r="D809" s="30" t="s">
        <v>3131</v>
      </c>
      <c r="E809" s="111" t="str">
        <f t="shared" si="36"/>
        <v>Less than 100 Claims - lower validity</v>
      </c>
      <c r="F809" s="111" t="str">
        <f t="shared" si="37"/>
        <v>Less than 100 Claims - lower validity</v>
      </c>
      <c r="G809" s="111" t="str">
        <f t="shared" si="38"/>
        <v>Less than 100 Claims - lower validity</v>
      </c>
      <c r="H809" s="35" t="s">
        <v>3132</v>
      </c>
      <c r="I809" s="28">
        <v>65615</v>
      </c>
      <c r="J809" s="28" t="s">
        <v>3079</v>
      </c>
      <c r="K809" s="28" t="s">
        <v>46</v>
      </c>
      <c r="L809" s="28">
        <v>3</v>
      </c>
      <c r="M809" s="31">
        <v>58</v>
      </c>
      <c r="N809" s="32">
        <v>0.1</v>
      </c>
      <c r="O809" s="32">
        <v>0</v>
      </c>
      <c r="P809" s="47">
        <v>4.1900000000000004</v>
      </c>
      <c r="Q809" s="33">
        <v>296.77</v>
      </c>
      <c r="R809" s="31" t="s">
        <v>8</v>
      </c>
      <c r="S809" s="31" t="s">
        <v>8</v>
      </c>
      <c r="T809" s="31" t="s">
        <v>8</v>
      </c>
      <c r="U809" s="47"/>
      <c r="V809" s="34" t="s">
        <v>8</v>
      </c>
      <c r="W809" s="31" t="s">
        <v>8</v>
      </c>
      <c r="X809" s="31" t="s">
        <v>8</v>
      </c>
      <c r="Y809" s="44"/>
      <c r="Z809" s="13"/>
    </row>
    <row r="810" spans="1:26" ht="29.1" customHeight="1" x14ac:dyDescent="0.35">
      <c r="A810" s="29" t="s">
        <v>3134</v>
      </c>
      <c r="B810" s="28" t="s">
        <v>2257</v>
      </c>
      <c r="C810" s="28" t="s">
        <v>3037</v>
      </c>
      <c r="D810" s="30" t="s">
        <v>3135</v>
      </c>
      <c r="E810" s="111" t="str">
        <f t="shared" si="36"/>
        <v>More than 100 Claims  - higher validity</v>
      </c>
      <c r="F810" s="111" t="str">
        <f t="shared" si="37"/>
        <v>More than 100 Claims  - higher validity</v>
      </c>
      <c r="G810" s="111" t="str">
        <f t="shared" si="38"/>
        <v>More than 100 Claims  - higher validity</v>
      </c>
      <c r="H810" s="35" t="s">
        <v>3136</v>
      </c>
      <c r="I810" s="28">
        <v>64057</v>
      </c>
      <c r="J810" s="28" t="s">
        <v>131</v>
      </c>
      <c r="K810" s="28" t="s">
        <v>46</v>
      </c>
      <c r="L810" s="28">
        <v>1</v>
      </c>
      <c r="M810" s="31">
        <v>4113</v>
      </c>
      <c r="N810" s="32">
        <v>4.7</v>
      </c>
      <c r="O810" s="32">
        <v>1.1000000000000001</v>
      </c>
      <c r="P810" s="47">
        <v>4.29</v>
      </c>
      <c r="Q810" s="33">
        <v>299.3</v>
      </c>
      <c r="R810" s="31">
        <v>274</v>
      </c>
      <c r="S810" s="32">
        <v>4.0999999999999996</v>
      </c>
      <c r="T810" s="32">
        <v>1.9</v>
      </c>
      <c r="U810" s="47">
        <v>2.1800000000000002</v>
      </c>
      <c r="V810" s="34">
        <v>12886</v>
      </c>
      <c r="W810" s="32">
        <v>8.8000000000000007</v>
      </c>
      <c r="X810" s="32">
        <v>3</v>
      </c>
      <c r="Y810" s="44">
        <v>2.96</v>
      </c>
      <c r="Z810" s="13"/>
    </row>
    <row r="811" spans="1:26" ht="29.1" customHeight="1" x14ac:dyDescent="0.35">
      <c r="A811" s="29" t="s">
        <v>3137</v>
      </c>
      <c r="B811" s="35" t="s">
        <v>3140</v>
      </c>
      <c r="C811" s="28" t="s">
        <v>3037</v>
      </c>
      <c r="D811" s="30" t="s">
        <v>3138</v>
      </c>
      <c r="E811" s="111" t="str">
        <f t="shared" si="36"/>
        <v>More than 100 Claims  - higher validity</v>
      </c>
      <c r="F811" s="111" t="str">
        <f t="shared" si="37"/>
        <v>More than 100 Claims  - higher validity</v>
      </c>
      <c r="G811" s="111" t="str">
        <f t="shared" si="38"/>
        <v>More than 100 Claims  - higher validity</v>
      </c>
      <c r="H811" s="35" t="s">
        <v>3139</v>
      </c>
      <c r="I811" s="28">
        <v>64116</v>
      </c>
      <c r="J811" s="28" t="s">
        <v>79</v>
      </c>
      <c r="K811" s="28" t="s">
        <v>46</v>
      </c>
      <c r="L811" s="28">
        <v>3</v>
      </c>
      <c r="M811" s="31">
        <v>11425</v>
      </c>
      <c r="N811" s="32">
        <v>13</v>
      </c>
      <c r="O811" s="32">
        <v>4.0999999999999996</v>
      </c>
      <c r="P811" s="47">
        <v>3.19</v>
      </c>
      <c r="Q811" s="33">
        <v>220.7</v>
      </c>
      <c r="R811" s="31">
        <v>599</v>
      </c>
      <c r="S811" s="32">
        <v>10.8</v>
      </c>
      <c r="T811" s="32">
        <v>4.3</v>
      </c>
      <c r="U811" s="47">
        <v>2.4900000000000002</v>
      </c>
      <c r="V811" s="34">
        <v>14503</v>
      </c>
      <c r="W811" s="32">
        <v>23.7</v>
      </c>
      <c r="X811" s="32">
        <v>8.4</v>
      </c>
      <c r="Y811" s="44">
        <v>2.83</v>
      </c>
      <c r="Z811" s="13"/>
    </row>
    <row r="812" spans="1:26" ht="29.1" customHeight="1" x14ac:dyDescent="0.35">
      <c r="A812" s="29" t="s">
        <v>3141</v>
      </c>
      <c r="B812" s="28" t="s">
        <v>3144</v>
      </c>
      <c r="C812" s="28" t="s">
        <v>3037</v>
      </c>
      <c r="D812" s="30" t="s">
        <v>3142</v>
      </c>
      <c r="E812" s="111" t="str">
        <f t="shared" si="36"/>
        <v>Less than 100 Claims - lower validity</v>
      </c>
      <c r="F812" s="111" t="str">
        <f t="shared" si="37"/>
        <v>Less than 100 Claims - lower validity</v>
      </c>
      <c r="G812" s="111" t="str">
        <f t="shared" si="38"/>
        <v>More than 100 Claims  - higher validity</v>
      </c>
      <c r="H812" s="28" t="s">
        <v>3143</v>
      </c>
      <c r="I812" s="28">
        <v>64093</v>
      </c>
      <c r="J812" s="28" t="s">
        <v>79</v>
      </c>
      <c r="K812" s="28" t="s">
        <v>46</v>
      </c>
      <c r="L812" s="28">
        <v>3</v>
      </c>
      <c r="M812" s="31">
        <v>215</v>
      </c>
      <c r="N812" s="32">
        <v>0.2</v>
      </c>
      <c r="O812" s="32">
        <v>0.1</v>
      </c>
      <c r="P812" s="47">
        <v>3.45</v>
      </c>
      <c r="Q812" s="33">
        <v>257.91000000000003</v>
      </c>
      <c r="R812" s="31" t="s">
        <v>8</v>
      </c>
      <c r="S812" s="31" t="s">
        <v>8</v>
      </c>
      <c r="T812" s="31" t="s">
        <v>8</v>
      </c>
      <c r="U812" s="47"/>
      <c r="V812" s="34" t="s">
        <v>8</v>
      </c>
      <c r="W812" s="31" t="s">
        <v>8</v>
      </c>
      <c r="X812" s="31" t="s">
        <v>8</v>
      </c>
      <c r="Y812" s="44"/>
      <c r="Z812" s="13"/>
    </row>
    <row r="813" spans="1:26" ht="29.1" customHeight="1" x14ac:dyDescent="0.35">
      <c r="A813" s="29" t="s">
        <v>3145</v>
      </c>
      <c r="B813" s="28" t="s">
        <v>1670</v>
      </c>
      <c r="C813" s="28" t="s">
        <v>3037</v>
      </c>
      <c r="D813" s="30" t="s">
        <v>3146</v>
      </c>
      <c r="E813" s="111" t="str">
        <f t="shared" si="36"/>
        <v>Less than 100 Claims - lower validity</v>
      </c>
      <c r="F813" s="111" t="str">
        <f t="shared" si="37"/>
        <v>Less than 100 Claims - lower validity</v>
      </c>
      <c r="G813" s="111" t="str">
        <f t="shared" si="38"/>
        <v>More than 100 Claims  - higher validity</v>
      </c>
      <c r="H813" s="35" t="s">
        <v>3147</v>
      </c>
      <c r="I813" s="28">
        <v>64139</v>
      </c>
      <c r="J813" s="35" t="s">
        <v>3088</v>
      </c>
      <c r="K813" s="28" t="s">
        <v>46</v>
      </c>
      <c r="L813" s="28">
        <v>3</v>
      </c>
      <c r="M813" s="31">
        <v>1241</v>
      </c>
      <c r="N813" s="32">
        <v>0.8</v>
      </c>
      <c r="O813" s="32">
        <v>0.3</v>
      </c>
      <c r="P813" s="47">
        <v>2.98</v>
      </c>
      <c r="Q813" s="33">
        <v>206.58</v>
      </c>
      <c r="R813" s="31">
        <v>63</v>
      </c>
      <c r="S813" s="32">
        <v>0.3</v>
      </c>
      <c r="T813" s="32">
        <v>0.5</v>
      </c>
      <c r="U813" s="47">
        <v>0.55000000000000004</v>
      </c>
      <c r="V813" s="34">
        <v>4430</v>
      </c>
      <c r="W813" s="32">
        <v>1.1000000000000001</v>
      </c>
      <c r="X813" s="32">
        <v>0.8</v>
      </c>
      <c r="Y813" s="44">
        <v>1.38</v>
      </c>
      <c r="Z813" s="13"/>
    </row>
    <row r="814" spans="1:26" ht="29.1" customHeight="1" x14ac:dyDescent="0.35">
      <c r="A814" s="29" t="s">
        <v>3148</v>
      </c>
      <c r="B814" s="28" t="s">
        <v>3151</v>
      </c>
      <c r="C814" s="28" t="s">
        <v>3037</v>
      </c>
      <c r="D814" s="30" t="s">
        <v>3149</v>
      </c>
      <c r="E814" s="111" t="str">
        <f t="shared" si="36"/>
        <v>More than 100 Claims  - higher validity</v>
      </c>
      <c r="F814" s="111" t="str">
        <f t="shared" si="37"/>
        <v>More than 100 Claims  - higher validity</v>
      </c>
      <c r="G814" s="111" t="str">
        <f t="shared" si="38"/>
        <v>More than 100 Claims  - higher validity</v>
      </c>
      <c r="H814" s="28" t="s">
        <v>3150</v>
      </c>
      <c r="I814" s="28">
        <v>63044</v>
      </c>
      <c r="J814" s="28" t="s">
        <v>819</v>
      </c>
      <c r="K814" s="28" t="s">
        <v>46</v>
      </c>
      <c r="L814" s="28">
        <v>2</v>
      </c>
      <c r="M814" s="31">
        <v>3722</v>
      </c>
      <c r="N814" s="32">
        <v>2.8</v>
      </c>
      <c r="O814" s="32">
        <v>1.2</v>
      </c>
      <c r="P814" s="47">
        <v>2.2999999999999998</v>
      </c>
      <c r="Q814" s="33">
        <v>159.36000000000001</v>
      </c>
      <c r="R814" s="31">
        <v>210</v>
      </c>
      <c r="S814" s="32">
        <v>2.7</v>
      </c>
      <c r="T814" s="32">
        <v>1.8</v>
      </c>
      <c r="U814" s="47">
        <v>1.46</v>
      </c>
      <c r="V814" s="34">
        <v>9014</v>
      </c>
      <c r="W814" s="32">
        <v>5.4</v>
      </c>
      <c r="X814" s="32">
        <v>3</v>
      </c>
      <c r="Y814" s="44">
        <v>1.8</v>
      </c>
      <c r="Z814" s="13"/>
    </row>
    <row r="815" spans="1:26" ht="43.15" customHeight="1" x14ac:dyDescent="0.35">
      <c r="A815" s="29" t="s">
        <v>3152</v>
      </c>
      <c r="B815" s="28" t="s">
        <v>3053</v>
      </c>
      <c r="C815" s="28" t="s">
        <v>3037</v>
      </c>
      <c r="D815" s="30" t="s">
        <v>3153</v>
      </c>
      <c r="E815" s="111" t="str">
        <f t="shared" si="36"/>
        <v>Less than 100 Claims - lower validity</v>
      </c>
      <c r="F815" s="111" t="str">
        <f t="shared" si="37"/>
        <v>Less than 100 Claims - lower validity</v>
      </c>
      <c r="G815" s="111" t="str">
        <f t="shared" si="38"/>
        <v>More than 100 Claims  - higher validity</v>
      </c>
      <c r="H815" s="28" t="s">
        <v>3154</v>
      </c>
      <c r="I815" s="28">
        <v>63110</v>
      </c>
      <c r="J815" s="28" t="s">
        <v>819</v>
      </c>
      <c r="K815" s="28" t="s">
        <v>46</v>
      </c>
      <c r="L815" s="28">
        <v>1</v>
      </c>
      <c r="M815" s="31">
        <v>643</v>
      </c>
      <c r="N815" s="32">
        <v>0.6</v>
      </c>
      <c r="O815" s="32">
        <v>0.3</v>
      </c>
      <c r="P815" s="47">
        <v>2.34</v>
      </c>
      <c r="Q815" s="33">
        <v>161.21</v>
      </c>
      <c r="R815" s="31">
        <v>37</v>
      </c>
      <c r="S815" s="32">
        <v>0.8</v>
      </c>
      <c r="T815" s="32">
        <v>0.8</v>
      </c>
      <c r="U815" s="47">
        <v>0.97</v>
      </c>
      <c r="V815" s="34">
        <v>9450</v>
      </c>
      <c r="W815" s="32">
        <v>1.4</v>
      </c>
      <c r="X815" s="32">
        <v>1.1000000000000001</v>
      </c>
      <c r="Y815" s="44">
        <v>1.32</v>
      </c>
      <c r="Z815" s="13"/>
    </row>
    <row r="816" spans="1:26" ht="29.1" customHeight="1" x14ac:dyDescent="0.35">
      <c r="A816" s="29" t="s">
        <v>3155</v>
      </c>
      <c r="B816" s="35" t="s">
        <v>3158</v>
      </c>
      <c r="C816" s="28" t="s">
        <v>3037</v>
      </c>
      <c r="D816" s="30" t="s">
        <v>3156</v>
      </c>
      <c r="E816" s="111" t="str">
        <f t="shared" si="36"/>
        <v>More than 100 Claims  - higher validity</v>
      </c>
      <c r="F816" s="111" t="str">
        <f t="shared" si="37"/>
        <v>More than 100 Claims  - higher validity</v>
      </c>
      <c r="G816" s="111" t="str">
        <f t="shared" si="38"/>
        <v>More than 100 Claims  - higher validity</v>
      </c>
      <c r="H816" s="28" t="s">
        <v>3157</v>
      </c>
      <c r="I816" s="28">
        <v>63131</v>
      </c>
      <c r="J816" s="28" t="s">
        <v>779</v>
      </c>
      <c r="K816" s="28" t="s">
        <v>46</v>
      </c>
      <c r="L816" s="28">
        <v>4</v>
      </c>
      <c r="M816" s="31">
        <v>1542</v>
      </c>
      <c r="N816" s="32">
        <v>1.6</v>
      </c>
      <c r="O816" s="32">
        <v>0.7</v>
      </c>
      <c r="P816" s="47">
        <v>2.46</v>
      </c>
      <c r="Q816" s="33">
        <v>168.93</v>
      </c>
      <c r="R816" s="31">
        <v>179</v>
      </c>
      <c r="S816" s="32">
        <v>1.5</v>
      </c>
      <c r="T816" s="32">
        <v>1</v>
      </c>
      <c r="U816" s="47">
        <v>1.47</v>
      </c>
      <c r="V816" s="34">
        <v>8426</v>
      </c>
      <c r="W816" s="32">
        <v>3.1</v>
      </c>
      <c r="X816" s="32">
        <v>1.7</v>
      </c>
      <c r="Y816" s="44">
        <v>1.85</v>
      </c>
      <c r="Z816" s="13"/>
    </row>
    <row r="817" spans="1:26" ht="29.1" customHeight="1" x14ac:dyDescent="0.35">
      <c r="A817" s="29" t="s">
        <v>3159</v>
      </c>
      <c r="B817" s="35" t="s">
        <v>3162</v>
      </c>
      <c r="C817" s="28" t="s">
        <v>3037</v>
      </c>
      <c r="D817" s="36" t="s">
        <v>3160</v>
      </c>
      <c r="E817" s="111" t="str">
        <f t="shared" si="36"/>
        <v>Less than 100 Claims - lower validity</v>
      </c>
      <c r="F817" s="111" t="str">
        <f t="shared" si="37"/>
        <v>Less than 100 Claims - lower validity</v>
      </c>
      <c r="G817" s="111" t="str">
        <f t="shared" si="38"/>
        <v>Less than 100 Claims - lower validity</v>
      </c>
      <c r="H817" s="28" t="s">
        <v>3161</v>
      </c>
      <c r="I817" s="28">
        <v>63701</v>
      </c>
      <c r="J817" s="28" t="s">
        <v>3163</v>
      </c>
      <c r="K817" s="28" t="s">
        <v>46</v>
      </c>
      <c r="L817" s="28">
        <v>2</v>
      </c>
      <c r="M817" s="31">
        <v>20</v>
      </c>
      <c r="N817" s="32">
        <v>0</v>
      </c>
      <c r="O817" s="32">
        <v>0</v>
      </c>
      <c r="P817" s="47">
        <v>7</v>
      </c>
      <c r="Q817" s="33">
        <v>465.29</v>
      </c>
      <c r="R817" s="31" t="s">
        <v>8</v>
      </c>
      <c r="S817" s="31" t="s">
        <v>8</v>
      </c>
      <c r="T817" s="31" t="s">
        <v>8</v>
      </c>
      <c r="U817" s="47"/>
      <c r="V817" s="34" t="s">
        <v>8</v>
      </c>
      <c r="W817" s="31" t="s">
        <v>8</v>
      </c>
      <c r="X817" s="31" t="s">
        <v>8</v>
      </c>
      <c r="Y817" s="44"/>
      <c r="Z817" s="13"/>
    </row>
    <row r="818" spans="1:26" ht="43.15" customHeight="1" x14ac:dyDescent="0.35">
      <c r="A818" s="29" t="s">
        <v>3164</v>
      </c>
      <c r="B818" s="28" t="s">
        <v>3167</v>
      </c>
      <c r="C818" s="28" t="s">
        <v>3037</v>
      </c>
      <c r="D818" s="30" t="s">
        <v>3165</v>
      </c>
      <c r="E818" s="111" t="str">
        <f t="shared" si="36"/>
        <v>Less than 100 Claims - lower validity</v>
      </c>
      <c r="F818" s="111" t="str">
        <f t="shared" si="37"/>
        <v>Less than 100 Claims - lower validity</v>
      </c>
      <c r="G818" s="111" t="str">
        <f t="shared" si="38"/>
        <v>More than 100 Claims  - higher validity</v>
      </c>
      <c r="H818" s="35" t="s">
        <v>3166</v>
      </c>
      <c r="I818" s="28">
        <v>64804</v>
      </c>
      <c r="J818" s="35" t="s">
        <v>3168</v>
      </c>
      <c r="K818" s="28" t="s">
        <v>46</v>
      </c>
      <c r="L818" s="28">
        <v>2</v>
      </c>
      <c r="M818" s="31">
        <v>106</v>
      </c>
      <c r="N818" s="32">
        <v>0.1</v>
      </c>
      <c r="O818" s="32">
        <v>0</v>
      </c>
      <c r="P818" s="47">
        <v>2.19</v>
      </c>
      <c r="Q818" s="33">
        <v>143.88</v>
      </c>
      <c r="R818" s="31" t="s">
        <v>8</v>
      </c>
      <c r="S818" s="31" t="s">
        <v>8</v>
      </c>
      <c r="T818" s="31" t="s">
        <v>8</v>
      </c>
      <c r="U818" s="47"/>
      <c r="V818" s="34" t="s">
        <v>8</v>
      </c>
      <c r="W818" s="31" t="s">
        <v>8</v>
      </c>
      <c r="X818" s="31" t="s">
        <v>8</v>
      </c>
      <c r="Y818" s="44"/>
      <c r="Z818" s="13"/>
    </row>
    <row r="819" spans="1:26" ht="29.1" customHeight="1" x14ac:dyDescent="0.35">
      <c r="A819" s="29" t="s">
        <v>3169</v>
      </c>
      <c r="B819" s="28" t="s">
        <v>3112</v>
      </c>
      <c r="C819" s="28" t="s">
        <v>3037</v>
      </c>
      <c r="D819" s="30" t="s">
        <v>3170</v>
      </c>
      <c r="E819" s="111" t="str">
        <f t="shared" si="36"/>
        <v>Less than 100 Claims - lower validity</v>
      </c>
      <c r="F819" s="111" t="str">
        <f t="shared" si="37"/>
        <v>Less than 100 Claims - lower validity</v>
      </c>
      <c r="G819" s="111" t="str">
        <f t="shared" si="38"/>
        <v>More than 100 Claims  - higher validity</v>
      </c>
      <c r="H819" s="28" t="s">
        <v>3171</v>
      </c>
      <c r="I819" s="28">
        <v>65212</v>
      </c>
      <c r="J819" s="35" t="s">
        <v>3084</v>
      </c>
      <c r="K819" s="28" t="s">
        <v>46</v>
      </c>
      <c r="L819" s="28">
        <v>3</v>
      </c>
      <c r="M819" s="31">
        <v>498</v>
      </c>
      <c r="N819" s="32">
        <v>0.5</v>
      </c>
      <c r="O819" s="32">
        <v>0.2</v>
      </c>
      <c r="P819" s="47">
        <v>3.03</v>
      </c>
      <c r="Q819" s="33">
        <v>197.94</v>
      </c>
      <c r="R819" s="31">
        <v>22</v>
      </c>
      <c r="S819" s="32">
        <v>0.5</v>
      </c>
      <c r="T819" s="32">
        <v>0.2</v>
      </c>
      <c r="U819" s="47">
        <v>1.91</v>
      </c>
      <c r="V819" s="34">
        <v>13876</v>
      </c>
      <c r="W819" s="32">
        <v>0.9</v>
      </c>
      <c r="X819" s="32">
        <v>0.4</v>
      </c>
      <c r="Y819" s="44">
        <v>2.35</v>
      </c>
      <c r="Z819" s="13"/>
    </row>
    <row r="820" spans="1:26" ht="14.1" customHeight="1" x14ac:dyDescent="0.35">
      <c r="A820" s="29" t="s">
        <v>3172</v>
      </c>
      <c r="B820" s="28" t="s">
        <v>2839</v>
      </c>
      <c r="C820" s="28" t="s">
        <v>3037</v>
      </c>
      <c r="D820" s="36" t="s">
        <v>3173</v>
      </c>
      <c r="E820" s="111" t="str">
        <f t="shared" si="36"/>
        <v>Less than 100 Claims - lower validity</v>
      </c>
      <c r="F820" s="111" t="str">
        <f t="shared" si="37"/>
        <v>Less than 100 Claims - lower validity</v>
      </c>
      <c r="G820" s="111" t="str">
        <f t="shared" si="38"/>
        <v>Less than 100 Claims - lower validity</v>
      </c>
      <c r="H820" s="28" t="s">
        <v>3174</v>
      </c>
      <c r="I820" s="28">
        <v>65340</v>
      </c>
      <c r="J820" s="28" t="s">
        <v>79</v>
      </c>
      <c r="K820" s="28" t="s">
        <v>46</v>
      </c>
      <c r="L820" s="28">
        <v>3</v>
      </c>
      <c r="M820" s="31">
        <v>61</v>
      </c>
      <c r="N820" s="32">
        <v>0.1</v>
      </c>
      <c r="O820" s="32">
        <v>0</v>
      </c>
      <c r="P820" s="47">
        <v>4.59</v>
      </c>
      <c r="Q820" s="33">
        <v>313.18</v>
      </c>
      <c r="R820" s="31" t="s">
        <v>8</v>
      </c>
      <c r="S820" s="31" t="s">
        <v>8</v>
      </c>
      <c r="T820" s="31" t="s">
        <v>8</v>
      </c>
      <c r="U820" s="47"/>
      <c r="V820" s="34" t="s">
        <v>8</v>
      </c>
      <c r="W820" s="31" t="s">
        <v>8</v>
      </c>
      <c r="X820" s="31" t="s">
        <v>8</v>
      </c>
      <c r="Y820" s="44"/>
      <c r="Z820" s="13"/>
    </row>
    <row r="821" spans="1:26" ht="29.1" customHeight="1" x14ac:dyDescent="0.35">
      <c r="A821" s="29" t="s">
        <v>3175</v>
      </c>
      <c r="B821" s="28" t="s">
        <v>3178</v>
      </c>
      <c r="C821" s="28" t="s">
        <v>3037</v>
      </c>
      <c r="D821" s="30" t="s">
        <v>3176</v>
      </c>
      <c r="E821" s="111" t="str">
        <f t="shared" si="36"/>
        <v>Less than 100 Claims - lower validity</v>
      </c>
      <c r="F821" s="111" t="str">
        <f t="shared" si="37"/>
        <v>Less than 100 Claims - lower validity</v>
      </c>
      <c r="G821" s="111" t="str">
        <f t="shared" si="38"/>
        <v>More than 100 Claims  - higher validity</v>
      </c>
      <c r="H821" s="35" t="s">
        <v>3177</v>
      </c>
      <c r="I821" s="28">
        <v>63141</v>
      </c>
      <c r="J821" s="28" t="s">
        <v>779</v>
      </c>
      <c r="K821" s="28" t="s">
        <v>46</v>
      </c>
      <c r="L821" s="28">
        <v>5</v>
      </c>
      <c r="M821" s="31">
        <v>569</v>
      </c>
      <c r="N821" s="32">
        <v>0.6</v>
      </c>
      <c r="O821" s="32">
        <v>0.2</v>
      </c>
      <c r="P821" s="47">
        <v>2.4900000000000002</v>
      </c>
      <c r="Q821" s="33">
        <v>173.59</v>
      </c>
      <c r="R821" s="31" t="s">
        <v>8</v>
      </c>
      <c r="S821" s="31" t="s">
        <v>8</v>
      </c>
      <c r="T821" s="31" t="s">
        <v>8</v>
      </c>
      <c r="U821" s="47"/>
      <c r="V821" s="34" t="s">
        <v>8</v>
      </c>
      <c r="W821" s="31" t="s">
        <v>8</v>
      </c>
      <c r="X821" s="31" t="s">
        <v>8</v>
      </c>
      <c r="Y821" s="44"/>
      <c r="Z821" s="13"/>
    </row>
    <row r="822" spans="1:26" ht="29.1" customHeight="1" x14ac:dyDescent="0.35">
      <c r="A822" s="29" t="s">
        <v>3179</v>
      </c>
      <c r="B822" s="28" t="s">
        <v>2319</v>
      </c>
      <c r="C822" s="28" t="s">
        <v>3037</v>
      </c>
      <c r="D822" s="30" t="s">
        <v>3180</v>
      </c>
      <c r="E822" s="111" t="str">
        <f t="shared" si="36"/>
        <v>Less than 100 Claims - lower validity</v>
      </c>
      <c r="F822" s="111" t="str">
        <f t="shared" si="37"/>
        <v>Less than 100 Claims - lower validity</v>
      </c>
      <c r="G822" s="111" t="str">
        <f t="shared" si="38"/>
        <v>More than 100 Claims  - higher validity</v>
      </c>
      <c r="H822" s="28" t="s">
        <v>3181</v>
      </c>
      <c r="I822" s="28">
        <v>63640</v>
      </c>
      <c r="J822" s="28" t="s">
        <v>779</v>
      </c>
      <c r="K822" s="28" t="s">
        <v>46</v>
      </c>
      <c r="L822" s="28">
        <v>4</v>
      </c>
      <c r="M822" s="31">
        <v>209</v>
      </c>
      <c r="N822" s="32">
        <v>0.1</v>
      </c>
      <c r="O822" s="32">
        <v>0</v>
      </c>
      <c r="P822" s="47">
        <v>2.5099999999999998</v>
      </c>
      <c r="Q822" s="33">
        <v>169.29</v>
      </c>
      <c r="R822" s="31" t="s">
        <v>8</v>
      </c>
      <c r="S822" s="31" t="s">
        <v>8</v>
      </c>
      <c r="T822" s="31" t="s">
        <v>8</v>
      </c>
      <c r="U822" s="47"/>
      <c r="V822" s="34" t="s">
        <v>8</v>
      </c>
      <c r="W822" s="31" t="s">
        <v>8</v>
      </c>
      <c r="X822" s="31" t="s">
        <v>8</v>
      </c>
      <c r="Y822" s="44"/>
      <c r="Z822" s="13"/>
    </row>
    <row r="823" spans="1:26" ht="29.1" customHeight="1" x14ac:dyDescent="0.35">
      <c r="A823" s="29" t="s">
        <v>3182</v>
      </c>
      <c r="B823" s="28" t="s">
        <v>1603</v>
      </c>
      <c r="C823" s="28" t="s">
        <v>3037</v>
      </c>
      <c r="D823" s="30" t="s">
        <v>3183</v>
      </c>
      <c r="E823" s="111" t="str">
        <f t="shared" si="36"/>
        <v>Less than 100 Claims - lower validity</v>
      </c>
      <c r="F823" s="111" t="str">
        <f t="shared" si="37"/>
        <v>Less than 100 Claims - lower validity</v>
      </c>
      <c r="G823" s="111" t="str">
        <f t="shared" si="38"/>
        <v>Less than 100 Claims - lower validity</v>
      </c>
      <c r="H823" s="28" t="s">
        <v>3184</v>
      </c>
      <c r="I823" s="28">
        <v>64735</v>
      </c>
      <c r="J823" s="28" t="s">
        <v>79</v>
      </c>
      <c r="K823" s="28" t="s">
        <v>46</v>
      </c>
      <c r="L823" s="28">
        <v>4</v>
      </c>
      <c r="M823" s="31">
        <v>99</v>
      </c>
      <c r="N823" s="32">
        <v>0.1</v>
      </c>
      <c r="O823" s="32">
        <v>0</v>
      </c>
      <c r="P823" s="47">
        <v>3.5</v>
      </c>
      <c r="Q823" s="33">
        <v>256.02</v>
      </c>
      <c r="R823" s="31" t="s">
        <v>8</v>
      </c>
      <c r="S823" s="31" t="s">
        <v>8</v>
      </c>
      <c r="T823" s="31" t="s">
        <v>8</v>
      </c>
      <c r="U823" s="47"/>
      <c r="V823" s="34" t="s">
        <v>8</v>
      </c>
      <c r="W823" s="31" t="s">
        <v>8</v>
      </c>
      <c r="X823" s="31" t="s">
        <v>8</v>
      </c>
      <c r="Y823" s="44"/>
      <c r="Z823" s="13"/>
    </row>
    <row r="824" spans="1:26" ht="29.1" customHeight="1" x14ac:dyDescent="0.35">
      <c r="A824" s="29" t="s">
        <v>3185</v>
      </c>
      <c r="B824" s="28" t="s">
        <v>3053</v>
      </c>
      <c r="C824" s="28" t="s">
        <v>3037</v>
      </c>
      <c r="D824" s="36" t="s">
        <v>3186</v>
      </c>
      <c r="E824" s="111" t="str">
        <f t="shared" si="36"/>
        <v>Less than 100 Claims - lower validity</v>
      </c>
      <c r="F824" s="111" t="str">
        <f t="shared" si="37"/>
        <v>Less than 100 Claims - lower validity</v>
      </c>
      <c r="G824" s="111" t="str">
        <f t="shared" si="38"/>
        <v>More than 100 Claims  - higher validity</v>
      </c>
      <c r="H824" s="35" t="s">
        <v>3187</v>
      </c>
      <c r="I824" s="28">
        <v>63122</v>
      </c>
      <c r="J824" s="35" t="s">
        <v>496</v>
      </c>
      <c r="K824" s="28" t="s">
        <v>46</v>
      </c>
      <c r="L824" s="28">
        <v>2</v>
      </c>
      <c r="M824" s="31">
        <v>249</v>
      </c>
      <c r="N824" s="32">
        <v>0.3</v>
      </c>
      <c r="O824" s="32">
        <v>0.3</v>
      </c>
      <c r="P824" s="47">
        <v>1.18</v>
      </c>
      <c r="Q824" s="33">
        <v>79.430000000000007</v>
      </c>
      <c r="R824" s="31">
        <v>40</v>
      </c>
      <c r="S824" s="32">
        <v>0.8</v>
      </c>
      <c r="T824" s="32">
        <v>0.5</v>
      </c>
      <c r="U824" s="47">
        <v>1.52</v>
      </c>
      <c r="V824" s="34">
        <v>9997</v>
      </c>
      <c r="W824" s="32">
        <v>1.1000000000000001</v>
      </c>
      <c r="X824" s="32">
        <v>0.8</v>
      </c>
      <c r="Y824" s="44">
        <v>1.41</v>
      </c>
      <c r="Z824" s="13"/>
    </row>
    <row r="825" spans="1:26" ht="29.1" customHeight="1" x14ac:dyDescent="0.35">
      <c r="A825" s="29" t="s">
        <v>3188</v>
      </c>
      <c r="B825" s="28" t="s">
        <v>3191</v>
      </c>
      <c r="C825" s="28" t="s">
        <v>3037</v>
      </c>
      <c r="D825" s="36" t="s">
        <v>3189</v>
      </c>
      <c r="E825" s="111" t="str">
        <f t="shared" si="36"/>
        <v>More than 100 Claims  - higher validity</v>
      </c>
      <c r="F825" s="111" t="str">
        <f t="shared" si="37"/>
        <v>More than 100 Claims  - higher validity</v>
      </c>
      <c r="G825" s="111" t="str">
        <f t="shared" si="38"/>
        <v>More than 100 Claims  - higher validity</v>
      </c>
      <c r="H825" s="35" t="s">
        <v>3190</v>
      </c>
      <c r="I825" s="28">
        <v>64069</v>
      </c>
      <c r="J825" s="28" t="s">
        <v>79</v>
      </c>
      <c r="K825" s="28" t="s">
        <v>46</v>
      </c>
      <c r="L825" s="28">
        <v>3</v>
      </c>
      <c r="M825" s="31">
        <v>9025</v>
      </c>
      <c r="N825" s="32">
        <v>8.1999999999999993</v>
      </c>
      <c r="O825" s="32">
        <v>2.5</v>
      </c>
      <c r="P825" s="47">
        <v>3.27</v>
      </c>
      <c r="Q825" s="33">
        <v>227.31</v>
      </c>
      <c r="R825" s="31">
        <v>311</v>
      </c>
      <c r="S825" s="32">
        <v>2.9</v>
      </c>
      <c r="T825" s="32">
        <v>2</v>
      </c>
      <c r="U825" s="47">
        <v>1.47</v>
      </c>
      <c r="V825" s="34">
        <v>8405</v>
      </c>
      <c r="W825" s="32">
        <v>11.2</v>
      </c>
      <c r="X825" s="32">
        <v>4.5</v>
      </c>
      <c r="Y825" s="44">
        <v>2.4700000000000002</v>
      </c>
      <c r="Z825" s="13"/>
    </row>
    <row r="826" spans="1:26" ht="14.1" customHeight="1" x14ac:dyDescent="0.35">
      <c r="A826" s="29" t="s">
        <v>3192</v>
      </c>
      <c r="B826" s="28" t="s">
        <v>3195</v>
      </c>
      <c r="C826" s="28" t="s">
        <v>3037</v>
      </c>
      <c r="D826" s="36" t="s">
        <v>3193</v>
      </c>
      <c r="E826" s="111" t="str">
        <f t="shared" si="36"/>
        <v>Less than 100 Claims - lower validity</v>
      </c>
      <c r="F826" s="111" t="str">
        <f t="shared" si="37"/>
        <v>Less than 100 Claims - lower validity</v>
      </c>
      <c r="G826" s="111" t="str">
        <f t="shared" si="38"/>
        <v>More than 100 Claims  - higher validity</v>
      </c>
      <c r="H826" s="28" t="s">
        <v>3194</v>
      </c>
      <c r="I826" s="28">
        <v>63017</v>
      </c>
      <c r="J826" s="28" t="s">
        <v>79</v>
      </c>
      <c r="K826" s="28" t="s">
        <v>46</v>
      </c>
      <c r="L826" s="28">
        <v>5</v>
      </c>
      <c r="M826" s="31">
        <v>1185</v>
      </c>
      <c r="N826" s="32">
        <v>0.8</v>
      </c>
      <c r="O826" s="32">
        <v>0.5</v>
      </c>
      <c r="P826" s="47">
        <v>1.73</v>
      </c>
      <c r="Q826" s="33">
        <v>120.34</v>
      </c>
      <c r="R826" s="31">
        <v>75</v>
      </c>
      <c r="S826" s="32">
        <v>0.8</v>
      </c>
      <c r="T826" s="32">
        <v>0.6</v>
      </c>
      <c r="U826" s="47">
        <v>1.37</v>
      </c>
      <c r="V826" s="34">
        <v>8371</v>
      </c>
      <c r="W826" s="32">
        <v>1.6</v>
      </c>
      <c r="X826" s="32">
        <v>1.1000000000000001</v>
      </c>
      <c r="Y826" s="44">
        <v>1.53</v>
      </c>
      <c r="Z826" s="13"/>
    </row>
    <row r="827" spans="1:26" ht="29.1" customHeight="1" x14ac:dyDescent="0.35">
      <c r="A827" s="29" t="s">
        <v>3196</v>
      </c>
      <c r="B827" s="28" t="s">
        <v>3053</v>
      </c>
      <c r="C827" s="28" t="s">
        <v>3037</v>
      </c>
      <c r="D827" s="30" t="s">
        <v>3197</v>
      </c>
      <c r="E827" s="111" t="str">
        <f t="shared" si="36"/>
        <v>Less than 100 Claims - lower validity</v>
      </c>
      <c r="F827" s="111" t="str">
        <f t="shared" si="37"/>
        <v>Less than 100 Claims - lower validity</v>
      </c>
      <c r="G827" s="111" t="str">
        <f t="shared" si="38"/>
        <v>More than 100 Claims  - higher validity</v>
      </c>
      <c r="H827" s="28" t="s">
        <v>3198</v>
      </c>
      <c r="I827" s="28">
        <v>63136</v>
      </c>
      <c r="J827" s="28" t="s">
        <v>779</v>
      </c>
      <c r="K827" s="28" t="s">
        <v>46</v>
      </c>
      <c r="L827" s="28">
        <v>2</v>
      </c>
      <c r="M827" s="31">
        <v>2371</v>
      </c>
      <c r="N827" s="32">
        <v>2</v>
      </c>
      <c r="O827" s="32">
        <v>0.7</v>
      </c>
      <c r="P827" s="47">
        <v>2.94</v>
      </c>
      <c r="Q827" s="33">
        <v>203.42</v>
      </c>
      <c r="R827" s="31">
        <v>33</v>
      </c>
      <c r="S827" s="32">
        <v>0.5</v>
      </c>
      <c r="T827" s="32">
        <v>0.3</v>
      </c>
      <c r="U827" s="47">
        <v>1.95</v>
      </c>
      <c r="V827" s="34">
        <v>11724</v>
      </c>
      <c r="W827" s="32">
        <v>2.5</v>
      </c>
      <c r="X827" s="32">
        <v>0.9</v>
      </c>
      <c r="Y827" s="44">
        <v>2.66</v>
      </c>
      <c r="Z827" s="13"/>
    </row>
    <row r="828" spans="1:26" ht="29.1" customHeight="1" x14ac:dyDescent="0.35">
      <c r="A828" s="29" t="s">
        <v>3199</v>
      </c>
      <c r="B828" s="35" t="s">
        <v>3162</v>
      </c>
      <c r="C828" s="28" t="s">
        <v>3037</v>
      </c>
      <c r="D828" s="30" t="s">
        <v>859</v>
      </c>
      <c r="E828" s="111" t="str">
        <f t="shared" si="36"/>
        <v>Less than 100 Claims - lower validity</v>
      </c>
      <c r="F828" s="111" t="str">
        <f t="shared" si="37"/>
        <v>Less than 100 Claims - lower validity</v>
      </c>
      <c r="G828" s="111" t="str">
        <f t="shared" si="38"/>
        <v>Less than 100 Claims - lower validity</v>
      </c>
      <c r="H828" s="28" t="s">
        <v>3200</v>
      </c>
      <c r="I828" s="28">
        <v>63703</v>
      </c>
      <c r="J828" s="28" t="s">
        <v>79</v>
      </c>
      <c r="K828" s="28" t="s">
        <v>46</v>
      </c>
      <c r="L828" s="28">
        <v>3</v>
      </c>
      <c r="M828" s="31">
        <v>73</v>
      </c>
      <c r="N828" s="32">
        <v>0.1</v>
      </c>
      <c r="O828" s="32">
        <v>0</v>
      </c>
      <c r="P828" s="47">
        <v>6.48</v>
      </c>
      <c r="Q828" s="33">
        <v>452.45</v>
      </c>
      <c r="R828" s="31" t="s">
        <v>8</v>
      </c>
      <c r="S828" s="31" t="s">
        <v>8</v>
      </c>
      <c r="T828" s="31" t="s">
        <v>8</v>
      </c>
      <c r="U828" s="47"/>
      <c r="V828" s="34" t="s">
        <v>8</v>
      </c>
      <c r="W828" s="31" t="s">
        <v>8</v>
      </c>
      <c r="X828" s="31" t="s">
        <v>8</v>
      </c>
      <c r="Y828" s="44"/>
      <c r="Z828" s="13"/>
    </row>
    <row r="829" spans="1:26" ht="29.1" customHeight="1" x14ac:dyDescent="0.35">
      <c r="A829" s="29" t="s">
        <v>3201</v>
      </c>
      <c r="B829" s="28" t="s">
        <v>3204</v>
      </c>
      <c r="C829" s="28" t="s">
        <v>3037</v>
      </c>
      <c r="D829" s="30" t="s">
        <v>3202</v>
      </c>
      <c r="E829" s="111" t="str">
        <f t="shared" si="36"/>
        <v>Less than 100 Claims - lower validity</v>
      </c>
      <c r="F829" s="111" t="str">
        <f t="shared" si="37"/>
        <v>Less than 100 Claims - lower validity</v>
      </c>
      <c r="G829" s="111" t="str">
        <f t="shared" si="38"/>
        <v>Less than 100 Claims - lower validity</v>
      </c>
      <c r="H829" s="28" t="s">
        <v>3203</v>
      </c>
      <c r="I829" s="28">
        <v>65065</v>
      </c>
      <c r="J829" s="28" t="s">
        <v>79</v>
      </c>
      <c r="K829" s="28" t="s">
        <v>46</v>
      </c>
      <c r="L829" s="28">
        <v>3</v>
      </c>
      <c r="M829" s="31">
        <v>97</v>
      </c>
      <c r="N829" s="32">
        <v>0.2</v>
      </c>
      <c r="O829" s="32">
        <v>0</v>
      </c>
      <c r="P829" s="47">
        <v>4.47</v>
      </c>
      <c r="Q829" s="33">
        <v>318.41000000000003</v>
      </c>
      <c r="R829" s="31" t="s">
        <v>8</v>
      </c>
      <c r="S829" s="31" t="s">
        <v>8</v>
      </c>
      <c r="T829" s="31" t="s">
        <v>8</v>
      </c>
      <c r="U829" s="47"/>
      <c r="V829" s="34" t="s">
        <v>8</v>
      </c>
      <c r="W829" s="31" t="s">
        <v>8</v>
      </c>
      <c r="X829" s="31" t="s">
        <v>8</v>
      </c>
      <c r="Y829" s="44"/>
      <c r="Z829" s="13"/>
    </row>
    <row r="830" spans="1:26" ht="29.1" customHeight="1" x14ac:dyDescent="0.35">
      <c r="A830" s="29" t="s">
        <v>3205</v>
      </c>
      <c r="B830" s="28" t="s">
        <v>3208</v>
      </c>
      <c r="C830" s="28" t="s">
        <v>3037</v>
      </c>
      <c r="D830" s="30" t="s">
        <v>3206</v>
      </c>
      <c r="E830" s="111" t="str">
        <f t="shared" si="36"/>
        <v>Less than 100 Claims - lower validity</v>
      </c>
      <c r="F830" s="111" t="str">
        <f t="shared" si="37"/>
        <v>Less than 100 Claims - lower validity</v>
      </c>
      <c r="G830" s="111" t="str">
        <f t="shared" si="38"/>
        <v>More than 100 Claims  - higher validity</v>
      </c>
      <c r="H830" s="35" t="s">
        <v>3207</v>
      </c>
      <c r="I830" s="28">
        <v>64063</v>
      </c>
      <c r="J830" s="28" t="s">
        <v>131</v>
      </c>
      <c r="K830" s="28" t="s">
        <v>46</v>
      </c>
      <c r="L830" s="28">
        <v>3</v>
      </c>
      <c r="M830" s="31">
        <v>1004</v>
      </c>
      <c r="N830" s="32">
        <v>1.6</v>
      </c>
      <c r="O830" s="32">
        <v>0.4</v>
      </c>
      <c r="P830" s="47">
        <v>3.67</v>
      </c>
      <c r="Q830" s="33">
        <v>249.59</v>
      </c>
      <c r="R830" s="31">
        <v>26</v>
      </c>
      <c r="S830" s="32">
        <v>0.4</v>
      </c>
      <c r="T830" s="32">
        <v>0.2</v>
      </c>
      <c r="U830" s="47">
        <v>2.4300000000000002</v>
      </c>
      <c r="V830" s="34">
        <v>14018</v>
      </c>
      <c r="W830" s="32">
        <v>2</v>
      </c>
      <c r="X830" s="32">
        <v>0.6</v>
      </c>
      <c r="Y830" s="44">
        <v>3.31</v>
      </c>
      <c r="Z830" s="13"/>
    </row>
    <row r="831" spans="1:26" ht="29.1" customHeight="1" x14ac:dyDescent="0.35">
      <c r="A831" s="29" t="s">
        <v>3209</v>
      </c>
      <c r="B831" s="28" t="s">
        <v>3212</v>
      </c>
      <c r="C831" s="28" t="s">
        <v>3037</v>
      </c>
      <c r="D831" s="30" t="s">
        <v>3210</v>
      </c>
      <c r="E831" s="111" t="str">
        <f t="shared" si="36"/>
        <v>Less than 100 Claims - lower validity</v>
      </c>
      <c r="F831" s="111" t="str">
        <f t="shared" si="37"/>
        <v>Less than 100 Claims - lower validity</v>
      </c>
      <c r="G831" s="111" t="str">
        <f t="shared" si="38"/>
        <v>More than 100 Claims  - higher validity</v>
      </c>
      <c r="H831" s="28" t="s">
        <v>3211</v>
      </c>
      <c r="I831" s="28">
        <v>63376</v>
      </c>
      <c r="J831" s="28" t="s">
        <v>779</v>
      </c>
      <c r="K831" s="28" t="s">
        <v>46</v>
      </c>
      <c r="L831" s="28">
        <v>2</v>
      </c>
      <c r="M831" s="31">
        <v>2048</v>
      </c>
      <c r="N831" s="32">
        <v>1.8</v>
      </c>
      <c r="O831" s="32">
        <v>0.8</v>
      </c>
      <c r="P831" s="47">
        <v>2.17</v>
      </c>
      <c r="Q831" s="33">
        <v>146.53</v>
      </c>
      <c r="R831" s="31">
        <v>77</v>
      </c>
      <c r="S831" s="32">
        <v>1.1000000000000001</v>
      </c>
      <c r="T831" s="32">
        <v>0.7</v>
      </c>
      <c r="U831" s="47">
        <v>1.65</v>
      </c>
      <c r="V831" s="34">
        <v>9378</v>
      </c>
      <c r="W831" s="32">
        <v>2.9</v>
      </c>
      <c r="X831" s="32">
        <v>1.5</v>
      </c>
      <c r="Y831" s="44">
        <v>1.93</v>
      </c>
      <c r="Z831" s="13"/>
    </row>
    <row r="832" spans="1:26" ht="29.1" customHeight="1" x14ac:dyDescent="0.35">
      <c r="A832" s="29" t="s">
        <v>3213</v>
      </c>
      <c r="B832" s="28" t="s">
        <v>3215</v>
      </c>
      <c r="C832" s="28" t="s">
        <v>3037</v>
      </c>
      <c r="D832" s="30" t="s">
        <v>564</v>
      </c>
      <c r="E832" s="111" t="str">
        <f t="shared" si="36"/>
        <v>Less than 100 Claims - lower validity</v>
      </c>
      <c r="F832" s="111" t="str">
        <f t="shared" si="37"/>
        <v>Less than 100 Claims - lower validity</v>
      </c>
      <c r="G832" s="111" t="str">
        <f t="shared" si="38"/>
        <v>More than 100 Claims  - higher validity</v>
      </c>
      <c r="H832" s="28" t="s">
        <v>3214</v>
      </c>
      <c r="I832" s="28">
        <v>64014</v>
      </c>
      <c r="J832" s="35" t="s">
        <v>1647</v>
      </c>
      <c r="K832" s="28" t="s">
        <v>46</v>
      </c>
      <c r="L832" s="28">
        <v>4</v>
      </c>
      <c r="M832" s="31">
        <v>1459</v>
      </c>
      <c r="N832" s="32">
        <v>1.5</v>
      </c>
      <c r="O832" s="32">
        <v>0.3</v>
      </c>
      <c r="P832" s="47">
        <v>4.33</v>
      </c>
      <c r="Q832" s="33">
        <v>306.7</v>
      </c>
      <c r="R832" s="31">
        <v>65</v>
      </c>
      <c r="S832" s="32">
        <v>1.4</v>
      </c>
      <c r="T832" s="32">
        <v>0.7</v>
      </c>
      <c r="U832" s="47">
        <v>2.16</v>
      </c>
      <c r="V832" s="34">
        <v>13620</v>
      </c>
      <c r="W832" s="32">
        <v>2.9</v>
      </c>
      <c r="X832" s="32">
        <v>1</v>
      </c>
      <c r="Y832" s="44">
        <v>2.9</v>
      </c>
      <c r="Z832" s="13"/>
    </row>
    <row r="833" spans="1:26" ht="29.1" customHeight="1" x14ac:dyDescent="0.35">
      <c r="A833" s="29" t="s">
        <v>3216</v>
      </c>
      <c r="B833" s="28" t="s">
        <v>3219</v>
      </c>
      <c r="C833" s="28" t="s">
        <v>3037</v>
      </c>
      <c r="D833" s="30" t="s">
        <v>3217</v>
      </c>
      <c r="E833" s="111" t="str">
        <f t="shared" si="36"/>
        <v>Less than 100 Claims - lower validity</v>
      </c>
      <c r="F833" s="111" t="str">
        <f t="shared" si="37"/>
        <v>Less than 100 Claims - lower validity</v>
      </c>
      <c r="G833" s="111" t="str">
        <f t="shared" si="38"/>
        <v>Less than 100 Claims - lower validity</v>
      </c>
      <c r="H833" s="28" t="s">
        <v>3218</v>
      </c>
      <c r="I833" s="28">
        <v>65613</v>
      </c>
      <c r="J833" s="28" t="s">
        <v>79</v>
      </c>
      <c r="K833" s="28" t="s">
        <v>46</v>
      </c>
      <c r="L833" s="28">
        <v>2</v>
      </c>
      <c r="M833" s="31">
        <v>25</v>
      </c>
      <c r="N833" s="32">
        <v>0</v>
      </c>
      <c r="O833" s="32">
        <v>0</v>
      </c>
      <c r="P833" s="47">
        <v>1.71</v>
      </c>
      <c r="Q833" s="33">
        <v>119.48</v>
      </c>
      <c r="R833" s="31" t="s">
        <v>8</v>
      </c>
      <c r="S833" s="31" t="s">
        <v>8</v>
      </c>
      <c r="T833" s="31" t="s">
        <v>8</v>
      </c>
      <c r="U833" s="47"/>
      <c r="V833" s="34" t="s">
        <v>8</v>
      </c>
      <c r="W833" s="31" t="s">
        <v>8</v>
      </c>
      <c r="X833" s="31" t="s">
        <v>8</v>
      </c>
      <c r="Y833" s="44"/>
      <c r="Z833" s="13"/>
    </row>
    <row r="834" spans="1:26" ht="43.15" customHeight="1" x14ac:dyDescent="0.35">
      <c r="A834" s="29" t="s">
        <v>3220</v>
      </c>
      <c r="B834" s="35" t="s">
        <v>3223</v>
      </c>
      <c r="C834" s="28" t="s">
        <v>3037</v>
      </c>
      <c r="D834" s="30" t="s">
        <v>3221</v>
      </c>
      <c r="E834" s="111" t="str">
        <f t="shared" si="36"/>
        <v>More than 100 Claims  - higher validity</v>
      </c>
      <c r="F834" s="111" t="str">
        <f t="shared" si="37"/>
        <v>More than 100 Claims  - higher validity</v>
      </c>
      <c r="G834" s="111" t="str">
        <f t="shared" si="38"/>
        <v>More than 100 Claims  - higher validity</v>
      </c>
      <c r="H834" s="28" t="s">
        <v>3222</v>
      </c>
      <c r="I834" s="28">
        <v>63367</v>
      </c>
      <c r="J834" s="28" t="s">
        <v>819</v>
      </c>
      <c r="K834" s="28" t="s">
        <v>46</v>
      </c>
      <c r="L834" s="28">
        <v>3</v>
      </c>
      <c r="M834" s="31">
        <v>11426</v>
      </c>
      <c r="N834" s="32">
        <v>7.7</v>
      </c>
      <c r="O834" s="32">
        <v>3.9</v>
      </c>
      <c r="P834" s="47">
        <v>1.94</v>
      </c>
      <c r="Q834" s="33">
        <v>132.71</v>
      </c>
      <c r="R834" s="31">
        <v>383</v>
      </c>
      <c r="S834" s="32">
        <v>4</v>
      </c>
      <c r="T834" s="32">
        <v>2.8</v>
      </c>
      <c r="U834" s="47">
        <v>1.43</v>
      </c>
      <c r="V834" s="34">
        <v>8458</v>
      </c>
      <c r="W834" s="32">
        <v>11.6</v>
      </c>
      <c r="X834" s="32">
        <v>6.7</v>
      </c>
      <c r="Y834" s="44">
        <v>1.73</v>
      </c>
      <c r="Z834" s="13"/>
    </row>
    <row r="835" spans="1:26" ht="29.1" customHeight="1" x14ac:dyDescent="0.35">
      <c r="A835" s="29" t="s">
        <v>3224</v>
      </c>
      <c r="B835" s="28" t="s">
        <v>1670</v>
      </c>
      <c r="C835" s="28" t="s">
        <v>3037</v>
      </c>
      <c r="D835" s="30" t="s">
        <v>3225</v>
      </c>
      <c r="E835" s="111" t="str">
        <f t="shared" si="36"/>
        <v>More than 100 Claims  - higher validity</v>
      </c>
      <c r="F835" s="111" t="str">
        <f t="shared" si="37"/>
        <v>More than 100 Claims  - higher validity</v>
      </c>
      <c r="G835" s="111" t="str">
        <f t="shared" si="38"/>
        <v>More than 100 Claims  - higher validity</v>
      </c>
      <c r="H835" s="28" t="s">
        <v>3226</v>
      </c>
      <c r="I835" s="28">
        <v>64111</v>
      </c>
      <c r="J835" s="28" t="s">
        <v>79</v>
      </c>
      <c r="K835" s="28" t="s">
        <v>46</v>
      </c>
      <c r="L835" s="28" t="s">
        <v>140</v>
      </c>
      <c r="M835" s="31">
        <v>707</v>
      </c>
      <c r="N835" s="32">
        <v>1.1000000000000001</v>
      </c>
      <c r="O835" s="32">
        <v>0.4</v>
      </c>
      <c r="P835" s="47">
        <v>2.84</v>
      </c>
      <c r="Q835" s="33">
        <v>192.66</v>
      </c>
      <c r="R835" s="31">
        <v>100</v>
      </c>
      <c r="S835" s="32">
        <v>1.8</v>
      </c>
      <c r="T835" s="32">
        <v>1</v>
      </c>
      <c r="U835" s="47">
        <v>1.83</v>
      </c>
      <c r="V835" s="34">
        <v>10632</v>
      </c>
      <c r="W835" s="32">
        <v>2.9</v>
      </c>
      <c r="X835" s="32">
        <v>1.4</v>
      </c>
      <c r="Y835" s="44">
        <v>2.12</v>
      </c>
      <c r="Z835" s="13"/>
    </row>
    <row r="836" spans="1:26" ht="29.1" customHeight="1" x14ac:dyDescent="0.35">
      <c r="A836" s="29" t="s">
        <v>3227</v>
      </c>
      <c r="B836" s="28" t="s">
        <v>3230</v>
      </c>
      <c r="C836" s="28" t="s">
        <v>3037</v>
      </c>
      <c r="D836" s="30" t="s">
        <v>3228</v>
      </c>
      <c r="E836" s="111" t="str">
        <f t="shared" si="36"/>
        <v>Less than 100 Claims - lower validity</v>
      </c>
      <c r="F836" s="111" t="str">
        <f t="shared" si="37"/>
        <v>Less than 100 Claims - lower validity</v>
      </c>
      <c r="G836" s="111" t="str">
        <f t="shared" si="38"/>
        <v>More than 100 Claims  - higher validity</v>
      </c>
      <c r="H836" s="28" t="s">
        <v>3229</v>
      </c>
      <c r="I836" s="28">
        <v>64012</v>
      </c>
      <c r="J836" s="28" t="s">
        <v>131</v>
      </c>
      <c r="K836" s="28" t="s">
        <v>46</v>
      </c>
      <c r="L836" s="28">
        <v>4</v>
      </c>
      <c r="M836" s="31">
        <v>1097</v>
      </c>
      <c r="N836" s="32">
        <v>1.4</v>
      </c>
      <c r="O836" s="32">
        <v>0.3</v>
      </c>
      <c r="P836" s="47">
        <v>4.42</v>
      </c>
      <c r="Q836" s="33">
        <v>307.52999999999997</v>
      </c>
      <c r="R836" s="31">
        <v>16</v>
      </c>
      <c r="S836" s="32">
        <v>0.2</v>
      </c>
      <c r="T836" s="32">
        <v>0.1</v>
      </c>
      <c r="U836" s="47">
        <v>2</v>
      </c>
      <c r="V836" s="34">
        <v>11614</v>
      </c>
      <c r="W836" s="32">
        <v>1.6</v>
      </c>
      <c r="X836" s="32">
        <v>0.4</v>
      </c>
      <c r="Y836" s="44">
        <v>3.88</v>
      </c>
      <c r="Z836" s="13"/>
    </row>
    <row r="837" spans="1:26" ht="29.1" customHeight="1" x14ac:dyDescent="0.35">
      <c r="A837" s="29" t="s">
        <v>3231</v>
      </c>
      <c r="B837" s="28" t="s">
        <v>3208</v>
      </c>
      <c r="C837" s="28" t="s">
        <v>3037</v>
      </c>
      <c r="D837" s="30" t="s">
        <v>3232</v>
      </c>
      <c r="E837" s="111" t="str">
        <f t="shared" si="36"/>
        <v>More than 100 Claims  - higher validity</v>
      </c>
      <c r="F837" s="111" t="str">
        <f t="shared" si="37"/>
        <v>More than 100 Claims  - higher validity</v>
      </c>
      <c r="G837" s="111" t="str">
        <f t="shared" si="38"/>
        <v>More than 100 Claims  - higher validity</v>
      </c>
      <c r="H837" s="35" t="s">
        <v>3233</v>
      </c>
      <c r="I837" s="28">
        <v>64086</v>
      </c>
      <c r="J837" s="35" t="s">
        <v>1717</v>
      </c>
      <c r="K837" s="28" t="s">
        <v>46</v>
      </c>
      <c r="L837" s="28">
        <v>4</v>
      </c>
      <c r="M837" s="31">
        <v>2755</v>
      </c>
      <c r="N837" s="32">
        <v>3.2</v>
      </c>
      <c r="O837" s="32">
        <v>0.8</v>
      </c>
      <c r="P837" s="47">
        <v>4.17</v>
      </c>
      <c r="Q837" s="33">
        <v>291.72000000000003</v>
      </c>
      <c r="R837" s="31">
        <v>217</v>
      </c>
      <c r="S837" s="32">
        <v>2</v>
      </c>
      <c r="T837" s="32">
        <v>1</v>
      </c>
      <c r="U837" s="47">
        <v>1.96</v>
      </c>
      <c r="V837" s="34">
        <v>11458</v>
      </c>
      <c r="W837" s="32">
        <v>5.2</v>
      </c>
      <c r="X837" s="32">
        <v>1.8</v>
      </c>
      <c r="Y837" s="44">
        <v>2.9</v>
      </c>
      <c r="Z837" s="13"/>
    </row>
    <row r="838" spans="1:26" ht="29.1" customHeight="1" x14ac:dyDescent="0.35">
      <c r="A838" s="29" t="s">
        <v>3234</v>
      </c>
      <c r="B838" s="28" t="s">
        <v>3237</v>
      </c>
      <c r="C838" s="28" t="s">
        <v>3037</v>
      </c>
      <c r="D838" s="30" t="s">
        <v>3235</v>
      </c>
      <c r="E838" s="111" t="str">
        <f t="shared" ref="E838:E901" si="39">IF(OR(M838&lt;100,M838="",R838&lt;100,R838=""),"Less than 100 Claims - lower validity", "More than 100 Claims  - higher validity")</f>
        <v>More than 100 Claims  - higher validity</v>
      </c>
      <c r="F838" s="111" t="str">
        <f t="shared" ref="F838:F901" si="40">IF(OR(R838&lt;100,R838=""),"Less than 100 Claims - lower validity", "More than 100 Claims  - higher validity")</f>
        <v>More than 100 Claims  - higher validity</v>
      </c>
      <c r="G838" s="111" t="str">
        <f t="shared" ref="G838:G901" si="41">IF(OR(M838&lt;100,M838=""),"Less than 100 Claims - lower validity", "More than 100 Claims  - higher validity")</f>
        <v>More than 100 Claims  - higher validity</v>
      </c>
      <c r="H838" s="35" t="s">
        <v>3236</v>
      </c>
      <c r="I838" s="28">
        <v>63368</v>
      </c>
      <c r="J838" s="28" t="s">
        <v>779</v>
      </c>
      <c r="K838" s="28" t="s">
        <v>46</v>
      </c>
      <c r="L838" s="28">
        <v>3</v>
      </c>
      <c r="M838" s="31">
        <v>1967</v>
      </c>
      <c r="N838" s="32">
        <v>1.5</v>
      </c>
      <c r="O838" s="32">
        <v>0.6</v>
      </c>
      <c r="P838" s="47">
        <v>2.61</v>
      </c>
      <c r="Q838" s="33">
        <v>179.79</v>
      </c>
      <c r="R838" s="31">
        <v>106</v>
      </c>
      <c r="S838" s="32">
        <v>0.9</v>
      </c>
      <c r="T838" s="32">
        <v>0.6</v>
      </c>
      <c r="U838" s="47">
        <v>1.56</v>
      </c>
      <c r="V838" s="34">
        <v>8893</v>
      </c>
      <c r="W838" s="32">
        <v>2.4</v>
      </c>
      <c r="X838" s="32">
        <v>1.1000000000000001</v>
      </c>
      <c r="Y838" s="44">
        <v>2.08</v>
      </c>
      <c r="Z838" s="13"/>
    </row>
    <row r="839" spans="1:26" ht="29.1" customHeight="1" x14ac:dyDescent="0.35">
      <c r="A839" s="29" t="s">
        <v>3238</v>
      </c>
      <c r="B839" s="28" t="s">
        <v>3241</v>
      </c>
      <c r="C839" s="28" t="s">
        <v>3037</v>
      </c>
      <c r="D839" s="30" t="s">
        <v>3239</v>
      </c>
      <c r="E839" s="111" t="str">
        <f t="shared" si="39"/>
        <v>Less than 100 Claims - lower validity</v>
      </c>
      <c r="F839" s="111" t="str">
        <f t="shared" si="40"/>
        <v>Less than 100 Claims - lower validity</v>
      </c>
      <c r="G839" s="111" t="str">
        <f t="shared" si="41"/>
        <v>More than 100 Claims  - higher validity</v>
      </c>
      <c r="H839" s="28" t="s">
        <v>3240</v>
      </c>
      <c r="I839" s="28">
        <v>63664</v>
      </c>
      <c r="J839" s="28" t="s">
        <v>235</v>
      </c>
      <c r="K839" s="28" t="s">
        <v>236</v>
      </c>
      <c r="L839" s="28">
        <v>2</v>
      </c>
      <c r="M839" s="31">
        <v>152</v>
      </c>
      <c r="N839" s="32">
        <v>0.1</v>
      </c>
      <c r="O839" s="32">
        <v>0</v>
      </c>
      <c r="P839" s="47">
        <v>1.54</v>
      </c>
      <c r="Q839" s="33">
        <v>148.97999999999999</v>
      </c>
      <c r="R839" s="31" t="s">
        <v>8</v>
      </c>
      <c r="S839" s="31" t="s">
        <v>8</v>
      </c>
      <c r="T839" s="31" t="s">
        <v>8</v>
      </c>
      <c r="U839" s="47"/>
      <c r="V839" s="34" t="s">
        <v>8</v>
      </c>
      <c r="W839" s="31" t="s">
        <v>8</v>
      </c>
      <c r="X839" s="31" t="s">
        <v>8</v>
      </c>
      <c r="Y839" s="44"/>
      <c r="Z839" s="13"/>
    </row>
    <row r="840" spans="1:26" ht="29.1" customHeight="1" x14ac:dyDescent="0.35">
      <c r="A840" s="29" t="s">
        <v>3242</v>
      </c>
      <c r="B840" s="28" t="s">
        <v>2808</v>
      </c>
      <c r="C840" s="28" t="s">
        <v>3037</v>
      </c>
      <c r="D840" s="30" t="s">
        <v>3243</v>
      </c>
      <c r="E840" s="111" t="str">
        <f t="shared" si="39"/>
        <v>Less than 100 Claims - lower validity</v>
      </c>
      <c r="F840" s="111" t="str">
        <f t="shared" si="40"/>
        <v>Less than 100 Claims - lower validity</v>
      </c>
      <c r="G840" s="111" t="str">
        <f t="shared" si="41"/>
        <v>Less than 100 Claims - lower validity</v>
      </c>
      <c r="H840" s="28" t="s">
        <v>3244</v>
      </c>
      <c r="I840" s="28">
        <v>64683</v>
      </c>
      <c r="J840" s="35" t="s">
        <v>1717</v>
      </c>
      <c r="K840" s="28" t="s">
        <v>236</v>
      </c>
      <c r="L840" s="28">
        <v>3</v>
      </c>
      <c r="M840" s="31">
        <v>19</v>
      </c>
      <c r="N840" s="32">
        <v>0</v>
      </c>
      <c r="O840" s="32">
        <v>0</v>
      </c>
      <c r="P840" s="47">
        <v>1.08</v>
      </c>
      <c r="Q840" s="33">
        <v>281.12</v>
      </c>
      <c r="R840" s="31" t="s">
        <v>8</v>
      </c>
      <c r="S840" s="31" t="s">
        <v>8</v>
      </c>
      <c r="T840" s="31" t="s">
        <v>8</v>
      </c>
      <c r="U840" s="47"/>
      <c r="V840" s="34" t="s">
        <v>8</v>
      </c>
      <c r="W840" s="31" t="s">
        <v>8</v>
      </c>
      <c r="X840" s="31" t="s">
        <v>8</v>
      </c>
      <c r="Y840" s="44"/>
      <c r="Z840" s="13"/>
    </row>
    <row r="841" spans="1:26" ht="29.1" customHeight="1" x14ac:dyDescent="0.35">
      <c r="A841" s="29" t="s">
        <v>3245</v>
      </c>
      <c r="B841" s="28" t="s">
        <v>3247</v>
      </c>
      <c r="C841" s="28" t="s">
        <v>3037</v>
      </c>
      <c r="D841" s="30" t="s">
        <v>1590</v>
      </c>
      <c r="E841" s="111" t="str">
        <f t="shared" si="39"/>
        <v>Less than 100 Claims - lower validity</v>
      </c>
      <c r="F841" s="111" t="str">
        <f t="shared" si="40"/>
        <v>Less than 100 Claims - lower validity</v>
      </c>
      <c r="G841" s="111" t="str">
        <f t="shared" si="41"/>
        <v>Less than 100 Claims - lower validity</v>
      </c>
      <c r="H841" s="35" t="s">
        <v>3246</v>
      </c>
      <c r="I841" s="28">
        <v>63775</v>
      </c>
      <c r="J841" s="28" t="s">
        <v>235</v>
      </c>
      <c r="K841" s="28" t="s">
        <v>236</v>
      </c>
      <c r="L841" s="28">
        <v>4</v>
      </c>
      <c r="M841" s="31">
        <v>17</v>
      </c>
      <c r="N841" s="32">
        <v>0</v>
      </c>
      <c r="O841" s="32">
        <v>0</v>
      </c>
      <c r="P841" s="47">
        <v>2.1800000000000002</v>
      </c>
      <c r="Q841" s="33">
        <v>269.45</v>
      </c>
      <c r="R841" s="31" t="s">
        <v>8</v>
      </c>
      <c r="S841" s="31" t="s">
        <v>8</v>
      </c>
      <c r="T841" s="31" t="s">
        <v>8</v>
      </c>
      <c r="U841" s="47"/>
      <c r="V841" s="34" t="s">
        <v>8</v>
      </c>
      <c r="W841" s="31" t="s">
        <v>8</v>
      </c>
      <c r="X841" s="31" t="s">
        <v>8</v>
      </c>
      <c r="Y841" s="44"/>
      <c r="Z841" s="13"/>
    </row>
    <row r="842" spans="1:26" ht="29.1" customHeight="1" x14ac:dyDescent="0.35">
      <c r="A842" s="29" t="s">
        <v>3248</v>
      </c>
      <c r="B842" s="28" t="s">
        <v>3251</v>
      </c>
      <c r="C842" s="28" t="s">
        <v>3037</v>
      </c>
      <c r="D842" s="30" t="s">
        <v>3249</v>
      </c>
      <c r="E842" s="111" t="str">
        <f t="shared" si="39"/>
        <v>Less than 100 Claims - lower validity</v>
      </c>
      <c r="F842" s="111" t="str">
        <f t="shared" si="40"/>
        <v>Less than 100 Claims - lower validity</v>
      </c>
      <c r="G842" s="111" t="str">
        <f t="shared" si="41"/>
        <v>Less than 100 Claims - lower validity</v>
      </c>
      <c r="H842" s="28" t="s">
        <v>3250</v>
      </c>
      <c r="I842" s="28">
        <v>64424</v>
      </c>
      <c r="J842" s="28" t="s">
        <v>235</v>
      </c>
      <c r="K842" s="28" t="s">
        <v>236</v>
      </c>
      <c r="L842" s="28" t="s">
        <v>140</v>
      </c>
      <c r="M842" s="31">
        <v>37</v>
      </c>
      <c r="N842" s="32">
        <v>0</v>
      </c>
      <c r="O842" s="32">
        <v>0</v>
      </c>
      <c r="P842" s="47">
        <v>0.88</v>
      </c>
      <c r="Q842" s="33">
        <v>271.72000000000003</v>
      </c>
      <c r="R842" s="31" t="s">
        <v>8</v>
      </c>
      <c r="S842" s="31" t="s">
        <v>8</v>
      </c>
      <c r="T842" s="31" t="s">
        <v>8</v>
      </c>
      <c r="U842" s="47"/>
      <c r="V842" s="34" t="s">
        <v>8</v>
      </c>
      <c r="W842" s="31" t="s">
        <v>8</v>
      </c>
      <c r="X842" s="31" t="s">
        <v>8</v>
      </c>
      <c r="Y842" s="44"/>
      <c r="Z842" s="13"/>
    </row>
    <row r="843" spans="1:26" ht="29.1" customHeight="1" x14ac:dyDescent="0.35">
      <c r="A843" s="29" t="s">
        <v>3252</v>
      </c>
      <c r="B843" s="28" t="s">
        <v>3255</v>
      </c>
      <c r="C843" s="28" t="s">
        <v>3037</v>
      </c>
      <c r="D843" s="30" t="s">
        <v>3253</v>
      </c>
      <c r="E843" s="111" t="str">
        <f t="shared" si="39"/>
        <v>Less than 100 Claims - lower validity</v>
      </c>
      <c r="F843" s="111" t="str">
        <f t="shared" si="40"/>
        <v>Less than 100 Claims - lower validity</v>
      </c>
      <c r="G843" s="111" t="str">
        <f t="shared" si="41"/>
        <v>Less than 100 Claims - lower validity</v>
      </c>
      <c r="H843" s="28" t="s">
        <v>3254</v>
      </c>
      <c r="I843" s="28">
        <v>65041</v>
      </c>
      <c r="J843" s="28" t="s">
        <v>235</v>
      </c>
      <c r="K843" s="28" t="s">
        <v>236</v>
      </c>
      <c r="L843" s="28" t="s">
        <v>140</v>
      </c>
      <c r="M843" s="31">
        <v>36</v>
      </c>
      <c r="N843" s="32">
        <v>0</v>
      </c>
      <c r="O843" s="32">
        <v>0</v>
      </c>
      <c r="P843" s="47">
        <v>1.25</v>
      </c>
      <c r="Q843" s="33">
        <v>205.14</v>
      </c>
      <c r="R843" s="31" t="s">
        <v>8</v>
      </c>
      <c r="S843" s="31" t="s">
        <v>8</v>
      </c>
      <c r="T843" s="31" t="s">
        <v>8</v>
      </c>
      <c r="U843" s="47"/>
      <c r="V843" s="34" t="s">
        <v>8</v>
      </c>
      <c r="W843" s="31" t="s">
        <v>8</v>
      </c>
      <c r="X843" s="31" t="s">
        <v>8</v>
      </c>
      <c r="Y843" s="44"/>
      <c r="Z843" s="13"/>
    </row>
    <row r="844" spans="1:26" ht="29.1" customHeight="1" x14ac:dyDescent="0.35">
      <c r="A844" s="29" t="s">
        <v>3256</v>
      </c>
      <c r="B844" s="28" t="s">
        <v>2879</v>
      </c>
      <c r="C844" s="28" t="s">
        <v>3037</v>
      </c>
      <c r="D844" s="36" t="s">
        <v>3257</v>
      </c>
      <c r="E844" s="111" t="str">
        <f t="shared" si="39"/>
        <v>Less than 100 Claims - lower validity</v>
      </c>
      <c r="F844" s="111" t="str">
        <f t="shared" si="40"/>
        <v>Less than 100 Claims - lower validity</v>
      </c>
      <c r="G844" s="111" t="str">
        <f t="shared" si="41"/>
        <v>More than 100 Claims  - higher validity</v>
      </c>
      <c r="H844" s="35" t="s">
        <v>3258</v>
      </c>
      <c r="I844" s="28">
        <v>63379</v>
      </c>
      <c r="J844" s="28" t="s">
        <v>1679</v>
      </c>
      <c r="K844" s="28" t="s">
        <v>236</v>
      </c>
      <c r="L844" s="28">
        <v>3</v>
      </c>
      <c r="M844" s="31">
        <v>1499</v>
      </c>
      <c r="N844" s="32">
        <v>0.9</v>
      </c>
      <c r="O844" s="32">
        <v>0.5</v>
      </c>
      <c r="P844" s="47">
        <v>1.76</v>
      </c>
      <c r="Q844" s="33">
        <v>170.37</v>
      </c>
      <c r="R844" s="31" t="s">
        <v>8</v>
      </c>
      <c r="S844" s="31" t="s">
        <v>8</v>
      </c>
      <c r="T844" s="31" t="s">
        <v>8</v>
      </c>
      <c r="U844" s="47"/>
      <c r="V844" s="34" t="s">
        <v>8</v>
      </c>
      <c r="W844" s="31" t="s">
        <v>8</v>
      </c>
      <c r="X844" s="31" t="s">
        <v>8</v>
      </c>
      <c r="Y844" s="44"/>
      <c r="Z844" s="13"/>
    </row>
    <row r="845" spans="1:26" ht="29.1" customHeight="1" x14ac:dyDescent="0.35">
      <c r="A845" s="29" t="s">
        <v>3259</v>
      </c>
      <c r="B845" s="28" t="s">
        <v>1870</v>
      </c>
      <c r="C845" s="28" t="s">
        <v>3037</v>
      </c>
      <c r="D845" s="30" t="s">
        <v>3260</v>
      </c>
      <c r="E845" s="111" t="str">
        <f t="shared" si="39"/>
        <v>Less than 100 Claims - lower validity</v>
      </c>
      <c r="F845" s="111" t="str">
        <f t="shared" si="40"/>
        <v>Less than 100 Claims - lower validity</v>
      </c>
      <c r="G845" s="111" t="str">
        <f t="shared" si="41"/>
        <v>More than 100 Claims  - higher validity</v>
      </c>
      <c r="H845" s="28" t="s">
        <v>3261</v>
      </c>
      <c r="I845" s="28">
        <v>64067</v>
      </c>
      <c r="J845" s="28" t="s">
        <v>131</v>
      </c>
      <c r="K845" s="28" t="s">
        <v>236</v>
      </c>
      <c r="L845" s="28">
        <v>3</v>
      </c>
      <c r="M845" s="31">
        <v>330</v>
      </c>
      <c r="N845" s="32">
        <v>0.3</v>
      </c>
      <c r="O845" s="32">
        <v>0.1</v>
      </c>
      <c r="P845" s="47">
        <v>2.69</v>
      </c>
      <c r="Q845" s="33">
        <v>267.44</v>
      </c>
      <c r="R845" s="31" t="s">
        <v>8</v>
      </c>
      <c r="S845" s="31" t="s">
        <v>8</v>
      </c>
      <c r="T845" s="31" t="s">
        <v>8</v>
      </c>
      <c r="U845" s="47"/>
      <c r="V845" s="34" t="s">
        <v>8</v>
      </c>
      <c r="W845" s="31" t="s">
        <v>8</v>
      </c>
      <c r="X845" s="31" t="s">
        <v>8</v>
      </c>
      <c r="Y845" s="44"/>
      <c r="Z845" s="13"/>
    </row>
    <row r="846" spans="1:26" ht="29.1" customHeight="1" x14ac:dyDescent="0.35">
      <c r="A846" s="29" t="s">
        <v>3262</v>
      </c>
      <c r="B846" s="28" t="s">
        <v>3265</v>
      </c>
      <c r="C846" s="28" t="s">
        <v>3037</v>
      </c>
      <c r="D846" s="30" t="s">
        <v>3263</v>
      </c>
      <c r="E846" s="111" t="str">
        <f t="shared" si="39"/>
        <v>Less than 100 Claims - lower validity</v>
      </c>
      <c r="F846" s="111" t="str">
        <f t="shared" si="40"/>
        <v>Less than 100 Claims - lower validity</v>
      </c>
      <c r="G846" s="111" t="str">
        <f t="shared" si="41"/>
        <v>Less than 100 Claims - lower validity</v>
      </c>
      <c r="H846" s="35" t="s">
        <v>3264</v>
      </c>
      <c r="I846" s="28">
        <v>64601</v>
      </c>
      <c r="J846" s="35" t="s">
        <v>1717</v>
      </c>
      <c r="K846" s="28" t="s">
        <v>236</v>
      </c>
      <c r="L846" s="28">
        <v>4</v>
      </c>
      <c r="M846" s="31">
        <v>91</v>
      </c>
      <c r="N846" s="32">
        <v>0.1</v>
      </c>
      <c r="O846" s="32">
        <v>0.1</v>
      </c>
      <c r="P846" s="47">
        <v>1.37</v>
      </c>
      <c r="Q846" s="33">
        <v>342.07</v>
      </c>
      <c r="R846" s="31" t="s">
        <v>8</v>
      </c>
      <c r="S846" s="31" t="s">
        <v>8</v>
      </c>
      <c r="T846" s="31" t="s">
        <v>8</v>
      </c>
      <c r="U846" s="47"/>
      <c r="V846" s="34" t="s">
        <v>8</v>
      </c>
      <c r="W846" s="31" t="s">
        <v>8</v>
      </c>
      <c r="X846" s="31" t="s">
        <v>8</v>
      </c>
      <c r="Y846" s="44"/>
      <c r="Z846" s="13"/>
    </row>
    <row r="847" spans="1:26" ht="29.1" customHeight="1" x14ac:dyDescent="0.35">
      <c r="A847" s="29" t="s">
        <v>3266</v>
      </c>
      <c r="B847" s="35" t="s">
        <v>3269</v>
      </c>
      <c r="C847" s="28" t="s">
        <v>3037</v>
      </c>
      <c r="D847" s="30" t="s">
        <v>3267</v>
      </c>
      <c r="E847" s="111" t="str">
        <f t="shared" si="39"/>
        <v>Less than 100 Claims - lower validity</v>
      </c>
      <c r="F847" s="111" t="str">
        <f t="shared" si="40"/>
        <v>Less than 100 Claims - lower validity</v>
      </c>
      <c r="G847" s="111" t="str">
        <f t="shared" si="41"/>
        <v>More than 100 Claims  - higher validity</v>
      </c>
      <c r="H847" s="35" t="s">
        <v>3268</v>
      </c>
      <c r="I847" s="28">
        <v>64024</v>
      </c>
      <c r="J847" s="28" t="s">
        <v>235</v>
      </c>
      <c r="K847" s="28" t="s">
        <v>236</v>
      </c>
      <c r="L847" s="28" t="s">
        <v>140</v>
      </c>
      <c r="M847" s="31">
        <v>811</v>
      </c>
      <c r="N847" s="32">
        <v>0.8</v>
      </c>
      <c r="O847" s="32">
        <v>0.5</v>
      </c>
      <c r="P847" s="47">
        <v>1.55</v>
      </c>
      <c r="Q847" s="33">
        <v>300.08999999999997</v>
      </c>
      <c r="R847" s="31" t="s">
        <v>8</v>
      </c>
      <c r="S847" s="31" t="s">
        <v>8</v>
      </c>
      <c r="T847" s="31" t="s">
        <v>8</v>
      </c>
      <c r="U847" s="47"/>
      <c r="V847" s="34" t="s">
        <v>8</v>
      </c>
      <c r="W847" s="31" t="s">
        <v>8</v>
      </c>
      <c r="X847" s="31" t="s">
        <v>8</v>
      </c>
      <c r="Y847" s="44"/>
      <c r="Z847" s="13"/>
    </row>
    <row r="848" spans="1:26" ht="29.1" customHeight="1" x14ac:dyDescent="0.35">
      <c r="A848" s="29" t="s">
        <v>3270</v>
      </c>
      <c r="B848" s="28" t="s">
        <v>3273</v>
      </c>
      <c r="C848" s="28" t="s">
        <v>3037</v>
      </c>
      <c r="D848" s="30" t="s">
        <v>3271</v>
      </c>
      <c r="E848" s="111" t="str">
        <f t="shared" si="39"/>
        <v>Less than 100 Claims - lower validity</v>
      </c>
      <c r="F848" s="111" t="str">
        <f t="shared" si="40"/>
        <v>Less than 100 Claims - lower validity</v>
      </c>
      <c r="G848" s="111" t="str">
        <f t="shared" si="41"/>
        <v>More than 100 Claims  - higher validity</v>
      </c>
      <c r="H848" s="35" t="s">
        <v>3272</v>
      </c>
      <c r="I848" s="28">
        <v>64701</v>
      </c>
      <c r="J848" s="28" t="s">
        <v>235</v>
      </c>
      <c r="K848" s="28" t="s">
        <v>236</v>
      </c>
      <c r="L848" s="28">
        <v>3</v>
      </c>
      <c r="M848" s="31">
        <v>324</v>
      </c>
      <c r="N848" s="32">
        <v>0.4</v>
      </c>
      <c r="O848" s="32">
        <v>0.2</v>
      </c>
      <c r="P848" s="47">
        <v>2.2999999999999998</v>
      </c>
      <c r="Q848" s="33">
        <v>291.48</v>
      </c>
      <c r="R848" s="31" t="s">
        <v>8</v>
      </c>
      <c r="S848" s="31" t="s">
        <v>8</v>
      </c>
      <c r="T848" s="31" t="s">
        <v>8</v>
      </c>
      <c r="U848" s="47"/>
      <c r="V848" s="34" t="s">
        <v>8</v>
      </c>
      <c r="W848" s="31" t="s">
        <v>8</v>
      </c>
      <c r="X848" s="31" t="s">
        <v>8</v>
      </c>
      <c r="Y848" s="44"/>
      <c r="Z848" s="13"/>
    </row>
    <row r="849" spans="1:26" ht="29.1" customHeight="1" x14ac:dyDescent="0.35">
      <c r="A849" s="29" t="s">
        <v>3274</v>
      </c>
      <c r="B849" s="28" t="s">
        <v>1317</v>
      </c>
      <c r="C849" s="28" t="s">
        <v>3037</v>
      </c>
      <c r="D849" s="30" t="s">
        <v>3275</v>
      </c>
      <c r="E849" s="111" t="str">
        <f t="shared" si="39"/>
        <v>Less than 100 Claims - lower validity</v>
      </c>
      <c r="F849" s="111" t="str">
        <f t="shared" si="40"/>
        <v>Less than 100 Claims - lower validity</v>
      </c>
      <c r="G849" s="111" t="str">
        <f t="shared" si="41"/>
        <v>More than 100 Claims  - higher validity</v>
      </c>
      <c r="H849" s="35" t="s">
        <v>3276</v>
      </c>
      <c r="I849" s="28">
        <v>64085</v>
      </c>
      <c r="J849" s="28" t="s">
        <v>235</v>
      </c>
      <c r="K849" s="28" t="s">
        <v>236</v>
      </c>
      <c r="L849" s="28">
        <v>3</v>
      </c>
      <c r="M849" s="31">
        <v>413</v>
      </c>
      <c r="N849" s="32">
        <v>0.4</v>
      </c>
      <c r="O849" s="32">
        <v>0.3</v>
      </c>
      <c r="P849" s="47">
        <v>1.41</v>
      </c>
      <c r="Q849" s="33">
        <v>264.24</v>
      </c>
      <c r="R849" s="31" t="s">
        <v>8</v>
      </c>
      <c r="S849" s="31" t="s">
        <v>8</v>
      </c>
      <c r="T849" s="31" t="s">
        <v>8</v>
      </c>
      <c r="U849" s="47"/>
      <c r="V849" s="34" t="s">
        <v>8</v>
      </c>
      <c r="W849" s="31" t="s">
        <v>8</v>
      </c>
      <c r="X849" s="31" t="s">
        <v>8</v>
      </c>
      <c r="Y849" s="44"/>
      <c r="Z849" s="13"/>
    </row>
    <row r="850" spans="1:26" ht="29.1" customHeight="1" x14ac:dyDescent="0.35">
      <c r="A850" s="29" t="s">
        <v>3277</v>
      </c>
      <c r="B850" s="35" t="s">
        <v>3280</v>
      </c>
      <c r="C850" s="28" t="s">
        <v>3037</v>
      </c>
      <c r="D850" s="30" t="s">
        <v>3278</v>
      </c>
      <c r="E850" s="111" t="str">
        <f t="shared" si="39"/>
        <v>Less than 100 Claims - lower validity</v>
      </c>
      <c r="F850" s="111" t="str">
        <f t="shared" si="40"/>
        <v>Less than 100 Claims - lower validity</v>
      </c>
      <c r="G850" s="111" t="str">
        <f t="shared" si="41"/>
        <v>Less than 100 Claims - lower validity</v>
      </c>
      <c r="H850" s="35" t="s">
        <v>3279</v>
      </c>
      <c r="I850" s="28">
        <v>63670</v>
      </c>
      <c r="J850" s="28" t="s">
        <v>235</v>
      </c>
      <c r="K850" s="28" t="s">
        <v>236</v>
      </c>
      <c r="L850" s="28">
        <v>3</v>
      </c>
      <c r="M850" s="31">
        <v>39</v>
      </c>
      <c r="N850" s="32">
        <v>0</v>
      </c>
      <c r="O850" s="32">
        <v>0</v>
      </c>
      <c r="P850" s="47">
        <v>1.92</v>
      </c>
      <c r="Q850" s="33">
        <v>114.55</v>
      </c>
      <c r="R850" s="31" t="s">
        <v>8</v>
      </c>
      <c r="S850" s="31" t="s">
        <v>8</v>
      </c>
      <c r="T850" s="31" t="s">
        <v>8</v>
      </c>
      <c r="U850" s="47"/>
      <c r="V850" s="34" t="s">
        <v>8</v>
      </c>
      <c r="W850" s="31" t="s">
        <v>8</v>
      </c>
      <c r="X850" s="31" t="s">
        <v>8</v>
      </c>
      <c r="Y850" s="44"/>
      <c r="Z850" s="13"/>
    </row>
    <row r="851" spans="1:26" ht="29.1" customHeight="1" x14ac:dyDescent="0.35">
      <c r="A851" s="29" t="s">
        <v>3281</v>
      </c>
      <c r="B851" s="28" t="s">
        <v>610</v>
      </c>
      <c r="C851" s="28" t="s">
        <v>3037</v>
      </c>
      <c r="D851" s="30" t="s">
        <v>1918</v>
      </c>
      <c r="E851" s="111" t="str">
        <f t="shared" si="39"/>
        <v>Less than 100 Claims - lower validity</v>
      </c>
      <c r="F851" s="111" t="str">
        <f t="shared" si="40"/>
        <v>Less than 100 Claims - lower validity</v>
      </c>
      <c r="G851" s="111" t="str">
        <f t="shared" si="41"/>
        <v>Less than 100 Claims - lower validity</v>
      </c>
      <c r="H851" s="28" t="s">
        <v>3282</v>
      </c>
      <c r="I851" s="28">
        <v>64633</v>
      </c>
      <c r="J851" s="28" t="s">
        <v>235</v>
      </c>
      <c r="K851" s="28" t="s">
        <v>236</v>
      </c>
      <c r="L851" s="28" t="s">
        <v>140</v>
      </c>
      <c r="M851" s="31">
        <v>31</v>
      </c>
      <c r="N851" s="32">
        <v>0</v>
      </c>
      <c r="O851" s="32">
        <v>0</v>
      </c>
      <c r="P851" s="47">
        <v>1.1100000000000001</v>
      </c>
      <c r="Q851" s="33">
        <v>276.47000000000003</v>
      </c>
      <c r="R851" s="31" t="s">
        <v>8</v>
      </c>
      <c r="S851" s="31" t="s">
        <v>8</v>
      </c>
      <c r="T851" s="31" t="s">
        <v>8</v>
      </c>
      <c r="U851" s="47"/>
      <c r="V851" s="34" t="s">
        <v>8</v>
      </c>
      <c r="W851" s="31" t="s">
        <v>8</v>
      </c>
      <c r="X851" s="31" t="s">
        <v>8</v>
      </c>
      <c r="Y851" s="44"/>
      <c r="Z851" s="13"/>
    </row>
    <row r="852" spans="1:26" ht="29.1" customHeight="1" x14ac:dyDescent="0.35">
      <c r="A852" s="29" t="s">
        <v>3283</v>
      </c>
      <c r="B852" s="28" t="s">
        <v>3286</v>
      </c>
      <c r="C852" s="28" t="s">
        <v>3037</v>
      </c>
      <c r="D852" s="30" t="s">
        <v>3284</v>
      </c>
      <c r="E852" s="111" t="str">
        <f t="shared" si="39"/>
        <v>Less than 100 Claims - lower validity</v>
      </c>
      <c r="F852" s="111" t="str">
        <f t="shared" si="40"/>
        <v>Less than 100 Claims - lower validity</v>
      </c>
      <c r="G852" s="111" t="str">
        <f t="shared" si="41"/>
        <v>Less than 100 Claims - lower validity</v>
      </c>
      <c r="H852" s="35" t="s">
        <v>3285</v>
      </c>
      <c r="I852" s="28">
        <v>63353</v>
      </c>
      <c r="J852" s="28" t="s">
        <v>235</v>
      </c>
      <c r="K852" s="28" t="s">
        <v>236</v>
      </c>
      <c r="L852" s="28">
        <v>4</v>
      </c>
      <c r="M852" s="31">
        <v>79</v>
      </c>
      <c r="N852" s="32">
        <v>0</v>
      </c>
      <c r="O852" s="32">
        <v>0</v>
      </c>
      <c r="P852" s="47">
        <v>1.54</v>
      </c>
      <c r="Q852" s="33">
        <v>130.88999999999999</v>
      </c>
      <c r="R852" s="31" t="s">
        <v>8</v>
      </c>
      <c r="S852" s="31" t="s">
        <v>8</v>
      </c>
      <c r="T852" s="31" t="s">
        <v>8</v>
      </c>
      <c r="U852" s="47"/>
      <c r="V852" s="34" t="s">
        <v>8</v>
      </c>
      <c r="W852" s="31" t="s">
        <v>8</v>
      </c>
      <c r="X852" s="31" t="s">
        <v>8</v>
      </c>
      <c r="Y852" s="44"/>
      <c r="Z852" s="13"/>
    </row>
    <row r="853" spans="1:26" ht="29.1" customHeight="1" x14ac:dyDescent="0.35">
      <c r="A853" s="29" t="s">
        <v>3287</v>
      </c>
      <c r="B853" s="28" t="s">
        <v>3290</v>
      </c>
      <c r="C853" s="28" t="s">
        <v>3037</v>
      </c>
      <c r="D853" s="30" t="s">
        <v>3288</v>
      </c>
      <c r="E853" s="111" t="str">
        <f t="shared" si="39"/>
        <v>Less than 100 Claims - lower validity</v>
      </c>
      <c r="F853" s="111" t="str">
        <f t="shared" si="40"/>
        <v>Less than 100 Claims - lower validity</v>
      </c>
      <c r="G853" s="111" t="str">
        <f t="shared" si="41"/>
        <v>Less than 100 Claims - lower validity</v>
      </c>
      <c r="H853" s="35" t="s">
        <v>3289</v>
      </c>
      <c r="I853" s="28">
        <v>65351</v>
      </c>
      <c r="J853" s="35" t="s">
        <v>3291</v>
      </c>
      <c r="K853" s="28" t="s">
        <v>236</v>
      </c>
      <c r="L853" s="28" t="s">
        <v>140</v>
      </c>
      <c r="M853" s="31">
        <v>23</v>
      </c>
      <c r="N853" s="32">
        <v>0</v>
      </c>
      <c r="O853" s="32">
        <v>0</v>
      </c>
      <c r="P853" s="47">
        <v>0.92</v>
      </c>
      <c r="Q853" s="33">
        <v>334.99</v>
      </c>
      <c r="R853" s="31" t="s">
        <v>8</v>
      </c>
      <c r="S853" s="31" t="s">
        <v>8</v>
      </c>
      <c r="T853" s="31" t="s">
        <v>8</v>
      </c>
      <c r="U853" s="47"/>
      <c r="V853" s="34" t="s">
        <v>8</v>
      </c>
      <c r="W853" s="31" t="s">
        <v>8</v>
      </c>
      <c r="X853" s="31" t="s">
        <v>8</v>
      </c>
      <c r="Y853" s="44"/>
      <c r="Z853" s="13"/>
    </row>
    <row r="854" spans="1:26" ht="14.1" customHeight="1" x14ac:dyDescent="0.35">
      <c r="A854" s="29" t="s">
        <v>3292</v>
      </c>
      <c r="B854" s="28" t="s">
        <v>3295</v>
      </c>
      <c r="C854" s="28" t="s">
        <v>3296</v>
      </c>
      <c r="D854" s="36" t="s">
        <v>3293</v>
      </c>
      <c r="E854" s="111" t="str">
        <f t="shared" si="39"/>
        <v>More than 100 Claims  - higher validity</v>
      </c>
      <c r="F854" s="111" t="str">
        <f t="shared" si="40"/>
        <v>More than 100 Claims  - higher validity</v>
      </c>
      <c r="G854" s="111" t="str">
        <f t="shared" si="41"/>
        <v>More than 100 Claims  - higher validity</v>
      </c>
      <c r="H854" s="28" t="s">
        <v>3294</v>
      </c>
      <c r="I854" s="28">
        <v>59601</v>
      </c>
      <c r="J854" s="28" t="s">
        <v>79</v>
      </c>
      <c r="K854" s="28" t="s">
        <v>46</v>
      </c>
      <c r="L854" s="28">
        <v>4</v>
      </c>
      <c r="M854" s="31">
        <v>2409</v>
      </c>
      <c r="N854" s="32">
        <v>2</v>
      </c>
      <c r="O854" s="32">
        <v>0.8</v>
      </c>
      <c r="P854" s="47">
        <v>2.46</v>
      </c>
      <c r="Q854" s="33">
        <v>196.89</v>
      </c>
      <c r="R854" s="31">
        <v>100</v>
      </c>
      <c r="S854" s="32">
        <v>1.3</v>
      </c>
      <c r="T854" s="32">
        <v>0.6</v>
      </c>
      <c r="U854" s="47">
        <v>2.36</v>
      </c>
      <c r="V854" s="34">
        <v>15228</v>
      </c>
      <c r="W854" s="32">
        <v>3.3</v>
      </c>
      <c r="X854" s="32">
        <v>1.4</v>
      </c>
      <c r="Y854" s="44">
        <v>2.42</v>
      </c>
      <c r="Z854" s="13"/>
    </row>
    <row r="855" spans="1:26" ht="14.1" customHeight="1" x14ac:dyDescent="0.35">
      <c r="A855" s="29" t="s">
        <v>3297</v>
      </c>
      <c r="B855" s="28" t="s">
        <v>3300</v>
      </c>
      <c r="C855" s="28" t="s">
        <v>3296</v>
      </c>
      <c r="D855" s="36" t="s">
        <v>3298</v>
      </c>
      <c r="E855" s="111" t="str">
        <f t="shared" si="39"/>
        <v>More than 100 Claims  - higher validity</v>
      </c>
      <c r="F855" s="111" t="str">
        <f t="shared" si="40"/>
        <v>More than 100 Claims  - higher validity</v>
      </c>
      <c r="G855" s="111" t="str">
        <f t="shared" si="41"/>
        <v>More than 100 Claims  - higher validity</v>
      </c>
      <c r="H855" s="28" t="s">
        <v>3299</v>
      </c>
      <c r="I855" s="28">
        <v>59101</v>
      </c>
      <c r="J855" s="28" t="s">
        <v>79</v>
      </c>
      <c r="K855" s="28" t="s">
        <v>46</v>
      </c>
      <c r="L855" s="28">
        <v>4</v>
      </c>
      <c r="M855" s="31">
        <v>2330</v>
      </c>
      <c r="N855" s="32">
        <v>5</v>
      </c>
      <c r="O855" s="32">
        <v>1.9</v>
      </c>
      <c r="P855" s="47">
        <v>2.66</v>
      </c>
      <c r="Q855" s="33">
        <v>196.34</v>
      </c>
      <c r="R855" s="31">
        <v>276</v>
      </c>
      <c r="S855" s="32">
        <v>6.1</v>
      </c>
      <c r="T855" s="32">
        <v>2</v>
      </c>
      <c r="U855" s="47">
        <v>3</v>
      </c>
      <c r="V855" s="34">
        <v>22793</v>
      </c>
      <c r="W855" s="32">
        <v>11.2</v>
      </c>
      <c r="X855" s="32">
        <v>3.9</v>
      </c>
      <c r="Y855" s="44">
        <v>2.84</v>
      </c>
      <c r="Z855" s="13"/>
    </row>
    <row r="856" spans="1:26" ht="14.1" customHeight="1" x14ac:dyDescent="0.35">
      <c r="A856" s="29" t="s">
        <v>3301</v>
      </c>
      <c r="B856" s="28" t="s">
        <v>3304</v>
      </c>
      <c r="C856" s="28" t="s">
        <v>3296</v>
      </c>
      <c r="D856" s="36" t="s">
        <v>3302</v>
      </c>
      <c r="E856" s="111" t="str">
        <f t="shared" si="39"/>
        <v>More than 100 Claims  - higher validity</v>
      </c>
      <c r="F856" s="111" t="str">
        <f t="shared" si="40"/>
        <v>More than 100 Claims  - higher validity</v>
      </c>
      <c r="G856" s="111" t="str">
        <f t="shared" si="41"/>
        <v>More than 100 Claims  - higher validity</v>
      </c>
      <c r="H856" s="28" t="s">
        <v>3303</v>
      </c>
      <c r="I856" s="28">
        <v>59405</v>
      </c>
      <c r="J856" s="28" t="s">
        <v>3305</v>
      </c>
      <c r="K856" s="28" t="s">
        <v>46</v>
      </c>
      <c r="L856" s="28">
        <v>4</v>
      </c>
      <c r="M856" s="31">
        <v>3475</v>
      </c>
      <c r="N856" s="32">
        <v>5</v>
      </c>
      <c r="O856" s="32">
        <v>1.8</v>
      </c>
      <c r="P856" s="47">
        <v>2.75</v>
      </c>
      <c r="Q856" s="33">
        <v>213.62</v>
      </c>
      <c r="R856" s="31">
        <v>195</v>
      </c>
      <c r="S856" s="32">
        <v>3.8</v>
      </c>
      <c r="T856" s="32">
        <v>1.4</v>
      </c>
      <c r="U856" s="47">
        <v>2.75</v>
      </c>
      <c r="V856" s="34">
        <v>19573</v>
      </c>
      <c r="W856" s="32">
        <v>8.8000000000000007</v>
      </c>
      <c r="X856" s="32">
        <v>3.2</v>
      </c>
      <c r="Y856" s="44">
        <v>2.75</v>
      </c>
      <c r="Z856" s="13"/>
    </row>
    <row r="857" spans="1:26" ht="29.1" customHeight="1" x14ac:dyDescent="0.35">
      <c r="A857" s="29" t="s">
        <v>3306</v>
      </c>
      <c r="B857" s="28" t="s">
        <v>3309</v>
      </c>
      <c r="C857" s="28" t="s">
        <v>3296</v>
      </c>
      <c r="D857" s="36" t="s">
        <v>3307</v>
      </c>
      <c r="E857" s="111" t="str">
        <f t="shared" si="39"/>
        <v>More than 100 Claims  - higher validity</v>
      </c>
      <c r="F857" s="111" t="str">
        <f t="shared" si="40"/>
        <v>More than 100 Claims  - higher validity</v>
      </c>
      <c r="G857" s="111" t="str">
        <f t="shared" si="41"/>
        <v>More than 100 Claims  - higher validity</v>
      </c>
      <c r="H857" s="28" t="s">
        <v>3308</v>
      </c>
      <c r="I857" s="28">
        <v>59806</v>
      </c>
      <c r="J857" s="35" t="s">
        <v>3310</v>
      </c>
      <c r="K857" s="28" t="s">
        <v>46</v>
      </c>
      <c r="L857" s="28">
        <v>5</v>
      </c>
      <c r="M857" s="31">
        <v>6962</v>
      </c>
      <c r="N857" s="32">
        <v>11.4</v>
      </c>
      <c r="O857" s="32">
        <v>3.2</v>
      </c>
      <c r="P857" s="47">
        <v>3.58</v>
      </c>
      <c r="Q857" s="33">
        <v>261.16000000000003</v>
      </c>
      <c r="R857" s="31">
        <v>376</v>
      </c>
      <c r="S857" s="32">
        <v>7.7</v>
      </c>
      <c r="T857" s="32">
        <v>2.2999999999999998</v>
      </c>
      <c r="U857" s="47">
        <v>3.33</v>
      </c>
      <c r="V857" s="34">
        <v>21640</v>
      </c>
      <c r="W857" s="32">
        <v>19.100000000000001</v>
      </c>
      <c r="X857" s="32">
        <v>5.5</v>
      </c>
      <c r="Y857" s="44">
        <v>3.47</v>
      </c>
      <c r="Z857" s="13"/>
    </row>
    <row r="858" spans="1:26" ht="14.1" customHeight="1" x14ac:dyDescent="0.35">
      <c r="A858" s="29" t="s">
        <v>3311</v>
      </c>
      <c r="B858" s="28" t="s">
        <v>3314</v>
      </c>
      <c r="C858" s="28" t="s">
        <v>3296</v>
      </c>
      <c r="D858" s="36" t="s">
        <v>3312</v>
      </c>
      <c r="E858" s="111" t="str">
        <f t="shared" si="39"/>
        <v>Less than 100 Claims - lower validity</v>
      </c>
      <c r="F858" s="111" t="str">
        <f t="shared" si="40"/>
        <v>Less than 100 Claims - lower validity</v>
      </c>
      <c r="G858" s="111" t="str">
        <f t="shared" si="41"/>
        <v>More than 100 Claims  - higher validity</v>
      </c>
      <c r="H858" s="28" t="s">
        <v>3313</v>
      </c>
      <c r="I858" s="28">
        <v>59701</v>
      </c>
      <c r="J858" s="28" t="s">
        <v>56</v>
      </c>
      <c r="K858" s="28" t="s">
        <v>46</v>
      </c>
      <c r="L858" s="28">
        <v>3</v>
      </c>
      <c r="M858" s="31">
        <v>881</v>
      </c>
      <c r="N858" s="32">
        <v>1.7</v>
      </c>
      <c r="O858" s="32">
        <v>0.4</v>
      </c>
      <c r="P858" s="47">
        <v>4.62</v>
      </c>
      <c r="Q858" s="33">
        <v>364.06</v>
      </c>
      <c r="R858" s="31">
        <v>57</v>
      </c>
      <c r="S858" s="32">
        <v>1.6</v>
      </c>
      <c r="T858" s="32">
        <v>0.4</v>
      </c>
      <c r="U858" s="47">
        <v>4.3099999999999996</v>
      </c>
      <c r="V858" s="34">
        <v>34055</v>
      </c>
      <c r="W858" s="32">
        <v>3.3</v>
      </c>
      <c r="X858" s="32">
        <v>0.7</v>
      </c>
      <c r="Y858" s="44">
        <v>4.46</v>
      </c>
      <c r="Z858" s="13"/>
    </row>
    <row r="859" spans="1:26" ht="29.1" customHeight="1" x14ac:dyDescent="0.35">
      <c r="A859" s="29" t="s">
        <v>3315</v>
      </c>
      <c r="B859" s="28" t="s">
        <v>3309</v>
      </c>
      <c r="C859" s="28" t="s">
        <v>3296</v>
      </c>
      <c r="D859" s="30" t="s">
        <v>3316</v>
      </c>
      <c r="E859" s="111" t="str">
        <f t="shared" si="39"/>
        <v>More than 100 Claims  - higher validity</v>
      </c>
      <c r="F859" s="111" t="str">
        <f t="shared" si="40"/>
        <v>More than 100 Claims  - higher validity</v>
      </c>
      <c r="G859" s="111" t="str">
        <f t="shared" si="41"/>
        <v>More than 100 Claims  - higher validity</v>
      </c>
      <c r="H859" s="35" t="s">
        <v>3317</v>
      </c>
      <c r="I859" s="28">
        <v>59804</v>
      </c>
      <c r="J859" s="35" t="s">
        <v>3318</v>
      </c>
      <c r="K859" s="28" t="s">
        <v>46</v>
      </c>
      <c r="L859" s="28">
        <v>3</v>
      </c>
      <c r="M859" s="31">
        <v>2897</v>
      </c>
      <c r="N859" s="32">
        <v>3.9</v>
      </c>
      <c r="O859" s="32">
        <v>1.3</v>
      </c>
      <c r="P859" s="47">
        <v>3.01</v>
      </c>
      <c r="Q859" s="33">
        <v>229.86</v>
      </c>
      <c r="R859" s="31">
        <v>239</v>
      </c>
      <c r="S859" s="32">
        <v>3.1</v>
      </c>
      <c r="T859" s="32">
        <v>1.3</v>
      </c>
      <c r="U859" s="47">
        <v>2.31</v>
      </c>
      <c r="V859" s="34">
        <v>16927</v>
      </c>
      <c r="W859" s="32">
        <v>6.9</v>
      </c>
      <c r="X859" s="32">
        <v>2.6</v>
      </c>
      <c r="Y859" s="44">
        <v>2.66</v>
      </c>
      <c r="Z859" s="13"/>
    </row>
    <row r="860" spans="1:26" ht="29.1" customHeight="1" x14ac:dyDescent="0.35">
      <c r="A860" s="29" t="s">
        <v>3319</v>
      </c>
      <c r="B860" s="28" t="s">
        <v>3322</v>
      </c>
      <c r="C860" s="28" t="s">
        <v>3296</v>
      </c>
      <c r="D860" s="30" t="s">
        <v>3320</v>
      </c>
      <c r="E860" s="111" t="str">
        <f t="shared" si="39"/>
        <v>Less than 100 Claims - lower validity</v>
      </c>
      <c r="F860" s="111" t="str">
        <f t="shared" si="40"/>
        <v>Less than 100 Claims - lower validity</v>
      </c>
      <c r="G860" s="111" t="str">
        <f t="shared" si="41"/>
        <v>More than 100 Claims  - higher validity</v>
      </c>
      <c r="H860" s="28" t="s">
        <v>3321</v>
      </c>
      <c r="I860" s="28">
        <v>59501</v>
      </c>
      <c r="J860" s="28" t="s">
        <v>79</v>
      </c>
      <c r="K860" s="28" t="s">
        <v>46</v>
      </c>
      <c r="L860" s="28">
        <v>3</v>
      </c>
      <c r="M860" s="31">
        <v>1868</v>
      </c>
      <c r="N860" s="32">
        <v>2.1</v>
      </c>
      <c r="O860" s="32">
        <v>0.7</v>
      </c>
      <c r="P860" s="47">
        <v>3.12</v>
      </c>
      <c r="Q860" s="33">
        <v>240.71</v>
      </c>
      <c r="R860" s="31">
        <v>61</v>
      </c>
      <c r="S860" s="32">
        <v>0.8</v>
      </c>
      <c r="T860" s="32">
        <v>0.3</v>
      </c>
      <c r="U860" s="47">
        <v>3.2</v>
      </c>
      <c r="V860" s="34">
        <v>21129</v>
      </c>
      <c r="W860" s="32">
        <v>2.9</v>
      </c>
      <c r="X860" s="32">
        <v>0.9</v>
      </c>
      <c r="Y860" s="44">
        <v>3.14</v>
      </c>
      <c r="Z860" s="13"/>
    </row>
    <row r="861" spans="1:26" ht="14.1" customHeight="1" x14ac:dyDescent="0.35">
      <c r="A861" s="29" t="s">
        <v>3323</v>
      </c>
      <c r="B861" s="28" t="s">
        <v>3300</v>
      </c>
      <c r="C861" s="28" t="s">
        <v>3296</v>
      </c>
      <c r="D861" s="36" t="s">
        <v>3324</v>
      </c>
      <c r="E861" s="111" t="str">
        <f t="shared" si="39"/>
        <v>More than 100 Claims  - higher validity</v>
      </c>
      <c r="F861" s="111" t="str">
        <f t="shared" si="40"/>
        <v>More than 100 Claims  - higher validity</v>
      </c>
      <c r="G861" s="111" t="str">
        <f t="shared" si="41"/>
        <v>More than 100 Claims  - higher validity</v>
      </c>
      <c r="H861" s="28" t="s">
        <v>3325</v>
      </c>
      <c r="I861" s="28">
        <v>59101</v>
      </c>
      <c r="J861" s="28" t="s">
        <v>56</v>
      </c>
      <c r="K861" s="28" t="s">
        <v>46</v>
      </c>
      <c r="L861" s="28">
        <v>4</v>
      </c>
      <c r="M861" s="31">
        <v>1769</v>
      </c>
      <c r="N861" s="32">
        <v>3.3</v>
      </c>
      <c r="O861" s="32">
        <v>0.9</v>
      </c>
      <c r="P861" s="47">
        <v>3.57</v>
      </c>
      <c r="Q861" s="33">
        <v>260.36</v>
      </c>
      <c r="R861" s="31">
        <v>230</v>
      </c>
      <c r="S861" s="32">
        <v>6.8</v>
      </c>
      <c r="T861" s="32">
        <v>1.9</v>
      </c>
      <c r="U861" s="47">
        <v>3.6</v>
      </c>
      <c r="V861" s="34">
        <v>27216</v>
      </c>
      <c r="W861" s="32">
        <v>10.1</v>
      </c>
      <c r="X861" s="32">
        <v>2.8</v>
      </c>
      <c r="Y861" s="44">
        <v>3.59</v>
      </c>
      <c r="Z861" s="13"/>
    </row>
    <row r="862" spans="1:26" ht="29.1" customHeight="1" x14ac:dyDescent="0.35">
      <c r="A862" s="29" t="s">
        <v>3326</v>
      </c>
      <c r="B862" s="28" t="s">
        <v>3329</v>
      </c>
      <c r="C862" s="28" t="s">
        <v>3296</v>
      </c>
      <c r="D862" s="30" t="s">
        <v>3327</v>
      </c>
      <c r="E862" s="111" t="str">
        <f t="shared" si="39"/>
        <v>More than 100 Claims  - higher validity</v>
      </c>
      <c r="F862" s="111" t="str">
        <f t="shared" si="40"/>
        <v>More than 100 Claims  - higher validity</v>
      </c>
      <c r="G862" s="111" t="str">
        <f t="shared" si="41"/>
        <v>More than 100 Claims  - higher validity</v>
      </c>
      <c r="H862" s="28" t="s">
        <v>3328</v>
      </c>
      <c r="I862" s="28">
        <v>59901</v>
      </c>
      <c r="J862" s="28" t="s">
        <v>79</v>
      </c>
      <c r="K862" s="28" t="s">
        <v>46</v>
      </c>
      <c r="L862" s="28">
        <v>5</v>
      </c>
      <c r="M862" s="31">
        <v>1729</v>
      </c>
      <c r="N862" s="32">
        <v>2.9</v>
      </c>
      <c r="O862" s="32">
        <v>0.7</v>
      </c>
      <c r="P862" s="47">
        <v>3.92</v>
      </c>
      <c r="Q862" s="33">
        <v>321.52</v>
      </c>
      <c r="R862" s="31">
        <v>116</v>
      </c>
      <c r="S862" s="32">
        <v>3</v>
      </c>
      <c r="T862" s="32">
        <v>0.8</v>
      </c>
      <c r="U862" s="47">
        <v>3.63</v>
      </c>
      <c r="V862" s="34">
        <v>25047</v>
      </c>
      <c r="W862" s="32">
        <v>5.9</v>
      </c>
      <c r="X862" s="32">
        <v>1.6</v>
      </c>
      <c r="Y862" s="44">
        <v>3.77</v>
      </c>
      <c r="Z862" s="13"/>
    </row>
    <row r="863" spans="1:26" ht="29.1" customHeight="1" x14ac:dyDescent="0.35">
      <c r="A863" s="29" t="s">
        <v>3330</v>
      </c>
      <c r="B863" s="28" t="s">
        <v>3333</v>
      </c>
      <c r="C863" s="28" t="s">
        <v>3296</v>
      </c>
      <c r="D863" s="30" t="s">
        <v>3331</v>
      </c>
      <c r="E863" s="111" t="str">
        <f t="shared" si="39"/>
        <v>More than 100 Claims  - higher validity</v>
      </c>
      <c r="F863" s="111" t="str">
        <f t="shared" si="40"/>
        <v>More than 100 Claims  - higher validity</v>
      </c>
      <c r="G863" s="111" t="str">
        <f t="shared" si="41"/>
        <v>More than 100 Claims  - higher validity</v>
      </c>
      <c r="H863" s="28" t="s">
        <v>3332</v>
      </c>
      <c r="I863" s="28">
        <v>59715</v>
      </c>
      <c r="J863" s="28" t="s">
        <v>3334</v>
      </c>
      <c r="K863" s="28" t="s">
        <v>46</v>
      </c>
      <c r="L863" s="28">
        <v>4</v>
      </c>
      <c r="M863" s="31">
        <v>9933</v>
      </c>
      <c r="N863" s="32">
        <v>10.199999999999999</v>
      </c>
      <c r="O863" s="32">
        <v>4</v>
      </c>
      <c r="P863" s="47">
        <v>2.52</v>
      </c>
      <c r="Q863" s="33">
        <v>205.52</v>
      </c>
      <c r="R863" s="31">
        <v>450</v>
      </c>
      <c r="S863" s="32">
        <v>6.2</v>
      </c>
      <c r="T863" s="32">
        <v>2</v>
      </c>
      <c r="U863" s="47">
        <v>3.06</v>
      </c>
      <c r="V863" s="34">
        <v>19571</v>
      </c>
      <c r="W863" s="32">
        <v>16.3</v>
      </c>
      <c r="X863" s="32">
        <v>6</v>
      </c>
      <c r="Y863" s="44">
        <v>2.7</v>
      </c>
      <c r="Z863" s="13"/>
    </row>
    <row r="864" spans="1:26" ht="29.1" customHeight="1" x14ac:dyDescent="0.35">
      <c r="A864" s="29" t="s">
        <v>3335</v>
      </c>
      <c r="B864" s="28" t="s">
        <v>3304</v>
      </c>
      <c r="C864" s="28" t="s">
        <v>3296</v>
      </c>
      <c r="D864" s="30" t="s">
        <v>3336</v>
      </c>
      <c r="E864" s="111" t="str">
        <f t="shared" si="39"/>
        <v>Less than 100 Claims - lower validity</v>
      </c>
      <c r="F864" s="111" t="str">
        <f t="shared" si="40"/>
        <v>Less than 100 Claims - lower validity</v>
      </c>
      <c r="G864" s="111" t="str">
        <f t="shared" si="41"/>
        <v>More than 100 Claims  - higher validity</v>
      </c>
      <c r="H864" s="35" t="s">
        <v>3337</v>
      </c>
      <c r="I864" s="28">
        <v>59405</v>
      </c>
      <c r="J864" s="28" t="s">
        <v>79</v>
      </c>
      <c r="K864" s="28" t="s">
        <v>46</v>
      </c>
      <c r="L864" s="28">
        <v>3</v>
      </c>
      <c r="M864" s="31">
        <v>1834</v>
      </c>
      <c r="N864" s="32">
        <v>1.7</v>
      </c>
      <c r="O864" s="32">
        <v>0.6</v>
      </c>
      <c r="P864" s="47">
        <v>2.86</v>
      </c>
      <c r="Q864" s="33">
        <v>217.14</v>
      </c>
      <c r="R864" s="31">
        <v>19</v>
      </c>
      <c r="S864" s="32">
        <v>0.4</v>
      </c>
      <c r="T864" s="32">
        <v>0.2</v>
      </c>
      <c r="U864" s="47">
        <v>2.56</v>
      </c>
      <c r="V864" s="34">
        <v>15348</v>
      </c>
      <c r="W864" s="32">
        <v>2.1</v>
      </c>
      <c r="X864" s="32">
        <v>0.8</v>
      </c>
      <c r="Y864" s="44">
        <v>2.79</v>
      </c>
      <c r="Z864" s="13"/>
    </row>
    <row r="865" spans="1:26" ht="14.1" customHeight="1" x14ac:dyDescent="0.35">
      <c r="A865" s="29" t="s">
        <v>3338</v>
      </c>
      <c r="B865" s="28" t="s">
        <v>3329</v>
      </c>
      <c r="C865" s="28" t="s">
        <v>3296</v>
      </c>
      <c r="D865" s="36" t="s">
        <v>3339</v>
      </c>
      <c r="E865" s="111" t="str">
        <f t="shared" si="39"/>
        <v>Less than 100 Claims - lower validity</v>
      </c>
      <c r="F865" s="111" t="str">
        <f t="shared" si="40"/>
        <v>Less than 100 Claims - lower validity</v>
      </c>
      <c r="G865" s="111" t="str">
        <f t="shared" si="41"/>
        <v>More than 100 Claims  - higher validity</v>
      </c>
      <c r="H865" s="28" t="s">
        <v>3340</v>
      </c>
      <c r="I865" s="28">
        <v>59901</v>
      </c>
      <c r="J865" s="28" t="s">
        <v>79</v>
      </c>
      <c r="K865" s="28" t="s">
        <v>46</v>
      </c>
      <c r="L865" s="28">
        <v>4</v>
      </c>
      <c r="M865" s="31">
        <v>852</v>
      </c>
      <c r="N865" s="32">
        <v>1.5</v>
      </c>
      <c r="O865" s="32">
        <v>0.6</v>
      </c>
      <c r="P865" s="47">
        <v>2.4500000000000002</v>
      </c>
      <c r="Q865" s="33">
        <v>204.83</v>
      </c>
      <c r="R865" s="31" t="s">
        <v>8</v>
      </c>
      <c r="S865" s="31" t="s">
        <v>8</v>
      </c>
      <c r="T865" s="31" t="s">
        <v>8</v>
      </c>
      <c r="U865" s="47"/>
      <c r="V865" s="34" t="s">
        <v>8</v>
      </c>
      <c r="W865" s="31" t="s">
        <v>8</v>
      </c>
      <c r="X865" s="31" t="s">
        <v>8</v>
      </c>
      <c r="Y865" s="44"/>
      <c r="Z865" s="13"/>
    </row>
    <row r="866" spans="1:26" ht="29.1" customHeight="1" x14ac:dyDescent="0.35">
      <c r="A866" s="29" t="s">
        <v>3341</v>
      </c>
      <c r="B866" s="28" t="s">
        <v>3344</v>
      </c>
      <c r="C866" s="28" t="s">
        <v>3296</v>
      </c>
      <c r="D866" s="30" t="s">
        <v>3342</v>
      </c>
      <c r="E866" s="111" t="str">
        <f t="shared" si="39"/>
        <v>Less than 100 Claims - lower validity</v>
      </c>
      <c r="F866" s="111" t="str">
        <f t="shared" si="40"/>
        <v>Less than 100 Claims - lower validity</v>
      </c>
      <c r="G866" s="111" t="str">
        <f t="shared" si="41"/>
        <v>Less than 100 Claims - lower validity</v>
      </c>
      <c r="H866" s="28" t="s">
        <v>3343</v>
      </c>
      <c r="I866" s="28">
        <v>59422</v>
      </c>
      <c r="J866" s="28" t="s">
        <v>3305</v>
      </c>
      <c r="K866" s="28" t="s">
        <v>236</v>
      </c>
      <c r="L866" s="28" t="s">
        <v>140</v>
      </c>
      <c r="M866" s="31">
        <v>43</v>
      </c>
      <c r="N866" s="32">
        <v>0</v>
      </c>
      <c r="O866" s="32">
        <v>0</v>
      </c>
      <c r="P866" s="47">
        <v>1.33</v>
      </c>
      <c r="Q866" s="33">
        <v>237.56</v>
      </c>
      <c r="R866" s="31" t="s">
        <v>8</v>
      </c>
      <c r="S866" s="31" t="s">
        <v>8</v>
      </c>
      <c r="T866" s="31" t="s">
        <v>8</v>
      </c>
      <c r="U866" s="47"/>
      <c r="V866" s="34" t="s">
        <v>8</v>
      </c>
      <c r="W866" s="31" t="s">
        <v>8</v>
      </c>
      <c r="X866" s="31" t="s">
        <v>8</v>
      </c>
      <c r="Y866" s="44"/>
      <c r="Z866" s="13"/>
    </row>
    <row r="867" spans="1:26" ht="29.1" customHeight="1" x14ac:dyDescent="0.35">
      <c r="A867" s="29" t="s">
        <v>3345</v>
      </c>
      <c r="B867" s="28" t="s">
        <v>3348</v>
      </c>
      <c r="C867" s="28" t="s">
        <v>3296</v>
      </c>
      <c r="D867" s="30" t="s">
        <v>3346</v>
      </c>
      <c r="E867" s="111" t="str">
        <f t="shared" si="39"/>
        <v>Less than 100 Claims - lower validity</v>
      </c>
      <c r="F867" s="111" t="str">
        <f t="shared" si="40"/>
        <v>Less than 100 Claims - lower validity</v>
      </c>
      <c r="G867" s="111" t="str">
        <f t="shared" si="41"/>
        <v>More than 100 Claims  - higher validity</v>
      </c>
      <c r="H867" s="28" t="s">
        <v>3347</v>
      </c>
      <c r="I867" s="28">
        <v>59722</v>
      </c>
      <c r="J867" s="28" t="s">
        <v>235</v>
      </c>
      <c r="K867" s="28" t="s">
        <v>236</v>
      </c>
      <c r="L867" s="28" t="s">
        <v>140</v>
      </c>
      <c r="M867" s="31">
        <v>113</v>
      </c>
      <c r="N867" s="32">
        <v>0.2</v>
      </c>
      <c r="O867" s="32">
        <v>0.1</v>
      </c>
      <c r="P867" s="47">
        <v>2.02</v>
      </c>
      <c r="Q867" s="33">
        <v>452.86</v>
      </c>
      <c r="R867" s="31" t="s">
        <v>8</v>
      </c>
      <c r="S867" s="31" t="s">
        <v>8</v>
      </c>
      <c r="T867" s="31" t="s">
        <v>8</v>
      </c>
      <c r="U867" s="47"/>
      <c r="V867" s="34" t="s">
        <v>8</v>
      </c>
      <c r="W867" s="31" t="s">
        <v>8</v>
      </c>
      <c r="X867" s="31" t="s">
        <v>8</v>
      </c>
      <c r="Y867" s="44"/>
      <c r="Z867" s="13"/>
    </row>
    <row r="868" spans="1:26" ht="29.1" customHeight="1" x14ac:dyDescent="0.35">
      <c r="A868" s="29" t="s">
        <v>3349</v>
      </c>
      <c r="B868" s="28" t="s">
        <v>1820</v>
      </c>
      <c r="C868" s="28" t="s">
        <v>3296</v>
      </c>
      <c r="D868" s="30" t="s">
        <v>3350</v>
      </c>
      <c r="E868" s="111" t="str">
        <f t="shared" si="39"/>
        <v>Less than 100 Claims - lower validity</v>
      </c>
      <c r="F868" s="111" t="str">
        <f t="shared" si="40"/>
        <v>Less than 100 Claims - lower validity</v>
      </c>
      <c r="G868" s="111" t="str">
        <f t="shared" si="41"/>
        <v>Less than 100 Claims - lower validity</v>
      </c>
      <c r="H868" s="28" t="s">
        <v>3351</v>
      </c>
      <c r="I868" s="28">
        <v>59230</v>
      </c>
      <c r="J868" s="28" t="s">
        <v>235</v>
      </c>
      <c r="K868" s="28" t="s">
        <v>236</v>
      </c>
      <c r="L868" s="28">
        <v>4</v>
      </c>
      <c r="M868" s="31">
        <v>76</v>
      </c>
      <c r="N868" s="32">
        <v>0.1</v>
      </c>
      <c r="O868" s="32">
        <v>0.1</v>
      </c>
      <c r="P868" s="47">
        <v>1.7</v>
      </c>
      <c r="Q868" s="33">
        <v>242.71</v>
      </c>
      <c r="R868" s="31">
        <v>22</v>
      </c>
      <c r="S868" s="32">
        <v>0.2</v>
      </c>
      <c r="T868" s="32">
        <v>0.2</v>
      </c>
      <c r="U868" s="47">
        <v>0.84</v>
      </c>
      <c r="V868" s="34">
        <v>16316</v>
      </c>
      <c r="W868" s="32">
        <v>0.3</v>
      </c>
      <c r="X868" s="32">
        <v>0.3</v>
      </c>
      <c r="Y868" s="44">
        <v>1.01</v>
      </c>
      <c r="Z868" s="13"/>
    </row>
    <row r="869" spans="1:26" ht="14.1" customHeight="1" x14ac:dyDescent="0.35">
      <c r="A869" s="29" t="s">
        <v>3352</v>
      </c>
      <c r="B869" s="28" t="s">
        <v>3355</v>
      </c>
      <c r="C869" s="28" t="s">
        <v>3296</v>
      </c>
      <c r="D869" s="36" t="s">
        <v>3353</v>
      </c>
      <c r="E869" s="111" t="str">
        <f t="shared" si="39"/>
        <v>Less than 100 Claims - lower validity</v>
      </c>
      <c r="F869" s="111" t="str">
        <f t="shared" si="40"/>
        <v>Less than 100 Claims - lower validity</v>
      </c>
      <c r="G869" s="111" t="str">
        <f t="shared" si="41"/>
        <v>Less than 100 Claims - lower validity</v>
      </c>
      <c r="H869" s="28" t="s">
        <v>3354</v>
      </c>
      <c r="I869" s="28">
        <v>59047</v>
      </c>
      <c r="J869" s="28" t="s">
        <v>235</v>
      </c>
      <c r="K869" s="28" t="s">
        <v>236</v>
      </c>
      <c r="L869" s="28">
        <v>3</v>
      </c>
      <c r="M869" s="31" t="s">
        <v>8</v>
      </c>
      <c r="N869" s="31" t="s">
        <v>8</v>
      </c>
      <c r="O869" s="31" t="s">
        <v>8</v>
      </c>
      <c r="P869" s="47"/>
      <c r="Q869" s="34" t="s">
        <v>8</v>
      </c>
      <c r="R869" s="31">
        <v>17</v>
      </c>
      <c r="S869" s="32">
        <v>0.2</v>
      </c>
      <c r="T869" s="32">
        <v>0.1</v>
      </c>
      <c r="U869" s="47">
        <v>1.19</v>
      </c>
      <c r="V869" s="34">
        <v>8758</v>
      </c>
      <c r="W869" s="31" t="s">
        <v>8</v>
      </c>
      <c r="X869" s="31" t="s">
        <v>8</v>
      </c>
      <c r="Y869" s="44"/>
      <c r="Z869" s="13"/>
    </row>
    <row r="870" spans="1:26" ht="29.1" customHeight="1" x14ac:dyDescent="0.35">
      <c r="A870" s="29" t="s">
        <v>3356</v>
      </c>
      <c r="B870" s="28" t="s">
        <v>3359</v>
      </c>
      <c r="C870" s="28" t="s">
        <v>3296</v>
      </c>
      <c r="D870" s="30" t="s">
        <v>3357</v>
      </c>
      <c r="E870" s="111" t="str">
        <f t="shared" si="39"/>
        <v>Less than 100 Claims - lower validity</v>
      </c>
      <c r="F870" s="111" t="str">
        <f t="shared" si="40"/>
        <v>Less than 100 Claims - lower validity</v>
      </c>
      <c r="G870" s="111" t="str">
        <f t="shared" si="41"/>
        <v>More than 100 Claims  - higher validity</v>
      </c>
      <c r="H870" s="28" t="s">
        <v>3358</v>
      </c>
      <c r="I870" s="28">
        <v>59725</v>
      </c>
      <c r="J870" s="35" t="s">
        <v>1192</v>
      </c>
      <c r="K870" s="28" t="s">
        <v>236</v>
      </c>
      <c r="L870" s="28">
        <v>4</v>
      </c>
      <c r="M870" s="31">
        <v>1282</v>
      </c>
      <c r="N870" s="32">
        <v>1.2</v>
      </c>
      <c r="O870" s="32">
        <v>0.8</v>
      </c>
      <c r="P870" s="47">
        <v>1.5</v>
      </c>
      <c r="Q870" s="33">
        <v>240.23</v>
      </c>
      <c r="R870" s="31">
        <v>31</v>
      </c>
      <c r="S870" s="32">
        <v>0.3</v>
      </c>
      <c r="T870" s="32">
        <v>0.2</v>
      </c>
      <c r="U870" s="47">
        <v>1.0900000000000001</v>
      </c>
      <c r="V870" s="34">
        <v>13648</v>
      </c>
      <c r="W870" s="32">
        <v>1.5</v>
      </c>
      <c r="X870" s="32">
        <v>1</v>
      </c>
      <c r="Y870" s="44">
        <v>1.4</v>
      </c>
      <c r="Z870" s="13"/>
    </row>
    <row r="871" spans="1:26" ht="29.1" customHeight="1" x14ac:dyDescent="0.35">
      <c r="A871" s="29" t="s">
        <v>3360</v>
      </c>
      <c r="B871" s="28" t="s">
        <v>3363</v>
      </c>
      <c r="C871" s="28" t="s">
        <v>3296</v>
      </c>
      <c r="D871" s="30" t="s">
        <v>3361</v>
      </c>
      <c r="E871" s="111" t="str">
        <f t="shared" si="39"/>
        <v>Less than 100 Claims - lower validity</v>
      </c>
      <c r="F871" s="111" t="str">
        <f t="shared" si="40"/>
        <v>Less than 100 Claims - lower validity</v>
      </c>
      <c r="G871" s="111" t="str">
        <f t="shared" si="41"/>
        <v>More than 100 Claims  - higher validity</v>
      </c>
      <c r="H871" s="28" t="s">
        <v>3362</v>
      </c>
      <c r="I871" s="28">
        <v>59923</v>
      </c>
      <c r="J871" s="28" t="s">
        <v>235</v>
      </c>
      <c r="K871" s="28" t="s">
        <v>236</v>
      </c>
      <c r="L871" s="28">
        <v>3</v>
      </c>
      <c r="M871" s="31">
        <v>257</v>
      </c>
      <c r="N871" s="32">
        <v>0.2</v>
      </c>
      <c r="O871" s="32">
        <v>0.1</v>
      </c>
      <c r="P871" s="47">
        <v>1.88</v>
      </c>
      <c r="Q871" s="33">
        <v>280.41000000000003</v>
      </c>
      <c r="R871" s="31" t="s">
        <v>8</v>
      </c>
      <c r="S871" s="31" t="s">
        <v>8</v>
      </c>
      <c r="T871" s="31" t="s">
        <v>8</v>
      </c>
      <c r="U871" s="47"/>
      <c r="V871" s="34" t="s">
        <v>8</v>
      </c>
      <c r="W871" s="31" t="s">
        <v>8</v>
      </c>
      <c r="X871" s="31" t="s">
        <v>8</v>
      </c>
      <c r="Y871" s="44"/>
      <c r="Z871" s="13"/>
    </row>
    <row r="872" spans="1:26" ht="29.1" customHeight="1" x14ac:dyDescent="0.35">
      <c r="A872" s="29" t="s">
        <v>3364</v>
      </c>
      <c r="B872" s="28" t="s">
        <v>3367</v>
      </c>
      <c r="C872" s="28" t="s">
        <v>3296</v>
      </c>
      <c r="D872" s="30" t="s">
        <v>3365</v>
      </c>
      <c r="E872" s="111" t="str">
        <f t="shared" si="39"/>
        <v>Less than 100 Claims - lower validity</v>
      </c>
      <c r="F872" s="111" t="str">
        <f t="shared" si="40"/>
        <v>Less than 100 Claims - lower validity</v>
      </c>
      <c r="G872" s="111" t="str">
        <f t="shared" si="41"/>
        <v>More than 100 Claims  - higher validity</v>
      </c>
      <c r="H872" s="28" t="s">
        <v>3366</v>
      </c>
      <c r="I872" s="28">
        <v>59859</v>
      </c>
      <c r="J872" s="28" t="s">
        <v>235</v>
      </c>
      <c r="K872" s="28" t="s">
        <v>236</v>
      </c>
      <c r="L872" s="28" t="s">
        <v>140</v>
      </c>
      <c r="M872" s="31">
        <v>241</v>
      </c>
      <c r="N872" s="32">
        <v>0.2</v>
      </c>
      <c r="O872" s="32">
        <v>0.1</v>
      </c>
      <c r="P872" s="47">
        <v>1.62</v>
      </c>
      <c r="Q872" s="33">
        <v>211.42</v>
      </c>
      <c r="R872" s="31" t="s">
        <v>8</v>
      </c>
      <c r="S872" s="31" t="s">
        <v>8</v>
      </c>
      <c r="T872" s="31" t="s">
        <v>8</v>
      </c>
      <c r="U872" s="47"/>
      <c r="V872" s="34" t="s">
        <v>8</v>
      </c>
      <c r="W872" s="31" t="s">
        <v>8</v>
      </c>
      <c r="X872" s="31" t="s">
        <v>8</v>
      </c>
      <c r="Y872" s="44"/>
      <c r="Z872" s="13"/>
    </row>
    <row r="873" spans="1:26" ht="29.1" customHeight="1" x14ac:dyDescent="0.35">
      <c r="A873" s="29" t="s">
        <v>3368</v>
      </c>
      <c r="B873" s="28" t="s">
        <v>3371</v>
      </c>
      <c r="C873" s="28" t="s">
        <v>3296</v>
      </c>
      <c r="D873" s="30" t="s">
        <v>3369</v>
      </c>
      <c r="E873" s="111" t="str">
        <f t="shared" si="39"/>
        <v>Less than 100 Claims - lower validity</v>
      </c>
      <c r="F873" s="111" t="str">
        <f t="shared" si="40"/>
        <v>Less than 100 Claims - lower validity</v>
      </c>
      <c r="G873" s="111" t="str">
        <f t="shared" si="41"/>
        <v>More than 100 Claims  - higher validity</v>
      </c>
      <c r="H873" s="28" t="s">
        <v>3370</v>
      </c>
      <c r="I873" s="28">
        <v>59864</v>
      </c>
      <c r="J873" s="28" t="s">
        <v>235</v>
      </c>
      <c r="K873" s="28" t="s">
        <v>236</v>
      </c>
      <c r="L873" s="28">
        <v>3</v>
      </c>
      <c r="M873" s="31">
        <v>160</v>
      </c>
      <c r="N873" s="32">
        <v>0.1</v>
      </c>
      <c r="O873" s="32">
        <v>0.1</v>
      </c>
      <c r="P873" s="47">
        <v>1.59</v>
      </c>
      <c r="Q873" s="33">
        <v>292.01</v>
      </c>
      <c r="R873" s="31" t="s">
        <v>8</v>
      </c>
      <c r="S873" s="31" t="s">
        <v>8</v>
      </c>
      <c r="T873" s="31" t="s">
        <v>8</v>
      </c>
      <c r="U873" s="47"/>
      <c r="V873" s="34" t="s">
        <v>8</v>
      </c>
      <c r="W873" s="31" t="s">
        <v>8</v>
      </c>
      <c r="X873" s="31" t="s">
        <v>8</v>
      </c>
      <c r="Y873" s="44"/>
      <c r="Z873" s="13"/>
    </row>
    <row r="874" spans="1:26" ht="29.1" customHeight="1" x14ac:dyDescent="0.35">
      <c r="A874" s="29" t="s">
        <v>3372</v>
      </c>
      <c r="B874" s="28" t="s">
        <v>3375</v>
      </c>
      <c r="C874" s="28" t="s">
        <v>3296</v>
      </c>
      <c r="D874" s="30" t="s">
        <v>3373</v>
      </c>
      <c r="E874" s="111" t="str">
        <f t="shared" si="39"/>
        <v>Less than 100 Claims - lower validity</v>
      </c>
      <c r="F874" s="111" t="str">
        <f t="shared" si="40"/>
        <v>Less than 100 Claims - lower validity</v>
      </c>
      <c r="G874" s="111" t="str">
        <f t="shared" si="41"/>
        <v>Less than 100 Claims - lower validity</v>
      </c>
      <c r="H874" s="28" t="s">
        <v>3374</v>
      </c>
      <c r="I874" s="28">
        <v>59644</v>
      </c>
      <c r="J874" s="28" t="s">
        <v>235</v>
      </c>
      <c r="K874" s="28" t="s">
        <v>236</v>
      </c>
      <c r="L874" s="28" t="s">
        <v>140</v>
      </c>
      <c r="M874" s="31">
        <v>55</v>
      </c>
      <c r="N874" s="32">
        <v>0</v>
      </c>
      <c r="O874" s="32">
        <v>0</v>
      </c>
      <c r="P874" s="47">
        <v>1.1000000000000001</v>
      </c>
      <c r="Q874" s="33">
        <v>255.09</v>
      </c>
      <c r="R874" s="31" t="s">
        <v>8</v>
      </c>
      <c r="S874" s="31" t="s">
        <v>8</v>
      </c>
      <c r="T874" s="31" t="s">
        <v>8</v>
      </c>
      <c r="U874" s="47"/>
      <c r="V874" s="34" t="s">
        <v>8</v>
      </c>
      <c r="W874" s="31" t="s">
        <v>8</v>
      </c>
      <c r="X874" s="31" t="s">
        <v>8</v>
      </c>
      <c r="Y874" s="44"/>
      <c r="Z874" s="13"/>
    </row>
    <row r="875" spans="1:26" ht="29.1" customHeight="1" x14ac:dyDescent="0.35">
      <c r="A875" s="29" t="s">
        <v>3376</v>
      </c>
      <c r="B875" s="28" t="s">
        <v>3379</v>
      </c>
      <c r="C875" s="28" t="s">
        <v>3296</v>
      </c>
      <c r="D875" s="30" t="s">
        <v>3377</v>
      </c>
      <c r="E875" s="111" t="str">
        <f t="shared" si="39"/>
        <v>Less than 100 Claims - lower validity</v>
      </c>
      <c r="F875" s="111" t="str">
        <f t="shared" si="40"/>
        <v>Less than 100 Claims - lower validity</v>
      </c>
      <c r="G875" s="111" t="str">
        <f t="shared" si="41"/>
        <v>More than 100 Claims  - higher validity</v>
      </c>
      <c r="H875" s="28" t="s">
        <v>3378</v>
      </c>
      <c r="I875" s="28">
        <v>59711</v>
      </c>
      <c r="J875" s="28" t="s">
        <v>235</v>
      </c>
      <c r="K875" s="28" t="s">
        <v>236</v>
      </c>
      <c r="L875" s="28">
        <v>3</v>
      </c>
      <c r="M875" s="31">
        <v>1263</v>
      </c>
      <c r="N875" s="32">
        <v>1.1000000000000001</v>
      </c>
      <c r="O875" s="32">
        <v>0.6</v>
      </c>
      <c r="P875" s="47">
        <v>1.97</v>
      </c>
      <c r="Q875" s="33">
        <v>223.37</v>
      </c>
      <c r="R875" s="31">
        <v>47</v>
      </c>
      <c r="S875" s="32">
        <v>0.5</v>
      </c>
      <c r="T875" s="32">
        <v>0.3</v>
      </c>
      <c r="U875" s="47">
        <v>1.72</v>
      </c>
      <c r="V875" s="34">
        <v>14271</v>
      </c>
      <c r="W875" s="32">
        <v>1.6</v>
      </c>
      <c r="X875" s="32">
        <v>0.9</v>
      </c>
      <c r="Y875" s="44">
        <v>1.89</v>
      </c>
      <c r="Z875" s="13"/>
    </row>
    <row r="876" spans="1:26" ht="14.1" customHeight="1" x14ac:dyDescent="0.35">
      <c r="A876" s="29" t="s">
        <v>3380</v>
      </c>
      <c r="B876" s="28" t="s">
        <v>3383</v>
      </c>
      <c r="C876" s="28" t="s">
        <v>3296</v>
      </c>
      <c r="D876" s="36" t="s">
        <v>3381</v>
      </c>
      <c r="E876" s="111" t="str">
        <f t="shared" si="39"/>
        <v>Less than 100 Claims - lower validity</v>
      </c>
      <c r="F876" s="111" t="str">
        <f t="shared" si="40"/>
        <v>Less than 100 Claims - lower validity</v>
      </c>
      <c r="G876" s="111" t="str">
        <f t="shared" si="41"/>
        <v>Less than 100 Claims - lower validity</v>
      </c>
      <c r="H876" s="28" t="s">
        <v>3382</v>
      </c>
      <c r="I876" s="28">
        <v>59937</v>
      </c>
      <c r="J876" s="28" t="s">
        <v>235</v>
      </c>
      <c r="K876" s="28" t="s">
        <v>236</v>
      </c>
      <c r="L876" s="28">
        <v>4</v>
      </c>
      <c r="M876" s="31" t="s">
        <v>8</v>
      </c>
      <c r="N876" s="31" t="s">
        <v>8</v>
      </c>
      <c r="O876" s="31" t="s">
        <v>8</v>
      </c>
      <c r="P876" s="47"/>
      <c r="Q876" s="34" t="s">
        <v>8</v>
      </c>
      <c r="R876" s="31">
        <v>38</v>
      </c>
      <c r="S876" s="32">
        <v>0.5</v>
      </c>
      <c r="T876" s="32">
        <v>0.4</v>
      </c>
      <c r="U876" s="47">
        <v>1.1399999999999999</v>
      </c>
      <c r="V876" s="34">
        <v>18128</v>
      </c>
      <c r="W876" s="31" t="s">
        <v>8</v>
      </c>
      <c r="X876" s="31" t="s">
        <v>8</v>
      </c>
      <c r="Y876" s="44"/>
      <c r="Z876" s="13"/>
    </row>
    <row r="877" spans="1:26" ht="29.1" customHeight="1" x14ac:dyDescent="0.35">
      <c r="A877" s="29" t="s">
        <v>3384</v>
      </c>
      <c r="B877" s="28" t="s">
        <v>3387</v>
      </c>
      <c r="C877" s="28" t="s">
        <v>3296</v>
      </c>
      <c r="D877" s="30" t="s">
        <v>3385</v>
      </c>
      <c r="E877" s="111" t="str">
        <f t="shared" si="39"/>
        <v>Less than 100 Claims - lower validity</v>
      </c>
      <c r="F877" s="111" t="str">
        <f t="shared" si="40"/>
        <v>Less than 100 Claims - lower validity</v>
      </c>
      <c r="G877" s="111" t="str">
        <f t="shared" si="41"/>
        <v>Less than 100 Claims - lower validity</v>
      </c>
      <c r="H877" s="28" t="s">
        <v>3386</v>
      </c>
      <c r="I877" s="28">
        <v>59427</v>
      </c>
      <c r="J877" s="28" t="s">
        <v>235</v>
      </c>
      <c r="K877" s="28" t="s">
        <v>236</v>
      </c>
      <c r="L877" s="28" t="s">
        <v>140</v>
      </c>
      <c r="M877" s="31">
        <v>84</v>
      </c>
      <c r="N877" s="32">
        <v>0.1</v>
      </c>
      <c r="O877" s="32">
        <v>0</v>
      </c>
      <c r="P877" s="47">
        <v>1.51</v>
      </c>
      <c r="Q877" s="33">
        <v>297.22000000000003</v>
      </c>
      <c r="R877" s="31" t="s">
        <v>8</v>
      </c>
      <c r="S877" s="31" t="s">
        <v>8</v>
      </c>
      <c r="T877" s="31" t="s">
        <v>8</v>
      </c>
      <c r="U877" s="47"/>
      <c r="V877" s="34" t="s">
        <v>8</v>
      </c>
      <c r="W877" s="31" t="s">
        <v>8</v>
      </c>
      <c r="X877" s="31" t="s">
        <v>8</v>
      </c>
      <c r="Y877" s="44"/>
      <c r="Z877" s="13"/>
    </row>
    <row r="878" spans="1:26" ht="29.1" customHeight="1" x14ac:dyDescent="0.35">
      <c r="A878" s="29" t="s">
        <v>3388</v>
      </c>
      <c r="B878" s="28" t="s">
        <v>3391</v>
      </c>
      <c r="C878" s="28" t="s">
        <v>3296</v>
      </c>
      <c r="D878" s="30" t="s">
        <v>3389</v>
      </c>
      <c r="E878" s="111" t="str">
        <f t="shared" si="39"/>
        <v>Less than 100 Claims - lower validity</v>
      </c>
      <c r="F878" s="111" t="str">
        <f t="shared" si="40"/>
        <v>Less than 100 Claims - lower validity</v>
      </c>
      <c r="G878" s="111" t="str">
        <f t="shared" si="41"/>
        <v>Less than 100 Claims - lower validity</v>
      </c>
      <c r="H878" s="28" t="s">
        <v>3390</v>
      </c>
      <c r="I878" s="28">
        <v>59840</v>
      </c>
      <c r="J878" s="28" t="s">
        <v>235</v>
      </c>
      <c r="K878" s="28" t="s">
        <v>236</v>
      </c>
      <c r="L878" s="28">
        <v>4</v>
      </c>
      <c r="M878" s="31" t="s">
        <v>8</v>
      </c>
      <c r="N878" s="31" t="s">
        <v>8</v>
      </c>
      <c r="O878" s="31" t="s">
        <v>8</v>
      </c>
      <c r="P878" s="47"/>
      <c r="Q878" s="34" t="s">
        <v>8</v>
      </c>
      <c r="R878" s="31">
        <v>13</v>
      </c>
      <c r="S878" s="32">
        <v>0.2</v>
      </c>
      <c r="T878" s="32">
        <v>0.1</v>
      </c>
      <c r="U878" s="47">
        <v>2.4</v>
      </c>
      <c r="V878" s="34">
        <v>24920</v>
      </c>
      <c r="W878" s="31" t="s">
        <v>8</v>
      </c>
      <c r="X878" s="31" t="s">
        <v>8</v>
      </c>
      <c r="Y878" s="44"/>
      <c r="Z878" s="13"/>
    </row>
    <row r="879" spans="1:26" ht="14.1" customHeight="1" x14ac:dyDescent="0.35">
      <c r="A879" s="29" t="s">
        <v>3392</v>
      </c>
      <c r="B879" s="28" t="s">
        <v>3395</v>
      </c>
      <c r="C879" s="28" t="s">
        <v>3296</v>
      </c>
      <c r="D879" s="36" t="s">
        <v>3393</v>
      </c>
      <c r="E879" s="111" t="str">
        <f t="shared" si="39"/>
        <v>Less than 100 Claims - lower validity</v>
      </c>
      <c r="F879" s="111" t="str">
        <f t="shared" si="40"/>
        <v>Less than 100 Claims - lower validity</v>
      </c>
      <c r="G879" s="111" t="str">
        <f t="shared" si="41"/>
        <v>Less than 100 Claims - lower validity</v>
      </c>
      <c r="H879" s="28" t="s">
        <v>3394</v>
      </c>
      <c r="I879" s="28">
        <v>59201</v>
      </c>
      <c r="J879" s="28" t="s">
        <v>235</v>
      </c>
      <c r="K879" s="28" t="s">
        <v>236</v>
      </c>
      <c r="L879" s="28" t="s">
        <v>140</v>
      </c>
      <c r="M879" s="31" t="s">
        <v>8</v>
      </c>
      <c r="N879" s="31" t="s">
        <v>8</v>
      </c>
      <c r="O879" s="31" t="s">
        <v>8</v>
      </c>
      <c r="P879" s="47"/>
      <c r="Q879" s="34" t="s">
        <v>8</v>
      </c>
      <c r="R879" s="31">
        <v>23</v>
      </c>
      <c r="S879" s="32">
        <v>0.1</v>
      </c>
      <c r="T879" s="32">
        <v>0.2</v>
      </c>
      <c r="U879" s="47">
        <v>0.61</v>
      </c>
      <c r="V879" s="34">
        <v>8080</v>
      </c>
      <c r="W879" s="31" t="s">
        <v>8</v>
      </c>
      <c r="X879" s="31" t="s">
        <v>8</v>
      </c>
      <c r="Y879" s="44"/>
      <c r="Z879" s="13"/>
    </row>
    <row r="880" spans="1:26" ht="29.1" customHeight="1" x14ac:dyDescent="0.35">
      <c r="A880" s="29" t="s">
        <v>3396</v>
      </c>
      <c r="B880" s="28" t="s">
        <v>3399</v>
      </c>
      <c r="C880" s="28" t="s">
        <v>3296</v>
      </c>
      <c r="D880" s="30" t="s">
        <v>3397</v>
      </c>
      <c r="E880" s="111" t="str">
        <f t="shared" si="39"/>
        <v>Less than 100 Claims - lower validity</v>
      </c>
      <c r="F880" s="111" t="str">
        <f t="shared" si="40"/>
        <v>Less than 100 Claims - lower validity</v>
      </c>
      <c r="G880" s="111" t="str">
        <f t="shared" si="41"/>
        <v>More than 100 Claims  - higher validity</v>
      </c>
      <c r="H880" s="28" t="s">
        <v>3398</v>
      </c>
      <c r="I880" s="28">
        <v>59860</v>
      </c>
      <c r="J880" s="35" t="s">
        <v>3310</v>
      </c>
      <c r="K880" s="28" t="s">
        <v>236</v>
      </c>
      <c r="L880" s="28">
        <v>4</v>
      </c>
      <c r="M880" s="31">
        <v>208</v>
      </c>
      <c r="N880" s="32">
        <v>0.1</v>
      </c>
      <c r="O880" s="32">
        <v>0.1</v>
      </c>
      <c r="P880" s="47">
        <v>1.62</v>
      </c>
      <c r="Q880" s="33">
        <v>172.19</v>
      </c>
      <c r="R880" s="31" t="s">
        <v>8</v>
      </c>
      <c r="S880" s="31" t="s">
        <v>8</v>
      </c>
      <c r="T880" s="31" t="s">
        <v>8</v>
      </c>
      <c r="U880" s="47"/>
      <c r="V880" s="34" t="s">
        <v>8</v>
      </c>
      <c r="W880" s="31" t="s">
        <v>8</v>
      </c>
      <c r="X880" s="31" t="s">
        <v>8</v>
      </c>
      <c r="Y880" s="44"/>
      <c r="Z880" s="13"/>
    </row>
    <row r="881" spans="1:26" ht="14.1" customHeight="1" x14ac:dyDescent="0.35">
      <c r="A881" s="29" t="s">
        <v>3400</v>
      </c>
      <c r="B881" s="28" t="s">
        <v>3403</v>
      </c>
      <c r="C881" s="28" t="s">
        <v>3296</v>
      </c>
      <c r="D881" s="36" t="s">
        <v>3401</v>
      </c>
      <c r="E881" s="111" t="str">
        <f t="shared" si="39"/>
        <v>Less than 100 Claims - lower validity</v>
      </c>
      <c r="F881" s="111" t="str">
        <f t="shared" si="40"/>
        <v>Less than 100 Claims - lower validity</v>
      </c>
      <c r="G881" s="111" t="str">
        <f t="shared" si="41"/>
        <v>More than 100 Claims  - higher validity</v>
      </c>
      <c r="H881" s="28" t="s">
        <v>3402</v>
      </c>
      <c r="I881" s="28">
        <v>59270</v>
      </c>
      <c r="J881" s="28" t="s">
        <v>235</v>
      </c>
      <c r="K881" s="28" t="s">
        <v>236</v>
      </c>
      <c r="L881" s="28">
        <v>3</v>
      </c>
      <c r="M881" s="31">
        <v>402</v>
      </c>
      <c r="N881" s="32">
        <v>0.5</v>
      </c>
      <c r="O881" s="32">
        <v>0.3</v>
      </c>
      <c r="P881" s="47">
        <v>1.71</v>
      </c>
      <c r="Q881" s="33">
        <v>247.46</v>
      </c>
      <c r="R881" s="31">
        <v>22</v>
      </c>
      <c r="S881" s="32">
        <v>0.3</v>
      </c>
      <c r="T881" s="32">
        <v>0.2</v>
      </c>
      <c r="U881" s="47">
        <v>1.46</v>
      </c>
      <c r="V881" s="34">
        <v>18440</v>
      </c>
      <c r="W881" s="32">
        <v>0.8</v>
      </c>
      <c r="X881" s="32">
        <v>0.5</v>
      </c>
      <c r="Y881" s="44">
        <v>1.61</v>
      </c>
      <c r="Z881" s="13"/>
    </row>
    <row r="882" spans="1:26" ht="29.1" customHeight="1" x14ac:dyDescent="0.35">
      <c r="A882" s="29" t="s">
        <v>3404</v>
      </c>
      <c r="B882" s="28" t="s">
        <v>3407</v>
      </c>
      <c r="C882" s="28" t="s">
        <v>3296</v>
      </c>
      <c r="D882" s="30" t="s">
        <v>3405</v>
      </c>
      <c r="E882" s="111" t="str">
        <f t="shared" si="39"/>
        <v>Less than 100 Claims - lower validity</v>
      </c>
      <c r="F882" s="111" t="str">
        <f t="shared" si="40"/>
        <v>Less than 100 Claims - lower validity</v>
      </c>
      <c r="G882" s="111" t="str">
        <f t="shared" si="41"/>
        <v>Less than 100 Claims - lower validity</v>
      </c>
      <c r="H882" s="28" t="s">
        <v>3406</v>
      </c>
      <c r="I882" s="28">
        <v>59301</v>
      </c>
      <c r="J882" s="28" t="s">
        <v>56</v>
      </c>
      <c r="K882" s="28" t="s">
        <v>236</v>
      </c>
      <c r="L882" s="28">
        <v>2</v>
      </c>
      <c r="M882" s="31" t="s">
        <v>8</v>
      </c>
      <c r="N882" s="31" t="s">
        <v>8</v>
      </c>
      <c r="O882" s="31" t="s">
        <v>8</v>
      </c>
      <c r="P882" s="47"/>
      <c r="Q882" s="34" t="s">
        <v>8</v>
      </c>
      <c r="R882" s="31">
        <v>32</v>
      </c>
      <c r="S882" s="32">
        <v>0.3</v>
      </c>
      <c r="T882" s="32">
        <v>0.2</v>
      </c>
      <c r="U882" s="47">
        <v>1.85</v>
      </c>
      <c r="V882" s="34">
        <v>20376</v>
      </c>
      <c r="W882" s="31" t="s">
        <v>8</v>
      </c>
      <c r="X882" s="31" t="s">
        <v>8</v>
      </c>
      <c r="Y882" s="44"/>
      <c r="Z882" s="13"/>
    </row>
    <row r="883" spans="1:26" ht="14.1" customHeight="1" x14ac:dyDescent="0.35">
      <c r="A883" s="29" t="s">
        <v>3408</v>
      </c>
      <c r="B883" s="28" t="s">
        <v>3411</v>
      </c>
      <c r="C883" s="28" t="s">
        <v>3412</v>
      </c>
      <c r="D883" s="36" t="s">
        <v>3409</v>
      </c>
      <c r="E883" s="111" t="str">
        <f t="shared" si="39"/>
        <v>More than 100 Claims  - higher validity</v>
      </c>
      <c r="F883" s="111" t="str">
        <f t="shared" si="40"/>
        <v>More than 100 Claims  - higher validity</v>
      </c>
      <c r="G883" s="111" t="str">
        <f t="shared" si="41"/>
        <v>More than 100 Claims  - higher validity</v>
      </c>
      <c r="H883" s="28" t="s">
        <v>3410</v>
      </c>
      <c r="I883" s="28">
        <v>3301</v>
      </c>
      <c r="J883" s="28" t="s">
        <v>79</v>
      </c>
      <c r="K883" s="28" t="s">
        <v>46</v>
      </c>
      <c r="L883" s="28">
        <v>4</v>
      </c>
      <c r="M883" s="31">
        <v>78963</v>
      </c>
      <c r="N883" s="32">
        <v>116.9</v>
      </c>
      <c r="O883" s="32">
        <v>34.200000000000003</v>
      </c>
      <c r="P883" s="47">
        <v>3.42</v>
      </c>
      <c r="Q883" s="33">
        <v>281.68</v>
      </c>
      <c r="R883" s="31">
        <v>5070</v>
      </c>
      <c r="S883" s="32">
        <v>102.2</v>
      </c>
      <c r="T883" s="32">
        <v>36</v>
      </c>
      <c r="U883" s="47">
        <v>2.84</v>
      </c>
      <c r="V883" s="34">
        <v>20581</v>
      </c>
      <c r="W883" s="32">
        <v>219.1</v>
      </c>
      <c r="X883" s="32">
        <v>70.2</v>
      </c>
      <c r="Y883" s="44">
        <v>3.12</v>
      </c>
      <c r="Z883" s="13"/>
    </row>
    <row r="884" spans="1:26" ht="29.1" customHeight="1" x14ac:dyDescent="0.35">
      <c r="A884" s="29" t="s">
        <v>3413</v>
      </c>
      <c r="B884" s="28" t="s">
        <v>1411</v>
      </c>
      <c r="C884" s="28" t="s">
        <v>3412</v>
      </c>
      <c r="D884" s="30" t="s">
        <v>3414</v>
      </c>
      <c r="E884" s="111" t="str">
        <f t="shared" si="39"/>
        <v>More than 100 Claims  - higher validity</v>
      </c>
      <c r="F884" s="111" t="str">
        <f t="shared" si="40"/>
        <v>More than 100 Claims  - higher validity</v>
      </c>
      <c r="G884" s="111" t="str">
        <f t="shared" si="41"/>
        <v>More than 100 Claims  - higher validity</v>
      </c>
      <c r="H884" s="35" t="s">
        <v>2289</v>
      </c>
      <c r="I884" s="28">
        <v>3756</v>
      </c>
      <c r="J884" s="28" t="s">
        <v>79</v>
      </c>
      <c r="K884" s="28" t="s">
        <v>46</v>
      </c>
      <c r="L884" s="28">
        <v>4</v>
      </c>
      <c r="M884" s="31">
        <v>98458</v>
      </c>
      <c r="N884" s="32">
        <v>148.9</v>
      </c>
      <c r="O884" s="32">
        <v>53</v>
      </c>
      <c r="P884" s="47">
        <v>2.81</v>
      </c>
      <c r="Q884" s="33">
        <v>240.88</v>
      </c>
      <c r="R884" s="31">
        <v>4109</v>
      </c>
      <c r="S884" s="32">
        <v>114.4</v>
      </c>
      <c r="T884" s="32">
        <v>70.099999999999994</v>
      </c>
      <c r="U884" s="47">
        <v>1.63</v>
      </c>
      <c r="V884" s="34">
        <v>20976</v>
      </c>
      <c r="W884" s="32">
        <v>263.3</v>
      </c>
      <c r="X884" s="32">
        <v>123.1</v>
      </c>
      <c r="Y884" s="44">
        <v>2.14</v>
      </c>
      <c r="Z884" s="13"/>
    </row>
    <row r="885" spans="1:26" ht="29.1" customHeight="1" x14ac:dyDescent="0.35">
      <c r="A885" s="29" t="s">
        <v>3415</v>
      </c>
      <c r="B885" s="28" t="s">
        <v>3418</v>
      </c>
      <c r="C885" s="28" t="s">
        <v>3412</v>
      </c>
      <c r="D885" s="30" t="s">
        <v>3416</v>
      </c>
      <c r="E885" s="111" t="str">
        <f t="shared" si="39"/>
        <v>More than 100 Claims  - higher validity</v>
      </c>
      <c r="F885" s="111" t="str">
        <f t="shared" si="40"/>
        <v>More than 100 Claims  - higher validity</v>
      </c>
      <c r="G885" s="111" t="str">
        <f t="shared" si="41"/>
        <v>More than 100 Claims  - higher validity</v>
      </c>
      <c r="H885" s="28" t="s">
        <v>3417</v>
      </c>
      <c r="I885" s="28">
        <v>3246</v>
      </c>
      <c r="J885" s="28" t="s">
        <v>3419</v>
      </c>
      <c r="K885" s="28" t="s">
        <v>46</v>
      </c>
      <c r="L885" s="28">
        <v>2</v>
      </c>
      <c r="M885" s="31">
        <v>53792</v>
      </c>
      <c r="N885" s="32">
        <v>41.4</v>
      </c>
      <c r="O885" s="32">
        <v>14</v>
      </c>
      <c r="P885" s="47">
        <v>2.96</v>
      </c>
      <c r="Q885" s="33">
        <v>251.77</v>
      </c>
      <c r="R885" s="31">
        <v>1440</v>
      </c>
      <c r="S885" s="32">
        <v>33.4</v>
      </c>
      <c r="T885" s="32">
        <v>10.5</v>
      </c>
      <c r="U885" s="47">
        <v>3.17</v>
      </c>
      <c r="V885" s="34">
        <v>23241</v>
      </c>
      <c r="W885" s="32">
        <v>74.900000000000006</v>
      </c>
      <c r="X885" s="32">
        <v>24.6</v>
      </c>
      <c r="Y885" s="44">
        <v>3.05</v>
      </c>
      <c r="Z885" s="13"/>
    </row>
    <row r="886" spans="1:26" ht="14.1" customHeight="1" x14ac:dyDescent="0.35">
      <c r="A886" s="29" t="s">
        <v>3420</v>
      </c>
      <c r="B886" s="28" t="s">
        <v>3422</v>
      </c>
      <c r="C886" s="28" t="s">
        <v>3412</v>
      </c>
      <c r="D886" s="36" t="s">
        <v>1312</v>
      </c>
      <c r="E886" s="111" t="str">
        <f t="shared" si="39"/>
        <v>More than 100 Claims  - higher validity</v>
      </c>
      <c r="F886" s="111" t="str">
        <f t="shared" si="40"/>
        <v>More than 100 Claims  - higher validity</v>
      </c>
      <c r="G886" s="111" t="str">
        <f t="shared" si="41"/>
        <v>More than 100 Claims  - higher validity</v>
      </c>
      <c r="H886" s="28" t="s">
        <v>3421</v>
      </c>
      <c r="I886" s="28">
        <v>3060</v>
      </c>
      <c r="J886" s="28" t="s">
        <v>2274</v>
      </c>
      <c r="K886" s="28" t="s">
        <v>46</v>
      </c>
      <c r="L886" s="28">
        <v>5</v>
      </c>
      <c r="M886" s="31">
        <v>52172</v>
      </c>
      <c r="N886" s="32">
        <v>50.2</v>
      </c>
      <c r="O886" s="32">
        <v>17.899999999999999</v>
      </c>
      <c r="P886" s="47">
        <v>2.81</v>
      </c>
      <c r="Q886" s="33">
        <v>222.52</v>
      </c>
      <c r="R886" s="31">
        <v>1578</v>
      </c>
      <c r="S886" s="32">
        <v>19.899999999999999</v>
      </c>
      <c r="T886" s="32">
        <v>10.199999999999999</v>
      </c>
      <c r="U886" s="47">
        <v>1.94</v>
      </c>
      <c r="V886" s="34">
        <v>13205</v>
      </c>
      <c r="W886" s="32">
        <v>70.099999999999994</v>
      </c>
      <c r="X886" s="32">
        <v>28.1</v>
      </c>
      <c r="Y886" s="44">
        <v>2.4900000000000002</v>
      </c>
      <c r="Z886" s="13"/>
    </row>
    <row r="887" spans="1:26" ht="14.1" customHeight="1" x14ac:dyDescent="0.35">
      <c r="A887" s="29" t="s">
        <v>3423</v>
      </c>
      <c r="B887" s="28" t="s">
        <v>3426</v>
      </c>
      <c r="C887" s="28" t="s">
        <v>3412</v>
      </c>
      <c r="D887" s="36" t="s">
        <v>3424</v>
      </c>
      <c r="E887" s="111" t="str">
        <f t="shared" si="39"/>
        <v>More than 100 Claims  - higher validity</v>
      </c>
      <c r="F887" s="111" t="str">
        <f t="shared" si="40"/>
        <v>More than 100 Claims  - higher validity</v>
      </c>
      <c r="G887" s="111" t="str">
        <f t="shared" si="41"/>
        <v>More than 100 Claims  - higher validity</v>
      </c>
      <c r="H887" s="28" t="s">
        <v>3425</v>
      </c>
      <c r="I887" s="28">
        <v>3103</v>
      </c>
      <c r="J887" s="28" t="s">
        <v>79</v>
      </c>
      <c r="K887" s="28" t="s">
        <v>46</v>
      </c>
      <c r="L887" s="28">
        <v>4</v>
      </c>
      <c r="M887" s="31">
        <v>139320</v>
      </c>
      <c r="N887" s="32">
        <v>130.6</v>
      </c>
      <c r="O887" s="32">
        <v>46.3</v>
      </c>
      <c r="P887" s="47">
        <v>2.82</v>
      </c>
      <c r="Q887" s="33">
        <v>219.42</v>
      </c>
      <c r="R887" s="31">
        <v>5856</v>
      </c>
      <c r="S887" s="32">
        <v>68.3</v>
      </c>
      <c r="T887" s="32">
        <v>39.9</v>
      </c>
      <c r="U887" s="47">
        <v>1.71</v>
      </c>
      <c r="V887" s="34">
        <v>11817</v>
      </c>
      <c r="W887" s="32">
        <v>198.9</v>
      </c>
      <c r="X887" s="32">
        <v>86.2</v>
      </c>
      <c r="Y887" s="44">
        <v>2.31</v>
      </c>
      <c r="Z887" s="13"/>
    </row>
    <row r="888" spans="1:26" ht="29.1" customHeight="1" x14ac:dyDescent="0.35">
      <c r="A888" s="29" t="s">
        <v>3427</v>
      </c>
      <c r="B888" s="28" t="s">
        <v>1563</v>
      </c>
      <c r="C888" s="28" t="s">
        <v>3412</v>
      </c>
      <c r="D888" s="30" t="s">
        <v>3428</v>
      </c>
      <c r="E888" s="111" t="str">
        <f t="shared" si="39"/>
        <v>More than 100 Claims  - higher validity</v>
      </c>
      <c r="F888" s="111" t="str">
        <f t="shared" si="40"/>
        <v>More than 100 Claims  - higher validity</v>
      </c>
      <c r="G888" s="111" t="str">
        <f t="shared" si="41"/>
        <v>More than 100 Claims  - higher validity</v>
      </c>
      <c r="H888" s="28" t="s">
        <v>3429</v>
      </c>
      <c r="I888" s="28">
        <v>3867</v>
      </c>
      <c r="J888" s="28" t="s">
        <v>79</v>
      </c>
      <c r="K888" s="28" t="s">
        <v>46</v>
      </c>
      <c r="L888" s="28">
        <v>5</v>
      </c>
      <c r="M888" s="31">
        <v>32847</v>
      </c>
      <c r="N888" s="32">
        <v>36</v>
      </c>
      <c r="O888" s="32">
        <v>11.6</v>
      </c>
      <c r="P888" s="47">
        <v>3.12</v>
      </c>
      <c r="Q888" s="33">
        <v>238.77</v>
      </c>
      <c r="R888" s="31">
        <v>697</v>
      </c>
      <c r="S888" s="32">
        <v>11.2</v>
      </c>
      <c r="T888" s="32">
        <v>4.4000000000000004</v>
      </c>
      <c r="U888" s="47">
        <v>2.57</v>
      </c>
      <c r="V888" s="34">
        <v>17256</v>
      </c>
      <c r="W888" s="32">
        <v>47.2</v>
      </c>
      <c r="X888" s="32">
        <v>15.9</v>
      </c>
      <c r="Y888" s="44">
        <v>2.97</v>
      </c>
      <c r="Z888" s="13"/>
    </row>
    <row r="889" spans="1:26" ht="29.1" customHeight="1" x14ac:dyDescent="0.35">
      <c r="A889" s="29" t="s">
        <v>3430</v>
      </c>
      <c r="B889" s="28" t="s">
        <v>3433</v>
      </c>
      <c r="C889" s="28" t="s">
        <v>3412</v>
      </c>
      <c r="D889" s="30" t="s">
        <v>3431</v>
      </c>
      <c r="E889" s="111" t="str">
        <f t="shared" si="39"/>
        <v>More than 100 Claims  - higher validity</v>
      </c>
      <c r="F889" s="111" t="str">
        <f t="shared" si="40"/>
        <v>More than 100 Claims  - higher validity</v>
      </c>
      <c r="G889" s="111" t="str">
        <f t="shared" si="41"/>
        <v>More than 100 Claims  - higher validity</v>
      </c>
      <c r="H889" s="28" t="s">
        <v>3432</v>
      </c>
      <c r="I889" s="28">
        <v>3038</v>
      </c>
      <c r="J889" s="28" t="s">
        <v>131</v>
      </c>
      <c r="K889" s="28" t="s">
        <v>46</v>
      </c>
      <c r="L889" s="28">
        <v>3</v>
      </c>
      <c r="M889" s="31">
        <v>12446</v>
      </c>
      <c r="N889" s="32">
        <v>20.7</v>
      </c>
      <c r="O889" s="32">
        <v>4.5</v>
      </c>
      <c r="P889" s="47">
        <v>4.57</v>
      </c>
      <c r="Q889" s="33">
        <v>368.37</v>
      </c>
      <c r="R889" s="31">
        <v>527</v>
      </c>
      <c r="S889" s="32">
        <v>9.3000000000000007</v>
      </c>
      <c r="T889" s="32">
        <v>3.7</v>
      </c>
      <c r="U889" s="47">
        <v>2.5099999999999998</v>
      </c>
      <c r="V889" s="34">
        <v>17039</v>
      </c>
      <c r="W889" s="32">
        <v>30</v>
      </c>
      <c r="X889" s="32">
        <v>8.1999999999999993</v>
      </c>
      <c r="Y889" s="44">
        <v>3.64</v>
      </c>
      <c r="Z889" s="13"/>
    </row>
    <row r="890" spans="1:26" ht="29.1" customHeight="1" x14ac:dyDescent="0.35">
      <c r="A890" s="29" t="s">
        <v>3434</v>
      </c>
      <c r="B890" s="28" t="s">
        <v>3437</v>
      </c>
      <c r="C890" s="28" t="s">
        <v>3412</v>
      </c>
      <c r="D890" s="30" t="s">
        <v>3435</v>
      </c>
      <c r="E890" s="111" t="str">
        <f t="shared" si="39"/>
        <v>More than 100 Claims  - higher validity</v>
      </c>
      <c r="F890" s="111" t="str">
        <f t="shared" si="40"/>
        <v>More than 100 Claims  - higher validity</v>
      </c>
      <c r="G890" s="111" t="str">
        <f t="shared" si="41"/>
        <v>More than 100 Claims  - higher validity</v>
      </c>
      <c r="H890" s="28" t="s">
        <v>3436</v>
      </c>
      <c r="I890" s="28">
        <v>3820</v>
      </c>
      <c r="J890" s="35" t="s">
        <v>2387</v>
      </c>
      <c r="K890" s="28" t="s">
        <v>46</v>
      </c>
      <c r="L890" s="28">
        <v>4</v>
      </c>
      <c r="M890" s="31">
        <v>75790</v>
      </c>
      <c r="N890" s="32">
        <v>96.5</v>
      </c>
      <c r="O890" s="32">
        <v>29.3</v>
      </c>
      <c r="P890" s="47">
        <v>3.29</v>
      </c>
      <c r="Q890" s="33">
        <v>255.84</v>
      </c>
      <c r="R890" s="31">
        <v>2446</v>
      </c>
      <c r="S890" s="32">
        <v>31.3</v>
      </c>
      <c r="T890" s="32">
        <v>14.2</v>
      </c>
      <c r="U890" s="47">
        <v>2.2000000000000002</v>
      </c>
      <c r="V890" s="34">
        <v>15083</v>
      </c>
      <c r="W890" s="32">
        <v>127.8</v>
      </c>
      <c r="X890" s="32">
        <v>43.5</v>
      </c>
      <c r="Y890" s="44">
        <v>2.94</v>
      </c>
      <c r="Z890" s="13"/>
    </row>
    <row r="891" spans="1:26" ht="29.1" customHeight="1" x14ac:dyDescent="0.35">
      <c r="A891" s="29" t="s">
        <v>3438</v>
      </c>
      <c r="B891" s="28" t="s">
        <v>3441</v>
      </c>
      <c r="C891" s="28" t="s">
        <v>3412</v>
      </c>
      <c r="D891" s="30" t="s">
        <v>3439</v>
      </c>
      <c r="E891" s="111" t="str">
        <f t="shared" si="39"/>
        <v>More than 100 Claims  - higher validity</v>
      </c>
      <c r="F891" s="111" t="str">
        <f t="shared" si="40"/>
        <v>More than 100 Claims  - higher validity</v>
      </c>
      <c r="G891" s="111" t="str">
        <f t="shared" si="41"/>
        <v>More than 100 Claims  - higher validity</v>
      </c>
      <c r="H891" s="28" t="s">
        <v>3440</v>
      </c>
      <c r="I891" s="28">
        <v>3431</v>
      </c>
      <c r="J891" s="28" t="s">
        <v>79</v>
      </c>
      <c r="K891" s="28" t="s">
        <v>46</v>
      </c>
      <c r="L891" s="28">
        <v>4</v>
      </c>
      <c r="M891" s="31">
        <v>44162</v>
      </c>
      <c r="N891" s="32">
        <v>36.700000000000003</v>
      </c>
      <c r="O891" s="32">
        <v>17.3</v>
      </c>
      <c r="P891" s="47">
        <v>2.12</v>
      </c>
      <c r="Q891" s="33">
        <v>176.27</v>
      </c>
      <c r="R891" s="31">
        <v>1024</v>
      </c>
      <c r="S891" s="32">
        <v>9.4</v>
      </c>
      <c r="T891" s="32">
        <v>7.2</v>
      </c>
      <c r="U891" s="47">
        <v>1.31</v>
      </c>
      <c r="V891" s="34">
        <v>10434</v>
      </c>
      <c r="W891" s="32">
        <v>46.1</v>
      </c>
      <c r="X891" s="32">
        <v>24.5</v>
      </c>
      <c r="Y891" s="44">
        <v>1.88</v>
      </c>
      <c r="Z891" s="13"/>
    </row>
    <row r="892" spans="1:26" ht="29.1" customHeight="1" x14ac:dyDescent="0.35">
      <c r="A892" s="29" t="s">
        <v>3442</v>
      </c>
      <c r="B892" s="28" t="s">
        <v>3422</v>
      </c>
      <c r="C892" s="28" t="s">
        <v>3412</v>
      </c>
      <c r="D892" s="30" t="s">
        <v>3443</v>
      </c>
      <c r="E892" s="111" t="str">
        <f t="shared" si="39"/>
        <v>More than 100 Claims  - higher validity</v>
      </c>
      <c r="F892" s="111" t="str">
        <f t="shared" si="40"/>
        <v>More than 100 Claims  - higher validity</v>
      </c>
      <c r="G892" s="111" t="str">
        <f t="shared" si="41"/>
        <v>More than 100 Claims  - higher validity</v>
      </c>
      <c r="H892" s="28" t="s">
        <v>3444</v>
      </c>
      <c r="I892" s="28">
        <v>3060</v>
      </c>
      <c r="J892" s="28" t="s">
        <v>79</v>
      </c>
      <c r="K892" s="28" t="s">
        <v>46</v>
      </c>
      <c r="L892" s="28">
        <v>4</v>
      </c>
      <c r="M892" s="31">
        <v>33330</v>
      </c>
      <c r="N892" s="32">
        <v>27.6</v>
      </c>
      <c r="O892" s="32">
        <v>11.6</v>
      </c>
      <c r="P892" s="47">
        <v>2.37</v>
      </c>
      <c r="Q892" s="33">
        <v>182.25</v>
      </c>
      <c r="R892" s="31">
        <v>1057</v>
      </c>
      <c r="S892" s="32">
        <v>13.6</v>
      </c>
      <c r="T892" s="32">
        <v>7</v>
      </c>
      <c r="U892" s="47">
        <v>1.94</v>
      </c>
      <c r="V892" s="34">
        <v>13692</v>
      </c>
      <c r="W892" s="32">
        <v>41.2</v>
      </c>
      <c r="X892" s="32">
        <v>18.600000000000001</v>
      </c>
      <c r="Y892" s="44">
        <v>2.21</v>
      </c>
      <c r="Z892" s="13"/>
    </row>
    <row r="893" spans="1:26" ht="14.1" customHeight="1" x14ac:dyDescent="0.35">
      <c r="A893" s="29" t="s">
        <v>3445</v>
      </c>
      <c r="B893" s="28" t="s">
        <v>3448</v>
      </c>
      <c r="C893" s="28" t="s">
        <v>3412</v>
      </c>
      <c r="D893" s="36" t="s">
        <v>3446</v>
      </c>
      <c r="E893" s="111" t="str">
        <f t="shared" si="39"/>
        <v>More than 100 Claims  - higher validity</v>
      </c>
      <c r="F893" s="111" t="str">
        <f t="shared" si="40"/>
        <v>More than 100 Claims  - higher validity</v>
      </c>
      <c r="G893" s="111" t="str">
        <f t="shared" si="41"/>
        <v>More than 100 Claims  - higher validity</v>
      </c>
      <c r="H893" s="28" t="s">
        <v>3447</v>
      </c>
      <c r="I893" s="28">
        <v>3833</v>
      </c>
      <c r="J893" s="28" t="s">
        <v>79</v>
      </c>
      <c r="K893" s="28" t="s">
        <v>46</v>
      </c>
      <c r="L893" s="28">
        <v>4</v>
      </c>
      <c r="M893" s="31">
        <v>62344</v>
      </c>
      <c r="N893" s="32">
        <v>70.3</v>
      </c>
      <c r="O893" s="32">
        <v>25.2</v>
      </c>
      <c r="P893" s="47">
        <v>2.79</v>
      </c>
      <c r="Q893" s="33">
        <v>223.68</v>
      </c>
      <c r="R893" s="31">
        <v>1831</v>
      </c>
      <c r="S893" s="32">
        <v>26.8</v>
      </c>
      <c r="T893" s="32">
        <v>13.1</v>
      </c>
      <c r="U893" s="47">
        <v>2.04</v>
      </c>
      <c r="V893" s="34">
        <v>15394</v>
      </c>
      <c r="W893" s="32">
        <v>97.2</v>
      </c>
      <c r="X893" s="32">
        <v>38.4</v>
      </c>
      <c r="Y893" s="44">
        <v>2.5299999999999998</v>
      </c>
      <c r="Z893" s="13"/>
    </row>
    <row r="894" spans="1:26" ht="29.1" customHeight="1" x14ac:dyDescent="0.35">
      <c r="A894" s="29" t="s">
        <v>3449</v>
      </c>
      <c r="B894" s="28" t="s">
        <v>3452</v>
      </c>
      <c r="C894" s="28" t="s">
        <v>3412</v>
      </c>
      <c r="D894" s="30" t="s">
        <v>3450</v>
      </c>
      <c r="E894" s="111" t="str">
        <f t="shared" si="39"/>
        <v>More than 100 Claims  - higher validity</v>
      </c>
      <c r="F894" s="111" t="str">
        <f t="shared" si="40"/>
        <v>More than 100 Claims  - higher validity</v>
      </c>
      <c r="G894" s="111" t="str">
        <f t="shared" si="41"/>
        <v>More than 100 Claims  - higher validity</v>
      </c>
      <c r="H894" s="28" t="s">
        <v>3451</v>
      </c>
      <c r="I894" s="28">
        <v>3801</v>
      </c>
      <c r="J894" s="28" t="s">
        <v>131</v>
      </c>
      <c r="K894" s="28" t="s">
        <v>46</v>
      </c>
      <c r="L894" s="28">
        <v>3</v>
      </c>
      <c r="M894" s="31">
        <v>47752</v>
      </c>
      <c r="N894" s="32">
        <v>66</v>
      </c>
      <c r="O894" s="32">
        <v>18.2</v>
      </c>
      <c r="P894" s="47">
        <v>3.64</v>
      </c>
      <c r="Q894" s="33">
        <v>294.25</v>
      </c>
      <c r="R894" s="31">
        <v>2413</v>
      </c>
      <c r="S894" s="32">
        <v>46.2</v>
      </c>
      <c r="T894" s="32">
        <v>17.600000000000001</v>
      </c>
      <c r="U894" s="47">
        <v>2.63</v>
      </c>
      <c r="V894" s="34">
        <v>18366</v>
      </c>
      <c r="W894" s="32">
        <v>112.3</v>
      </c>
      <c r="X894" s="32">
        <v>35.799999999999997</v>
      </c>
      <c r="Y894" s="44">
        <v>3.14</v>
      </c>
      <c r="Z894" s="13"/>
    </row>
    <row r="895" spans="1:26" ht="29.1" customHeight="1" x14ac:dyDescent="0.35">
      <c r="A895" s="29" t="s">
        <v>3453</v>
      </c>
      <c r="B895" s="28" t="s">
        <v>3426</v>
      </c>
      <c r="C895" s="28" t="s">
        <v>3412</v>
      </c>
      <c r="D895" s="30" t="s">
        <v>3454</v>
      </c>
      <c r="E895" s="111" t="str">
        <f t="shared" si="39"/>
        <v>More than 100 Claims  - higher validity</v>
      </c>
      <c r="F895" s="111" t="str">
        <f t="shared" si="40"/>
        <v>More than 100 Claims  - higher validity</v>
      </c>
      <c r="G895" s="111" t="str">
        <f t="shared" si="41"/>
        <v>More than 100 Claims  - higher validity</v>
      </c>
      <c r="H895" s="28" t="s">
        <v>3455</v>
      </c>
      <c r="I895" s="28">
        <v>3102</v>
      </c>
      <c r="J895" s="28" t="s">
        <v>79</v>
      </c>
      <c r="K895" s="28" t="s">
        <v>46</v>
      </c>
      <c r="L895" s="28">
        <v>5</v>
      </c>
      <c r="M895" s="31">
        <v>61245</v>
      </c>
      <c r="N895" s="32">
        <v>86.3</v>
      </c>
      <c r="O895" s="32">
        <v>30.1</v>
      </c>
      <c r="P895" s="47">
        <v>2.87</v>
      </c>
      <c r="Q895" s="33">
        <v>241.77</v>
      </c>
      <c r="R895" s="31">
        <v>3621</v>
      </c>
      <c r="S895" s="32">
        <v>64.8</v>
      </c>
      <c r="T895" s="32">
        <v>28.5</v>
      </c>
      <c r="U895" s="47">
        <v>2.27</v>
      </c>
      <c r="V895" s="34">
        <v>16587</v>
      </c>
      <c r="W895" s="32">
        <v>151</v>
      </c>
      <c r="X895" s="32">
        <v>58.5</v>
      </c>
      <c r="Y895" s="44">
        <v>2.58</v>
      </c>
      <c r="Z895" s="13"/>
    </row>
    <row r="896" spans="1:26" ht="29.1" customHeight="1" x14ac:dyDescent="0.35">
      <c r="A896" s="29" t="s">
        <v>3456</v>
      </c>
      <c r="B896" s="28" t="s">
        <v>3459</v>
      </c>
      <c r="C896" s="28" t="s">
        <v>3412</v>
      </c>
      <c r="D896" s="30" t="s">
        <v>3457</v>
      </c>
      <c r="E896" s="111" t="str">
        <f t="shared" si="39"/>
        <v>Less than 100 Claims - lower validity</v>
      </c>
      <c r="F896" s="111" t="str">
        <f t="shared" si="40"/>
        <v>Less than 100 Claims - lower validity</v>
      </c>
      <c r="G896" s="111" t="str">
        <f t="shared" si="41"/>
        <v>More than 100 Claims  - higher validity</v>
      </c>
      <c r="H896" s="28" t="s">
        <v>3458</v>
      </c>
      <c r="I896" s="28">
        <v>3576</v>
      </c>
      <c r="J896" s="28" t="s">
        <v>235</v>
      </c>
      <c r="K896" s="28" t="s">
        <v>236</v>
      </c>
      <c r="L896" s="28">
        <v>3</v>
      </c>
      <c r="M896" s="31">
        <v>3164</v>
      </c>
      <c r="N896" s="32">
        <v>2.9</v>
      </c>
      <c r="O896" s="32">
        <v>1.7</v>
      </c>
      <c r="P896" s="47">
        <v>1.7</v>
      </c>
      <c r="Q896" s="33">
        <v>355.86</v>
      </c>
      <c r="R896" s="31">
        <v>55</v>
      </c>
      <c r="S896" s="32">
        <v>0.6</v>
      </c>
      <c r="T896" s="32">
        <v>0.7</v>
      </c>
      <c r="U896" s="47">
        <v>0.81</v>
      </c>
      <c r="V896" s="34">
        <v>10962</v>
      </c>
      <c r="W896" s="32">
        <v>3.4</v>
      </c>
      <c r="X896" s="32">
        <v>2.4</v>
      </c>
      <c r="Y896" s="44">
        <v>1.44</v>
      </c>
      <c r="Z896" s="13"/>
    </row>
    <row r="897" spans="1:26" ht="14.1" customHeight="1" x14ac:dyDescent="0.35">
      <c r="A897" s="29" t="s">
        <v>3460</v>
      </c>
      <c r="B897" s="28" t="s">
        <v>3463</v>
      </c>
      <c r="C897" s="28" t="s">
        <v>3412</v>
      </c>
      <c r="D897" s="36" t="s">
        <v>3461</v>
      </c>
      <c r="E897" s="111" t="str">
        <f t="shared" si="39"/>
        <v>Less than 100 Claims - lower validity</v>
      </c>
      <c r="F897" s="111" t="str">
        <f t="shared" si="40"/>
        <v>Less than 100 Claims - lower validity</v>
      </c>
      <c r="G897" s="111" t="str">
        <f t="shared" si="41"/>
        <v>More than 100 Claims  - higher validity</v>
      </c>
      <c r="H897" s="28" t="s">
        <v>3462</v>
      </c>
      <c r="I897" s="28">
        <v>3785</v>
      </c>
      <c r="J897" s="28" t="s">
        <v>235</v>
      </c>
      <c r="K897" s="28" t="s">
        <v>236</v>
      </c>
      <c r="L897" s="28">
        <v>4</v>
      </c>
      <c r="M897" s="31">
        <v>4528</v>
      </c>
      <c r="N897" s="32">
        <v>3.2</v>
      </c>
      <c r="O897" s="32">
        <v>2</v>
      </c>
      <c r="P897" s="47">
        <v>1.61</v>
      </c>
      <c r="Q897" s="33">
        <v>200.17</v>
      </c>
      <c r="R897" s="31">
        <v>69</v>
      </c>
      <c r="S897" s="32">
        <v>1.2</v>
      </c>
      <c r="T897" s="32">
        <v>1</v>
      </c>
      <c r="U897" s="47">
        <v>1.19</v>
      </c>
      <c r="V897" s="34">
        <v>19366</v>
      </c>
      <c r="W897" s="32">
        <v>4.5</v>
      </c>
      <c r="X897" s="32">
        <v>3</v>
      </c>
      <c r="Y897" s="44">
        <v>1.47</v>
      </c>
      <c r="Z897" s="13"/>
    </row>
    <row r="898" spans="1:26" ht="29.1" customHeight="1" x14ac:dyDescent="0.35">
      <c r="A898" s="29" t="s">
        <v>3464</v>
      </c>
      <c r="B898" s="28" t="s">
        <v>202</v>
      </c>
      <c r="C898" s="28" t="s">
        <v>3412</v>
      </c>
      <c r="D898" s="30" t="s">
        <v>3465</v>
      </c>
      <c r="E898" s="111" t="str">
        <f t="shared" si="39"/>
        <v>More than 100 Claims  - higher validity</v>
      </c>
      <c r="F898" s="111" t="str">
        <f t="shared" si="40"/>
        <v>More than 100 Claims  - higher validity</v>
      </c>
      <c r="G898" s="111" t="str">
        <f t="shared" si="41"/>
        <v>More than 100 Claims  - higher validity</v>
      </c>
      <c r="H898" s="35" t="s">
        <v>3466</v>
      </c>
      <c r="I898" s="28">
        <v>3561</v>
      </c>
      <c r="J898" s="28" t="s">
        <v>235</v>
      </c>
      <c r="K898" s="28" t="s">
        <v>236</v>
      </c>
      <c r="L898" s="28">
        <v>3</v>
      </c>
      <c r="M898" s="31">
        <v>13573</v>
      </c>
      <c r="N898" s="32">
        <v>20.9</v>
      </c>
      <c r="O898" s="32">
        <v>11.3</v>
      </c>
      <c r="P898" s="47">
        <v>1.84</v>
      </c>
      <c r="Q898" s="33">
        <v>257.68</v>
      </c>
      <c r="R898" s="31">
        <v>531</v>
      </c>
      <c r="S898" s="32">
        <v>7</v>
      </c>
      <c r="T898" s="32">
        <v>4.9000000000000004</v>
      </c>
      <c r="U898" s="47">
        <v>1.44</v>
      </c>
      <c r="V898" s="34">
        <v>16266</v>
      </c>
      <c r="W898" s="32">
        <v>27.9</v>
      </c>
      <c r="X898" s="32">
        <v>16.2</v>
      </c>
      <c r="Y898" s="44">
        <v>1.72</v>
      </c>
      <c r="Z898" s="13"/>
    </row>
    <row r="899" spans="1:26" ht="14.1" customHeight="1" x14ac:dyDescent="0.35">
      <c r="A899" s="29" t="s">
        <v>3467</v>
      </c>
      <c r="B899" s="28" t="s">
        <v>3470</v>
      </c>
      <c r="C899" s="28" t="s">
        <v>3412</v>
      </c>
      <c r="D899" s="36" t="s">
        <v>3468</v>
      </c>
      <c r="E899" s="111" t="str">
        <f t="shared" si="39"/>
        <v>Less than 100 Claims - lower validity</v>
      </c>
      <c r="F899" s="111" t="str">
        <f t="shared" si="40"/>
        <v>Less than 100 Claims - lower validity</v>
      </c>
      <c r="G899" s="111" t="str">
        <f t="shared" si="41"/>
        <v>More than 100 Claims  - higher validity</v>
      </c>
      <c r="H899" s="28" t="s">
        <v>3469</v>
      </c>
      <c r="I899" s="28">
        <v>3584</v>
      </c>
      <c r="J899" s="28" t="s">
        <v>235</v>
      </c>
      <c r="K899" s="28" t="s">
        <v>236</v>
      </c>
      <c r="L899" s="28">
        <v>4</v>
      </c>
      <c r="M899" s="31">
        <v>9740</v>
      </c>
      <c r="N899" s="32">
        <v>8.3000000000000007</v>
      </c>
      <c r="O899" s="32">
        <v>4.9000000000000004</v>
      </c>
      <c r="P899" s="47">
        <v>1.69</v>
      </c>
      <c r="Q899" s="33">
        <v>274.7</v>
      </c>
      <c r="R899" s="31">
        <v>95</v>
      </c>
      <c r="S899" s="32">
        <v>1.4</v>
      </c>
      <c r="T899" s="32">
        <v>1.1000000000000001</v>
      </c>
      <c r="U899" s="47">
        <v>1.19</v>
      </c>
      <c r="V899" s="34">
        <v>15260</v>
      </c>
      <c r="W899" s="32">
        <v>9.6</v>
      </c>
      <c r="X899" s="32">
        <v>6</v>
      </c>
      <c r="Y899" s="44">
        <v>1.6</v>
      </c>
      <c r="Z899" s="13"/>
    </row>
    <row r="900" spans="1:26" ht="14.1" customHeight="1" x14ac:dyDescent="0.35">
      <c r="A900" s="29" t="s">
        <v>3471</v>
      </c>
      <c r="B900" s="28" t="s">
        <v>3474</v>
      </c>
      <c r="C900" s="28" t="s">
        <v>3412</v>
      </c>
      <c r="D900" s="36" t="s">
        <v>3472</v>
      </c>
      <c r="E900" s="111" t="str">
        <f t="shared" si="39"/>
        <v>More than 100 Claims  - higher validity</v>
      </c>
      <c r="F900" s="111" t="str">
        <f t="shared" si="40"/>
        <v>More than 100 Claims  - higher validity</v>
      </c>
      <c r="G900" s="111" t="str">
        <f t="shared" si="41"/>
        <v>More than 100 Claims  - higher validity</v>
      </c>
      <c r="H900" s="28" t="s">
        <v>3473</v>
      </c>
      <c r="I900" s="28">
        <v>3257</v>
      </c>
      <c r="J900" s="28" t="s">
        <v>235</v>
      </c>
      <c r="K900" s="28" t="s">
        <v>236</v>
      </c>
      <c r="L900" s="28">
        <v>3</v>
      </c>
      <c r="M900" s="31">
        <v>14156</v>
      </c>
      <c r="N900" s="32">
        <v>14</v>
      </c>
      <c r="O900" s="32">
        <v>11</v>
      </c>
      <c r="P900" s="47">
        <v>1.27</v>
      </c>
      <c r="Q900" s="33">
        <v>264.23</v>
      </c>
      <c r="R900" s="31">
        <v>193</v>
      </c>
      <c r="S900" s="32">
        <v>2.6</v>
      </c>
      <c r="T900" s="32">
        <v>2.2000000000000002</v>
      </c>
      <c r="U900" s="47">
        <v>1.2</v>
      </c>
      <c r="V900" s="34">
        <v>13197</v>
      </c>
      <c r="W900" s="32">
        <v>16.600000000000001</v>
      </c>
      <c r="X900" s="32">
        <v>13.2</v>
      </c>
      <c r="Y900" s="44">
        <v>1.26</v>
      </c>
      <c r="Z900" s="13"/>
    </row>
    <row r="901" spans="1:26" ht="29.1" customHeight="1" x14ac:dyDescent="0.35">
      <c r="A901" s="29" t="s">
        <v>3475</v>
      </c>
      <c r="B901" s="28" t="s">
        <v>1411</v>
      </c>
      <c r="C901" s="28" t="s">
        <v>3412</v>
      </c>
      <c r="D901" s="30" t="s">
        <v>3476</v>
      </c>
      <c r="E901" s="111" t="str">
        <f t="shared" si="39"/>
        <v>More than 100 Claims  - higher validity</v>
      </c>
      <c r="F901" s="111" t="str">
        <f t="shared" si="40"/>
        <v>More than 100 Claims  - higher validity</v>
      </c>
      <c r="G901" s="111" t="str">
        <f t="shared" si="41"/>
        <v>More than 100 Claims  - higher validity</v>
      </c>
      <c r="H901" s="35" t="s">
        <v>3477</v>
      </c>
      <c r="I901" s="28">
        <v>3766</v>
      </c>
      <c r="J901" s="28" t="s">
        <v>235</v>
      </c>
      <c r="K901" s="28" t="s">
        <v>236</v>
      </c>
      <c r="L901" s="28" t="s">
        <v>140</v>
      </c>
      <c r="M901" s="31">
        <v>9104</v>
      </c>
      <c r="N901" s="32">
        <v>10.7</v>
      </c>
      <c r="O901" s="32">
        <v>9.3000000000000007</v>
      </c>
      <c r="P901" s="47">
        <v>1.1399999999999999</v>
      </c>
      <c r="Q901" s="33">
        <v>230.74</v>
      </c>
      <c r="R901" s="31">
        <v>406</v>
      </c>
      <c r="S901" s="32">
        <v>5.4</v>
      </c>
      <c r="T901" s="32">
        <v>4.3</v>
      </c>
      <c r="U901" s="47">
        <v>1.26</v>
      </c>
      <c r="V901" s="34">
        <v>14903</v>
      </c>
      <c r="W901" s="32">
        <v>16.100000000000001</v>
      </c>
      <c r="X901" s="32">
        <v>13.6</v>
      </c>
      <c r="Y901" s="44">
        <v>1.18</v>
      </c>
      <c r="Z901" s="13"/>
    </row>
    <row r="902" spans="1:26" ht="29.1" customHeight="1" x14ac:dyDescent="0.35">
      <c r="A902" s="29" t="s">
        <v>3478</v>
      </c>
      <c r="B902" s="28" t="s">
        <v>3480</v>
      </c>
      <c r="C902" s="28" t="s">
        <v>3412</v>
      </c>
      <c r="D902" s="36" t="s">
        <v>290</v>
      </c>
      <c r="E902" s="111" t="str">
        <f t="shared" ref="E902:E965" si="42">IF(OR(M902&lt;100,M902="",R902&lt;100,R902=""),"Less than 100 Claims - lower validity", "More than 100 Claims  - higher validity")</f>
        <v>More than 100 Claims  - higher validity</v>
      </c>
      <c r="F902" s="111" t="str">
        <f t="shared" ref="F902:F965" si="43">IF(OR(R902&lt;100,R902=""),"Less than 100 Claims - lower validity", "More than 100 Claims  - higher validity")</f>
        <v>More than 100 Claims  - higher validity</v>
      </c>
      <c r="G902" s="111" t="str">
        <f t="shared" ref="G902:G965" si="44">IF(OR(M902&lt;100,M902=""),"Less than 100 Claims - lower validity", "More than 100 Claims  - higher validity")</f>
        <v>More than 100 Claims  - higher validity</v>
      </c>
      <c r="H902" s="35" t="s">
        <v>3479</v>
      </c>
      <c r="I902" s="28">
        <v>3860</v>
      </c>
      <c r="J902" s="28" t="s">
        <v>2282</v>
      </c>
      <c r="K902" s="28" t="s">
        <v>236</v>
      </c>
      <c r="L902" s="28">
        <v>3</v>
      </c>
      <c r="M902" s="31">
        <v>18457</v>
      </c>
      <c r="N902" s="32">
        <v>14.5</v>
      </c>
      <c r="O902" s="32">
        <v>11.4</v>
      </c>
      <c r="P902" s="47">
        <v>1.27</v>
      </c>
      <c r="Q902" s="33">
        <v>198.99</v>
      </c>
      <c r="R902" s="31">
        <v>441</v>
      </c>
      <c r="S902" s="32">
        <v>4.3</v>
      </c>
      <c r="T902" s="32">
        <v>3.7</v>
      </c>
      <c r="U902" s="47">
        <v>1.1499999999999999</v>
      </c>
      <c r="V902" s="34">
        <v>10544</v>
      </c>
      <c r="W902" s="32">
        <v>18.8</v>
      </c>
      <c r="X902" s="32">
        <v>15.1</v>
      </c>
      <c r="Y902" s="44">
        <v>1.24</v>
      </c>
      <c r="Z902" s="13"/>
    </row>
    <row r="903" spans="1:26" ht="29.1" customHeight="1" x14ac:dyDescent="0.35">
      <c r="A903" s="29" t="s">
        <v>3481</v>
      </c>
      <c r="B903" s="28" t="s">
        <v>3484</v>
      </c>
      <c r="C903" s="28" t="s">
        <v>3412</v>
      </c>
      <c r="D903" s="30" t="s">
        <v>3482</v>
      </c>
      <c r="E903" s="111" t="str">
        <f t="shared" si="42"/>
        <v>Less than 100 Claims - lower validity</v>
      </c>
      <c r="F903" s="111" t="str">
        <f t="shared" si="43"/>
        <v>Less than 100 Claims - lower validity</v>
      </c>
      <c r="G903" s="111" t="str">
        <f t="shared" si="44"/>
        <v>More than 100 Claims  - higher validity</v>
      </c>
      <c r="H903" s="28" t="s">
        <v>3483</v>
      </c>
      <c r="I903" s="28">
        <v>3743</v>
      </c>
      <c r="J903" s="28" t="s">
        <v>235</v>
      </c>
      <c r="K903" s="28" t="s">
        <v>236</v>
      </c>
      <c r="L903" s="28">
        <v>4</v>
      </c>
      <c r="M903" s="31">
        <v>9846</v>
      </c>
      <c r="N903" s="32">
        <v>7.5</v>
      </c>
      <c r="O903" s="32">
        <v>5.0999999999999996</v>
      </c>
      <c r="P903" s="47">
        <v>1.48</v>
      </c>
      <c r="Q903" s="33">
        <v>279.98</v>
      </c>
      <c r="R903" s="31">
        <v>59</v>
      </c>
      <c r="S903" s="32">
        <v>0.6</v>
      </c>
      <c r="T903" s="32">
        <v>0.7</v>
      </c>
      <c r="U903" s="47">
        <v>0.81</v>
      </c>
      <c r="V903" s="34">
        <v>9237</v>
      </c>
      <c r="W903" s="32">
        <v>8.1</v>
      </c>
      <c r="X903" s="32">
        <v>5.8</v>
      </c>
      <c r="Y903" s="44">
        <v>1.4</v>
      </c>
      <c r="Z903" s="13"/>
    </row>
    <row r="904" spans="1:26" ht="29.1" customHeight="1" x14ac:dyDescent="0.35">
      <c r="A904" s="29" t="s">
        <v>3485</v>
      </c>
      <c r="B904" s="28" t="s">
        <v>3488</v>
      </c>
      <c r="C904" s="28" t="s">
        <v>3412</v>
      </c>
      <c r="D904" s="30" t="s">
        <v>3486</v>
      </c>
      <c r="E904" s="111" t="str">
        <f t="shared" si="42"/>
        <v>More than 100 Claims  - higher validity</v>
      </c>
      <c r="F904" s="111" t="str">
        <f t="shared" si="43"/>
        <v>More than 100 Claims  - higher validity</v>
      </c>
      <c r="G904" s="111" t="str">
        <f t="shared" si="44"/>
        <v>More than 100 Claims  - higher validity</v>
      </c>
      <c r="H904" s="28" t="s">
        <v>3487</v>
      </c>
      <c r="I904" s="28">
        <v>3458</v>
      </c>
      <c r="J904" s="28" t="s">
        <v>235</v>
      </c>
      <c r="K904" s="28" t="s">
        <v>236</v>
      </c>
      <c r="L904" s="28">
        <v>4</v>
      </c>
      <c r="M904" s="31">
        <v>18866</v>
      </c>
      <c r="N904" s="32">
        <v>18.899999999999999</v>
      </c>
      <c r="O904" s="32">
        <v>11.1</v>
      </c>
      <c r="P904" s="47">
        <v>1.69</v>
      </c>
      <c r="Q904" s="33">
        <v>264.81</v>
      </c>
      <c r="R904" s="31">
        <v>534</v>
      </c>
      <c r="S904" s="32">
        <v>4.4000000000000004</v>
      </c>
      <c r="T904" s="32">
        <v>3.7</v>
      </c>
      <c r="U904" s="47">
        <v>1.17</v>
      </c>
      <c r="V904" s="34">
        <v>11343</v>
      </c>
      <c r="W904" s="32">
        <v>23.2</v>
      </c>
      <c r="X904" s="32">
        <v>14.9</v>
      </c>
      <c r="Y904" s="44">
        <v>1.56</v>
      </c>
      <c r="Z904" s="13"/>
    </row>
    <row r="905" spans="1:26" ht="29.1" customHeight="1" x14ac:dyDescent="0.35">
      <c r="A905" s="29" t="s">
        <v>3489</v>
      </c>
      <c r="B905" s="28" t="s">
        <v>3492</v>
      </c>
      <c r="C905" s="28" t="s">
        <v>3412</v>
      </c>
      <c r="D905" s="30" t="s">
        <v>3490</v>
      </c>
      <c r="E905" s="111" t="str">
        <f t="shared" si="42"/>
        <v>More than 100 Claims  - higher validity</v>
      </c>
      <c r="F905" s="111" t="str">
        <f t="shared" si="43"/>
        <v>More than 100 Claims  - higher validity</v>
      </c>
      <c r="G905" s="111" t="str">
        <f t="shared" si="44"/>
        <v>More than 100 Claims  - higher validity</v>
      </c>
      <c r="H905" s="28" t="s">
        <v>3491</v>
      </c>
      <c r="I905" s="28">
        <v>3570</v>
      </c>
      <c r="J905" s="28" t="s">
        <v>235</v>
      </c>
      <c r="K905" s="28" t="s">
        <v>236</v>
      </c>
      <c r="L905" s="28">
        <v>3</v>
      </c>
      <c r="M905" s="31">
        <v>8855</v>
      </c>
      <c r="N905" s="32">
        <v>6.5</v>
      </c>
      <c r="O905" s="32">
        <v>4.4000000000000004</v>
      </c>
      <c r="P905" s="47">
        <v>1.46</v>
      </c>
      <c r="Q905" s="33">
        <v>264.99</v>
      </c>
      <c r="R905" s="31">
        <v>295</v>
      </c>
      <c r="S905" s="32">
        <v>4.2</v>
      </c>
      <c r="T905" s="32">
        <v>4.2</v>
      </c>
      <c r="U905" s="47">
        <v>1</v>
      </c>
      <c r="V905" s="34">
        <v>16068</v>
      </c>
      <c r="W905" s="32">
        <v>10.7</v>
      </c>
      <c r="X905" s="32">
        <v>8.6</v>
      </c>
      <c r="Y905" s="44">
        <v>1.24</v>
      </c>
      <c r="Z905" s="13"/>
    </row>
    <row r="906" spans="1:26" ht="29.1" customHeight="1" x14ac:dyDescent="0.35">
      <c r="A906" s="29" t="s">
        <v>3493</v>
      </c>
      <c r="B906" s="28" t="s">
        <v>1364</v>
      </c>
      <c r="C906" s="28" t="s">
        <v>3412</v>
      </c>
      <c r="D906" s="30" t="s">
        <v>3494</v>
      </c>
      <c r="E906" s="111" t="str">
        <f t="shared" si="42"/>
        <v>More than 100 Claims  - higher validity</v>
      </c>
      <c r="F906" s="111" t="str">
        <f t="shared" si="43"/>
        <v>More than 100 Claims  - higher validity</v>
      </c>
      <c r="G906" s="111" t="str">
        <f t="shared" si="44"/>
        <v>More than 100 Claims  - higher validity</v>
      </c>
      <c r="H906" s="28" t="s">
        <v>3495</v>
      </c>
      <c r="I906" s="28">
        <v>3264</v>
      </c>
      <c r="J906" s="28" t="s">
        <v>235</v>
      </c>
      <c r="K906" s="28" t="s">
        <v>236</v>
      </c>
      <c r="L906" s="28">
        <v>3</v>
      </c>
      <c r="M906" s="31">
        <v>19903</v>
      </c>
      <c r="N906" s="32">
        <v>13.6</v>
      </c>
      <c r="O906" s="32">
        <v>8.1</v>
      </c>
      <c r="P906" s="47">
        <v>1.68</v>
      </c>
      <c r="Q906" s="33">
        <v>200.93</v>
      </c>
      <c r="R906" s="31">
        <v>436</v>
      </c>
      <c r="S906" s="32">
        <v>4</v>
      </c>
      <c r="T906" s="32">
        <v>3.6</v>
      </c>
      <c r="U906" s="47">
        <v>1.1200000000000001</v>
      </c>
      <c r="V906" s="34">
        <v>11241</v>
      </c>
      <c r="W906" s="32">
        <v>17.600000000000001</v>
      </c>
      <c r="X906" s="32">
        <v>11.7</v>
      </c>
      <c r="Y906" s="44">
        <v>1.51</v>
      </c>
      <c r="Z906" s="13"/>
    </row>
    <row r="907" spans="1:26" ht="29.1" customHeight="1" x14ac:dyDescent="0.35">
      <c r="A907" s="29" t="s">
        <v>3496</v>
      </c>
      <c r="B907" s="28" t="s">
        <v>3499</v>
      </c>
      <c r="C907" s="28" t="s">
        <v>3412</v>
      </c>
      <c r="D907" s="36" t="s">
        <v>3497</v>
      </c>
      <c r="E907" s="111" t="str">
        <f t="shared" si="42"/>
        <v>More than 100 Claims  - higher validity</v>
      </c>
      <c r="F907" s="111" t="str">
        <f t="shared" si="43"/>
        <v>More than 100 Claims  - higher validity</v>
      </c>
      <c r="G907" s="111" t="str">
        <f t="shared" si="44"/>
        <v>More than 100 Claims  - higher validity</v>
      </c>
      <c r="H907" s="35" t="s">
        <v>3498</v>
      </c>
      <c r="I907" s="28">
        <v>3894</v>
      </c>
      <c r="J907" s="28" t="s">
        <v>235</v>
      </c>
      <c r="K907" s="28" t="s">
        <v>236</v>
      </c>
      <c r="L907" s="28">
        <v>4</v>
      </c>
      <c r="M907" s="31">
        <v>16090</v>
      </c>
      <c r="N907" s="32">
        <v>12.1</v>
      </c>
      <c r="O907" s="32">
        <v>8.6</v>
      </c>
      <c r="P907" s="47">
        <v>1.41</v>
      </c>
      <c r="Q907" s="33">
        <v>234.99</v>
      </c>
      <c r="R907" s="31">
        <v>168</v>
      </c>
      <c r="S907" s="32">
        <v>2.9</v>
      </c>
      <c r="T907" s="32">
        <v>3</v>
      </c>
      <c r="U907" s="47">
        <v>0.94</v>
      </c>
      <c r="V907" s="34">
        <v>17030</v>
      </c>
      <c r="W907" s="32">
        <v>15</v>
      </c>
      <c r="X907" s="32">
        <v>11.6</v>
      </c>
      <c r="Y907" s="44">
        <v>1.29</v>
      </c>
      <c r="Z907" s="13"/>
    </row>
    <row r="908" spans="1:26" ht="29.1" customHeight="1" x14ac:dyDescent="0.35">
      <c r="A908" s="29" t="s">
        <v>3500</v>
      </c>
      <c r="B908" s="28" t="s">
        <v>3503</v>
      </c>
      <c r="C908" s="28" t="s">
        <v>3504</v>
      </c>
      <c r="D908" s="36" t="s">
        <v>3501</v>
      </c>
      <c r="E908" s="111" t="str">
        <f t="shared" si="42"/>
        <v>More than 100 Claims  - higher validity</v>
      </c>
      <c r="F908" s="111" t="str">
        <f t="shared" si="43"/>
        <v>More than 100 Claims  - higher validity</v>
      </c>
      <c r="G908" s="111" t="str">
        <f t="shared" si="44"/>
        <v>More than 100 Claims  - higher validity</v>
      </c>
      <c r="H908" s="35" t="s">
        <v>3502</v>
      </c>
      <c r="I908" s="28">
        <v>87106</v>
      </c>
      <c r="J908" s="35" t="s">
        <v>3505</v>
      </c>
      <c r="K908" s="28" t="s">
        <v>46</v>
      </c>
      <c r="L908" s="28">
        <v>1</v>
      </c>
      <c r="M908" s="31">
        <v>14977</v>
      </c>
      <c r="N908" s="32">
        <v>15.8</v>
      </c>
      <c r="O908" s="32">
        <v>4.8</v>
      </c>
      <c r="P908" s="47">
        <v>3.28</v>
      </c>
      <c r="Q908" s="33">
        <v>243.96</v>
      </c>
      <c r="R908" s="31">
        <v>841</v>
      </c>
      <c r="S908" s="32">
        <v>18.600000000000001</v>
      </c>
      <c r="T908" s="32">
        <v>15.7</v>
      </c>
      <c r="U908" s="47">
        <v>1.18</v>
      </c>
      <c r="V908" s="34">
        <v>12382</v>
      </c>
      <c r="W908" s="32">
        <v>34.4</v>
      </c>
      <c r="X908" s="32">
        <v>20.5</v>
      </c>
      <c r="Y908" s="44">
        <v>1.67</v>
      </c>
      <c r="Z908" s="13"/>
    </row>
    <row r="909" spans="1:26" ht="43.15" customHeight="1" x14ac:dyDescent="0.35">
      <c r="A909" s="29" t="s">
        <v>3506</v>
      </c>
      <c r="B909" s="28" t="s">
        <v>3509</v>
      </c>
      <c r="C909" s="28" t="s">
        <v>3504</v>
      </c>
      <c r="D909" s="30" t="s">
        <v>3507</v>
      </c>
      <c r="E909" s="111" t="str">
        <f t="shared" si="42"/>
        <v>More than 100 Claims  - higher validity</v>
      </c>
      <c r="F909" s="111" t="str">
        <f t="shared" si="43"/>
        <v>More than 100 Claims  - higher validity</v>
      </c>
      <c r="G909" s="111" t="str">
        <f t="shared" si="44"/>
        <v>More than 100 Claims  - higher validity</v>
      </c>
      <c r="H909" s="35" t="s">
        <v>3508</v>
      </c>
      <c r="I909" s="28">
        <v>87505</v>
      </c>
      <c r="J909" s="28" t="s">
        <v>1952</v>
      </c>
      <c r="K909" s="28" t="s">
        <v>46</v>
      </c>
      <c r="L909" s="28">
        <v>3</v>
      </c>
      <c r="M909" s="31">
        <v>6456</v>
      </c>
      <c r="N909" s="32">
        <v>9.6</v>
      </c>
      <c r="O909" s="32">
        <v>2.8</v>
      </c>
      <c r="P909" s="47">
        <v>3.44</v>
      </c>
      <c r="Q909" s="33">
        <v>267.83999999999997</v>
      </c>
      <c r="R909" s="31">
        <v>276</v>
      </c>
      <c r="S909" s="32">
        <v>8.4</v>
      </c>
      <c r="T909" s="32">
        <v>4.5</v>
      </c>
      <c r="U909" s="47">
        <v>1.89</v>
      </c>
      <c r="V909" s="34">
        <v>17308</v>
      </c>
      <c r="W909" s="32">
        <v>18</v>
      </c>
      <c r="X909" s="32">
        <v>7.2</v>
      </c>
      <c r="Y909" s="44">
        <v>2.4900000000000002</v>
      </c>
      <c r="Z909" s="13"/>
    </row>
    <row r="910" spans="1:26" ht="29.1" customHeight="1" x14ac:dyDescent="0.35">
      <c r="A910" s="29" t="s">
        <v>3510</v>
      </c>
      <c r="B910" s="28" t="s">
        <v>3513</v>
      </c>
      <c r="C910" s="28" t="s">
        <v>3504</v>
      </c>
      <c r="D910" s="30" t="s">
        <v>3511</v>
      </c>
      <c r="E910" s="111" t="str">
        <f t="shared" si="42"/>
        <v>Less than 100 Claims - lower validity</v>
      </c>
      <c r="F910" s="111" t="str">
        <f t="shared" si="43"/>
        <v>Less than 100 Claims - lower validity</v>
      </c>
      <c r="G910" s="111" t="str">
        <f t="shared" si="44"/>
        <v>More than 100 Claims  - higher validity</v>
      </c>
      <c r="H910" s="28" t="s">
        <v>3512</v>
      </c>
      <c r="I910" s="28">
        <v>87701</v>
      </c>
      <c r="J910" s="28" t="s">
        <v>928</v>
      </c>
      <c r="K910" s="28" t="s">
        <v>46</v>
      </c>
      <c r="L910" s="28">
        <v>3</v>
      </c>
      <c r="M910" s="31">
        <v>1179</v>
      </c>
      <c r="N910" s="32">
        <v>2.6</v>
      </c>
      <c r="O910" s="32">
        <v>0.3</v>
      </c>
      <c r="P910" s="47">
        <v>9.6</v>
      </c>
      <c r="Q910" s="33">
        <v>726.03</v>
      </c>
      <c r="R910" s="31">
        <v>21</v>
      </c>
      <c r="S910" s="32">
        <v>0.5</v>
      </c>
      <c r="T910" s="32">
        <v>0.2</v>
      </c>
      <c r="U910" s="47">
        <v>2.5099999999999998</v>
      </c>
      <c r="V910" s="34">
        <v>23994</v>
      </c>
      <c r="W910" s="32">
        <v>3.1</v>
      </c>
      <c r="X910" s="32">
        <v>0.5</v>
      </c>
      <c r="Y910" s="44">
        <v>6.46</v>
      </c>
      <c r="Z910" s="13"/>
    </row>
    <row r="911" spans="1:26" ht="43.15" customHeight="1" x14ac:dyDescent="0.35">
      <c r="A911" s="29" t="s">
        <v>3514</v>
      </c>
      <c r="B911" s="28" t="s">
        <v>3517</v>
      </c>
      <c r="C911" s="28" t="s">
        <v>3504</v>
      </c>
      <c r="D911" s="30" t="s">
        <v>3515</v>
      </c>
      <c r="E911" s="111" t="str">
        <f t="shared" si="42"/>
        <v>Less than 100 Claims - lower validity</v>
      </c>
      <c r="F911" s="111" t="str">
        <f t="shared" si="43"/>
        <v>Less than 100 Claims - lower validity</v>
      </c>
      <c r="G911" s="111" t="str">
        <f t="shared" si="44"/>
        <v>More than 100 Claims  - higher validity</v>
      </c>
      <c r="H911" s="35" t="s">
        <v>3516</v>
      </c>
      <c r="I911" s="28">
        <v>88310</v>
      </c>
      <c r="J911" s="28" t="s">
        <v>79</v>
      </c>
      <c r="K911" s="28" t="s">
        <v>46</v>
      </c>
      <c r="L911" s="28">
        <v>3</v>
      </c>
      <c r="M911" s="31">
        <v>1423</v>
      </c>
      <c r="N911" s="32">
        <v>3.3</v>
      </c>
      <c r="O911" s="32">
        <v>0.4</v>
      </c>
      <c r="P911" s="47">
        <v>7.45</v>
      </c>
      <c r="Q911" s="33">
        <v>560.20000000000005</v>
      </c>
      <c r="R911" s="31">
        <v>26</v>
      </c>
      <c r="S911" s="32">
        <v>0.7</v>
      </c>
      <c r="T911" s="32">
        <v>0.3</v>
      </c>
      <c r="U911" s="47">
        <v>2.2400000000000002</v>
      </c>
      <c r="V911" s="34">
        <v>20493</v>
      </c>
      <c r="W911" s="32">
        <v>4</v>
      </c>
      <c r="X911" s="32">
        <v>0.8</v>
      </c>
      <c r="Y911" s="44">
        <v>5.22</v>
      </c>
      <c r="Z911" s="13"/>
    </row>
    <row r="912" spans="1:26" ht="29.1" customHeight="1" x14ac:dyDescent="0.35">
      <c r="A912" s="29" t="s">
        <v>3518</v>
      </c>
      <c r="B912" s="28" t="s">
        <v>2319</v>
      </c>
      <c r="C912" s="28" t="s">
        <v>3504</v>
      </c>
      <c r="D912" s="30" t="s">
        <v>3519</v>
      </c>
      <c r="E912" s="111" t="str">
        <f t="shared" si="42"/>
        <v>More than 100 Claims  - higher validity</v>
      </c>
      <c r="F912" s="111" t="str">
        <f t="shared" si="43"/>
        <v>More than 100 Claims  - higher validity</v>
      </c>
      <c r="G912" s="111" t="str">
        <f t="shared" si="44"/>
        <v>More than 100 Claims  - higher validity</v>
      </c>
      <c r="H912" s="35" t="s">
        <v>3520</v>
      </c>
      <c r="I912" s="28">
        <v>87401</v>
      </c>
      <c r="J912" s="28" t="s">
        <v>79</v>
      </c>
      <c r="K912" s="28" t="s">
        <v>46</v>
      </c>
      <c r="L912" s="28">
        <v>3</v>
      </c>
      <c r="M912" s="31">
        <v>2419</v>
      </c>
      <c r="N912" s="32">
        <v>4.2</v>
      </c>
      <c r="O912" s="32">
        <v>1.1000000000000001</v>
      </c>
      <c r="P912" s="47">
        <v>3.84</v>
      </c>
      <c r="Q912" s="33">
        <v>286.16000000000003</v>
      </c>
      <c r="R912" s="31">
        <v>108</v>
      </c>
      <c r="S912" s="32">
        <v>3.2</v>
      </c>
      <c r="T912" s="32">
        <v>1.4</v>
      </c>
      <c r="U912" s="47">
        <v>2.2200000000000002</v>
      </c>
      <c r="V912" s="34">
        <v>19463</v>
      </c>
      <c r="W912" s="32">
        <v>7.3</v>
      </c>
      <c r="X912" s="32">
        <v>2.5</v>
      </c>
      <c r="Y912" s="44">
        <v>2.91</v>
      </c>
      <c r="Z912" s="13"/>
    </row>
    <row r="913" spans="1:26" ht="43.15" customHeight="1" x14ac:dyDescent="0.35">
      <c r="A913" s="29" t="s">
        <v>3521</v>
      </c>
      <c r="B913" s="28" t="s">
        <v>748</v>
      </c>
      <c r="C913" s="28" t="s">
        <v>3504</v>
      </c>
      <c r="D913" s="30" t="s">
        <v>3522</v>
      </c>
      <c r="E913" s="111" t="str">
        <f t="shared" si="42"/>
        <v>Less than 100 Claims - lower validity</v>
      </c>
      <c r="F913" s="111" t="str">
        <f t="shared" si="43"/>
        <v>Less than 100 Claims - lower validity</v>
      </c>
      <c r="G913" s="111" t="str">
        <f t="shared" si="44"/>
        <v>More than 100 Claims  - higher validity</v>
      </c>
      <c r="H913" s="35" t="s">
        <v>3523</v>
      </c>
      <c r="I913" s="28">
        <v>88201</v>
      </c>
      <c r="J913" s="35" t="s">
        <v>472</v>
      </c>
      <c r="K913" s="28" t="s">
        <v>46</v>
      </c>
      <c r="L913" s="28">
        <v>2</v>
      </c>
      <c r="M913" s="31">
        <v>1387</v>
      </c>
      <c r="N913" s="32">
        <v>4.3</v>
      </c>
      <c r="O913" s="32">
        <v>0.6</v>
      </c>
      <c r="P913" s="47">
        <v>7.53</v>
      </c>
      <c r="Q913" s="33">
        <v>509.51</v>
      </c>
      <c r="R913" s="31">
        <v>55</v>
      </c>
      <c r="S913" s="32">
        <v>1</v>
      </c>
      <c r="T913" s="32">
        <v>0.5</v>
      </c>
      <c r="U913" s="47">
        <v>1.9</v>
      </c>
      <c r="V913" s="34">
        <v>12305</v>
      </c>
      <c r="W913" s="32">
        <v>5.2</v>
      </c>
      <c r="X913" s="32">
        <v>1.1000000000000001</v>
      </c>
      <c r="Y913" s="44">
        <v>4.87</v>
      </c>
      <c r="Z913" s="13"/>
    </row>
    <row r="914" spans="1:26" ht="29.1" customHeight="1" x14ac:dyDescent="0.35">
      <c r="A914" s="29" t="s">
        <v>3524</v>
      </c>
      <c r="B914" s="28" t="s">
        <v>3503</v>
      </c>
      <c r="C914" s="28" t="s">
        <v>3504</v>
      </c>
      <c r="D914" s="30" t="s">
        <v>3525</v>
      </c>
      <c r="E914" s="111" t="str">
        <f t="shared" si="42"/>
        <v>More than 100 Claims  - higher validity</v>
      </c>
      <c r="F914" s="111" t="str">
        <f t="shared" si="43"/>
        <v>More than 100 Claims  - higher validity</v>
      </c>
      <c r="G914" s="111" t="str">
        <f t="shared" si="44"/>
        <v>More than 100 Claims  - higher validity</v>
      </c>
      <c r="H914" s="35" t="s">
        <v>3526</v>
      </c>
      <c r="I914" s="28">
        <v>87102</v>
      </c>
      <c r="J914" s="28" t="s">
        <v>3527</v>
      </c>
      <c r="K914" s="28" t="s">
        <v>46</v>
      </c>
      <c r="L914" s="28">
        <v>4</v>
      </c>
      <c r="M914" s="31">
        <v>6302</v>
      </c>
      <c r="N914" s="32">
        <v>9.8000000000000007</v>
      </c>
      <c r="O914" s="32">
        <v>3.9</v>
      </c>
      <c r="P914" s="47">
        <v>2.5</v>
      </c>
      <c r="Q914" s="33">
        <v>177.13</v>
      </c>
      <c r="R914" s="31">
        <v>428</v>
      </c>
      <c r="S914" s="32">
        <v>11.2</v>
      </c>
      <c r="T914" s="32">
        <v>4.9000000000000004</v>
      </c>
      <c r="U914" s="47">
        <v>2.27</v>
      </c>
      <c r="V914" s="34">
        <v>13490</v>
      </c>
      <c r="W914" s="32">
        <v>21</v>
      </c>
      <c r="X914" s="32">
        <v>8.9</v>
      </c>
      <c r="Y914" s="44">
        <v>2.37</v>
      </c>
      <c r="Z914" s="13"/>
    </row>
    <row r="915" spans="1:26" ht="29.1" customHeight="1" x14ac:dyDescent="0.35">
      <c r="A915" s="29" t="s">
        <v>3528</v>
      </c>
      <c r="B915" s="28" t="s">
        <v>3531</v>
      </c>
      <c r="C915" s="28" t="s">
        <v>3504</v>
      </c>
      <c r="D915" s="30" t="s">
        <v>3529</v>
      </c>
      <c r="E915" s="111" t="str">
        <f t="shared" si="42"/>
        <v>Less than 100 Claims - lower validity</v>
      </c>
      <c r="F915" s="111" t="str">
        <f t="shared" si="43"/>
        <v>Less than 100 Claims - lower validity</v>
      </c>
      <c r="G915" s="111" t="str">
        <f t="shared" si="44"/>
        <v>More than 100 Claims  - higher validity</v>
      </c>
      <c r="H915" s="28" t="s">
        <v>3530</v>
      </c>
      <c r="I915" s="28">
        <v>87532</v>
      </c>
      <c r="J915" s="35" t="s">
        <v>3532</v>
      </c>
      <c r="K915" s="28" t="s">
        <v>46</v>
      </c>
      <c r="L915" s="28">
        <v>4</v>
      </c>
      <c r="M915" s="31">
        <v>1868</v>
      </c>
      <c r="N915" s="32">
        <v>1.8</v>
      </c>
      <c r="O915" s="32">
        <v>0.5</v>
      </c>
      <c r="P915" s="47">
        <v>3.79</v>
      </c>
      <c r="Q915" s="33">
        <v>283.52</v>
      </c>
      <c r="R915" s="31">
        <v>51</v>
      </c>
      <c r="S915" s="32">
        <v>1.3</v>
      </c>
      <c r="T915" s="32">
        <v>0.6</v>
      </c>
      <c r="U915" s="47">
        <v>2.0699999999999998</v>
      </c>
      <c r="V915" s="34">
        <v>16834</v>
      </c>
      <c r="W915" s="32">
        <v>3.1</v>
      </c>
      <c r="X915" s="32">
        <v>1.1000000000000001</v>
      </c>
      <c r="Y915" s="44">
        <v>2.8</v>
      </c>
      <c r="Z915" s="13"/>
    </row>
    <row r="916" spans="1:26" ht="43.15" customHeight="1" x14ac:dyDescent="0.35">
      <c r="A916" s="29" t="s">
        <v>3533</v>
      </c>
      <c r="B916" s="28" t="s">
        <v>3536</v>
      </c>
      <c r="C916" s="28" t="s">
        <v>3504</v>
      </c>
      <c r="D916" s="30" t="s">
        <v>3534</v>
      </c>
      <c r="E916" s="111" t="str">
        <f t="shared" si="42"/>
        <v>Less than 100 Claims - lower validity</v>
      </c>
      <c r="F916" s="111" t="str">
        <f t="shared" si="43"/>
        <v>Less than 100 Claims - lower validity</v>
      </c>
      <c r="G916" s="111" t="str">
        <f t="shared" si="44"/>
        <v>More than 100 Claims  - higher validity</v>
      </c>
      <c r="H916" s="28" t="s">
        <v>3535</v>
      </c>
      <c r="I916" s="28">
        <v>87571</v>
      </c>
      <c r="J916" s="28" t="s">
        <v>61</v>
      </c>
      <c r="K916" s="28" t="s">
        <v>46</v>
      </c>
      <c r="L916" s="28" t="s">
        <v>140</v>
      </c>
      <c r="M916" s="31">
        <v>833</v>
      </c>
      <c r="N916" s="32">
        <v>1.1000000000000001</v>
      </c>
      <c r="O916" s="32">
        <v>0.4</v>
      </c>
      <c r="P916" s="47">
        <v>3.01</v>
      </c>
      <c r="Q916" s="33">
        <v>201.42</v>
      </c>
      <c r="R916" s="31">
        <v>28</v>
      </c>
      <c r="S916" s="32">
        <v>0.5</v>
      </c>
      <c r="T916" s="32">
        <v>0.4</v>
      </c>
      <c r="U916" s="47">
        <v>1.1100000000000001</v>
      </c>
      <c r="V916" s="34">
        <v>10211</v>
      </c>
      <c r="W916" s="32">
        <v>1.6</v>
      </c>
      <c r="X916" s="32">
        <v>0.8</v>
      </c>
      <c r="Y916" s="44">
        <v>1.97</v>
      </c>
      <c r="Z916" s="13"/>
    </row>
    <row r="917" spans="1:26" ht="29.1" customHeight="1" x14ac:dyDescent="0.35">
      <c r="A917" s="29" t="s">
        <v>3537</v>
      </c>
      <c r="B917" s="28" t="s">
        <v>3540</v>
      </c>
      <c r="C917" s="28" t="s">
        <v>3504</v>
      </c>
      <c r="D917" s="30" t="s">
        <v>3538</v>
      </c>
      <c r="E917" s="111" t="str">
        <f t="shared" si="42"/>
        <v>Less than 100 Claims - lower validity</v>
      </c>
      <c r="F917" s="111" t="str">
        <f t="shared" si="43"/>
        <v>Less than 100 Claims - lower validity</v>
      </c>
      <c r="G917" s="111" t="str">
        <f t="shared" si="44"/>
        <v>More than 100 Claims  - higher validity</v>
      </c>
      <c r="H917" s="28" t="s">
        <v>3539</v>
      </c>
      <c r="I917" s="28">
        <v>88061</v>
      </c>
      <c r="J917" s="28" t="s">
        <v>79</v>
      </c>
      <c r="K917" s="28" t="s">
        <v>46</v>
      </c>
      <c r="L917" s="28">
        <v>4</v>
      </c>
      <c r="M917" s="31">
        <v>1425</v>
      </c>
      <c r="N917" s="32">
        <v>2.7</v>
      </c>
      <c r="O917" s="32">
        <v>0.4</v>
      </c>
      <c r="P917" s="47">
        <v>5.96</v>
      </c>
      <c r="Q917" s="33">
        <v>417.57</v>
      </c>
      <c r="R917" s="31">
        <v>22</v>
      </c>
      <c r="S917" s="32">
        <v>0.2</v>
      </c>
      <c r="T917" s="32">
        <v>0.2</v>
      </c>
      <c r="U917" s="47">
        <v>0.9</v>
      </c>
      <c r="V917" s="34">
        <v>5076</v>
      </c>
      <c r="W917" s="32">
        <v>2.8</v>
      </c>
      <c r="X917" s="32">
        <v>0.6</v>
      </c>
      <c r="Y917" s="44">
        <v>4.45</v>
      </c>
      <c r="Z917" s="13"/>
    </row>
    <row r="918" spans="1:26" ht="29.1" customHeight="1" x14ac:dyDescent="0.35">
      <c r="A918" s="29" t="s">
        <v>3541</v>
      </c>
      <c r="B918" s="28" t="s">
        <v>3503</v>
      </c>
      <c r="C918" s="28" t="s">
        <v>3504</v>
      </c>
      <c r="D918" s="30" t="s">
        <v>3542</v>
      </c>
      <c r="E918" s="111" t="str">
        <f t="shared" si="42"/>
        <v>More than 100 Claims  - higher validity</v>
      </c>
      <c r="F918" s="111" t="str">
        <f t="shared" si="43"/>
        <v>More than 100 Claims  - higher validity</v>
      </c>
      <c r="G918" s="111" t="str">
        <f t="shared" si="44"/>
        <v>More than 100 Claims  - higher validity</v>
      </c>
      <c r="H918" s="35" t="s">
        <v>3543</v>
      </c>
      <c r="I918" s="28">
        <v>87109</v>
      </c>
      <c r="J918" s="28" t="s">
        <v>3527</v>
      </c>
      <c r="K918" s="28" t="s">
        <v>46</v>
      </c>
      <c r="L918" s="28">
        <v>4</v>
      </c>
      <c r="M918" s="31">
        <v>8594</v>
      </c>
      <c r="N918" s="32">
        <v>10.1</v>
      </c>
      <c r="O918" s="32">
        <v>4.0999999999999996</v>
      </c>
      <c r="P918" s="47">
        <v>2.4900000000000002</v>
      </c>
      <c r="Q918" s="33">
        <v>170.4</v>
      </c>
      <c r="R918" s="31">
        <v>852</v>
      </c>
      <c r="S918" s="32">
        <v>10.5</v>
      </c>
      <c r="T918" s="32">
        <v>6.2</v>
      </c>
      <c r="U918" s="47">
        <v>1.7</v>
      </c>
      <c r="V918" s="34">
        <v>12785</v>
      </c>
      <c r="W918" s="32">
        <v>20.5</v>
      </c>
      <c r="X918" s="32">
        <v>10.199999999999999</v>
      </c>
      <c r="Y918" s="44">
        <v>2.0099999999999998</v>
      </c>
      <c r="Z918" s="13"/>
    </row>
    <row r="919" spans="1:26" ht="29.1" customHeight="1" x14ac:dyDescent="0.35">
      <c r="A919" s="29" t="s">
        <v>3544</v>
      </c>
      <c r="B919" s="28" t="s">
        <v>3546</v>
      </c>
      <c r="C919" s="28" t="s">
        <v>3504</v>
      </c>
      <c r="D919" s="30" t="s">
        <v>973</v>
      </c>
      <c r="E919" s="111" t="str">
        <f t="shared" si="42"/>
        <v>More than 100 Claims  - higher validity</v>
      </c>
      <c r="F919" s="111" t="str">
        <f t="shared" si="43"/>
        <v>More than 100 Claims  - higher validity</v>
      </c>
      <c r="G919" s="111" t="str">
        <f t="shared" si="44"/>
        <v>More than 100 Claims  - higher validity</v>
      </c>
      <c r="H919" s="35" t="s">
        <v>3545</v>
      </c>
      <c r="I919" s="28">
        <v>88011</v>
      </c>
      <c r="J919" s="28" t="s">
        <v>149</v>
      </c>
      <c r="K919" s="28" t="s">
        <v>46</v>
      </c>
      <c r="L919" s="28">
        <v>1</v>
      </c>
      <c r="M919" s="31">
        <v>2782</v>
      </c>
      <c r="N919" s="32">
        <v>6.5</v>
      </c>
      <c r="O919" s="32">
        <v>0.9</v>
      </c>
      <c r="P919" s="47">
        <v>7.44</v>
      </c>
      <c r="Q919" s="33">
        <v>519.94000000000005</v>
      </c>
      <c r="R919" s="31">
        <v>100</v>
      </c>
      <c r="S919" s="32">
        <v>3.4</v>
      </c>
      <c r="T919" s="32">
        <v>1.1000000000000001</v>
      </c>
      <c r="U919" s="47">
        <v>3.17</v>
      </c>
      <c r="V919" s="34">
        <v>19077</v>
      </c>
      <c r="W919" s="32">
        <v>9.9</v>
      </c>
      <c r="X919" s="32">
        <v>2</v>
      </c>
      <c r="Y919" s="44">
        <v>5.07</v>
      </c>
      <c r="Z919" s="13"/>
    </row>
    <row r="920" spans="1:26" ht="29.1" customHeight="1" x14ac:dyDescent="0.35">
      <c r="A920" s="29" t="s">
        <v>3547</v>
      </c>
      <c r="B920" s="28" t="s">
        <v>3503</v>
      </c>
      <c r="C920" s="28" t="s">
        <v>3504</v>
      </c>
      <c r="D920" s="36" t="s">
        <v>3548</v>
      </c>
      <c r="E920" s="111" t="str">
        <f t="shared" si="42"/>
        <v>More than 100 Claims  - higher validity</v>
      </c>
      <c r="F920" s="111" t="str">
        <f t="shared" si="43"/>
        <v>More than 100 Claims  - higher validity</v>
      </c>
      <c r="G920" s="111" t="str">
        <f t="shared" si="44"/>
        <v>More than 100 Claims  - higher validity</v>
      </c>
      <c r="H920" s="35" t="s">
        <v>3549</v>
      </c>
      <c r="I920" s="28">
        <v>87106</v>
      </c>
      <c r="J920" s="35" t="s">
        <v>3532</v>
      </c>
      <c r="K920" s="28" t="s">
        <v>46</v>
      </c>
      <c r="L920" s="28">
        <v>2</v>
      </c>
      <c r="M920" s="31">
        <v>66608</v>
      </c>
      <c r="N920" s="32">
        <v>78</v>
      </c>
      <c r="O920" s="32">
        <v>27.6</v>
      </c>
      <c r="P920" s="47">
        <v>2.82</v>
      </c>
      <c r="Q920" s="33">
        <v>194.75</v>
      </c>
      <c r="R920" s="31">
        <v>3538</v>
      </c>
      <c r="S920" s="32">
        <v>60.1</v>
      </c>
      <c r="T920" s="32">
        <v>32.4</v>
      </c>
      <c r="U920" s="47">
        <v>1.86</v>
      </c>
      <c r="V920" s="34">
        <v>12727</v>
      </c>
      <c r="W920" s="32">
        <v>138.19999999999999</v>
      </c>
      <c r="X920" s="32">
        <v>60</v>
      </c>
      <c r="Y920" s="44">
        <v>2.2999999999999998</v>
      </c>
      <c r="Z920" s="13"/>
    </row>
    <row r="921" spans="1:26" ht="29.1" customHeight="1" x14ac:dyDescent="0.35">
      <c r="A921" s="29" t="s">
        <v>3550</v>
      </c>
      <c r="B921" s="28" t="s">
        <v>3553</v>
      </c>
      <c r="C921" s="28" t="s">
        <v>3504</v>
      </c>
      <c r="D921" s="30" t="s">
        <v>3551</v>
      </c>
      <c r="E921" s="111" t="str">
        <f t="shared" si="42"/>
        <v>Less than 100 Claims - lower validity</v>
      </c>
      <c r="F921" s="111" t="str">
        <f t="shared" si="43"/>
        <v>Less than 100 Claims - lower validity</v>
      </c>
      <c r="G921" s="111" t="str">
        <f t="shared" si="44"/>
        <v>More than 100 Claims  - higher validity</v>
      </c>
      <c r="H921" s="35" t="s">
        <v>3552</v>
      </c>
      <c r="I921" s="28">
        <v>88101</v>
      </c>
      <c r="J921" s="35" t="s">
        <v>3532</v>
      </c>
      <c r="K921" s="28" t="s">
        <v>46</v>
      </c>
      <c r="L921" s="28">
        <v>2</v>
      </c>
      <c r="M921" s="31">
        <v>1192</v>
      </c>
      <c r="N921" s="32">
        <v>1.3</v>
      </c>
      <c r="O921" s="32">
        <v>0.3</v>
      </c>
      <c r="P921" s="47">
        <v>4.41</v>
      </c>
      <c r="Q921" s="33">
        <v>287.05</v>
      </c>
      <c r="R921" s="31">
        <v>30</v>
      </c>
      <c r="S921" s="32">
        <v>0.6</v>
      </c>
      <c r="T921" s="32">
        <v>0.2</v>
      </c>
      <c r="U921" s="47">
        <v>2.75</v>
      </c>
      <c r="V921" s="34">
        <v>16183</v>
      </c>
      <c r="W921" s="32">
        <v>1.9</v>
      </c>
      <c r="X921" s="32">
        <v>0.5</v>
      </c>
      <c r="Y921" s="44">
        <v>3.7</v>
      </c>
      <c r="Z921" s="13"/>
    </row>
    <row r="922" spans="1:26" ht="29.1" customHeight="1" x14ac:dyDescent="0.35">
      <c r="A922" s="29" t="s">
        <v>3554</v>
      </c>
      <c r="B922" s="28" t="s">
        <v>3557</v>
      </c>
      <c r="C922" s="28" t="s">
        <v>3504</v>
      </c>
      <c r="D922" s="30" t="s">
        <v>3555</v>
      </c>
      <c r="E922" s="111" t="str">
        <f t="shared" si="42"/>
        <v>Less than 100 Claims - lower validity</v>
      </c>
      <c r="F922" s="111" t="str">
        <f t="shared" si="43"/>
        <v>Less than 100 Claims - lower validity</v>
      </c>
      <c r="G922" s="111" t="str">
        <f t="shared" si="44"/>
        <v>More than 100 Claims  - higher validity</v>
      </c>
      <c r="H922" s="28" t="s">
        <v>3556</v>
      </c>
      <c r="I922" s="28">
        <v>88210</v>
      </c>
      <c r="J922" s="28" t="s">
        <v>79</v>
      </c>
      <c r="K922" s="28" t="s">
        <v>46</v>
      </c>
      <c r="L922" s="28">
        <v>2</v>
      </c>
      <c r="M922" s="31">
        <v>562</v>
      </c>
      <c r="N922" s="32">
        <v>1.5</v>
      </c>
      <c r="O922" s="32">
        <v>0.2</v>
      </c>
      <c r="P922" s="47">
        <v>6.79</v>
      </c>
      <c r="Q922" s="33">
        <v>517.99</v>
      </c>
      <c r="R922" s="31">
        <v>18</v>
      </c>
      <c r="S922" s="32">
        <v>0.3</v>
      </c>
      <c r="T922" s="32">
        <v>0.2</v>
      </c>
      <c r="U922" s="47">
        <v>1.57</v>
      </c>
      <c r="V922" s="34">
        <v>11190</v>
      </c>
      <c r="W922" s="32">
        <v>1.9</v>
      </c>
      <c r="X922" s="32">
        <v>0.4</v>
      </c>
      <c r="Y922" s="44">
        <v>4.2</v>
      </c>
      <c r="Z922" s="13"/>
    </row>
    <row r="923" spans="1:26" ht="29.1" customHeight="1" x14ac:dyDescent="0.35">
      <c r="A923" s="29" t="s">
        <v>3558</v>
      </c>
      <c r="B923" s="28" t="s">
        <v>3561</v>
      </c>
      <c r="C923" s="28" t="s">
        <v>3504</v>
      </c>
      <c r="D923" s="30" t="s">
        <v>3559</v>
      </c>
      <c r="E923" s="111" t="str">
        <f t="shared" si="42"/>
        <v>Less than 100 Claims - lower validity</v>
      </c>
      <c r="F923" s="111" t="str">
        <f t="shared" si="43"/>
        <v>Less than 100 Claims - lower validity</v>
      </c>
      <c r="G923" s="111" t="str">
        <f t="shared" si="44"/>
        <v>More than 100 Claims  - higher validity</v>
      </c>
      <c r="H923" s="28" t="s">
        <v>3560</v>
      </c>
      <c r="I923" s="28">
        <v>87544</v>
      </c>
      <c r="J923" s="28" t="s">
        <v>149</v>
      </c>
      <c r="K923" s="28" t="s">
        <v>46</v>
      </c>
      <c r="L923" s="28">
        <v>3</v>
      </c>
      <c r="M923" s="31">
        <v>717</v>
      </c>
      <c r="N923" s="32">
        <v>1.6</v>
      </c>
      <c r="O923" s="32">
        <v>0.3</v>
      </c>
      <c r="P923" s="47">
        <v>5.69</v>
      </c>
      <c r="Q923" s="33">
        <v>428.79</v>
      </c>
      <c r="R923" s="31">
        <v>18</v>
      </c>
      <c r="S923" s="32">
        <v>0.2</v>
      </c>
      <c r="T923" s="32">
        <v>0.2</v>
      </c>
      <c r="U923" s="47">
        <v>1.05</v>
      </c>
      <c r="V923" s="34">
        <v>10472</v>
      </c>
      <c r="W923" s="32">
        <v>1.8</v>
      </c>
      <c r="X923" s="32">
        <v>0.5</v>
      </c>
      <c r="Y923" s="44">
        <v>3.78</v>
      </c>
      <c r="Z923" s="13"/>
    </row>
    <row r="924" spans="1:26" ht="43.15" customHeight="1" x14ac:dyDescent="0.35">
      <c r="A924" s="29" t="s">
        <v>3562</v>
      </c>
      <c r="B924" s="28" t="s">
        <v>3565</v>
      </c>
      <c r="C924" s="28" t="s">
        <v>3504</v>
      </c>
      <c r="D924" s="30" t="s">
        <v>3563</v>
      </c>
      <c r="E924" s="111" t="str">
        <f t="shared" si="42"/>
        <v>Less than 100 Claims - lower validity</v>
      </c>
      <c r="F924" s="111" t="str">
        <f t="shared" si="43"/>
        <v>Less than 100 Claims - lower validity</v>
      </c>
      <c r="G924" s="111" t="str">
        <f t="shared" si="44"/>
        <v>More than 100 Claims  - higher validity</v>
      </c>
      <c r="H924" s="28" t="s">
        <v>3564</v>
      </c>
      <c r="I924" s="28">
        <v>87301</v>
      </c>
      <c r="J924" s="28" t="s">
        <v>79</v>
      </c>
      <c r="K924" s="28" t="s">
        <v>46</v>
      </c>
      <c r="L924" s="28">
        <v>2</v>
      </c>
      <c r="M924" s="31">
        <v>597</v>
      </c>
      <c r="N924" s="32">
        <v>1</v>
      </c>
      <c r="O924" s="32">
        <v>0.2</v>
      </c>
      <c r="P924" s="47">
        <v>5.77</v>
      </c>
      <c r="Q924" s="33">
        <v>411.92</v>
      </c>
      <c r="R924" s="31">
        <v>16</v>
      </c>
      <c r="S924" s="32">
        <v>0.2</v>
      </c>
      <c r="T924" s="32">
        <v>0.1</v>
      </c>
      <c r="U924" s="47">
        <v>1.46</v>
      </c>
      <c r="V924" s="34">
        <v>9569</v>
      </c>
      <c r="W924" s="32">
        <v>1.2</v>
      </c>
      <c r="X924" s="32">
        <v>0.3</v>
      </c>
      <c r="Y924" s="44">
        <v>3.94</v>
      </c>
      <c r="Z924" s="13"/>
    </row>
    <row r="925" spans="1:26" ht="29.1" customHeight="1" x14ac:dyDescent="0.35">
      <c r="A925" s="29" t="s">
        <v>3566</v>
      </c>
      <c r="B925" s="28" t="s">
        <v>3509</v>
      </c>
      <c r="C925" s="28" t="s">
        <v>3504</v>
      </c>
      <c r="D925" s="30" t="s">
        <v>3567</v>
      </c>
      <c r="E925" s="111" t="str">
        <f t="shared" si="42"/>
        <v>Less than 100 Claims - lower validity</v>
      </c>
      <c r="F925" s="111" t="str">
        <f t="shared" si="43"/>
        <v>Less than 100 Claims - lower validity</v>
      </c>
      <c r="G925" s="111" t="str">
        <f t="shared" si="44"/>
        <v>Less than 100 Claims - lower validity</v>
      </c>
      <c r="H925" s="28" t="s">
        <v>3568</v>
      </c>
      <c r="I925" s="28">
        <v>87501</v>
      </c>
      <c r="J925" s="35" t="s">
        <v>3569</v>
      </c>
      <c r="K925" s="28" t="s">
        <v>46</v>
      </c>
      <c r="L925" s="28" t="s">
        <v>140</v>
      </c>
      <c r="M925" s="31">
        <v>33</v>
      </c>
      <c r="N925" s="32">
        <v>0</v>
      </c>
      <c r="O925" s="32">
        <v>0</v>
      </c>
      <c r="P925" s="47">
        <v>1.06</v>
      </c>
      <c r="Q925" s="33">
        <v>98.79</v>
      </c>
      <c r="R925" s="31" t="s">
        <v>8</v>
      </c>
      <c r="S925" s="31" t="s">
        <v>8</v>
      </c>
      <c r="T925" s="31" t="s">
        <v>8</v>
      </c>
      <c r="U925" s="47"/>
      <c r="V925" s="34" t="s">
        <v>8</v>
      </c>
      <c r="W925" s="31" t="s">
        <v>8</v>
      </c>
      <c r="X925" s="31" t="s">
        <v>8</v>
      </c>
      <c r="Y925" s="44"/>
      <c r="Z925" s="13"/>
    </row>
    <row r="926" spans="1:26" ht="29.1" customHeight="1" x14ac:dyDescent="0.35">
      <c r="A926" s="29" t="s">
        <v>3570</v>
      </c>
      <c r="B926" s="28" t="s">
        <v>3573</v>
      </c>
      <c r="C926" s="28" t="s">
        <v>3504</v>
      </c>
      <c r="D926" s="30" t="s">
        <v>3571</v>
      </c>
      <c r="E926" s="111" t="str">
        <f t="shared" si="42"/>
        <v>Less than 100 Claims - lower validity</v>
      </c>
      <c r="F926" s="111" t="str">
        <f t="shared" si="43"/>
        <v>Less than 100 Claims - lower validity</v>
      </c>
      <c r="G926" s="111" t="str">
        <f t="shared" si="44"/>
        <v>More than 100 Claims  - higher validity</v>
      </c>
      <c r="H926" s="28" t="s">
        <v>3572</v>
      </c>
      <c r="I926" s="28">
        <v>87420</v>
      </c>
      <c r="J926" s="35" t="s">
        <v>3569</v>
      </c>
      <c r="K926" s="28" t="s">
        <v>46</v>
      </c>
      <c r="L926" s="28">
        <v>2</v>
      </c>
      <c r="M926" s="31">
        <v>148</v>
      </c>
      <c r="N926" s="32">
        <v>0</v>
      </c>
      <c r="O926" s="32">
        <v>0</v>
      </c>
      <c r="P926" s="47">
        <v>1.73</v>
      </c>
      <c r="Q926" s="33">
        <v>179.2</v>
      </c>
      <c r="R926" s="31" t="s">
        <v>8</v>
      </c>
      <c r="S926" s="31" t="s">
        <v>8</v>
      </c>
      <c r="T926" s="31" t="s">
        <v>8</v>
      </c>
      <c r="U926" s="47"/>
      <c r="V926" s="34" t="s">
        <v>8</v>
      </c>
      <c r="W926" s="31" t="s">
        <v>8</v>
      </c>
      <c r="X926" s="31" t="s">
        <v>8</v>
      </c>
      <c r="Y926" s="44"/>
      <c r="Z926" s="13"/>
    </row>
    <row r="927" spans="1:26" ht="43.15" customHeight="1" x14ac:dyDescent="0.35">
      <c r="A927" s="29" t="s">
        <v>3574</v>
      </c>
      <c r="B927" s="28" t="s">
        <v>3577</v>
      </c>
      <c r="C927" s="28" t="s">
        <v>3504</v>
      </c>
      <c r="D927" s="30" t="s">
        <v>3575</v>
      </c>
      <c r="E927" s="111" t="str">
        <f t="shared" si="42"/>
        <v>Less than 100 Claims - lower validity</v>
      </c>
      <c r="F927" s="111" t="str">
        <f t="shared" si="43"/>
        <v>Less than 100 Claims - lower validity</v>
      </c>
      <c r="G927" s="111" t="str">
        <f t="shared" si="44"/>
        <v>More than 100 Claims  - higher validity</v>
      </c>
      <c r="H927" s="35" t="s">
        <v>3576</v>
      </c>
      <c r="I927" s="28">
        <v>88220</v>
      </c>
      <c r="J927" s="35" t="s">
        <v>472</v>
      </c>
      <c r="K927" s="28" t="s">
        <v>46</v>
      </c>
      <c r="L927" s="28">
        <v>3</v>
      </c>
      <c r="M927" s="31">
        <v>1124</v>
      </c>
      <c r="N927" s="32">
        <v>2.8</v>
      </c>
      <c r="O927" s="32">
        <v>0.4</v>
      </c>
      <c r="P927" s="47">
        <v>7.47</v>
      </c>
      <c r="Q927" s="33">
        <v>544.25</v>
      </c>
      <c r="R927" s="31">
        <v>35</v>
      </c>
      <c r="S927" s="32">
        <v>0.5</v>
      </c>
      <c r="T927" s="32">
        <v>0.3</v>
      </c>
      <c r="U927" s="47">
        <v>1.88</v>
      </c>
      <c r="V927" s="34">
        <v>11917</v>
      </c>
      <c r="W927" s="32">
        <v>3.3</v>
      </c>
      <c r="X927" s="32">
        <v>0.6</v>
      </c>
      <c r="Y927" s="44">
        <v>5.05</v>
      </c>
      <c r="Z927" s="13"/>
    </row>
    <row r="928" spans="1:26" ht="43.15" customHeight="1" x14ac:dyDescent="0.35">
      <c r="A928" s="29" t="s">
        <v>3578</v>
      </c>
      <c r="B928" s="28" t="s">
        <v>3581</v>
      </c>
      <c r="C928" s="28" t="s">
        <v>3504</v>
      </c>
      <c r="D928" s="30" t="s">
        <v>3579</v>
      </c>
      <c r="E928" s="111" t="str">
        <f t="shared" si="42"/>
        <v>Less than 100 Claims - lower validity</v>
      </c>
      <c r="F928" s="111" t="str">
        <f t="shared" si="43"/>
        <v>Less than 100 Claims - lower validity</v>
      </c>
      <c r="G928" s="111" t="str">
        <f t="shared" si="44"/>
        <v>More than 100 Claims  - higher validity</v>
      </c>
      <c r="H928" s="35" t="s">
        <v>3580</v>
      </c>
      <c r="I928" s="28">
        <v>88240</v>
      </c>
      <c r="J928" s="35" t="s">
        <v>472</v>
      </c>
      <c r="K928" s="28" t="s">
        <v>46</v>
      </c>
      <c r="L928" s="28">
        <v>2</v>
      </c>
      <c r="M928" s="31">
        <v>264</v>
      </c>
      <c r="N928" s="32">
        <v>0.5</v>
      </c>
      <c r="O928" s="32">
        <v>0.1</v>
      </c>
      <c r="P928" s="47">
        <v>7.91</v>
      </c>
      <c r="Q928" s="33">
        <v>588.79999999999995</v>
      </c>
      <c r="R928" s="31">
        <v>18</v>
      </c>
      <c r="S928" s="32">
        <v>0.3</v>
      </c>
      <c r="T928" s="32">
        <v>0.2</v>
      </c>
      <c r="U928" s="47">
        <v>1.71</v>
      </c>
      <c r="V928" s="34">
        <v>12100</v>
      </c>
      <c r="W928" s="32">
        <v>0.8</v>
      </c>
      <c r="X928" s="32">
        <v>0.2</v>
      </c>
      <c r="Y928" s="44">
        <v>3.49</v>
      </c>
      <c r="Z928" s="13"/>
    </row>
    <row r="929" spans="1:26" ht="29.1" customHeight="1" x14ac:dyDescent="0.35">
      <c r="A929" s="29" t="s">
        <v>3582</v>
      </c>
      <c r="B929" s="28" t="s">
        <v>3585</v>
      </c>
      <c r="C929" s="28" t="s">
        <v>3504</v>
      </c>
      <c r="D929" s="30" t="s">
        <v>3583</v>
      </c>
      <c r="E929" s="111" t="str">
        <f t="shared" si="42"/>
        <v>Less than 100 Claims - lower validity</v>
      </c>
      <c r="F929" s="111" t="str">
        <f t="shared" si="43"/>
        <v>Less than 100 Claims - lower validity</v>
      </c>
      <c r="G929" s="111" t="str">
        <f t="shared" si="44"/>
        <v>More than 100 Claims  - higher validity</v>
      </c>
      <c r="H929" s="35" t="s">
        <v>3584</v>
      </c>
      <c r="I929" s="28">
        <v>88435</v>
      </c>
      <c r="J929" s="28" t="s">
        <v>79</v>
      </c>
      <c r="K929" s="28" t="s">
        <v>46</v>
      </c>
      <c r="L929" s="28" t="s">
        <v>140</v>
      </c>
      <c r="M929" s="31">
        <v>221</v>
      </c>
      <c r="N929" s="32">
        <v>0.3</v>
      </c>
      <c r="O929" s="32">
        <v>0.1</v>
      </c>
      <c r="P929" s="47">
        <v>4.05</v>
      </c>
      <c r="Q929" s="33">
        <v>311.58999999999997</v>
      </c>
      <c r="R929" s="31" t="s">
        <v>8</v>
      </c>
      <c r="S929" s="31" t="s">
        <v>8</v>
      </c>
      <c r="T929" s="31" t="s">
        <v>8</v>
      </c>
      <c r="U929" s="47"/>
      <c r="V929" s="34" t="s">
        <v>8</v>
      </c>
      <c r="W929" s="31" t="s">
        <v>8</v>
      </c>
      <c r="X929" s="31" t="s">
        <v>8</v>
      </c>
      <c r="Y929" s="44"/>
      <c r="Z929" s="13"/>
    </row>
    <row r="930" spans="1:26" ht="29.1" customHeight="1" x14ac:dyDescent="0.35">
      <c r="A930" s="29" t="s">
        <v>3586</v>
      </c>
      <c r="B930" s="28" t="s">
        <v>3503</v>
      </c>
      <c r="C930" s="28" t="s">
        <v>3504</v>
      </c>
      <c r="D930" s="30" t="s">
        <v>3587</v>
      </c>
      <c r="E930" s="111" t="str">
        <f t="shared" si="42"/>
        <v>More than 100 Claims  - higher validity</v>
      </c>
      <c r="F930" s="111" t="str">
        <f t="shared" si="43"/>
        <v>More than 100 Claims  - higher validity</v>
      </c>
      <c r="G930" s="111" t="str">
        <f t="shared" si="44"/>
        <v>More than 100 Claims  - higher validity</v>
      </c>
      <c r="H930" s="35" t="s">
        <v>3588</v>
      </c>
      <c r="I930" s="28">
        <v>87114</v>
      </c>
      <c r="J930" s="28" t="s">
        <v>3527</v>
      </c>
      <c r="K930" s="28" t="s">
        <v>46</v>
      </c>
      <c r="L930" s="28">
        <v>4</v>
      </c>
      <c r="M930" s="31">
        <v>3782</v>
      </c>
      <c r="N930" s="32">
        <v>4.0999999999999996</v>
      </c>
      <c r="O930" s="32">
        <v>1.7</v>
      </c>
      <c r="P930" s="47">
        <v>2.4900000000000002</v>
      </c>
      <c r="Q930" s="33">
        <v>171.46</v>
      </c>
      <c r="R930" s="31">
        <v>186</v>
      </c>
      <c r="S930" s="32">
        <v>3</v>
      </c>
      <c r="T930" s="32">
        <v>1.4</v>
      </c>
      <c r="U930" s="47">
        <v>2.09</v>
      </c>
      <c r="V930" s="34">
        <v>12160</v>
      </c>
      <c r="W930" s="32">
        <v>7.1</v>
      </c>
      <c r="X930" s="32">
        <v>3.1</v>
      </c>
      <c r="Y930" s="44">
        <v>2.31</v>
      </c>
      <c r="Z930" s="13"/>
    </row>
    <row r="931" spans="1:26" ht="29.1" customHeight="1" x14ac:dyDescent="0.35">
      <c r="A931" s="29" t="s">
        <v>3589</v>
      </c>
      <c r="B931" s="28" t="s">
        <v>3592</v>
      </c>
      <c r="C931" s="28" t="s">
        <v>3504</v>
      </c>
      <c r="D931" s="30" t="s">
        <v>3590</v>
      </c>
      <c r="E931" s="111" t="str">
        <f t="shared" si="42"/>
        <v>Less than 100 Claims - lower validity</v>
      </c>
      <c r="F931" s="111" t="str">
        <f t="shared" si="43"/>
        <v>Less than 100 Claims - lower validity</v>
      </c>
      <c r="G931" s="111" t="str">
        <f t="shared" si="44"/>
        <v>More than 100 Claims  - higher validity</v>
      </c>
      <c r="H931" s="35" t="s">
        <v>3591</v>
      </c>
      <c r="I931" s="28">
        <v>88130</v>
      </c>
      <c r="J931" s="28" t="s">
        <v>79</v>
      </c>
      <c r="K931" s="28" t="s">
        <v>46</v>
      </c>
      <c r="L931" s="28">
        <v>3</v>
      </c>
      <c r="M931" s="31">
        <v>533</v>
      </c>
      <c r="N931" s="32">
        <v>0.7</v>
      </c>
      <c r="O931" s="32">
        <v>0.1</v>
      </c>
      <c r="P931" s="47">
        <v>5.5</v>
      </c>
      <c r="Q931" s="33">
        <v>350.62</v>
      </c>
      <c r="R931" s="31" t="s">
        <v>8</v>
      </c>
      <c r="S931" s="31" t="s">
        <v>8</v>
      </c>
      <c r="T931" s="31" t="s">
        <v>8</v>
      </c>
      <c r="U931" s="47"/>
      <c r="V931" s="34" t="s">
        <v>8</v>
      </c>
      <c r="W931" s="31" t="s">
        <v>8</v>
      </c>
      <c r="X931" s="31" t="s">
        <v>8</v>
      </c>
      <c r="Y931" s="44"/>
      <c r="Z931" s="13"/>
    </row>
    <row r="932" spans="1:26" ht="43.15" customHeight="1" x14ac:dyDescent="0.35">
      <c r="A932" s="29" t="s">
        <v>3593</v>
      </c>
      <c r="B932" s="28" t="s">
        <v>3546</v>
      </c>
      <c r="C932" s="28" t="s">
        <v>3504</v>
      </c>
      <c r="D932" s="30" t="s">
        <v>3594</v>
      </c>
      <c r="E932" s="111" t="str">
        <f t="shared" si="42"/>
        <v>Less than 100 Claims - lower validity</v>
      </c>
      <c r="F932" s="111" t="str">
        <f t="shared" si="43"/>
        <v>Less than 100 Claims - lower validity</v>
      </c>
      <c r="G932" s="111" t="str">
        <f t="shared" si="44"/>
        <v>More than 100 Claims  - higher validity</v>
      </c>
      <c r="H932" s="35" t="s">
        <v>3595</v>
      </c>
      <c r="I932" s="28">
        <v>88011</v>
      </c>
      <c r="J932" s="35" t="s">
        <v>472</v>
      </c>
      <c r="K932" s="28" t="s">
        <v>46</v>
      </c>
      <c r="L932" s="28">
        <v>2</v>
      </c>
      <c r="M932" s="31">
        <v>2187</v>
      </c>
      <c r="N932" s="32">
        <v>5.4</v>
      </c>
      <c r="O932" s="32">
        <v>0.8</v>
      </c>
      <c r="P932" s="47">
        <v>6.64</v>
      </c>
      <c r="Q932" s="33">
        <v>445.04</v>
      </c>
      <c r="R932" s="31">
        <v>97</v>
      </c>
      <c r="S932" s="32">
        <v>1.1000000000000001</v>
      </c>
      <c r="T932" s="32">
        <v>0.8</v>
      </c>
      <c r="U932" s="47">
        <v>1.34</v>
      </c>
      <c r="V932" s="34">
        <v>7914</v>
      </c>
      <c r="W932" s="32">
        <v>6.5</v>
      </c>
      <c r="X932" s="32">
        <v>1.6</v>
      </c>
      <c r="Y932" s="44">
        <v>3.98</v>
      </c>
      <c r="Z932" s="13"/>
    </row>
    <row r="933" spans="1:26" ht="29.1" customHeight="1" x14ac:dyDescent="0.35">
      <c r="A933" s="29" t="s">
        <v>3596</v>
      </c>
      <c r="B933" s="28" t="s">
        <v>748</v>
      </c>
      <c r="C933" s="28" t="s">
        <v>3504</v>
      </c>
      <c r="D933" s="30" t="s">
        <v>3597</v>
      </c>
      <c r="E933" s="111" t="str">
        <f t="shared" si="42"/>
        <v>Less than 100 Claims - lower validity</v>
      </c>
      <c r="F933" s="111" t="str">
        <f t="shared" si="43"/>
        <v>Less than 100 Claims - lower validity</v>
      </c>
      <c r="G933" s="111" t="str">
        <f t="shared" si="44"/>
        <v>More than 100 Claims  - higher validity</v>
      </c>
      <c r="H933" s="28" t="s">
        <v>3598</v>
      </c>
      <c r="I933" s="28">
        <v>88201</v>
      </c>
      <c r="J933" s="28" t="s">
        <v>3527</v>
      </c>
      <c r="K933" s="28" t="s">
        <v>46</v>
      </c>
      <c r="L933" s="28">
        <v>3</v>
      </c>
      <c r="M933" s="31">
        <v>628</v>
      </c>
      <c r="N933" s="32">
        <v>1.1000000000000001</v>
      </c>
      <c r="O933" s="32">
        <v>0.3</v>
      </c>
      <c r="P933" s="47">
        <v>3.3</v>
      </c>
      <c r="Q933" s="33">
        <v>212.92</v>
      </c>
      <c r="R933" s="31">
        <v>22</v>
      </c>
      <c r="S933" s="32">
        <v>0.2</v>
      </c>
      <c r="T933" s="32">
        <v>0.2</v>
      </c>
      <c r="U933" s="47">
        <v>1.24</v>
      </c>
      <c r="V933" s="34">
        <v>6944</v>
      </c>
      <c r="W933" s="32">
        <v>1.3</v>
      </c>
      <c r="X933" s="32">
        <v>0.5</v>
      </c>
      <c r="Y933" s="44">
        <v>2.63</v>
      </c>
      <c r="Z933" s="13"/>
    </row>
    <row r="934" spans="1:26" ht="43.15" customHeight="1" x14ac:dyDescent="0.35">
      <c r="A934" s="29" t="s">
        <v>3599</v>
      </c>
      <c r="B934" s="28" t="s">
        <v>3602</v>
      </c>
      <c r="C934" s="28" t="s">
        <v>3504</v>
      </c>
      <c r="D934" s="30" t="s">
        <v>3600</v>
      </c>
      <c r="E934" s="111" t="str">
        <f t="shared" si="42"/>
        <v>Less than 100 Claims - lower validity</v>
      </c>
      <c r="F934" s="111" t="str">
        <f t="shared" si="43"/>
        <v>Less than 100 Claims - lower validity</v>
      </c>
      <c r="G934" s="111" t="str">
        <f t="shared" si="44"/>
        <v>More than 100 Claims  - higher validity</v>
      </c>
      <c r="H934" s="35" t="s">
        <v>3601</v>
      </c>
      <c r="I934" s="28">
        <v>87144</v>
      </c>
      <c r="J934" s="35" t="s">
        <v>3505</v>
      </c>
      <c r="K934" s="28" t="s">
        <v>46</v>
      </c>
      <c r="L934" s="28">
        <v>3</v>
      </c>
      <c r="M934" s="31">
        <v>1959</v>
      </c>
      <c r="N934" s="32">
        <v>3.6</v>
      </c>
      <c r="O934" s="32">
        <v>1.4</v>
      </c>
      <c r="P934" s="47">
        <v>2.57</v>
      </c>
      <c r="Q934" s="33">
        <v>186.35</v>
      </c>
      <c r="R934" s="31">
        <v>98</v>
      </c>
      <c r="S934" s="32">
        <v>1.6</v>
      </c>
      <c r="T934" s="32">
        <v>1</v>
      </c>
      <c r="U934" s="47">
        <v>1.55</v>
      </c>
      <c r="V934" s="34">
        <v>9212</v>
      </c>
      <c r="W934" s="32">
        <v>5.2</v>
      </c>
      <c r="X934" s="32">
        <v>2.4</v>
      </c>
      <c r="Y934" s="44">
        <v>2.14</v>
      </c>
      <c r="Z934" s="13"/>
    </row>
    <row r="935" spans="1:26" ht="14.1" customHeight="1" x14ac:dyDescent="0.35">
      <c r="A935" s="29" t="s">
        <v>3603</v>
      </c>
      <c r="B935" s="28" t="s">
        <v>3606</v>
      </c>
      <c r="C935" s="28" t="s">
        <v>3504</v>
      </c>
      <c r="D935" s="36" t="s">
        <v>3604</v>
      </c>
      <c r="E935" s="111" t="str">
        <f t="shared" si="42"/>
        <v>Less than 100 Claims - lower validity</v>
      </c>
      <c r="F935" s="111" t="str">
        <f t="shared" si="43"/>
        <v>Less than 100 Claims - lower validity</v>
      </c>
      <c r="G935" s="111" t="str">
        <f t="shared" si="44"/>
        <v>More than 100 Claims  - higher validity</v>
      </c>
      <c r="H935" s="28" t="s">
        <v>3605</v>
      </c>
      <c r="I935" s="28">
        <v>87901</v>
      </c>
      <c r="J935" s="28" t="s">
        <v>235</v>
      </c>
      <c r="K935" s="28" t="s">
        <v>236</v>
      </c>
      <c r="L935" s="28" t="s">
        <v>140</v>
      </c>
      <c r="M935" s="31">
        <v>101</v>
      </c>
      <c r="N935" s="32">
        <v>0.1</v>
      </c>
      <c r="O935" s="32">
        <v>0</v>
      </c>
      <c r="P935" s="47">
        <v>1.65</v>
      </c>
      <c r="Q935" s="33">
        <v>205.93</v>
      </c>
      <c r="R935" s="31" t="s">
        <v>8</v>
      </c>
      <c r="S935" s="31" t="s">
        <v>8</v>
      </c>
      <c r="T935" s="31" t="s">
        <v>8</v>
      </c>
      <c r="U935" s="47"/>
      <c r="V935" s="34" t="s">
        <v>8</v>
      </c>
      <c r="W935" s="31" t="s">
        <v>8</v>
      </c>
      <c r="X935" s="31" t="s">
        <v>8</v>
      </c>
      <c r="Y935" s="44"/>
      <c r="Z935" s="13"/>
    </row>
    <row r="936" spans="1:26" ht="29.1" customHeight="1" x14ac:dyDescent="0.35">
      <c r="A936" s="29" t="s">
        <v>3607</v>
      </c>
      <c r="B936" s="28" t="s">
        <v>3610</v>
      </c>
      <c r="C936" s="28" t="s">
        <v>3504</v>
      </c>
      <c r="D936" s="30" t="s">
        <v>3608</v>
      </c>
      <c r="E936" s="111" t="str">
        <f t="shared" si="42"/>
        <v>Less than 100 Claims - lower validity</v>
      </c>
      <c r="F936" s="111" t="str">
        <f t="shared" si="43"/>
        <v>Less than 100 Claims - lower validity</v>
      </c>
      <c r="G936" s="111" t="str">
        <f t="shared" si="44"/>
        <v>More than 100 Claims  - higher validity</v>
      </c>
      <c r="H936" s="35" t="s">
        <v>3609</v>
      </c>
      <c r="I936" s="28">
        <v>87801</v>
      </c>
      <c r="J936" s="35" t="s">
        <v>3532</v>
      </c>
      <c r="K936" s="28" t="s">
        <v>236</v>
      </c>
      <c r="L936" s="28" t="s">
        <v>140</v>
      </c>
      <c r="M936" s="31">
        <v>724</v>
      </c>
      <c r="N936" s="32">
        <v>0.6</v>
      </c>
      <c r="O936" s="32">
        <v>0.4</v>
      </c>
      <c r="P936" s="47">
        <v>1.79</v>
      </c>
      <c r="Q936" s="33">
        <v>311.72000000000003</v>
      </c>
      <c r="R936" s="31">
        <v>12</v>
      </c>
      <c r="S936" s="32">
        <v>0.2</v>
      </c>
      <c r="T936" s="32">
        <v>0.1</v>
      </c>
      <c r="U936" s="47">
        <v>2.29</v>
      </c>
      <c r="V936" s="34">
        <v>17829</v>
      </c>
      <c r="W936" s="32">
        <v>0.8</v>
      </c>
      <c r="X936" s="32">
        <v>0.4</v>
      </c>
      <c r="Y936" s="44">
        <v>1.89</v>
      </c>
      <c r="Z936" s="13"/>
    </row>
    <row r="937" spans="1:26" ht="29.1" customHeight="1" x14ac:dyDescent="0.35">
      <c r="A937" s="29" t="s">
        <v>3611</v>
      </c>
      <c r="B937" s="28" t="s">
        <v>3614</v>
      </c>
      <c r="C937" s="28" t="s">
        <v>3504</v>
      </c>
      <c r="D937" s="30" t="s">
        <v>3612</v>
      </c>
      <c r="E937" s="111" t="str">
        <f t="shared" si="42"/>
        <v>Less than 100 Claims - lower validity</v>
      </c>
      <c r="F937" s="111" t="str">
        <f t="shared" si="43"/>
        <v>Less than 100 Claims - lower validity</v>
      </c>
      <c r="G937" s="111" t="str">
        <f t="shared" si="44"/>
        <v>More than 100 Claims  - higher validity</v>
      </c>
      <c r="H937" s="35" t="s">
        <v>3613</v>
      </c>
      <c r="I937" s="28">
        <v>88401</v>
      </c>
      <c r="J937" s="35" t="s">
        <v>3532</v>
      </c>
      <c r="K937" s="28" t="s">
        <v>236</v>
      </c>
      <c r="L937" s="28" t="s">
        <v>140</v>
      </c>
      <c r="M937" s="31">
        <v>264</v>
      </c>
      <c r="N937" s="32">
        <v>0.2</v>
      </c>
      <c r="O937" s="32">
        <v>0.2</v>
      </c>
      <c r="P937" s="47">
        <v>1.1599999999999999</v>
      </c>
      <c r="Q937" s="33">
        <v>364.24</v>
      </c>
      <c r="R937" s="31" t="s">
        <v>8</v>
      </c>
      <c r="S937" s="31" t="s">
        <v>8</v>
      </c>
      <c r="T937" s="31" t="s">
        <v>8</v>
      </c>
      <c r="U937" s="47"/>
      <c r="V937" s="34" t="s">
        <v>8</v>
      </c>
      <c r="W937" s="31" t="s">
        <v>8</v>
      </c>
      <c r="X937" s="31" t="s">
        <v>8</v>
      </c>
      <c r="Y937" s="44"/>
      <c r="Z937" s="13"/>
    </row>
    <row r="938" spans="1:26" ht="29.1" customHeight="1" x14ac:dyDescent="0.35">
      <c r="A938" s="29" t="s">
        <v>3615</v>
      </c>
      <c r="B938" s="28" t="s">
        <v>3618</v>
      </c>
      <c r="C938" s="28" t="s">
        <v>3504</v>
      </c>
      <c r="D938" s="30" t="s">
        <v>3616</v>
      </c>
      <c r="E938" s="111" t="str">
        <f t="shared" si="42"/>
        <v>Less than 100 Claims - lower validity</v>
      </c>
      <c r="F938" s="111" t="str">
        <f t="shared" si="43"/>
        <v>Less than 100 Claims - lower validity</v>
      </c>
      <c r="G938" s="111" t="str">
        <f t="shared" si="44"/>
        <v>More than 100 Claims  - higher validity</v>
      </c>
      <c r="H938" s="28" t="s">
        <v>3617</v>
      </c>
      <c r="I938" s="28">
        <v>88345</v>
      </c>
      <c r="J938" s="35" t="s">
        <v>3532</v>
      </c>
      <c r="K938" s="28" t="s">
        <v>236</v>
      </c>
      <c r="L938" s="28">
        <v>5</v>
      </c>
      <c r="M938" s="31">
        <v>529</v>
      </c>
      <c r="N938" s="32">
        <v>0.5</v>
      </c>
      <c r="O938" s="32">
        <v>0.2</v>
      </c>
      <c r="P938" s="47">
        <v>2.2599999999999998</v>
      </c>
      <c r="Q938" s="33">
        <v>353.1</v>
      </c>
      <c r="R938" s="31">
        <v>20</v>
      </c>
      <c r="S938" s="32">
        <v>0.2</v>
      </c>
      <c r="T938" s="32">
        <v>0.1</v>
      </c>
      <c r="U938" s="47">
        <v>1.64</v>
      </c>
      <c r="V938" s="34">
        <v>13027</v>
      </c>
      <c r="W938" s="32">
        <v>0.8</v>
      </c>
      <c r="X938" s="32">
        <v>0.4</v>
      </c>
      <c r="Y938" s="44">
        <v>2.02</v>
      </c>
      <c r="Z938" s="13"/>
    </row>
    <row r="939" spans="1:26" ht="29.1" customHeight="1" x14ac:dyDescent="0.35">
      <c r="A939" s="29" t="s">
        <v>3619</v>
      </c>
      <c r="B939" s="28" t="s">
        <v>3622</v>
      </c>
      <c r="C939" s="28" t="s">
        <v>3504</v>
      </c>
      <c r="D939" s="30" t="s">
        <v>3620</v>
      </c>
      <c r="E939" s="111" t="str">
        <f t="shared" si="42"/>
        <v>Less than 100 Claims - lower validity</v>
      </c>
      <c r="F939" s="111" t="str">
        <f t="shared" si="43"/>
        <v>Less than 100 Claims - lower validity</v>
      </c>
      <c r="G939" s="111" t="str">
        <f t="shared" si="44"/>
        <v>More than 100 Claims  - higher validity</v>
      </c>
      <c r="H939" s="28" t="s">
        <v>3621</v>
      </c>
      <c r="I939" s="28">
        <v>87740</v>
      </c>
      <c r="J939" s="28" t="s">
        <v>235</v>
      </c>
      <c r="K939" s="28" t="s">
        <v>236</v>
      </c>
      <c r="L939" s="28">
        <v>3</v>
      </c>
      <c r="M939" s="31">
        <v>544</v>
      </c>
      <c r="N939" s="32">
        <v>0.4</v>
      </c>
      <c r="O939" s="32">
        <v>0.3</v>
      </c>
      <c r="P939" s="47">
        <v>1.34</v>
      </c>
      <c r="Q939" s="33">
        <v>235.82</v>
      </c>
      <c r="R939" s="31">
        <v>13</v>
      </c>
      <c r="S939" s="32">
        <v>0.1</v>
      </c>
      <c r="T939" s="32">
        <v>0.1</v>
      </c>
      <c r="U939" s="47">
        <v>0.66</v>
      </c>
      <c r="V939" s="34">
        <v>8168</v>
      </c>
      <c r="W939" s="32">
        <v>0.5</v>
      </c>
      <c r="X939" s="32">
        <v>0.4</v>
      </c>
      <c r="Y939" s="44">
        <v>1.1200000000000001</v>
      </c>
      <c r="Z939" s="13"/>
    </row>
    <row r="940" spans="1:26" ht="29.1" customHeight="1" x14ac:dyDescent="0.35">
      <c r="A940" s="29" t="s">
        <v>3623</v>
      </c>
      <c r="B940" s="28" t="s">
        <v>3626</v>
      </c>
      <c r="C940" s="28" t="s">
        <v>3504</v>
      </c>
      <c r="D940" s="30" t="s">
        <v>3624</v>
      </c>
      <c r="E940" s="111" t="str">
        <f t="shared" si="42"/>
        <v>Less than 100 Claims - lower validity</v>
      </c>
      <c r="F940" s="111" t="str">
        <f t="shared" si="43"/>
        <v>Less than 100 Claims - lower validity</v>
      </c>
      <c r="G940" s="111" t="str">
        <f t="shared" si="44"/>
        <v>More than 100 Claims  - higher validity</v>
      </c>
      <c r="H940" s="35" t="s">
        <v>3625</v>
      </c>
      <c r="I940" s="28">
        <v>87020</v>
      </c>
      <c r="J940" s="28" t="s">
        <v>61</v>
      </c>
      <c r="K940" s="28" t="s">
        <v>236</v>
      </c>
      <c r="L940" s="28">
        <v>3</v>
      </c>
      <c r="M940" s="31">
        <v>168</v>
      </c>
      <c r="N940" s="32">
        <v>0.3</v>
      </c>
      <c r="O940" s="32">
        <v>0.1</v>
      </c>
      <c r="P940" s="47">
        <v>2.56</v>
      </c>
      <c r="Q940" s="33">
        <v>363.09</v>
      </c>
      <c r="R940" s="31" t="s">
        <v>8</v>
      </c>
      <c r="S940" s="31" t="s">
        <v>8</v>
      </c>
      <c r="T940" s="31" t="s">
        <v>8</v>
      </c>
      <c r="U940" s="47"/>
      <c r="V940" s="34" t="s">
        <v>8</v>
      </c>
      <c r="W940" s="31" t="s">
        <v>8</v>
      </c>
      <c r="X940" s="31" t="s">
        <v>8</v>
      </c>
      <c r="Y940" s="44"/>
      <c r="Z940" s="13"/>
    </row>
    <row r="941" spans="1:26" ht="29.1" customHeight="1" x14ac:dyDescent="0.35">
      <c r="A941" s="29" t="s">
        <v>3627</v>
      </c>
      <c r="B941" s="28" t="s">
        <v>3630</v>
      </c>
      <c r="C941" s="28" t="s">
        <v>3631</v>
      </c>
      <c r="D941" s="36" t="s">
        <v>3628</v>
      </c>
      <c r="E941" s="111" t="str">
        <f t="shared" si="42"/>
        <v>More than 100 Claims  - higher validity</v>
      </c>
      <c r="F941" s="111" t="str">
        <f t="shared" si="43"/>
        <v>More than 100 Claims  - higher validity</v>
      </c>
      <c r="G941" s="111" t="str">
        <f t="shared" si="44"/>
        <v>More than 100 Claims  - higher validity</v>
      </c>
      <c r="H941" s="35" t="s">
        <v>3629</v>
      </c>
      <c r="I941" s="28">
        <v>14210</v>
      </c>
      <c r="J941" s="28" t="s">
        <v>79</v>
      </c>
      <c r="K941" s="28" t="s">
        <v>46</v>
      </c>
      <c r="L941" s="28">
        <v>2</v>
      </c>
      <c r="M941" s="31">
        <v>3793</v>
      </c>
      <c r="N941" s="32">
        <v>3.5</v>
      </c>
      <c r="O941" s="32">
        <v>2.2999999999999998</v>
      </c>
      <c r="P941" s="47">
        <v>1.5</v>
      </c>
      <c r="Q941" s="33">
        <v>109.89</v>
      </c>
      <c r="R941" s="31">
        <v>362</v>
      </c>
      <c r="S941" s="32">
        <v>7.1</v>
      </c>
      <c r="T941" s="32">
        <v>4.2</v>
      </c>
      <c r="U941" s="47">
        <v>1.69</v>
      </c>
      <c r="V941" s="34">
        <v>13703</v>
      </c>
      <c r="W941" s="32">
        <v>10.6</v>
      </c>
      <c r="X941" s="32">
        <v>6.6</v>
      </c>
      <c r="Y941" s="44">
        <v>1.62</v>
      </c>
      <c r="Z941" s="13"/>
    </row>
    <row r="942" spans="1:26" ht="29.1" customHeight="1" x14ac:dyDescent="0.35">
      <c r="A942" s="29" t="s">
        <v>3632</v>
      </c>
      <c r="B942" s="28" t="s">
        <v>1440</v>
      </c>
      <c r="C942" s="28" t="s">
        <v>3631</v>
      </c>
      <c r="D942" s="30" t="s">
        <v>3633</v>
      </c>
      <c r="E942" s="111" t="str">
        <f t="shared" si="42"/>
        <v>Less than 100 Claims - lower validity</v>
      </c>
      <c r="F942" s="111" t="str">
        <f t="shared" si="43"/>
        <v>Less than 100 Claims - lower validity</v>
      </c>
      <c r="G942" s="111" t="str">
        <f t="shared" si="44"/>
        <v>Less than 100 Claims - lower validity</v>
      </c>
      <c r="H942" s="35" t="s">
        <v>3634</v>
      </c>
      <c r="I942" s="28">
        <v>14569</v>
      </c>
      <c r="J942" s="28" t="s">
        <v>79</v>
      </c>
      <c r="K942" s="28" t="s">
        <v>46</v>
      </c>
      <c r="L942" s="28">
        <v>2</v>
      </c>
      <c r="M942" s="31">
        <v>41</v>
      </c>
      <c r="N942" s="32">
        <v>0</v>
      </c>
      <c r="O942" s="32">
        <v>0</v>
      </c>
      <c r="P942" s="47">
        <v>0.81</v>
      </c>
      <c r="Q942" s="33">
        <v>64.61</v>
      </c>
      <c r="R942" s="31" t="s">
        <v>8</v>
      </c>
      <c r="S942" s="31" t="s">
        <v>8</v>
      </c>
      <c r="T942" s="31" t="s">
        <v>8</v>
      </c>
      <c r="U942" s="47"/>
      <c r="V942" s="34" t="s">
        <v>8</v>
      </c>
      <c r="W942" s="31" t="s">
        <v>8</v>
      </c>
      <c r="X942" s="31" t="s">
        <v>8</v>
      </c>
      <c r="Y942" s="44"/>
      <c r="Z942" s="13"/>
    </row>
    <row r="943" spans="1:26" ht="29.1" customHeight="1" x14ac:dyDescent="0.35">
      <c r="A943" s="29" t="s">
        <v>3635</v>
      </c>
      <c r="B943" s="28" t="s">
        <v>3638</v>
      </c>
      <c r="C943" s="28" t="s">
        <v>3631</v>
      </c>
      <c r="D943" s="36" t="s">
        <v>3636</v>
      </c>
      <c r="E943" s="111" t="str">
        <f t="shared" si="42"/>
        <v>Less than 100 Claims - lower validity</v>
      </c>
      <c r="F943" s="111" t="str">
        <f t="shared" si="43"/>
        <v>Less than 100 Claims - lower validity</v>
      </c>
      <c r="G943" s="111" t="str">
        <f t="shared" si="44"/>
        <v>Less than 100 Claims - lower validity</v>
      </c>
      <c r="H943" s="35" t="s">
        <v>3637</v>
      </c>
      <c r="I943" s="28">
        <v>10029</v>
      </c>
      <c r="J943" s="35" t="s">
        <v>3639</v>
      </c>
      <c r="K943" s="28" t="s">
        <v>46</v>
      </c>
      <c r="L943" s="28">
        <v>3</v>
      </c>
      <c r="M943" s="31">
        <v>43</v>
      </c>
      <c r="N943" s="32">
        <v>0.1</v>
      </c>
      <c r="O943" s="32">
        <v>0</v>
      </c>
      <c r="P943" s="47">
        <v>1.52</v>
      </c>
      <c r="Q943" s="33">
        <v>123.55</v>
      </c>
      <c r="R943" s="31" t="s">
        <v>8</v>
      </c>
      <c r="S943" s="31" t="s">
        <v>8</v>
      </c>
      <c r="T943" s="31" t="s">
        <v>8</v>
      </c>
      <c r="U943" s="47"/>
      <c r="V943" s="34" t="s">
        <v>8</v>
      </c>
      <c r="W943" s="31" t="s">
        <v>8</v>
      </c>
      <c r="X943" s="31" t="s">
        <v>8</v>
      </c>
      <c r="Y943" s="44"/>
      <c r="Z943" s="13"/>
    </row>
    <row r="944" spans="1:26" ht="29.1" customHeight="1" x14ac:dyDescent="0.35">
      <c r="A944" s="29" t="s">
        <v>3640</v>
      </c>
      <c r="B944" s="28" t="s">
        <v>3643</v>
      </c>
      <c r="C944" s="28" t="s">
        <v>3631</v>
      </c>
      <c r="D944" s="30" t="s">
        <v>3641</v>
      </c>
      <c r="E944" s="111" t="str">
        <f t="shared" si="42"/>
        <v>Less than 100 Claims - lower validity</v>
      </c>
      <c r="F944" s="111" t="str">
        <f t="shared" si="43"/>
        <v>Less than 100 Claims - lower validity</v>
      </c>
      <c r="G944" s="111" t="str">
        <f t="shared" si="44"/>
        <v>More than 100 Claims  - higher validity</v>
      </c>
      <c r="H944" s="35" t="s">
        <v>3642</v>
      </c>
      <c r="I944" s="28">
        <v>14513</v>
      </c>
      <c r="J944" s="35" t="s">
        <v>3644</v>
      </c>
      <c r="K944" s="28" t="s">
        <v>46</v>
      </c>
      <c r="L944" s="28">
        <v>2</v>
      </c>
      <c r="M944" s="31">
        <v>120</v>
      </c>
      <c r="N944" s="32">
        <v>0.1</v>
      </c>
      <c r="O944" s="32">
        <v>0</v>
      </c>
      <c r="P944" s="47">
        <v>1.97</v>
      </c>
      <c r="Q944" s="33">
        <v>133.97999999999999</v>
      </c>
      <c r="R944" s="31" t="s">
        <v>8</v>
      </c>
      <c r="S944" s="31" t="s">
        <v>8</v>
      </c>
      <c r="T944" s="31" t="s">
        <v>8</v>
      </c>
      <c r="U944" s="47"/>
      <c r="V944" s="34" t="s">
        <v>8</v>
      </c>
      <c r="W944" s="31" t="s">
        <v>8</v>
      </c>
      <c r="X944" s="31" t="s">
        <v>8</v>
      </c>
      <c r="Y944" s="44"/>
      <c r="Z944" s="13"/>
    </row>
    <row r="945" spans="1:26" ht="29.1" customHeight="1" x14ac:dyDescent="0.35">
      <c r="A945" s="29" t="s">
        <v>3645</v>
      </c>
      <c r="B945" s="28" t="s">
        <v>3638</v>
      </c>
      <c r="C945" s="28" t="s">
        <v>3631</v>
      </c>
      <c r="D945" s="36" t="s">
        <v>3646</v>
      </c>
      <c r="E945" s="111" t="str">
        <f t="shared" si="42"/>
        <v>Less than 100 Claims - lower validity</v>
      </c>
      <c r="F945" s="111" t="str">
        <f t="shared" si="43"/>
        <v>Less than 100 Claims - lower validity</v>
      </c>
      <c r="G945" s="111" t="str">
        <f t="shared" si="44"/>
        <v>Less than 100 Claims - lower validity</v>
      </c>
      <c r="H945" s="28" t="s">
        <v>3647</v>
      </c>
      <c r="I945" s="28">
        <v>10019</v>
      </c>
      <c r="J945" s="35" t="s">
        <v>3639</v>
      </c>
      <c r="K945" s="28" t="s">
        <v>46</v>
      </c>
      <c r="L945" s="28">
        <v>3</v>
      </c>
      <c r="M945" s="31">
        <v>16</v>
      </c>
      <c r="N945" s="32">
        <v>0</v>
      </c>
      <c r="O945" s="32">
        <v>0</v>
      </c>
      <c r="P945" s="47">
        <v>2.44</v>
      </c>
      <c r="Q945" s="33">
        <v>215.57</v>
      </c>
      <c r="R945" s="31" t="s">
        <v>8</v>
      </c>
      <c r="S945" s="31" t="s">
        <v>8</v>
      </c>
      <c r="T945" s="31" t="s">
        <v>8</v>
      </c>
      <c r="U945" s="47"/>
      <c r="V945" s="34" t="s">
        <v>8</v>
      </c>
      <c r="W945" s="31" t="s">
        <v>8</v>
      </c>
      <c r="X945" s="31" t="s">
        <v>8</v>
      </c>
      <c r="Y945" s="44"/>
      <c r="Z945" s="13"/>
    </row>
    <row r="946" spans="1:26" ht="29.1" customHeight="1" x14ac:dyDescent="0.35">
      <c r="A946" s="29" t="s">
        <v>3648</v>
      </c>
      <c r="B946" s="28" t="s">
        <v>596</v>
      </c>
      <c r="C946" s="28" t="s">
        <v>3631</v>
      </c>
      <c r="D946" s="36" t="s">
        <v>3293</v>
      </c>
      <c r="E946" s="111" t="str">
        <f t="shared" si="42"/>
        <v>Less than 100 Claims - lower validity</v>
      </c>
      <c r="F946" s="111" t="str">
        <f t="shared" si="43"/>
        <v>Less than 100 Claims - lower validity</v>
      </c>
      <c r="G946" s="111" t="str">
        <f t="shared" si="44"/>
        <v>Less than 100 Claims - lower validity</v>
      </c>
      <c r="H946" s="35" t="s">
        <v>3649</v>
      </c>
      <c r="I946" s="28">
        <v>12208</v>
      </c>
      <c r="J946" s="28" t="s">
        <v>429</v>
      </c>
      <c r="K946" s="28" t="s">
        <v>46</v>
      </c>
      <c r="L946" s="28">
        <v>3</v>
      </c>
      <c r="M946" s="31">
        <v>38</v>
      </c>
      <c r="N946" s="32">
        <v>0</v>
      </c>
      <c r="O946" s="32">
        <v>0</v>
      </c>
      <c r="P946" s="47">
        <v>2.0299999999999998</v>
      </c>
      <c r="Q946" s="33">
        <v>141.13</v>
      </c>
      <c r="R946" s="31" t="s">
        <v>8</v>
      </c>
      <c r="S946" s="31" t="s">
        <v>8</v>
      </c>
      <c r="T946" s="31" t="s">
        <v>8</v>
      </c>
      <c r="U946" s="47"/>
      <c r="V946" s="34" t="s">
        <v>8</v>
      </c>
      <c r="W946" s="31" t="s">
        <v>8</v>
      </c>
      <c r="X946" s="31" t="s">
        <v>8</v>
      </c>
      <c r="Y946" s="44"/>
      <c r="Z946" s="13"/>
    </row>
    <row r="947" spans="1:26" ht="29.1" customHeight="1" x14ac:dyDescent="0.35">
      <c r="A947" s="29" t="s">
        <v>3650</v>
      </c>
      <c r="B947" s="28" t="s">
        <v>3653</v>
      </c>
      <c r="C947" s="28" t="s">
        <v>3631</v>
      </c>
      <c r="D947" s="30" t="s">
        <v>3651</v>
      </c>
      <c r="E947" s="111" t="str">
        <f t="shared" si="42"/>
        <v>Less than 100 Claims - lower validity</v>
      </c>
      <c r="F947" s="111" t="str">
        <f t="shared" si="43"/>
        <v>Less than 100 Claims - lower validity</v>
      </c>
      <c r="G947" s="111" t="str">
        <f t="shared" si="44"/>
        <v>More than 100 Claims  - higher validity</v>
      </c>
      <c r="H947" s="28" t="s">
        <v>3652</v>
      </c>
      <c r="I947" s="28">
        <v>14302</v>
      </c>
      <c r="J947" s="28" t="s">
        <v>79</v>
      </c>
      <c r="K947" s="28" t="s">
        <v>46</v>
      </c>
      <c r="L947" s="28">
        <v>2</v>
      </c>
      <c r="M947" s="31">
        <v>638</v>
      </c>
      <c r="N947" s="32">
        <v>0.3</v>
      </c>
      <c r="O947" s="32">
        <v>0.2</v>
      </c>
      <c r="P947" s="47">
        <v>1.27</v>
      </c>
      <c r="Q947" s="33">
        <v>93.4</v>
      </c>
      <c r="R947" s="31">
        <v>35</v>
      </c>
      <c r="S947" s="32">
        <v>0.3</v>
      </c>
      <c r="T947" s="32">
        <v>0.3</v>
      </c>
      <c r="U947" s="47">
        <v>0.92</v>
      </c>
      <c r="V947" s="34">
        <v>6576</v>
      </c>
      <c r="W947" s="32">
        <v>0.5</v>
      </c>
      <c r="X947" s="32">
        <v>0.5</v>
      </c>
      <c r="Y947" s="44">
        <v>1.08</v>
      </c>
      <c r="Z947" s="13"/>
    </row>
    <row r="948" spans="1:26" ht="29.1" customHeight="1" x14ac:dyDescent="0.35">
      <c r="A948" s="29" t="s">
        <v>3654</v>
      </c>
      <c r="B948" s="28" t="s">
        <v>3657</v>
      </c>
      <c r="C948" s="28" t="s">
        <v>3631</v>
      </c>
      <c r="D948" s="30" t="s">
        <v>3655</v>
      </c>
      <c r="E948" s="111" t="str">
        <f t="shared" si="42"/>
        <v>Less than 100 Claims - lower validity</v>
      </c>
      <c r="F948" s="111" t="str">
        <f t="shared" si="43"/>
        <v>Less than 100 Claims - lower validity</v>
      </c>
      <c r="G948" s="111" t="str">
        <f t="shared" si="44"/>
        <v>More than 100 Claims  - higher validity</v>
      </c>
      <c r="H948" s="28" t="s">
        <v>3656</v>
      </c>
      <c r="I948" s="28">
        <v>14020</v>
      </c>
      <c r="J948" s="35" t="s">
        <v>3644</v>
      </c>
      <c r="K948" s="28" t="s">
        <v>46</v>
      </c>
      <c r="L948" s="28">
        <v>3</v>
      </c>
      <c r="M948" s="31">
        <v>339</v>
      </c>
      <c r="N948" s="32">
        <v>0.2</v>
      </c>
      <c r="O948" s="32">
        <v>0.1</v>
      </c>
      <c r="P948" s="47">
        <v>1.91</v>
      </c>
      <c r="Q948" s="33">
        <v>126.64</v>
      </c>
      <c r="R948" s="31">
        <v>15</v>
      </c>
      <c r="S948" s="32">
        <v>0.1</v>
      </c>
      <c r="T948" s="32">
        <v>0.1</v>
      </c>
      <c r="U948" s="47">
        <v>1.35</v>
      </c>
      <c r="V948" s="34">
        <v>8874</v>
      </c>
      <c r="W948" s="32">
        <v>0.3</v>
      </c>
      <c r="X948" s="32">
        <v>0.2</v>
      </c>
      <c r="Y948" s="44">
        <v>1.7</v>
      </c>
      <c r="Z948" s="13"/>
    </row>
    <row r="949" spans="1:26" ht="29.1" customHeight="1" x14ac:dyDescent="0.35">
      <c r="A949" s="29" t="s">
        <v>3658</v>
      </c>
      <c r="B949" s="28" t="s">
        <v>3661</v>
      </c>
      <c r="C949" s="28" t="s">
        <v>3631</v>
      </c>
      <c r="D949" s="30" t="s">
        <v>3659</v>
      </c>
      <c r="E949" s="111" t="str">
        <f t="shared" si="42"/>
        <v>Less than 100 Claims - lower validity</v>
      </c>
      <c r="F949" s="111" t="str">
        <f t="shared" si="43"/>
        <v>Less than 100 Claims - lower validity</v>
      </c>
      <c r="G949" s="111" t="str">
        <f t="shared" si="44"/>
        <v>More than 100 Claims  - higher validity</v>
      </c>
      <c r="H949" s="28" t="s">
        <v>3660</v>
      </c>
      <c r="I949" s="28">
        <v>14424</v>
      </c>
      <c r="J949" s="35" t="s">
        <v>3662</v>
      </c>
      <c r="K949" s="28" t="s">
        <v>46</v>
      </c>
      <c r="L949" s="28">
        <v>2</v>
      </c>
      <c r="M949" s="31">
        <v>170</v>
      </c>
      <c r="N949" s="32">
        <v>0.1</v>
      </c>
      <c r="O949" s="32">
        <v>0.1</v>
      </c>
      <c r="P949" s="47">
        <v>1.72</v>
      </c>
      <c r="Q949" s="33">
        <v>110.49</v>
      </c>
      <c r="R949" s="31" t="s">
        <v>8</v>
      </c>
      <c r="S949" s="31" t="s">
        <v>8</v>
      </c>
      <c r="T949" s="31" t="s">
        <v>8</v>
      </c>
      <c r="U949" s="47"/>
      <c r="V949" s="34" t="s">
        <v>8</v>
      </c>
      <c r="W949" s="31" t="s">
        <v>8</v>
      </c>
      <c r="X949" s="31" t="s">
        <v>8</v>
      </c>
      <c r="Y949" s="44"/>
      <c r="Z949" s="13"/>
    </row>
    <row r="950" spans="1:26" ht="29.1" customHeight="1" x14ac:dyDescent="0.35">
      <c r="A950" s="29" t="s">
        <v>3663</v>
      </c>
      <c r="B950" s="28" t="s">
        <v>3630</v>
      </c>
      <c r="C950" s="28" t="s">
        <v>3631</v>
      </c>
      <c r="D950" s="30" t="s">
        <v>3664</v>
      </c>
      <c r="E950" s="111" t="str">
        <f t="shared" si="42"/>
        <v>More than 100 Claims  - higher validity</v>
      </c>
      <c r="F950" s="111" t="str">
        <f t="shared" si="43"/>
        <v>More than 100 Claims  - higher validity</v>
      </c>
      <c r="G950" s="111" t="str">
        <f t="shared" si="44"/>
        <v>More than 100 Claims  - higher validity</v>
      </c>
      <c r="H950" s="28" t="s">
        <v>3665</v>
      </c>
      <c r="I950" s="28">
        <v>14214</v>
      </c>
      <c r="J950" s="35" t="s">
        <v>3666</v>
      </c>
      <c r="K950" s="28" t="s">
        <v>46</v>
      </c>
      <c r="L950" s="28">
        <v>2</v>
      </c>
      <c r="M950" s="31">
        <v>1386</v>
      </c>
      <c r="N950" s="32">
        <v>1</v>
      </c>
      <c r="O950" s="32">
        <v>0.7</v>
      </c>
      <c r="P950" s="47">
        <v>1.46</v>
      </c>
      <c r="Q950" s="33">
        <v>105.12</v>
      </c>
      <c r="R950" s="31">
        <v>146</v>
      </c>
      <c r="S950" s="32">
        <v>3</v>
      </c>
      <c r="T950" s="32">
        <v>1.4</v>
      </c>
      <c r="U950" s="47">
        <v>2.1800000000000002</v>
      </c>
      <c r="V950" s="34">
        <v>15486</v>
      </c>
      <c r="W950" s="32">
        <v>4</v>
      </c>
      <c r="X950" s="32">
        <v>2.1</v>
      </c>
      <c r="Y950" s="44">
        <v>1.94</v>
      </c>
      <c r="Z950" s="13"/>
    </row>
    <row r="951" spans="1:26" ht="29.1" customHeight="1" x14ac:dyDescent="0.35">
      <c r="A951" s="29" t="s">
        <v>3667</v>
      </c>
      <c r="B951" s="28" t="s">
        <v>3670</v>
      </c>
      <c r="C951" s="28" t="s">
        <v>3631</v>
      </c>
      <c r="D951" s="30" t="s">
        <v>3668</v>
      </c>
      <c r="E951" s="111" t="str">
        <f t="shared" si="42"/>
        <v>Less than 100 Claims - lower validity</v>
      </c>
      <c r="F951" s="111" t="str">
        <f t="shared" si="43"/>
        <v>Less than 100 Claims - lower validity</v>
      </c>
      <c r="G951" s="111" t="str">
        <f t="shared" si="44"/>
        <v>Less than 100 Claims - lower validity</v>
      </c>
      <c r="H951" s="28" t="s">
        <v>3669</v>
      </c>
      <c r="I951" s="28">
        <v>12953</v>
      </c>
      <c r="J951" s="28" t="s">
        <v>79</v>
      </c>
      <c r="K951" s="28" t="s">
        <v>46</v>
      </c>
      <c r="L951" s="28">
        <v>2</v>
      </c>
      <c r="M951" s="31">
        <v>19</v>
      </c>
      <c r="N951" s="32">
        <v>0</v>
      </c>
      <c r="O951" s="32">
        <v>0</v>
      </c>
      <c r="P951" s="47">
        <v>2.96</v>
      </c>
      <c r="Q951" s="33">
        <v>210.05</v>
      </c>
      <c r="R951" s="31" t="s">
        <v>8</v>
      </c>
      <c r="S951" s="31" t="s">
        <v>8</v>
      </c>
      <c r="T951" s="31" t="s">
        <v>8</v>
      </c>
      <c r="U951" s="47"/>
      <c r="V951" s="34" t="s">
        <v>8</v>
      </c>
      <c r="W951" s="31" t="s">
        <v>8</v>
      </c>
      <c r="X951" s="31" t="s">
        <v>8</v>
      </c>
      <c r="Y951" s="44"/>
      <c r="Z951" s="13"/>
    </row>
    <row r="952" spans="1:26" ht="29.1" customHeight="1" x14ac:dyDescent="0.35">
      <c r="A952" s="29" t="s">
        <v>3671</v>
      </c>
      <c r="B952" s="28" t="s">
        <v>3638</v>
      </c>
      <c r="C952" s="28" t="s">
        <v>3631</v>
      </c>
      <c r="D952" s="30" t="s">
        <v>3672</v>
      </c>
      <c r="E952" s="111" t="str">
        <f t="shared" si="42"/>
        <v>Less than 100 Claims - lower validity</v>
      </c>
      <c r="F952" s="111" t="str">
        <f t="shared" si="43"/>
        <v>Less than 100 Claims - lower validity</v>
      </c>
      <c r="G952" s="111" t="str">
        <f t="shared" si="44"/>
        <v>Less than 100 Claims - lower validity</v>
      </c>
      <c r="H952" s="28" t="s">
        <v>3673</v>
      </c>
      <c r="I952" s="28">
        <v>10065</v>
      </c>
      <c r="J952" s="28" t="s">
        <v>3674</v>
      </c>
      <c r="K952" s="28" t="s">
        <v>46</v>
      </c>
      <c r="L952" s="28">
        <v>4</v>
      </c>
      <c r="M952" s="31">
        <v>96</v>
      </c>
      <c r="N952" s="32">
        <v>0.1</v>
      </c>
      <c r="O952" s="32">
        <v>0</v>
      </c>
      <c r="P952" s="47">
        <v>3.1</v>
      </c>
      <c r="Q952" s="33">
        <v>247.71</v>
      </c>
      <c r="R952" s="31">
        <v>26</v>
      </c>
      <c r="S952" s="32">
        <v>0.8</v>
      </c>
      <c r="T952" s="32">
        <v>0.4</v>
      </c>
      <c r="U952" s="47">
        <v>1.85</v>
      </c>
      <c r="V952" s="34">
        <v>20828</v>
      </c>
      <c r="W952" s="32">
        <v>0.9</v>
      </c>
      <c r="X952" s="32">
        <v>0.5</v>
      </c>
      <c r="Y952" s="44">
        <v>1.98</v>
      </c>
      <c r="Z952" s="13"/>
    </row>
    <row r="953" spans="1:26" ht="29.1" customHeight="1" x14ac:dyDescent="0.35">
      <c r="A953" s="29" t="s">
        <v>3675</v>
      </c>
      <c r="B953" s="28" t="s">
        <v>3678</v>
      </c>
      <c r="C953" s="28" t="s">
        <v>3631</v>
      </c>
      <c r="D953" s="30" t="s">
        <v>3676</v>
      </c>
      <c r="E953" s="111" t="str">
        <f t="shared" si="42"/>
        <v>Less than 100 Claims - lower validity</v>
      </c>
      <c r="F953" s="111" t="str">
        <f t="shared" si="43"/>
        <v>Less than 100 Claims - lower validity</v>
      </c>
      <c r="G953" s="111" t="str">
        <f t="shared" si="44"/>
        <v>More than 100 Claims  - higher validity</v>
      </c>
      <c r="H953" s="35" t="s">
        <v>3677</v>
      </c>
      <c r="I953" s="28">
        <v>14217</v>
      </c>
      <c r="J953" s="35" t="s">
        <v>3666</v>
      </c>
      <c r="K953" s="28" t="s">
        <v>46</v>
      </c>
      <c r="L953" s="28">
        <v>4</v>
      </c>
      <c r="M953" s="31">
        <v>1027</v>
      </c>
      <c r="N953" s="32">
        <v>0.6</v>
      </c>
      <c r="O953" s="32">
        <v>0.4</v>
      </c>
      <c r="P953" s="47">
        <v>1.48</v>
      </c>
      <c r="Q953" s="33">
        <v>109.54</v>
      </c>
      <c r="R953" s="31">
        <v>56</v>
      </c>
      <c r="S953" s="32">
        <v>1.7</v>
      </c>
      <c r="T953" s="32">
        <v>0.7</v>
      </c>
      <c r="U953" s="47">
        <v>2.33</v>
      </c>
      <c r="V953" s="34">
        <v>14596</v>
      </c>
      <c r="W953" s="32">
        <v>2.4</v>
      </c>
      <c r="X953" s="32">
        <v>1.2</v>
      </c>
      <c r="Y953" s="44">
        <v>2.02</v>
      </c>
      <c r="Z953" s="13"/>
    </row>
    <row r="954" spans="1:26" ht="29.1" customHeight="1" x14ac:dyDescent="0.35">
      <c r="A954" s="29" t="s">
        <v>3679</v>
      </c>
      <c r="B954" s="28" t="s">
        <v>3682</v>
      </c>
      <c r="C954" s="28" t="s">
        <v>3631</v>
      </c>
      <c r="D954" s="30" t="s">
        <v>3680</v>
      </c>
      <c r="E954" s="111" t="str">
        <f t="shared" si="42"/>
        <v>Less than 100 Claims - lower validity</v>
      </c>
      <c r="F954" s="111" t="str">
        <f t="shared" si="43"/>
        <v>Less than 100 Claims - lower validity</v>
      </c>
      <c r="G954" s="111" t="str">
        <f t="shared" si="44"/>
        <v>Less than 100 Claims - lower validity</v>
      </c>
      <c r="H954" s="28" t="s">
        <v>3681</v>
      </c>
      <c r="I954" s="28">
        <v>14760</v>
      </c>
      <c r="J954" s="35" t="s">
        <v>3683</v>
      </c>
      <c r="K954" s="28" t="s">
        <v>46</v>
      </c>
      <c r="L954" s="28">
        <v>2</v>
      </c>
      <c r="M954" s="31">
        <v>28</v>
      </c>
      <c r="N954" s="32">
        <v>0</v>
      </c>
      <c r="O954" s="32">
        <v>0</v>
      </c>
      <c r="P954" s="47">
        <v>2.48</v>
      </c>
      <c r="Q954" s="33">
        <v>167.16</v>
      </c>
      <c r="R954" s="31" t="s">
        <v>8</v>
      </c>
      <c r="S954" s="31" t="s">
        <v>8</v>
      </c>
      <c r="T954" s="31" t="s">
        <v>8</v>
      </c>
      <c r="U954" s="47"/>
      <c r="V954" s="34" t="s">
        <v>8</v>
      </c>
      <c r="W954" s="31" t="s">
        <v>8</v>
      </c>
      <c r="X954" s="31" t="s">
        <v>8</v>
      </c>
      <c r="Y954" s="44"/>
      <c r="Z954" s="13"/>
    </row>
    <row r="955" spans="1:26" ht="29.1" customHeight="1" x14ac:dyDescent="0.35">
      <c r="A955" s="29" t="s">
        <v>3684</v>
      </c>
      <c r="B955" s="28" t="s">
        <v>3687</v>
      </c>
      <c r="C955" s="28" t="s">
        <v>3631</v>
      </c>
      <c r="D955" s="36" t="s">
        <v>3685</v>
      </c>
      <c r="E955" s="111" t="str">
        <f t="shared" si="42"/>
        <v>Less than 100 Claims - lower validity</v>
      </c>
      <c r="F955" s="111" t="str">
        <f t="shared" si="43"/>
        <v>Less than 100 Claims - lower validity</v>
      </c>
      <c r="G955" s="111" t="str">
        <f t="shared" si="44"/>
        <v>Less than 100 Claims - lower validity</v>
      </c>
      <c r="H955" s="35" t="s">
        <v>3686</v>
      </c>
      <c r="I955" s="28">
        <v>10960</v>
      </c>
      <c r="J955" s="35" t="s">
        <v>3688</v>
      </c>
      <c r="K955" s="28" t="s">
        <v>46</v>
      </c>
      <c r="L955" s="28">
        <v>2</v>
      </c>
      <c r="M955" s="31">
        <v>15</v>
      </c>
      <c r="N955" s="32">
        <v>0</v>
      </c>
      <c r="O955" s="32">
        <v>0</v>
      </c>
      <c r="P955" s="47">
        <v>4.79</v>
      </c>
      <c r="Q955" s="33">
        <v>417.14</v>
      </c>
      <c r="R955" s="31" t="s">
        <v>8</v>
      </c>
      <c r="S955" s="31" t="s">
        <v>8</v>
      </c>
      <c r="T955" s="31" t="s">
        <v>8</v>
      </c>
      <c r="U955" s="47"/>
      <c r="V955" s="34" t="s">
        <v>8</v>
      </c>
      <c r="W955" s="31" t="s">
        <v>8</v>
      </c>
      <c r="X955" s="31" t="s">
        <v>8</v>
      </c>
      <c r="Y955" s="44"/>
      <c r="Z955" s="13"/>
    </row>
    <row r="956" spans="1:26" ht="29.1" customHeight="1" x14ac:dyDescent="0.35">
      <c r="A956" s="29" t="s">
        <v>3689</v>
      </c>
      <c r="B956" s="28" t="s">
        <v>3692</v>
      </c>
      <c r="C956" s="28" t="s">
        <v>3631</v>
      </c>
      <c r="D956" s="30" t="s">
        <v>3690</v>
      </c>
      <c r="E956" s="111" t="str">
        <f t="shared" si="42"/>
        <v>Less than 100 Claims - lower validity</v>
      </c>
      <c r="F956" s="111" t="str">
        <f t="shared" si="43"/>
        <v>Less than 100 Claims - lower validity</v>
      </c>
      <c r="G956" s="111" t="str">
        <f t="shared" si="44"/>
        <v>Less than 100 Claims - lower validity</v>
      </c>
      <c r="H956" s="35" t="s">
        <v>3691</v>
      </c>
      <c r="I956" s="28">
        <v>11030</v>
      </c>
      <c r="J956" s="28" t="s">
        <v>3693</v>
      </c>
      <c r="K956" s="28" t="s">
        <v>46</v>
      </c>
      <c r="L956" s="28">
        <v>3</v>
      </c>
      <c r="M956" s="31">
        <v>21</v>
      </c>
      <c r="N956" s="32">
        <v>0</v>
      </c>
      <c r="O956" s="32">
        <v>0</v>
      </c>
      <c r="P956" s="47">
        <v>3.39</v>
      </c>
      <c r="Q956" s="33">
        <v>302.85000000000002</v>
      </c>
      <c r="R956" s="31" t="s">
        <v>8</v>
      </c>
      <c r="S956" s="31" t="s">
        <v>8</v>
      </c>
      <c r="T956" s="31" t="s">
        <v>8</v>
      </c>
      <c r="U956" s="47"/>
      <c r="V956" s="34" t="s">
        <v>8</v>
      </c>
      <c r="W956" s="31" t="s">
        <v>8</v>
      </c>
      <c r="X956" s="31" t="s">
        <v>8</v>
      </c>
      <c r="Y956" s="44"/>
      <c r="Z956" s="13"/>
    </row>
    <row r="957" spans="1:26" ht="29.1" customHeight="1" x14ac:dyDescent="0.35">
      <c r="A957" s="29" t="s">
        <v>3694</v>
      </c>
      <c r="B957" s="28" t="s">
        <v>3697</v>
      </c>
      <c r="C957" s="28" t="s">
        <v>3631</v>
      </c>
      <c r="D957" s="30" t="s">
        <v>3695</v>
      </c>
      <c r="E957" s="111" t="str">
        <f t="shared" si="42"/>
        <v>Less than 100 Claims - lower validity</v>
      </c>
      <c r="F957" s="111" t="str">
        <f t="shared" si="43"/>
        <v>Less than 100 Claims - lower validity</v>
      </c>
      <c r="G957" s="111" t="str">
        <f t="shared" si="44"/>
        <v>Less than 100 Claims - lower validity</v>
      </c>
      <c r="H957" s="28" t="s">
        <v>3696</v>
      </c>
      <c r="I957" s="28">
        <v>14141</v>
      </c>
      <c r="J957" s="28" t="s">
        <v>79</v>
      </c>
      <c r="K957" s="28" t="s">
        <v>46</v>
      </c>
      <c r="L957" s="28">
        <v>2</v>
      </c>
      <c r="M957" s="31">
        <v>54</v>
      </c>
      <c r="N957" s="32">
        <v>0</v>
      </c>
      <c r="O957" s="32">
        <v>0</v>
      </c>
      <c r="P957" s="47">
        <v>1.05</v>
      </c>
      <c r="Q957" s="33">
        <v>77.94</v>
      </c>
      <c r="R957" s="31" t="s">
        <v>8</v>
      </c>
      <c r="S957" s="31" t="s">
        <v>8</v>
      </c>
      <c r="T957" s="31" t="s">
        <v>8</v>
      </c>
      <c r="U957" s="47"/>
      <c r="V957" s="34" t="s">
        <v>8</v>
      </c>
      <c r="W957" s="31" t="s">
        <v>8</v>
      </c>
      <c r="X957" s="31" t="s">
        <v>8</v>
      </c>
      <c r="Y957" s="44"/>
      <c r="Z957" s="13"/>
    </row>
    <row r="958" spans="1:26" ht="14.1" customHeight="1" x14ac:dyDescent="0.35">
      <c r="A958" s="29" t="s">
        <v>3698</v>
      </c>
      <c r="B958" s="28" t="s">
        <v>3638</v>
      </c>
      <c r="C958" s="28" t="s">
        <v>3631</v>
      </c>
      <c r="D958" s="36" t="s">
        <v>3699</v>
      </c>
      <c r="E958" s="111" t="str">
        <f t="shared" si="42"/>
        <v>Less than 100 Claims - lower validity</v>
      </c>
      <c r="F958" s="111" t="str">
        <f t="shared" si="43"/>
        <v>Less than 100 Claims - lower validity</v>
      </c>
      <c r="G958" s="111" t="str">
        <f t="shared" si="44"/>
        <v>Less than 100 Claims - lower validity</v>
      </c>
      <c r="H958" s="28" t="s">
        <v>3700</v>
      </c>
      <c r="I958" s="28">
        <v>10021</v>
      </c>
      <c r="J958" s="28" t="s">
        <v>3693</v>
      </c>
      <c r="K958" s="28" t="s">
        <v>46</v>
      </c>
      <c r="L958" s="28">
        <v>2</v>
      </c>
      <c r="M958" s="31">
        <v>80</v>
      </c>
      <c r="N958" s="32">
        <v>0.2</v>
      </c>
      <c r="O958" s="32">
        <v>0.1</v>
      </c>
      <c r="P958" s="47">
        <v>2.72</v>
      </c>
      <c r="Q958" s="33">
        <v>204.16</v>
      </c>
      <c r="R958" s="31" t="s">
        <v>8</v>
      </c>
      <c r="S958" s="31" t="s">
        <v>8</v>
      </c>
      <c r="T958" s="31" t="s">
        <v>8</v>
      </c>
      <c r="U958" s="47"/>
      <c r="V958" s="34" t="s">
        <v>8</v>
      </c>
      <c r="W958" s="31" t="s">
        <v>8</v>
      </c>
      <c r="X958" s="31" t="s">
        <v>8</v>
      </c>
      <c r="Y958" s="44"/>
      <c r="Z958" s="13"/>
    </row>
    <row r="959" spans="1:26" ht="29.1" customHeight="1" x14ac:dyDescent="0.35">
      <c r="A959" s="29" t="s">
        <v>3701</v>
      </c>
      <c r="B959" s="28" t="s">
        <v>1563</v>
      </c>
      <c r="C959" s="28" t="s">
        <v>3631</v>
      </c>
      <c r="D959" s="30" t="s">
        <v>3702</v>
      </c>
      <c r="E959" s="111" t="str">
        <f t="shared" si="42"/>
        <v>Less than 100 Claims - lower validity</v>
      </c>
      <c r="F959" s="111" t="str">
        <f t="shared" si="43"/>
        <v>Less than 100 Claims - lower validity</v>
      </c>
      <c r="G959" s="111" t="str">
        <f t="shared" si="44"/>
        <v>More than 100 Claims  - higher validity</v>
      </c>
      <c r="H959" s="35" t="s">
        <v>3703</v>
      </c>
      <c r="I959" s="28">
        <v>14621</v>
      </c>
      <c r="J959" s="35" t="s">
        <v>3644</v>
      </c>
      <c r="K959" s="28" t="s">
        <v>46</v>
      </c>
      <c r="L959" s="28">
        <v>3</v>
      </c>
      <c r="M959" s="31">
        <v>1413</v>
      </c>
      <c r="N959" s="32">
        <v>1</v>
      </c>
      <c r="O959" s="32">
        <v>0.5</v>
      </c>
      <c r="P959" s="47">
        <v>1.98</v>
      </c>
      <c r="Q959" s="33">
        <v>131.47</v>
      </c>
      <c r="R959" s="31">
        <v>88</v>
      </c>
      <c r="S959" s="32">
        <v>1.6</v>
      </c>
      <c r="T959" s="32">
        <v>0.9</v>
      </c>
      <c r="U959" s="47">
        <v>1.72</v>
      </c>
      <c r="V959" s="34">
        <v>11418</v>
      </c>
      <c r="W959" s="32">
        <v>2.7</v>
      </c>
      <c r="X959" s="32">
        <v>1.5</v>
      </c>
      <c r="Y959" s="44">
        <v>1.81</v>
      </c>
      <c r="Z959" s="13"/>
    </row>
    <row r="960" spans="1:26" ht="14.1" customHeight="1" x14ac:dyDescent="0.35">
      <c r="A960" s="29" t="s">
        <v>3704</v>
      </c>
      <c r="B960" s="28" t="s">
        <v>3707</v>
      </c>
      <c r="C960" s="28" t="s">
        <v>3631</v>
      </c>
      <c r="D960" s="36" t="s">
        <v>3705</v>
      </c>
      <c r="E960" s="111" t="str">
        <f t="shared" si="42"/>
        <v>Less than 100 Claims - lower validity</v>
      </c>
      <c r="F960" s="111" t="str">
        <f t="shared" si="43"/>
        <v>Less than 100 Claims - lower validity</v>
      </c>
      <c r="G960" s="111" t="str">
        <f t="shared" si="44"/>
        <v>Less than 100 Claims - lower validity</v>
      </c>
      <c r="H960" s="28" t="s">
        <v>3706</v>
      </c>
      <c r="I960" s="28">
        <v>14081</v>
      </c>
      <c r="J960" s="28" t="s">
        <v>79</v>
      </c>
      <c r="K960" s="28" t="s">
        <v>46</v>
      </c>
      <c r="L960" s="28">
        <v>3</v>
      </c>
      <c r="M960" s="31">
        <v>44</v>
      </c>
      <c r="N960" s="32">
        <v>0</v>
      </c>
      <c r="O960" s="32">
        <v>0</v>
      </c>
      <c r="P960" s="47">
        <v>1.24</v>
      </c>
      <c r="Q960" s="33">
        <v>80.3</v>
      </c>
      <c r="R960" s="31" t="s">
        <v>8</v>
      </c>
      <c r="S960" s="31" t="s">
        <v>8</v>
      </c>
      <c r="T960" s="31" t="s">
        <v>8</v>
      </c>
      <c r="U960" s="47"/>
      <c r="V960" s="34" t="s">
        <v>8</v>
      </c>
      <c r="W960" s="31" t="s">
        <v>8</v>
      </c>
      <c r="X960" s="31" t="s">
        <v>8</v>
      </c>
      <c r="Y960" s="44"/>
      <c r="Z960" s="13"/>
    </row>
    <row r="961" spans="1:26" ht="29.1" customHeight="1" x14ac:dyDescent="0.35">
      <c r="A961" s="29" t="s">
        <v>3708</v>
      </c>
      <c r="B961" s="28" t="s">
        <v>3711</v>
      </c>
      <c r="C961" s="28" t="s">
        <v>3631</v>
      </c>
      <c r="D961" s="30" t="s">
        <v>3709</v>
      </c>
      <c r="E961" s="111" t="str">
        <f t="shared" si="42"/>
        <v>Less than 100 Claims - lower validity</v>
      </c>
      <c r="F961" s="111" t="str">
        <f t="shared" si="43"/>
        <v>Less than 100 Claims - lower validity</v>
      </c>
      <c r="G961" s="111" t="str">
        <f t="shared" si="44"/>
        <v>More than 100 Claims  - higher validity</v>
      </c>
      <c r="H961" s="28" t="s">
        <v>3710</v>
      </c>
      <c r="I961" s="28">
        <v>14094</v>
      </c>
      <c r="J961" s="28" t="s">
        <v>79</v>
      </c>
      <c r="K961" s="28" t="s">
        <v>46</v>
      </c>
      <c r="L961" s="28">
        <v>2</v>
      </c>
      <c r="M961" s="31">
        <v>3213</v>
      </c>
      <c r="N961" s="32">
        <v>1</v>
      </c>
      <c r="O961" s="32">
        <v>0.9</v>
      </c>
      <c r="P961" s="47">
        <v>1.05</v>
      </c>
      <c r="Q961" s="33">
        <v>78.010000000000005</v>
      </c>
      <c r="R961" s="31">
        <v>91</v>
      </c>
      <c r="S961" s="32">
        <v>0.5</v>
      </c>
      <c r="T961" s="32">
        <v>0.5</v>
      </c>
      <c r="U961" s="47">
        <v>0.96</v>
      </c>
      <c r="V961" s="34">
        <v>6745</v>
      </c>
      <c r="W961" s="32">
        <v>1.5</v>
      </c>
      <c r="X961" s="32">
        <v>1.4</v>
      </c>
      <c r="Y961" s="44">
        <v>1.02</v>
      </c>
      <c r="Z961" s="13"/>
    </row>
    <row r="962" spans="1:26" ht="29.1" customHeight="1" x14ac:dyDescent="0.35">
      <c r="A962" s="29" t="s">
        <v>3712</v>
      </c>
      <c r="B962" s="28" t="s">
        <v>1563</v>
      </c>
      <c r="C962" s="28" t="s">
        <v>3631</v>
      </c>
      <c r="D962" s="36" t="s">
        <v>3713</v>
      </c>
      <c r="E962" s="111" t="str">
        <f t="shared" si="42"/>
        <v>Less than 100 Claims - lower validity</v>
      </c>
      <c r="F962" s="111" t="str">
        <f t="shared" si="43"/>
        <v>Less than 100 Claims - lower validity</v>
      </c>
      <c r="G962" s="111" t="str">
        <f t="shared" si="44"/>
        <v>More than 100 Claims  - higher validity</v>
      </c>
      <c r="H962" s="28" t="s">
        <v>3714</v>
      </c>
      <c r="I962" s="28">
        <v>14620</v>
      </c>
      <c r="J962" s="35" t="s">
        <v>3662</v>
      </c>
      <c r="K962" s="28" t="s">
        <v>46</v>
      </c>
      <c r="L962" s="28">
        <v>3</v>
      </c>
      <c r="M962" s="31">
        <v>689</v>
      </c>
      <c r="N962" s="32">
        <v>0.5</v>
      </c>
      <c r="O962" s="32">
        <v>0.3</v>
      </c>
      <c r="P962" s="47">
        <v>1.94</v>
      </c>
      <c r="Q962" s="33">
        <v>133.4</v>
      </c>
      <c r="R962" s="31">
        <v>48</v>
      </c>
      <c r="S962" s="32">
        <v>0.5</v>
      </c>
      <c r="T962" s="32">
        <v>0.3</v>
      </c>
      <c r="U962" s="47">
        <v>1.35</v>
      </c>
      <c r="V962" s="34">
        <v>9488</v>
      </c>
      <c r="W962" s="32">
        <v>1</v>
      </c>
      <c r="X962" s="32">
        <v>0.6</v>
      </c>
      <c r="Y962" s="44">
        <v>1.62</v>
      </c>
      <c r="Z962" s="13"/>
    </row>
    <row r="963" spans="1:26" ht="14.1" customHeight="1" x14ac:dyDescent="0.35">
      <c r="A963" s="29" t="s">
        <v>3715</v>
      </c>
      <c r="B963" s="28" t="s">
        <v>3718</v>
      </c>
      <c r="C963" s="28" t="s">
        <v>3631</v>
      </c>
      <c r="D963" s="36" t="s">
        <v>3716</v>
      </c>
      <c r="E963" s="111" t="str">
        <f t="shared" si="42"/>
        <v>Less than 100 Claims - lower validity</v>
      </c>
      <c r="F963" s="111" t="str">
        <f t="shared" si="43"/>
        <v>Less than 100 Claims - lower validity</v>
      </c>
      <c r="G963" s="111" t="str">
        <f t="shared" si="44"/>
        <v>Less than 100 Claims - lower validity</v>
      </c>
      <c r="H963" s="28" t="s">
        <v>3717</v>
      </c>
      <c r="I963" s="28">
        <v>11501</v>
      </c>
      <c r="J963" s="28" t="s">
        <v>79</v>
      </c>
      <c r="K963" s="28" t="s">
        <v>46</v>
      </c>
      <c r="L963" s="28">
        <v>2</v>
      </c>
      <c r="M963" s="31">
        <v>15</v>
      </c>
      <c r="N963" s="32">
        <v>0</v>
      </c>
      <c r="O963" s="32">
        <v>0</v>
      </c>
      <c r="P963" s="47">
        <v>1.71</v>
      </c>
      <c r="Q963" s="33">
        <v>119.72</v>
      </c>
      <c r="R963" s="31" t="s">
        <v>8</v>
      </c>
      <c r="S963" s="31" t="s">
        <v>8</v>
      </c>
      <c r="T963" s="31" t="s">
        <v>8</v>
      </c>
      <c r="U963" s="47"/>
      <c r="V963" s="34" t="s">
        <v>8</v>
      </c>
      <c r="W963" s="31" t="s">
        <v>8</v>
      </c>
      <c r="X963" s="31" t="s">
        <v>8</v>
      </c>
      <c r="Y963" s="44"/>
      <c r="Z963" s="13"/>
    </row>
    <row r="964" spans="1:26" ht="29.1" customHeight="1" x14ac:dyDescent="0.35">
      <c r="A964" s="29" t="s">
        <v>3719</v>
      </c>
      <c r="B964" s="28" t="s">
        <v>3638</v>
      </c>
      <c r="C964" s="28" t="s">
        <v>3631</v>
      </c>
      <c r="D964" s="30" t="s">
        <v>3720</v>
      </c>
      <c r="E964" s="111" t="str">
        <f t="shared" si="42"/>
        <v>Less than 100 Claims - lower validity</v>
      </c>
      <c r="F964" s="111" t="str">
        <f t="shared" si="43"/>
        <v>Less than 100 Claims - lower validity</v>
      </c>
      <c r="G964" s="111" t="str">
        <f t="shared" si="44"/>
        <v>Less than 100 Claims - lower validity</v>
      </c>
      <c r="H964" s="35" t="s">
        <v>3721</v>
      </c>
      <c r="I964" s="28">
        <v>10003</v>
      </c>
      <c r="J964" s="35" t="s">
        <v>3639</v>
      </c>
      <c r="K964" s="28" t="s">
        <v>46</v>
      </c>
      <c r="L964" s="28">
        <v>2</v>
      </c>
      <c r="M964" s="31">
        <v>30</v>
      </c>
      <c r="N964" s="32">
        <v>0</v>
      </c>
      <c r="O964" s="32">
        <v>0</v>
      </c>
      <c r="P964" s="47">
        <v>1.73</v>
      </c>
      <c r="Q964" s="33">
        <v>151.07</v>
      </c>
      <c r="R964" s="31" t="s">
        <v>8</v>
      </c>
      <c r="S964" s="31" t="s">
        <v>8</v>
      </c>
      <c r="T964" s="31" t="s">
        <v>8</v>
      </c>
      <c r="U964" s="47"/>
      <c r="V964" s="34" t="s">
        <v>8</v>
      </c>
      <c r="W964" s="31" t="s">
        <v>8</v>
      </c>
      <c r="X964" s="31" t="s">
        <v>8</v>
      </c>
      <c r="Y964" s="44"/>
      <c r="Z964" s="13"/>
    </row>
    <row r="965" spans="1:26" ht="43.15" customHeight="1" x14ac:dyDescent="0.35">
      <c r="A965" s="29" t="s">
        <v>3722</v>
      </c>
      <c r="B965" s="28" t="s">
        <v>2301</v>
      </c>
      <c r="C965" s="28" t="s">
        <v>3631</v>
      </c>
      <c r="D965" s="30" t="s">
        <v>3723</v>
      </c>
      <c r="E965" s="111" t="str">
        <f t="shared" si="42"/>
        <v>Less than 100 Claims - lower validity</v>
      </c>
      <c r="F965" s="111" t="str">
        <f t="shared" si="43"/>
        <v>Less than 100 Claims - lower validity</v>
      </c>
      <c r="G965" s="111" t="str">
        <f t="shared" si="44"/>
        <v>More than 100 Claims  - higher validity</v>
      </c>
      <c r="H965" s="28" t="s">
        <v>3724</v>
      </c>
      <c r="I965" s="28">
        <v>14092</v>
      </c>
      <c r="J965" s="35" t="s">
        <v>3666</v>
      </c>
      <c r="K965" s="28" t="s">
        <v>46</v>
      </c>
      <c r="L965" s="28">
        <v>3</v>
      </c>
      <c r="M965" s="31">
        <v>1212</v>
      </c>
      <c r="N965" s="32">
        <v>0.5</v>
      </c>
      <c r="O965" s="32">
        <v>0.4</v>
      </c>
      <c r="P965" s="47">
        <v>1.36</v>
      </c>
      <c r="Q965" s="33">
        <v>99.1</v>
      </c>
      <c r="R965" s="31">
        <v>44</v>
      </c>
      <c r="S965" s="32">
        <v>0.7</v>
      </c>
      <c r="T965" s="32">
        <v>0.3</v>
      </c>
      <c r="U965" s="47">
        <v>2.2000000000000002</v>
      </c>
      <c r="V965" s="34">
        <v>14632</v>
      </c>
      <c r="W965" s="32">
        <v>1.2</v>
      </c>
      <c r="X965" s="32">
        <v>0.7</v>
      </c>
      <c r="Y965" s="44">
        <v>1.72</v>
      </c>
      <c r="Z965" s="13"/>
    </row>
    <row r="966" spans="1:26" ht="29.1" customHeight="1" x14ac:dyDescent="0.35">
      <c r="A966" s="29" t="s">
        <v>3725</v>
      </c>
      <c r="B966" s="28" t="s">
        <v>3728</v>
      </c>
      <c r="C966" s="28" t="s">
        <v>3631</v>
      </c>
      <c r="D966" s="30" t="s">
        <v>3726</v>
      </c>
      <c r="E966" s="111" t="str">
        <f t="shared" ref="E966:E1029" si="45">IF(OR(M966&lt;100,M966="",R966&lt;100,R966=""),"Less than 100 Claims - lower validity", "More than 100 Claims  - higher validity")</f>
        <v>Less than 100 Claims - lower validity</v>
      </c>
      <c r="F966" s="111" t="str">
        <f t="shared" ref="F966:F1029" si="46">IF(OR(R966&lt;100,R966=""),"Less than 100 Claims - lower validity", "More than 100 Claims  - higher validity")</f>
        <v>Less than 100 Claims - lower validity</v>
      </c>
      <c r="G966" s="111" t="str">
        <f t="shared" ref="G966:G1029" si="47">IF(OR(M966&lt;100,M966=""),"Less than 100 Claims - lower validity", "More than 100 Claims  - higher validity")</f>
        <v>More than 100 Claims  - higher validity</v>
      </c>
      <c r="H966" s="28" t="s">
        <v>3727</v>
      </c>
      <c r="I966" s="28">
        <v>13676</v>
      </c>
      <c r="J966" s="35" t="s">
        <v>3729</v>
      </c>
      <c r="K966" s="28" t="s">
        <v>46</v>
      </c>
      <c r="L966" s="28">
        <v>3</v>
      </c>
      <c r="M966" s="31">
        <v>179</v>
      </c>
      <c r="N966" s="32">
        <v>0.2</v>
      </c>
      <c r="O966" s="32">
        <v>0.1</v>
      </c>
      <c r="P966" s="47">
        <v>4.51</v>
      </c>
      <c r="Q966" s="33">
        <v>311.86</v>
      </c>
      <c r="R966" s="31" t="s">
        <v>8</v>
      </c>
      <c r="S966" s="31" t="s">
        <v>8</v>
      </c>
      <c r="T966" s="31" t="s">
        <v>8</v>
      </c>
      <c r="U966" s="47"/>
      <c r="V966" s="34" t="s">
        <v>8</v>
      </c>
      <c r="W966" s="31" t="s">
        <v>8</v>
      </c>
      <c r="X966" s="31" t="s">
        <v>8</v>
      </c>
      <c r="Y966" s="44"/>
      <c r="Z966" s="13"/>
    </row>
    <row r="967" spans="1:26" ht="29.1" customHeight="1" x14ac:dyDescent="0.35">
      <c r="A967" s="29" t="s">
        <v>3730</v>
      </c>
      <c r="B967" s="28" t="s">
        <v>3733</v>
      </c>
      <c r="C967" s="28" t="s">
        <v>3631</v>
      </c>
      <c r="D967" s="30" t="s">
        <v>3731</v>
      </c>
      <c r="E967" s="111" t="str">
        <f t="shared" si="45"/>
        <v>Less than 100 Claims - lower validity</v>
      </c>
      <c r="F967" s="111" t="str">
        <f t="shared" si="46"/>
        <v>Less than 100 Claims - lower validity</v>
      </c>
      <c r="G967" s="111" t="str">
        <f t="shared" si="47"/>
        <v>Less than 100 Claims - lower validity</v>
      </c>
      <c r="H967" s="35" t="s">
        <v>3732</v>
      </c>
      <c r="I967" s="28">
        <v>10990</v>
      </c>
      <c r="J967" s="28" t="s">
        <v>3734</v>
      </c>
      <c r="K967" s="28" t="s">
        <v>46</v>
      </c>
      <c r="L967" s="28">
        <v>2</v>
      </c>
      <c r="M967" s="31">
        <v>18</v>
      </c>
      <c r="N967" s="32">
        <v>0</v>
      </c>
      <c r="O967" s="32">
        <v>0</v>
      </c>
      <c r="P967" s="47">
        <v>5.84</v>
      </c>
      <c r="Q967" s="33">
        <v>513.66</v>
      </c>
      <c r="R967" s="31" t="s">
        <v>8</v>
      </c>
      <c r="S967" s="31" t="s">
        <v>8</v>
      </c>
      <c r="T967" s="31" t="s">
        <v>8</v>
      </c>
      <c r="U967" s="47"/>
      <c r="V967" s="34" t="s">
        <v>8</v>
      </c>
      <c r="W967" s="31" t="s">
        <v>8</v>
      </c>
      <c r="X967" s="31" t="s">
        <v>8</v>
      </c>
      <c r="Y967" s="44"/>
      <c r="Z967" s="13"/>
    </row>
    <row r="968" spans="1:26" ht="29.1" customHeight="1" x14ac:dyDescent="0.35">
      <c r="A968" s="29" t="s">
        <v>3735</v>
      </c>
      <c r="B968" s="28" t="s">
        <v>3638</v>
      </c>
      <c r="C968" s="28" t="s">
        <v>3631</v>
      </c>
      <c r="D968" s="30" t="s">
        <v>3736</v>
      </c>
      <c r="E968" s="111" t="str">
        <f t="shared" si="45"/>
        <v>Less than 100 Claims - lower validity</v>
      </c>
      <c r="F968" s="111" t="str">
        <f t="shared" si="46"/>
        <v>Less than 100 Claims - lower validity</v>
      </c>
      <c r="G968" s="111" t="str">
        <f t="shared" si="47"/>
        <v>Less than 100 Claims - lower validity</v>
      </c>
      <c r="H968" s="28" t="s">
        <v>3737</v>
      </c>
      <c r="I968" s="28">
        <v>10016</v>
      </c>
      <c r="J968" s="28" t="s">
        <v>79</v>
      </c>
      <c r="K968" s="28" t="s">
        <v>46</v>
      </c>
      <c r="L968" s="28">
        <v>5</v>
      </c>
      <c r="M968" s="31">
        <v>93</v>
      </c>
      <c r="N968" s="32">
        <v>0.3</v>
      </c>
      <c r="O968" s="32">
        <v>0</v>
      </c>
      <c r="P968" s="47">
        <v>5.74</v>
      </c>
      <c r="Q968" s="33">
        <v>496.52</v>
      </c>
      <c r="R968" s="31">
        <v>12</v>
      </c>
      <c r="S968" s="32">
        <v>0.3</v>
      </c>
      <c r="T968" s="32">
        <v>0.2</v>
      </c>
      <c r="U968" s="47">
        <v>1.93</v>
      </c>
      <c r="V968" s="34">
        <v>22773</v>
      </c>
      <c r="W968" s="32">
        <v>0.6</v>
      </c>
      <c r="X968" s="32">
        <v>0.2</v>
      </c>
      <c r="Y968" s="44">
        <v>2.71</v>
      </c>
      <c r="Z968" s="13"/>
    </row>
    <row r="969" spans="1:26" ht="29.1" customHeight="1" x14ac:dyDescent="0.35">
      <c r="A969" s="29" t="s">
        <v>3738</v>
      </c>
      <c r="B969" s="28" t="s">
        <v>3630</v>
      </c>
      <c r="C969" s="28" t="s">
        <v>3631</v>
      </c>
      <c r="D969" s="30" t="s">
        <v>3739</v>
      </c>
      <c r="E969" s="111" t="str">
        <f t="shared" si="45"/>
        <v>Less than 100 Claims - lower validity</v>
      </c>
      <c r="F969" s="111" t="str">
        <f t="shared" si="46"/>
        <v>Less than 100 Claims - lower validity</v>
      </c>
      <c r="G969" s="111" t="str">
        <f t="shared" si="47"/>
        <v>More than 100 Claims  - higher validity</v>
      </c>
      <c r="H969" s="28" t="s">
        <v>3740</v>
      </c>
      <c r="I969" s="28">
        <v>14215</v>
      </c>
      <c r="J969" s="28" t="s">
        <v>79</v>
      </c>
      <c r="K969" s="28" t="s">
        <v>46</v>
      </c>
      <c r="L969" s="28">
        <v>3</v>
      </c>
      <c r="M969" s="31">
        <v>553</v>
      </c>
      <c r="N969" s="32">
        <v>0.6</v>
      </c>
      <c r="O969" s="32">
        <v>0.3</v>
      </c>
      <c r="P969" s="47">
        <v>2.02</v>
      </c>
      <c r="Q969" s="33">
        <v>149.13999999999999</v>
      </c>
      <c r="R969" s="31">
        <v>70</v>
      </c>
      <c r="S969" s="32">
        <v>1.8</v>
      </c>
      <c r="T969" s="32">
        <v>1.3</v>
      </c>
      <c r="U969" s="47">
        <v>1.4</v>
      </c>
      <c r="V969" s="34">
        <v>12436</v>
      </c>
      <c r="W969" s="32">
        <v>2.5</v>
      </c>
      <c r="X969" s="32">
        <v>1.6</v>
      </c>
      <c r="Y969" s="44">
        <v>1.51</v>
      </c>
      <c r="Z969" s="13"/>
    </row>
    <row r="970" spans="1:26" ht="29.1" customHeight="1" x14ac:dyDescent="0.35">
      <c r="A970" s="29" t="s">
        <v>3741</v>
      </c>
      <c r="B970" s="28" t="s">
        <v>3744</v>
      </c>
      <c r="C970" s="28" t="s">
        <v>3631</v>
      </c>
      <c r="D970" s="30" t="s">
        <v>3742</v>
      </c>
      <c r="E970" s="111" t="str">
        <f t="shared" si="45"/>
        <v>Less than 100 Claims - lower validity</v>
      </c>
      <c r="F970" s="111" t="str">
        <f t="shared" si="46"/>
        <v>Less than 100 Claims - lower validity</v>
      </c>
      <c r="G970" s="111" t="str">
        <f t="shared" si="47"/>
        <v>Less than 100 Claims - lower validity</v>
      </c>
      <c r="H970" s="28" t="s">
        <v>3743</v>
      </c>
      <c r="I970" s="28">
        <v>13662</v>
      </c>
      <c r="J970" s="28" t="s">
        <v>79</v>
      </c>
      <c r="K970" s="28" t="s">
        <v>46</v>
      </c>
      <c r="L970" s="28">
        <v>2</v>
      </c>
      <c r="M970" s="31">
        <v>94</v>
      </c>
      <c r="N970" s="32">
        <v>0.1</v>
      </c>
      <c r="O970" s="32">
        <v>0</v>
      </c>
      <c r="P970" s="47">
        <v>4.09</v>
      </c>
      <c r="Q970" s="33">
        <v>286.75</v>
      </c>
      <c r="R970" s="31" t="s">
        <v>8</v>
      </c>
      <c r="S970" s="31" t="s">
        <v>8</v>
      </c>
      <c r="T970" s="31" t="s">
        <v>8</v>
      </c>
      <c r="U970" s="47"/>
      <c r="V970" s="34" t="s">
        <v>8</v>
      </c>
      <c r="W970" s="31" t="s">
        <v>8</v>
      </c>
      <c r="X970" s="31" t="s">
        <v>8</v>
      </c>
      <c r="Y970" s="44"/>
      <c r="Z970" s="13"/>
    </row>
    <row r="971" spans="1:26" ht="29.1" customHeight="1" x14ac:dyDescent="0.35">
      <c r="A971" s="29" t="s">
        <v>3745</v>
      </c>
      <c r="B971" s="28" t="s">
        <v>1563</v>
      </c>
      <c r="C971" s="28" t="s">
        <v>3631</v>
      </c>
      <c r="D971" s="30" t="s">
        <v>3746</v>
      </c>
      <c r="E971" s="111" t="str">
        <f t="shared" si="45"/>
        <v>Less than 100 Claims - lower validity</v>
      </c>
      <c r="F971" s="111" t="str">
        <f t="shared" si="46"/>
        <v>Less than 100 Claims - lower validity</v>
      </c>
      <c r="G971" s="111" t="str">
        <f t="shared" si="47"/>
        <v>More than 100 Claims  - higher validity</v>
      </c>
      <c r="H971" s="35" t="s">
        <v>3747</v>
      </c>
      <c r="I971" s="28">
        <v>14626</v>
      </c>
      <c r="J971" s="35" t="s">
        <v>3644</v>
      </c>
      <c r="K971" s="28" t="s">
        <v>46</v>
      </c>
      <c r="L971" s="28">
        <v>4</v>
      </c>
      <c r="M971" s="31">
        <v>1625</v>
      </c>
      <c r="N971" s="32">
        <v>1.3</v>
      </c>
      <c r="O971" s="32">
        <v>0.6</v>
      </c>
      <c r="P971" s="47">
        <v>2.09</v>
      </c>
      <c r="Q971" s="33">
        <v>141.62</v>
      </c>
      <c r="R971" s="31">
        <v>88</v>
      </c>
      <c r="S971" s="32">
        <v>1.2</v>
      </c>
      <c r="T971" s="32">
        <v>0.8</v>
      </c>
      <c r="U971" s="47">
        <v>1.48</v>
      </c>
      <c r="V971" s="34">
        <v>9631</v>
      </c>
      <c r="W971" s="32">
        <v>2.5</v>
      </c>
      <c r="X971" s="32">
        <v>1.4</v>
      </c>
      <c r="Y971" s="44">
        <v>1.75</v>
      </c>
      <c r="Z971" s="13"/>
    </row>
    <row r="972" spans="1:26" ht="29.1" customHeight="1" x14ac:dyDescent="0.35">
      <c r="A972" s="29" t="s">
        <v>3748</v>
      </c>
      <c r="B972" s="28" t="s">
        <v>3751</v>
      </c>
      <c r="C972" s="28" t="s">
        <v>3631</v>
      </c>
      <c r="D972" s="30" t="s">
        <v>3749</v>
      </c>
      <c r="E972" s="111" t="str">
        <f t="shared" si="45"/>
        <v>Less than 100 Claims - lower validity</v>
      </c>
      <c r="F972" s="111" t="str">
        <f t="shared" si="46"/>
        <v>Less than 100 Claims - lower validity</v>
      </c>
      <c r="G972" s="111" t="str">
        <f t="shared" si="47"/>
        <v>Less than 100 Claims - lower validity</v>
      </c>
      <c r="H972" s="28" t="s">
        <v>3750</v>
      </c>
      <c r="I972" s="28">
        <v>14048</v>
      </c>
      <c r="J972" s="28" t="s">
        <v>79</v>
      </c>
      <c r="K972" s="28" t="s">
        <v>46</v>
      </c>
      <c r="L972" s="28">
        <v>2</v>
      </c>
      <c r="M972" s="31">
        <v>28</v>
      </c>
      <c r="N972" s="32">
        <v>0</v>
      </c>
      <c r="O972" s="32">
        <v>0</v>
      </c>
      <c r="P972" s="47">
        <v>1.8</v>
      </c>
      <c r="Q972" s="33">
        <v>121.39</v>
      </c>
      <c r="R972" s="31" t="s">
        <v>8</v>
      </c>
      <c r="S972" s="31" t="s">
        <v>8</v>
      </c>
      <c r="T972" s="31" t="s">
        <v>8</v>
      </c>
      <c r="U972" s="47"/>
      <c r="V972" s="34" t="s">
        <v>8</v>
      </c>
      <c r="W972" s="31" t="s">
        <v>8</v>
      </c>
      <c r="X972" s="31" t="s">
        <v>8</v>
      </c>
      <c r="Y972" s="44"/>
      <c r="Z972" s="13"/>
    </row>
    <row r="973" spans="1:26" ht="29.1" customHeight="1" x14ac:dyDescent="0.35">
      <c r="A973" s="29" t="s">
        <v>3752</v>
      </c>
      <c r="B973" s="28" t="s">
        <v>3755</v>
      </c>
      <c r="C973" s="28" t="s">
        <v>3631</v>
      </c>
      <c r="D973" s="30" t="s">
        <v>3753</v>
      </c>
      <c r="E973" s="111" t="str">
        <f t="shared" si="45"/>
        <v>Less than 100 Claims - lower validity</v>
      </c>
      <c r="F973" s="111" t="str">
        <f t="shared" si="46"/>
        <v>Less than 100 Claims - lower validity</v>
      </c>
      <c r="G973" s="111" t="str">
        <f t="shared" si="47"/>
        <v>Less than 100 Claims - lower validity</v>
      </c>
      <c r="H973" s="35" t="s">
        <v>3754</v>
      </c>
      <c r="I973" s="28">
        <v>14437</v>
      </c>
      <c r="J973" s="35" t="s">
        <v>3662</v>
      </c>
      <c r="K973" s="28" t="s">
        <v>46</v>
      </c>
      <c r="L973" s="28">
        <v>3</v>
      </c>
      <c r="M973" s="31">
        <v>54</v>
      </c>
      <c r="N973" s="32">
        <v>0</v>
      </c>
      <c r="O973" s="32">
        <v>0</v>
      </c>
      <c r="P973" s="47">
        <v>1.33</v>
      </c>
      <c r="Q973" s="33">
        <v>91.37</v>
      </c>
      <c r="R973" s="31" t="s">
        <v>8</v>
      </c>
      <c r="S973" s="31" t="s">
        <v>8</v>
      </c>
      <c r="T973" s="31" t="s">
        <v>8</v>
      </c>
      <c r="U973" s="47"/>
      <c r="V973" s="34" t="s">
        <v>8</v>
      </c>
      <c r="W973" s="31" t="s">
        <v>8</v>
      </c>
      <c r="X973" s="31" t="s">
        <v>8</v>
      </c>
      <c r="Y973" s="44"/>
      <c r="Z973" s="13"/>
    </row>
    <row r="974" spans="1:26" ht="29.1" customHeight="1" x14ac:dyDescent="0.35">
      <c r="A974" s="29" t="s">
        <v>3756</v>
      </c>
      <c r="B974" s="28" t="s">
        <v>3759</v>
      </c>
      <c r="C974" s="28" t="s">
        <v>3631</v>
      </c>
      <c r="D974" s="30" t="s">
        <v>3757</v>
      </c>
      <c r="E974" s="111" t="str">
        <f t="shared" si="45"/>
        <v>Less than 100 Claims - lower validity</v>
      </c>
      <c r="F974" s="111" t="str">
        <f t="shared" si="46"/>
        <v>Less than 100 Claims - lower validity</v>
      </c>
      <c r="G974" s="111" t="str">
        <f t="shared" si="47"/>
        <v>Less than 100 Claims - lower validity</v>
      </c>
      <c r="H974" s="28" t="s">
        <v>3758</v>
      </c>
      <c r="I974" s="28">
        <v>14701</v>
      </c>
      <c r="J974" s="28" t="s">
        <v>3760</v>
      </c>
      <c r="K974" s="28" t="s">
        <v>46</v>
      </c>
      <c r="L974" s="28">
        <v>1</v>
      </c>
      <c r="M974" s="31">
        <v>28</v>
      </c>
      <c r="N974" s="32">
        <v>0</v>
      </c>
      <c r="O974" s="32">
        <v>0</v>
      </c>
      <c r="P974" s="47">
        <v>1.2</v>
      </c>
      <c r="Q974" s="33">
        <v>82.1</v>
      </c>
      <c r="R974" s="31" t="s">
        <v>8</v>
      </c>
      <c r="S974" s="31" t="s">
        <v>8</v>
      </c>
      <c r="T974" s="31" t="s">
        <v>8</v>
      </c>
      <c r="U974" s="47"/>
      <c r="V974" s="34" t="s">
        <v>8</v>
      </c>
      <c r="W974" s="31" t="s">
        <v>8</v>
      </c>
      <c r="X974" s="31" t="s">
        <v>8</v>
      </c>
      <c r="Y974" s="44"/>
      <c r="Z974" s="13"/>
    </row>
    <row r="975" spans="1:26" ht="43.15" customHeight="1" x14ac:dyDescent="0.35">
      <c r="A975" s="29" t="s">
        <v>3761</v>
      </c>
      <c r="B975" s="28" t="s">
        <v>3764</v>
      </c>
      <c r="C975" s="28" t="s">
        <v>3631</v>
      </c>
      <c r="D975" s="30" t="s">
        <v>3762</v>
      </c>
      <c r="E975" s="111" t="str">
        <f t="shared" si="45"/>
        <v>Less than 100 Claims - lower validity</v>
      </c>
      <c r="F975" s="111" t="str">
        <f t="shared" si="46"/>
        <v>Less than 100 Claims - lower validity</v>
      </c>
      <c r="G975" s="111" t="str">
        <f t="shared" si="47"/>
        <v>Less than 100 Claims - lower validity</v>
      </c>
      <c r="H975" s="28" t="s">
        <v>3763</v>
      </c>
      <c r="I975" s="28">
        <v>12901</v>
      </c>
      <c r="J975" s="28" t="s">
        <v>79</v>
      </c>
      <c r="K975" s="28" t="s">
        <v>46</v>
      </c>
      <c r="L975" s="28">
        <v>3</v>
      </c>
      <c r="M975" s="31">
        <v>44</v>
      </c>
      <c r="N975" s="32">
        <v>0</v>
      </c>
      <c r="O975" s="32">
        <v>0</v>
      </c>
      <c r="P975" s="47">
        <v>3.76</v>
      </c>
      <c r="Q975" s="33">
        <v>300.41000000000003</v>
      </c>
      <c r="R975" s="31" t="s">
        <v>8</v>
      </c>
      <c r="S975" s="31" t="s">
        <v>8</v>
      </c>
      <c r="T975" s="31" t="s">
        <v>8</v>
      </c>
      <c r="U975" s="47"/>
      <c r="V975" s="34" t="s">
        <v>8</v>
      </c>
      <c r="W975" s="31" t="s">
        <v>8</v>
      </c>
      <c r="X975" s="31" t="s">
        <v>8</v>
      </c>
      <c r="Y975" s="44"/>
      <c r="Z975" s="13"/>
    </row>
    <row r="976" spans="1:26" ht="29.1" customHeight="1" x14ac:dyDescent="0.35">
      <c r="A976" s="29" t="s">
        <v>3765</v>
      </c>
      <c r="B976" s="28" t="s">
        <v>3768</v>
      </c>
      <c r="C976" s="28" t="s">
        <v>3631</v>
      </c>
      <c r="D976" s="30" t="s">
        <v>3766</v>
      </c>
      <c r="E976" s="111" t="str">
        <f t="shared" si="45"/>
        <v>Less than 100 Claims - lower validity</v>
      </c>
      <c r="F976" s="111" t="str">
        <f t="shared" si="46"/>
        <v>Less than 100 Claims - lower validity</v>
      </c>
      <c r="G976" s="111" t="str">
        <f t="shared" si="47"/>
        <v>Less than 100 Claims - lower validity</v>
      </c>
      <c r="H976" s="28" t="s">
        <v>3767</v>
      </c>
      <c r="I976" s="28">
        <v>14432</v>
      </c>
      <c r="J976" s="35" t="s">
        <v>3644</v>
      </c>
      <c r="K976" s="28" t="s">
        <v>46</v>
      </c>
      <c r="L976" s="28">
        <v>2</v>
      </c>
      <c r="M976" s="31">
        <v>25</v>
      </c>
      <c r="N976" s="32">
        <v>0</v>
      </c>
      <c r="O976" s="32">
        <v>0</v>
      </c>
      <c r="P976" s="47">
        <v>1.32</v>
      </c>
      <c r="Q976" s="33">
        <v>90.4</v>
      </c>
      <c r="R976" s="31" t="s">
        <v>8</v>
      </c>
      <c r="S976" s="31" t="s">
        <v>8</v>
      </c>
      <c r="T976" s="31" t="s">
        <v>8</v>
      </c>
      <c r="U976" s="47"/>
      <c r="V976" s="34" t="s">
        <v>8</v>
      </c>
      <c r="W976" s="31" t="s">
        <v>8</v>
      </c>
      <c r="X976" s="31" t="s">
        <v>8</v>
      </c>
      <c r="Y976" s="44"/>
      <c r="Z976" s="13"/>
    </row>
    <row r="977" spans="1:26" ht="29.1" customHeight="1" x14ac:dyDescent="0.35">
      <c r="A977" s="29" t="s">
        <v>3769</v>
      </c>
      <c r="B977" s="28" t="s">
        <v>3638</v>
      </c>
      <c r="C977" s="28" t="s">
        <v>3631</v>
      </c>
      <c r="D977" s="30" t="s">
        <v>3770</v>
      </c>
      <c r="E977" s="111" t="str">
        <f t="shared" si="45"/>
        <v>Less than 100 Claims - lower validity</v>
      </c>
      <c r="F977" s="111" t="str">
        <f t="shared" si="46"/>
        <v>Less than 100 Claims - lower validity</v>
      </c>
      <c r="G977" s="111" t="str">
        <f t="shared" si="47"/>
        <v>Less than 100 Claims - lower validity</v>
      </c>
      <c r="H977" s="28" t="s">
        <v>3771</v>
      </c>
      <c r="I977" s="28">
        <v>10021</v>
      </c>
      <c r="J977" s="28" t="s">
        <v>79</v>
      </c>
      <c r="K977" s="28" t="s">
        <v>46</v>
      </c>
      <c r="L977" s="28">
        <v>5</v>
      </c>
      <c r="M977" s="31">
        <v>93</v>
      </c>
      <c r="N977" s="32">
        <v>0.1</v>
      </c>
      <c r="O977" s="32">
        <v>0</v>
      </c>
      <c r="P977" s="47">
        <v>2.71</v>
      </c>
      <c r="Q977" s="33">
        <v>227.05</v>
      </c>
      <c r="R977" s="31" t="s">
        <v>8</v>
      </c>
      <c r="S977" s="31" t="s">
        <v>8</v>
      </c>
      <c r="T977" s="31" t="s">
        <v>8</v>
      </c>
      <c r="U977" s="47"/>
      <c r="V977" s="34" t="s">
        <v>8</v>
      </c>
      <c r="W977" s="31" t="s">
        <v>8</v>
      </c>
      <c r="X977" s="31" t="s">
        <v>8</v>
      </c>
      <c r="Y977" s="44"/>
      <c r="Z977" s="13"/>
    </row>
    <row r="978" spans="1:26" ht="29.1" customHeight="1" x14ac:dyDescent="0.35">
      <c r="A978" s="29" t="s">
        <v>3772</v>
      </c>
      <c r="B978" s="28" t="s">
        <v>3630</v>
      </c>
      <c r="C978" s="28" t="s">
        <v>3631</v>
      </c>
      <c r="D978" s="30" t="s">
        <v>3773</v>
      </c>
      <c r="E978" s="111" t="str">
        <f t="shared" si="45"/>
        <v>Less than 100 Claims - lower validity</v>
      </c>
      <c r="F978" s="111" t="str">
        <f t="shared" si="46"/>
        <v>Less than 100 Claims - lower validity</v>
      </c>
      <c r="G978" s="111" t="str">
        <f t="shared" si="47"/>
        <v>More than 100 Claims  - higher validity</v>
      </c>
      <c r="H978" s="28" t="s">
        <v>3774</v>
      </c>
      <c r="I978" s="28">
        <v>14220</v>
      </c>
      <c r="J978" s="35" t="s">
        <v>3666</v>
      </c>
      <c r="K978" s="28" t="s">
        <v>46</v>
      </c>
      <c r="L978" s="28">
        <v>1</v>
      </c>
      <c r="M978" s="31">
        <v>787</v>
      </c>
      <c r="N978" s="32">
        <v>0.5</v>
      </c>
      <c r="O978" s="32">
        <v>0.4</v>
      </c>
      <c r="P978" s="47">
        <v>1.49</v>
      </c>
      <c r="Q978" s="33">
        <v>110.41</v>
      </c>
      <c r="R978" s="31">
        <v>67</v>
      </c>
      <c r="S978" s="32">
        <v>1.8</v>
      </c>
      <c r="T978" s="32">
        <v>0.8</v>
      </c>
      <c r="U978" s="47">
        <v>2.44</v>
      </c>
      <c r="V978" s="34">
        <v>16088</v>
      </c>
      <c r="W978" s="32">
        <v>2.4</v>
      </c>
      <c r="X978" s="32">
        <v>1.1000000000000001</v>
      </c>
      <c r="Y978" s="44">
        <v>2.13</v>
      </c>
      <c r="Z978" s="13"/>
    </row>
    <row r="979" spans="1:26" ht="29.1" customHeight="1" x14ac:dyDescent="0.35">
      <c r="A979" s="29" t="s">
        <v>3775</v>
      </c>
      <c r="B979" s="28" t="s">
        <v>1563</v>
      </c>
      <c r="C979" s="28" t="s">
        <v>3631</v>
      </c>
      <c r="D979" s="30" t="s">
        <v>3776</v>
      </c>
      <c r="E979" s="111" t="str">
        <f t="shared" si="45"/>
        <v>More than 100 Claims  - higher validity</v>
      </c>
      <c r="F979" s="111" t="str">
        <f t="shared" si="46"/>
        <v>More than 100 Claims  - higher validity</v>
      </c>
      <c r="G979" s="111" t="str">
        <f t="shared" si="47"/>
        <v>More than 100 Claims  - higher validity</v>
      </c>
      <c r="H979" s="28" t="s">
        <v>3777</v>
      </c>
      <c r="I979" s="28">
        <v>14642</v>
      </c>
      <c r="J979" s="35" t="s">
        <v>3662</v>
      </c>
      <c r="K979" s="28" t="s">
        <v>46</v>
      </c>
      <c r="L979" s="28">
        <v>1</v>
      </c>
      <c r="M979" s="31">
        <v>3202</v>
      </c>
      <c r="N979" s="32">
        <v>2.5</v>
      </c>
      <c r="O979" s="32">
        <v>1.1000000000000001</v>
      </c>
      <c r="P979" s="47">
        <v>2.36</v>
      </c>
      <c r="Q979" s="33">
        <v>162.1</v>
      </c>
      <c r="R979" s="31">
        <v>106</v>
      </c>
      <c r="S979" s="32">
        <v>2.2999999999999998</v>
      </c>
      <c r="T979" s="32">
        <v>1.4</v>
      </c>
      <c r="U979" s="47">
        <v>1.65</v>
      </c>
      <c r="V979" s="34">
        <v>14736</v>
      </c>
      <c r="W979" s="32">
        <v>4.8</v>
      </c>
      <c r="X979" s="32">
        <v>2.4</v>
      </c>
      <c r="Y979" s="44">
        <v>1.96</v>
      </c>
      <c r="Z979" s="13"/>
    </row>
    <row r="980" spans="1:26" ht="29.1" customHeight="1" x14ac:dyDescent="0.35">
      <c r="A980" s="29" t="s">
        <v>3778</v>
      </c>
      <c r="B980" s="28" t="s">
        <v>3781</v>
      </c>
      <c r="C980" s="28" t="s">
        <v>3631</v>
      </c>
      <c r="D980" s="30" t="s">
        <v>3779</v>
      </c>
      <c r="E980" s="111" t="str">
        <f t="shared" si="45"/>
        <v>Less than 100 Claims - lower validity</v>
      </c>
      <c r="F980" s="111" t="str">
        <f t="shared" si="46"/>
        <v>Less than 100 Claims - lower validity</v>
      </c>
      <c r="G980" s="111" t="str">
        <f t="shared" si="47"/>
        <v>Less than 100 Claims - lower validity</v>
      </c>
      <c r="H980" s="28" t="s">
        <v>3780</v>
      </c>
      <c r="I980" s="28">
        <v>10601</v>
      </c>
      <c r="J980" s="35" t="s">
        <v>3688</v>
      </c>
      <c r="K980" s="28" t="s">
        <v>46</v>
      </c>
      <c r="L980" s="28">
        <v>2</v>
      </c>
      <c r="M980" s="31">
        <v>30</v>
      </c>
      <c r="N980" s="32">
        <v>0</v>
      </c>
      <c r="O980" s="32">
        <v>0</v>
      </c>
      <c r="P980" s="47">
        <v>3.89</v>
      </c>
      <c r="Q980" s="33">
        <v>346.87</v>
      </c>
      <c r="R980" s="31" t="s">
        <v>8</v>
      </c>
      <c r="S980" s="31" t="s">
        <v>8</v>
      </c>
      <c r="T980" s="31" t="s">
        <v>8</v>
      </c>
      <c r="U980" s="47"/>
      <c r="V980" s="34" t="s">
        <v>8</v>
      </c>
      <c r="W980" s="31" t="s">
        <v>8</v>
      </c>
      <c r="X980" s="31" t="s">
        <v>8</v>
      </c>
      <c r="Y980" s="44"/>
      <c r="Z980" s="13"/>
    </row>
    <row r="981" spans="1:26" ht="29.1" customHeight="1" x14ac:dyDescent="0.35">
      <c r="A981" s="29" t="s">
        <v>3782</v>
      </c>
      <c r="B981" s="28" t="s">
        <v>3785</v>
      </c>
      <c r="C981" s="28" t="s">
        <v>3631</v>
      </c>
      <c r="D981" s="30" t="s">
        <v>3783</v>
      </c>
      <c r="E981" s="111" t="str">
        <f t="shared" si="45"/>
        <v>Less than 100 Claims - lower validity</v>
      </c>
      <c r="F981" s="111" t="str">
        <f t="shared" si="46"/>
        <v>Less than 100 Claims - lower validity</v>
      </c>
      <c r="G981" s="111" t="str">
        <f t="shared" si="47"/>
        <v>Less than 100 Claims - lower validity</v>
      </c>
      <c r="H981" s="28" t="s">
        <v>3784</v>
      </c>
      <c r="I981" s="28">
        <v>14850</v>
      </c>
      <c r="J981" s="28" t="s">
        <v>3786</v>
      </c>
      <c r="K981" s="28" t="s">
        <v>46</v>
      </c>
      <c r="L981" s="28">
        <v>2</v>
      </c>
      <c r="M981" s="31">
        <v>13</v>
      </c>
      <c r="N981" s="32">
        <v>0</v>
      </c>
      <c r="O981" s="32">
        <v>0</v>
      </c>
      <c r="P981" s="47">
        <v>3.57</v>
      </c>
      <c r="Q981" s="33">
        <v>263.39999999999998</v>
      </c>
      <c r="R981" s="31" t="s">
        <v>8</v>
      </c>
      <c r="S981" s="31" t="s">
        <v>8</v>
      </c>
      <c r="T981" s="31" t="s">
        <v>8</v>
      </c>
      <c r="U981" s="47"/>
      <c r="V981" s="34" t="s">
        <v>8</v>
      </c>
      <c r="W981" s="31" t="s">
        <v>8</v>
      </c>
      <c r="X981" s="31" t="s">
        <v>8</v>
      </c>
      <c r="Y981" s="44"/>
      <c r="Z981" s="13"/>
    </row>
    <row r="982" spans="1:26" ht="29.1" customHeight="1" x14ac:dyDescent="0.35">
      <c r="A982" s="29" t="s">
        <v>3787</v>
      </c>
      <c r="B982" s="28" t="s">
        <v>3790</v>
      </c>
      <c r="C982" s="28" t="s">
        <v>3631</v>
      </c>
      <c r="D982" s="30" t="s">
        <v>3788</v>
      </c>
      <c r="E982" s="111" t="str">
        <f t="shared" si="45"/>
        <v>Less than 100 Claims - lower validity</v>
      </c>
      <c r="F982" s="111" t="str">
        <f t="shared" si="46"/>
        <v>Less than 100 Claims - lower validity</v>
      </c>
      <c r="G982" s="111" t="str">
        <f t="shared" si="47"/>
        <v>Less than 100 Claims - lower validity</v>
      </c>
      <c r="H982" s="35" t="s">
        <v>3789</v>
      </c>
      <c r="I982" s="28">
        <v>11794</v>
      </c>
      <c r="J982" s="28" t="s">
        <v>79</v>
      </c>
      <c r="K982" s="28" t="s">
        <v>46</v>
      </c>
      <c r="L982" s="28">
        <v>2</v>
      </c>
      <c r="M982" s="31">
        <v>75</v>
      </c>
      <c r="N982" s="32">
        <v>0.2</v>
      </c>
      <c r="O982" s="32">
        <v>0</v>
      </c>
      <c r="P982" s="47">
        <v>6.02</v>
      </c>
      <c r="Q982" s="33">
        <v>540.37</v>
      </c>
      <c r="R982" s="31" t="s">
        <v>8</v>
      </c>
      <c r="S982" s="31" t="s">
        <v>8</v>
      </c>
      <c r="T982" s="31" t="s">
        <v>8</v>
      </c>
      <c r="U982" s="47"/>
      <c r="V982" s="34" t="s">
        <v>8</v>
      </c>
      <c r="W982" s="31" t="s">
        <v>8</v>
      </c>
      <c r="X982" s="31" t="s">
        <v>8</v>
      </c>
      <c r="Y982" s="44"/>
      <c r="Z982" s="13"/>
    </row>
    <row r="983" spans="1:26" ht="29.1" customHeight="1" x14ac:dyDescent="0.35">
      <c r="A983" s="29" t="s">
        <v>3791</v>
      </c>
      <c r="B983" s="28" t="s">
        <v>3794</v>
      </c>
      <c r="C983" s="28" t="s">
        <v>3631</v>
      </c>
      <c r="D983" s="30" t="s">
        <v>3792</v>
      </c>
      <c r="E983" s="111" t="str">
        <f t="shared" si="45"/>
        <v>Less than 100 Claims - lower validity</v>
      </c>
      <c r="F983" s="111" t="str">
        <f t="shared" si="46"/>
        <v>Less than 100 Claims - lower validity</v>
      </c>
      <c r="G983" s="111" t="str">
        <f t="shared" si="47"/>
        <v>More than 100 Claims  - higher validity</v>
      </c>
      <c r="H983" s="28" t="s">
        <v>3793</v>
      </c>
      <c r="I983" s="28">
        <v>14103</v>
      </c>
      <c r="J983" s="28" t="s">
        <v>235</v>
      </c>
      <c r="K983" s="28" t="s">
        <v>236</v>
      </c>
      <c r="L983" s="28" t="s">
        <v>140</v>
      </c>
      <c r="M983" s="31">
        <v>267</v>
      </c>
      <c r="N983" s="32">
        <v>0.1</v>
      </c>
      <c r="O983" s="32">
        <v>0.1</v>
      </c>
      <c r="P983" s="47">
        <v>1.33</v>
      </c>
      <c r="Q983" s="33">
        <v>86.2</v>
      </c>
      <c r="R983" s="31" t="s">
        <v>8</v>
      </c>
      <c r="S983" s="31" t="s">
        <v>8</v>
      </c>
      <c r="T983" s="31" t="s">
        <v>8</v>
      </c>
      <c r="U983" s="47"/>
      <c r="V983" s="34" t="s">
        <v>8</v>
      </c>
      <c r="W983" s="31" t="s">
        <v>8</v>
      </c>
      <c r="X983" s="31" t="s">
        <v>8</v>
      </c>
      <c r="Y983" s="44"/>
      <c r="Z983" s="13"/>
    </row>
    <row r="984" spans="1:26" ht="43.15" customHeight="1" x14ac:dyDescent="0.35">
      <c r="A984" s="29" t="s">
        <v>3795</v>
      </c>
      <c r="B984" s="28" t="s">
        <v>3798</v>
      </c>
      <c r="C984" s="28" t="s">
        <v>3799</v>
      </c>
      <c r="D984" s="30" t="s">
        <v>3796</v>
      </c>
      <c r="E984" s="111" t="str">
        <f t="shared" si="45"/>
        <v>Less than 100 Claims - lower validity</v>
      </c>
      <c r="F984" s="111" t="str">
        <f t="shared" si="46"/>
        <v>Less than 100 Claims - lower validity</v>
      </c>
      <c r="G984" s="111" t="str">
        <f t="shared" si="47"/>
        <v>Less than 100 Claims - lower validity</v>
      </c>
      <c r="H984" s="28" t="s">
        <v>3797</v>
      </c>
      <c r="I984" s="28">
        <v>28801</v>
      </c>
      <c r="J984" s="28" t="s">
        <v>3800</v>
      </c>
      <c r="K984" s="28" t="s">
        <v>46</v>
      </c>
      <c r="L984" s="28">
        <v>5</v>
      </c>
      <c r="M984" s="31">
        <v>58</v>
      </c>
      <c r="N984" s="32">
        <v>0.2</v>
      </c>
      <c r="O984" s="32">
        <v>0.1</v>
      </c>
      <c r="P984" s="47">
        <v>3.69</v>
      </c>
      <c r="Q984" s="33">
        <v>254.64</v>
      </c>
      <c r="R984" s="31">
        <v>13</v>
      </c>
      <c r="S984" s="32">
        <v>0.2</v>
      </c>
      <c r="T984" s="32">
        <v>0.1</v>
      </c>
      <c r="U984" s="47">
        <v>2.2599999999999998</v>
      </c>
      <c r="V984" s="34">
        <v>14935</v>
      </c>
      <c r="W984" s="32">
        <v>0.4</v>
      </c>
      <c r="X984" s="32">
        <v>0.1</v>
      </c>
      <c r="Y984" s="44">
        <v>2.85</v>
      </c>
      <c r="Z984" s="13"/>
    </row>
    <row r="985" spans="1:26" ht="29.1" customHeight="1" x14ac:dyDescent="0.35">
      <c r="A985" s="29" t="s">
        <v>3801</v>
      </c>
      <c r="B985" s="28" t="s">
        <v>3804</v>
      </c>
      <c r="C985" s="28" t="s">
        <v>3799</v>
      </c>
      <c r="D985" s="30" t="s">
        <v>3802</v>
      </c>
      <c r="E985" s="111" t="str">
        <f t="shared" si="45"/>
        <v>Less than 100 Claims - lower validity</v>
      </c>
      <c r="F985" s="111" t="str">
        <f t="shared" si="46"/>
        <v>Less than 100 Claims - lower validity</v>
      </c>
      <c r="G985" s="111" t="str">
        <f t="shared" si="47"/>
        <v>Less than 100 Claims - lower validity</v>
      </c>
      <c r="H985" s="28" t="s">
        <v>3803</v>
      </c>
      <c r="I985" s="28">
        <v>27261</v>
      </c>
      <c r="J985" s="28" t="s">
        <v>3805</v>
      </c>
      <c r="K985" s="28" t="s">
        <v>46</v>
      </c>
      <c r="L985" s="28">
        <v>2</v>
      </c>
      <c r="M985" s="31">
        <v>53</v>
      </c>
      <c r="N985" s="32">
        <v>0.1</v>
      </c>
      <c r="O985" s="32">
        <v>0</v>
      </c>
      <c r="P985" s="47">
        <v>3.72</v>
      </c>
      <c r="Q985" s="33">
        <v>251.25</v>
      </c>
      <c r="R985" s="31" t="s">
        <v>8</v>
      </c>
      <c r="S985" s="31" t="s">
        <v>8</v>
      </c>
      <c r="T985" s="31" t="s">
        <v>8</v>
      </c>
      <c r="U985" s="47"/>
      <c r="V985" s="34" t="s">
        <v>8</v>
      </c>
      <c r="W985" s="31" t="s">
        <v>8</v>
      </c>
      <c r="X985" s="31" t="s">
        <v>8</v>
      </c>
      <c r="Y985" s="44"/>
      <c r="Z985" s="13"/>
    </row>
    <row r="986" spans="1:26" ht="29.1" customHeight="1" x14ac:dyDescent="0.35">
      <c r="A986" s="29" t="s">
        <v>3806</v>
      </c>
      <c r="B986" s="28" t="s">
        <v>3809</v>
      </c>
      <c r="C986" s="28" t="s">
        <v>3799</v>
      </c>
      <c r="D986" s="30" t="s">
        <v>3807</v>
      </c>
      <c r="E986" s="111" t="str">
        <f t="shared" si="45"/>
        <v>Less than 100 Claims - lower validity</v>
      </c>
      <c r="F986" s="111" t="str">
        <f t="shared" si="46"/>
        <v>Less than 100 Claims - lower validity</v>
      </c>
      <c r="G986" s="111" t="str">
        <f t="shared" si="47"/>
        <v>Less than 100 Claims - lower validity</v>
      </c>
      <c r="H986" s="35" t="s">
        <v>3808</v>
      </c>
      <c r="I986" s="28">
        <v>28139</v>
      </c>
      <c r="J986" s="35" t="s">
        <v>2654</v>
      </c>
      <c r="K986" s="28" t="s">
        <v>46</v>
      </c>
      <c r="L986" s="28">
        <v>3</v>
      </c>
      <c r="M986" s="31">
        <v>28</v>
      </c>
      <c r="N986" s="32">
        <v>0</v>
      </c>
      <c r="O986" s="32">
        <v>0</v>
      </c>
      <c r="P986" s="47">
        <v>2.93</v>
      </c>
      <c r="Q986" s="33">
        <v>207.94</v>
      </c>
      <c r="R986" s="31" t="s">
        <v>8</v>
      </c>
      <c r="S986" s="31" t="s">
        <v>8</v>
      </c>
      <c r="T986" s="31" t="s">
        <v>8</v>
      </c>
      <c r="U986" s="47"/>
      <c r="V986" s="34" t="s">
        <v>8</v>
      </c>
      <c r="W986" s="31" t="s">
        <v>8</v>
      </c>
      <c r="X986" s="31" t="s">
        <v>8</v>
      </c>
      <c r="Y986" s="44"/>
      <c r="Z986" s="13"/>
    </row>
    <row r="987" spans="1:26" ht="29.1" customHeight="1" x14ac:dyDescent="0.35">
      <c r="A987" s="29" t="s">
        <v>3810</v>
      </c>
      <c r="B987" s="28" t="s">
        <v>3813</v>
      </c>
      <c r="C987" s="28" t="s">
        <v>3799</v>
      </c>
      <c r="D987" s="30" t="s">
        <v>3811</v>
      </c>
      <c r="E987" s="111" t="str">
        <f t="shared" si="45"/>
        <v>Less than 100 Claims - lower validity</v>
      </c>
      <c r="F987" s="111" t="str">
        <f t="shared" si="46"/>
        <v>Less than 100 Claims - lower validity</v>
      </c>
      <c r="G987" s="111" t="str">
        <f t="shared" si="47"/>
        <v>Less than 100 Claims - lower validity</v>
      </c>
      <c r="H987" s="35" t="s">
        <v>3812</v>
      </c>
      <c r="I987" s="28">
        <v>27103</v>
      </c>
      <c r="J987" s="28" t="s">
        <v>3814</v>
      </c>
      <c r="K987" s="28" t="s">
        <v>46</v>
      </c>
      <c r="L987" s="28">
        <v>2</v>
      </c>
      <c r="M987" s="31">
        <v>97</v>
      </c>
      <c r="N987" s="32">
        <v>0.2</v>
      </c>
      <c r="O987" s="32">
        <v>0</v>
      </c>
      <c r="P987" s="47">
        <v>4.05</v>
      </c>
      <c r="Q987" s="33">
        <v>273.83999999999997</v>
      </c>
      <c r="R987" s="31" t="s">
        <v>8</v>
      </c>
      <c r="S987" s="31" t="s">
        <v>8</v>
      </c>
      <c r="T987" s="31" t="s">
        <v>8</v>
      </c>
      <c r="U987" s="47"/>
      <c r="V987" s="34" t="s">
        <v>8</v>
      </c>
      <c r="W987" s="31" t="s">
        <v>8</v>
      </c>
      <c r="X987" s="31" t="s">
        <v>8</v>
      </c>
      <c r="Y987" s="44"/>
      <c r="Z987" s="13"/>
    </row>
    <row r="988" spans="1:26" ht="29.1" customHeight="1" x14ac:dyDescent="0.35">
      <c r="A988" s="29" t="s">
        <v>3815</v>
      </c>
      <c r="B988" s="28" t="s">
        <v>3818</v>
      </c>
      <c r="C988" s="28" t="s">
        <v>3799</v>
      </c>
      <c r="D988" s="30" t="s">
        <v>3816</v>
      </c>
      <c r="E988" s="111" t="str">
        <f t="shared" si="45"/>
        <v>Less than 100 Claims - lower validity</v>
      </c>
      <c r="F988" s="111" t="str">
        <f t="shared" si="46"/>
        <v>Less than 100 Claims - lower validity</v>
      </c>
      <c r="G988" s="111" t="str">
        <f t="shared" si="47"/>
        <v>Less than 100 Claims - lower validity</v>
      </c>
      <c r="H988" s="28" t="s">
        <v>3817</v>
      </c>
      <c r="I988" s="28">
        <v>28144</v>
      </c>
      <c r="J988" s="28" t="s">
        <v>3814</v>
      </c>
      <c r="K988" s="28" t="s">
        <v>46</v>
      </c>
      <c r="L988" s="28">
        <v>2</v>
      </c>
      <c r="M988" s="31">
        <v>17</v>
      </c>
      <c r="N988" s="32">
        <v>0</v>
      </c>
      <c r="O988" s="32">
        <v>0</v>
      </c>
      <c r="P988" s="47">
        <v>2.87</v>
      </c>
      <c r="Q988" s="33">
        <v>199.36</v>
      </c>
      <c r="R988" s="31" t="s">
        <v>8</v>
      </c>
      <c r="S988" s="31" t="s">
        <v>8</v>
      </c>
      <c r="T988" s="31" t="s">
        <v>8</v>
      </c>
      <c r="U988" s="47"/>
      <c r="V988" s="34" t="s">
        <v>8</v>
      </c>
      <c r="W988" s="31" t="s">
        <v>8</v>
      </c>
      <c r="X988" s="31" t="s">
        <v>8</v>
      </c>
      <c r="Y988" s="44"/>
      <c r="Z988" s="13"/>
    </row>
    <row r="989" spans="1:26" ht="29.1" customHeight="1" x14ac:dyDescent="0.35">
      <c r="A989" s="29" t="s">
        <v>3819</v>
      </c>
      <c r="B989" s="28" t="s">
        <v>3822</v>
      </c>
      <c r="C989" s="28" t="s">
        <v>3799</v>
      </c>
      <c r="D989" s="30" t="s">
        <v>3820</v>
      </c>
      <c r="E989" s="111" t="str">
        <f t="shared" si="45"/>
        <v>Less than 100 Claims - lower validity</v>
      </c>
      <c r="F989" s="111" t="str">
        <f t="shared" si="46"/>
        <v>Less than 100 Claims - lower validity</v>
      </c>
      <c r="G989" s="111" t="str">
        <f t="shared" si="47"/>
        <v>Less than 100 Claims - lower validity</v>
      </c>
      <c r="H989" s="28" t="s">
        <v>3821</v>
      </c>
      <c r="I989" s="28">
        <v>28779</v>
      </c>
      <c r="J989" s="35" t="s">
        <v>2654</v>
      </c>
      <c r="K989" s="28" t="s">
        <v>46</v>
      </c>
      <c r="L989" s="28">
        <v>3</v>
      </c>
      <c r="M989" s="31">
        <v>46</v>
      </c>
      <c r="N989" s="32">
        <v>0</v>
      </c>
      <c r="O989" s="32">
        <v>0</v>
      </c>
      <c r="P989" s="47">
        <v>3.45</v>
      </c>
      <c r="Q989" s="33">
        <v>227.05</v>
      </c>
      <c r="R989" s="31" t="s">
        <v>8</v>
      </c>
      <c r="S989" s="31" t="s">
        <v>8</v>
      </c>
      <c r="T989" s="31" t="s">
        <v>8</v>
      </c>
      <c r="U989" s="47"/>
      <c r="V989" s="34" t="s">
        <v>8</v>
      </c>
      <c r="W989" s="31" t="s">
        <v>8</v>
      </c>
      <c r="X989" s="31" t="s">
        <v>8</v>
      </c>
      <c r="Y989" s="44"/>
      <c r="Z989" s="13"/>
    </row>
    <row r="990" spans="1:26" ht="29.1" customHeight="1" x14ac:dyDescent="0.35">
      <c r="A990" s="29" t="s">
        <v>3823</v>
      </c>
      <c r="B990" s="28" t="s">
        <v>3826</v>
      </c>
      <c r="C990" s="28" t="s">
        <v>3799</v>
      </c>
      <c r="D990" s="30" t="s">
        <v>3824</v>
      </c>
      <c r="E990" s="111" t="str">
        <f t="shared" si="45"/>
        <v>Less than 100 Claims - lower validity</v>
      </c>
      <c r="F990" s="111" t="str">
        <f t="shared" si="46"/>
        <v>Less than 100 Claims - lower validity</v>
      </c>
      <c r="G990" s="111" t="str">
        <f t="shared" si="47"/>
        <v>Less than 100 Claims - lower validity</v>
      </c>
      <c r="H990" s="28" t="s">
        <v>3825</v>
      </c>
      <c r="I990" s="28">
        <v>28791</v>
      </c>
      <c r="J990" s="28" t="s">
        <v>3805</v>
      </c>
      <c r="K990" s="28" t="s">
        <v>46</v>
      </c>
      <c r="L990" s="28">
        <v>5</v>
      </c>
      <c r="M990" s="31">
        <v>22</v>
      </c>
      <c r="N990" s="32">
        <v>0</v>
      </c>
      <c r="O990" s="32">
        <v>0</v>
      </c>
      <c r="P990" s="47">
        <v>2.89</v>
      </c>
      <c r="Q990" s="33">
        <v>196.11</v>
      </c>
      <c r="R990" s="31" t="s">
        <v>8</v>
      </c>
      <c r="S990" s="31" t="s">
        <v>8</v>
      </c>
      <c r="T990" s="31" t="s">
        <v>8</v>
      </c>
      <c r="U990" s="47"/>
      <c r="V990" s="34" t="s">
        <v>8</v>
      </c>
      <c r="W990" s="31" t="s">
        <v>8</v>
      </c>
      <c r="X990" s="31" t="s">
        <v>8</v>
      </c>
      <c r="Y990" s="44"/>
      <c r="Z990" s="13"/>
    </row>
    <row r="991" spans="1:26" ht="43.15" customHeight="1" x14ac:dyDescent="0.35">
      <c r="A991" s="29" t="s">
        <v>3827</v>
      </c>
      <c r="B991" s="28" t="s">
        <v>3826</v>
      </c>
      <c r="C991" s="28" t="s">
        <v>3799</v>
      </c>
      <c r="D991" s="36" t="s">
        <v>3828</v>
      </c>
      <c r="E991" s="111" t="str">
        <f t="shared" si="45"/>
        <v>Less than 100 Claims - lower validity</v>
      </c>
      <c r="F991" s="111" t="str">
        <f t="shared" si="46"/>
        <v>Less than 100 Claims - lower validity</v>
      </c>
      <c r="G991" s="111" t="str">
        <f t="shared" si="47"/>
        <v>Less than 100 Claims - lower validity</v>
      </c>
      <c r="H991" s="28" t="s">
        <v>3829</v>
      </c>
      <c r="I991" s="28">
        <v>28792</v>
      </c>
      <c r="J991" s="35" t="s">
        <v>187</v>
      </c>
      <c r="K991" s="28" t="s">
        <v>46</v>
      </c>
      <c r="L991" s="28">
        <v>4</v>
      </c>
      <c r="M991" s="31">
        <v>24</v>
      </c>
      <c r="N991" s="32">
        <v>0.1</v>
      </c>
      <c r="O991" s="32">
        <v>0</v>
      </c>
      <c r="P991" s="47">
        <v>2.63</v>
      </c>
      <c r="Q991" s="33">
        <v>163.92</v>
      </c>
      <c r="R991" s="31" t="s">
        <v>8</v>
      </c>
      <c r="S991" s="31" t="s">
        <v>8</v>
      </c>
      <c r="T991" s="31" t="s">
        <v>8</v>
      </c>
      <c r="U991" s="47"/>
      <c r="V991" s="34" t="s">
        <v>8</v>
      </c>
      <c r="W991" s="31" t="s">
        <v>8</v>
      </c>
      <c r="X991" s="31" t="s">
        <v>8</v>
      </c>
      <c r="Y991" s="44"/>
      <c r="Z991" s="13"/>
    </row>
    <row r="992" spans="1:26" ht="29.1" customHeight="1" x14ac:dyDescent="0.35">
      <c r="A992" s="29" t="s">
        <v>3830</v>
      </c>
      <c r="B992" s="28" t="s">
        <v>752</v>
      </c>
      <c r="C992" s="28" t="s">
        <v>3799</v>
      </c>
      <c r="D992" s="30" t="s">
        <v>3831</v>
      </c>
      <c r="E992" s="111" t="str">
        <f t="shared" si="45"/>
        <v>Less than 100 Claims - lower validity</v>
      </c>
      <c r="F992" s="111" t="str">
        <f t="shared" si="46"/>
        <v>Less than 100 Claims - lower validity</v>
      </c>
      <c r="G992" s="111" t="str">
        <f t="shared" si="47"/>
        <v>Less than 100 Claims - lower validity</v>
      </c>
      <c r="H992" s="35" t="s">
        <v>3832</v>
      </c>
      <c r="I992" s="28">
        <v>28302</v>
      </c>
      <c r="J992" s="35" t="s">
        <v>3833</v>
      </c>
      <c r="K992" s="28" t="s">
        <v>46</v>
      </c>
      <c r="L992" s="28">
        <v>3</v>
      </c>
      <c r="M992" s="31">
        <v>58</v>
      </c>
      <c r="N992" s="32">
        <v>0.1</v>
      </c>
      <c r="O992" s="32">
        <v>0</v>
      </c>
      <c r="P992" s="47">
        <v>5.27</v>
      </c>
      <c r="Q992" s="33">
        <v>353.97</v>
      </c>
      <c r="R992" s="31" t="s">
        <v>8</v>
      </c>
      <c r="S992" s="31" t="s">
        <v>8</v>
      </c>
      <c r="T992" s="31" t="s">
        <v>8</v>
      </c>
      <c r="U992" s="47"/>
      <c r="V992" s="34" t="s">
        <v>8</v>
      </c>
      <c r="W992" s="31" t="s">
        <v>8</v>
      </c>
      <c r="X992" s="31" t="s">
        <v>8</v>
      </c>
      <c r="Y992" s="44"/>
      <c r="Z992" s="13"/>
    </row>
    <row r="993" spans="1:26" ht="29.1" customHeight="1" x14ac:dyDescent="0.35">
      <c r="A993" s="29" t="s">
        <v>3834</v>
      </c>
      <c r="B993" s="28" t="s">
        <v>3837</v>
      </c>
      <c r="C993" s="28" t="s">
        <v>3799</v>
      </c>
      <c r="D993" s="30" t="s">
        <v>3835</v>
      </c>
      <c r="E993" s="111" t="str">
        <f t="shared" si="45"/>
        <v>Less than 100 Claims - lower validity</v>
      </c>
      <c r="F993" s="111" t="str">
        <f t="shared" si="46"/>
        <v>Less than 100 Claims - lower validity</v>
      </c>
      <c r="G993" s="111" t="str">
        <f t="shared" si="47"/>
        <v>More than 100 Claims  - higher validity</v>
      </c>
      <c r="H993" s="35" t="s">
        <v>3836</v>
      </c>
      <c r="I993" s="28">
        <v>27710</v>
      </c>
      <c r="J993" s="35" t="s">
        <v>3838</v>
      </c>
      <c r="K993" s="28" t="s">
        <v>46</v>
      </c>
      <c r="L993" s="28">
        <v>3</v>
      </c>
      <c r="M993" s="31">
        <v>631</v>
      </c>
      <c r="N993" s="32">
        <v>1</v>
      </c>
      <c r="O993" s="32">
        <v>0.3</v>
      </c>
      <c r="P993" s="47">
        <v>3.2</v>
      </c>
      <c r="Q993" s="33">
        <v>227.1</v>
      </c>
      <c r="R993" s="31">
        <v>28</v>
      </c>
      <c r="S993" s="32">
        <v>0.6</v>
      </c>
      <c r="T993" s="32">
        <v>0.5</v>
      </c>
      <c r="U993" s="47">
        <v>1.37</v>
      </c>
      <c r="V993" s="34">
        <v>12108</v>
      </c>
      <c r="W993" s="32">
        <v>1.6</v>
      </c>
      <c r="X993" s="32">
        <v>0.8</v>
      </c>
      <c r="Y993" s="44">
        <v>2.08</v>
      </c>
      <c r="Z993" s="13"/>
    </row>
    <row r="994" spans="1:26" ht="29.1" customHeight="1" x14ac:dyDescent="0.35">
      <c r="A994" s="29" t="s">
        <v>3839</v>
      </c>
      <c r="B994" s="28" t="s">
        <v>3842</v>
      </c>
      <c r="C994" s="28" t="s">
        <v>3799</v>
      </c>
      <c r="D994" s="30" t="s">
        <v>3840</v>
      </c>
      <c r="E994" s="111" t="str">
        <f t="shared" si="45"/>
        <v>Less than 100 Claims - lower validity</v>
      </c>
      <c r="F994" s="111" t="str">
        <f t="shared" si="46"/>
        <v>Less than 100 Claims - lower validity</v>
      </c>
      <c r="G994" s="111" t="str">
        <f t="shared" si="47"/>
        <v>Less than 100 Claims - lower validity</v>
      </c>
      <c r="H994" s="28" t="s">
        <v>3841</v>
      </c>
      <c r="I994" s="28">
        <v>28052</v>
      </c>
      <c r="J994" s="28" t="s">
        <v>79</v>
      </c>
      <c r="K994" s="28" t="s">
        <v>46</v>
      </c>
      <c r="L994" s="28">
        <v>4</v>
      </c>
      <c r="M994" s="31">
        <v>22</v>
      </c>
      <c r="N994" s="32">
        <v>0.1</v>
      </c>
      <c r="O994" s="32">
        <v>0</v>
      </c>
      <c r="P994" s="47">
        <v>8.82</v>
      </c>
      <c r="Q994" s="33">
        <v>610.65</v>
      </c>
      <c r="R994" s="31" t="s">
        <v>8</v>
      </c>
      <c r="S994" s="31" t="s">
        <v>8</v>
      </c>
      <c r="T994" s="31" t="s">
        <v>8</v>
      </c>
      <c r="U994" s="47"/>
      <c r="V994" s="34" t="s">
        <v>8</v>
      </c>
      <c r="W994" s="31" t="s">
        <v>8</v>
      </c>
      <c r="X994" s="31" t="s">
        <v>8</v>
      </c>
      <c r="Y994" s="44"/>
      <c r="Z994" s="13"/>
    </row>
    <row r="995" spans="1:26" ht="29.1" customHeight="1" x14ac:dyDescent="0.35">
      <c r="A995" s="29" t="s">
        <v>3843</v>
      </c>
      <c r="B995" s="28" t="s">
        <v>966</v>
      </c>
      <c r="C995" s="28" t="s">
        <v>3799</v>
      </c>
      <c r="D995" s="36" t="s">
        <v>3844</v>
      </c>
      <c r="E995" s="111" t="str">
        <f t="shared" si="45"/>
        <v>Less than 100 Claims - lower validity</v>
      </c>
      <c r="F995" s="111" t="str">
        <f t="shared" si="46"/>
        <v>Less than 100 Claims - lower validity</v>
      </c>
      <c r="G995" s="111" t="str">
        <f t="shared" si="47"/>
        <v>Less than 100 Claims - lower validity</v>
      </c>
      <c r="H995" s="35" t="s">
        <v>3845</v>
      </c>
      <c r="I995" s="28">
        <v>27834</v>
      </c>
      <c r="J995" s="28" t="s">
        <v>3846</v>
      </c>
      <c r="K995" s="28" t="s">
        <v>46</v>
      </c>
      <c r="L995" s="28">
        <v>3</v>
      </c>
      <c r="M995" s="31">
        <v>45</v>
      </c>
      <c r="N995" s="32">
        <v>0.1</v>
      </c>
      <c r="O995" s="32">
        <v>0</v>
      </c>
      <c r="P995" s="47">
        <v>4.34</v>
      </c>
      <c r="Q995" s="33">
        <v>313.02999999999997</v>
      </c>
      <c r="R995" s="31" t="s">
        <v>8</v>
      </c>
      <c r="S995" s="31" t="s">
        <v>8</v>
      </c>
      <c r="T995" s="31" t="s">
        <v>8</v>
      </c>
      <c r="U995" s="47"/>
      <c r="V995" s="34" t="s">
        <v>8</v>
      </c>
      <c r="W995" s="31" t="s">
        <v>8</v>
      </c>
      <c r="X995" s="31" t="s">
        <v>8</v>
      </c>
      <c r="Y995" s="44"/>
      <c r="Z995" s="13"/>
    </row>
    <row r="996" spans="1:26" ht="29.1" customHeight="1" x14ac:dyDescent="0.35">
      <c r="A996" s="29" t="s">
        <v>3847</v>
      </c>
      <c r="B996" s="28" t="s">
        <v>3813</v>
      </c>
      <c r="C996" s="28" t="s">
        <v>3799</v>
      </c>
      <c r="D996" s="30" t="s">
        <v>3848</v>
      </c>
      <c r="E996" s="111" t="str">
        <f t="shared" si="45"/>
        <v>Less than 100 Claims - lower validity</v>
      </c>
      <c r="F996" s="111" t="str">
        <f t="shared" si="46"/>
        <v>Less than 100 Claims - lower validity</v>
      </c>
      <c r="G996" s="111" t="str">
        <f t="shared" si="47"/>
        <v>More than 100 Claims  - higher validity</v>
      </c>
      <c r="H996" s="35" t="s">
        <v>3849</v>
      </c>
      <c r="I996" s="28">
        <v>27157</v>
      </c>
      <c r="J996" s="35" t="s">
        <v>3850</v>
      </c>
      <c r="K996" s="28" t="s">
        <v>46</v>
      </c>
      <c r="L996" s="28">
        <v>3</v>
      </c>
      <c r="M996" s="31">
        <v>136</v>
      </c>
      <c r="N996" s="32">
        <v>0.2</v>
      </c>
      <c r="O996" s="32">
        <v>0.1</v>
      </c>
      <c r="P996" s="47">
        <v>2.5299999999999998</v>
      </c>
      <c r="Q996" s="33">
        <v>169.06</v>
      </c>
      <c r="R996" s="31" t="s">
        <v>8</v>
      </c>
      <c r="S996" s="31" t="s">
        <v>8</v>
      </c>
      <c r="T996" s="31" t="s">
        <v>8</v>
      </c>
      <c r="U996" s="47"/>
      <c r="V996" s="34" t="s">
        <v>8</v>
      </c>
      <c r="W996" s="31" t="s">
        <v>8</v>
      </c>
      <c r="X996" s="31" t="s">
        <v>8</v>
      </c>
      <c r="Y996" s="44"/>
      <c r="Z996" s="13"/>
    </row>
    <row r="997" spans="1:26" ht="29.1" customHeight="1" x14ac:dyDescent="0.35">
      <c r="A997" s="29" t="s">
        <v>3851</v>
      </c>
      <c r="B997" s="28" t="s">
        <v>3854</v>
      </c>
      <c r="C997" s="28" t="s">
        <v>3799</v>
      </c>
      <c r="D997" s="30" t="s">
        <v>3852</v>
      </c>
      <c r="E997" s="111" t="str">
        <f t="shared" si="45"/>
        <v>Less than 100 Claims - lower validity</v>
      </c>
      <c r="F997" s="111" t="str">
        <f t="shared" si="46"/>
        <v>Less than 100 Claims - lower validity</v>
      </c>
      <c r="G997" s="111" t="str">
        <f t="shared" si="47"/>
        <v>Less than 100 Claims - lower validity</v>
      </c>
      <c r="H997" s="28" t="s">
        <v>3853</v>
      </c>
      <c r="I997" s="28">
        <v>28607</v>
      </c>
      <c r="J997" s="35" t="s">
        <v>3855</v>
      </c>
      <c r="K997" s="28" t="s">
        <v>46</v>
      </c>
      <c r="L997" s="28">
        <v>4</v>
      </c>
      <c r="M997" s="31">
        <v>32</v>
      </c>
      <c r="N997" s="32">
        <v>0</v>
      </c>
      <c r="O997" s="32">
        <v>0</v>
      </c>
      <c r="P997" s="47">
        <v>3.57</v>
      </c>
      <c r="Q997" s="33">
        <v>250.05</v>
      </c>
      <c r="R997" s="31" t="s">
        <v>8</v>
      </c>
      <c r="S997" s="31" t="s">
        <v>8</v>
      </c>
      <c r="T997" s="31" t="s">
        <v>8</v>
      </c>
      <c r="U997" s="47"/>
      <c r="V997" s="34" t="s">
        <v>8</v>
      </c>
      <c r="W997" s="31" t="s">
        <v>8</v>
      </c>
      <c r="X997" s="31" t="s">
        <v>8</v>
      </c>
      <c r="Y997" s="44"/>
      <c r="Z997" s="13"/>
    </row>
    <row r="998" spans="1:26" ht="29.1" customHeight="1" x14ac:dyDescent="0.35">
      <c r="A998" s="29" t="s">
        <v>3856</v>
      </c>
      <c r="B998" s="28" t="s">
        <v>3859</v>
      </c>
      <c r="C998" s="28" t="s">
        <v>3799</v>
      </c>
      <c r="D998" s="30" t="s">
        <v>3857</v>
      </c>
      <c r="E998" s="111" t="str">
        <f t="shared" si="45"/>
        <v>Less than 100 Claims - lower validity</v>
      </c>
      <c r="F998" s="111" t="str">
        <f t="shared" si="46"/>
        <v>Less than 100 Claims - lower validity</v>
      </c>
      <c r="G998" s="111" t="str">
        <f t="shared" si="47"/>
        <v>More than 100 Claims  - higher validity</v>
      </c>
      <c r="H998" s="28" t="s">
        <v>3858</v>
      </c>
      <c r="I998" s="28">
        <v>27514</v>
      </c>
      <c r="J998" s="28" t="s">
        <v>3805</v>
      </c>
      <c r="K998" s="28" t="s">
        <v>46</v>
      </c>
      <c r="L998" s="28">
        <v>2</v>
      </c>
      <c r="M998" s="31">
        <v>189</v>
      </c>
      <c r="N998" s="32">
        <v>0.2</v>
      </c>
      <c r="O998" s="32">
        <v>0.1</v>
      </c>
      <c r="P998" s="47">
        <v>3.2</v>
      </c>
      <c r="Q998" s="33">
        <v>231.46</v>
      </c>
      <c r="R998" s="31">
        <v>12</v>
      </c>
      <c r="S998" s="32">
        <v>0.5</v>
      </c>
      <c r="T998" s="32">
        <v>0.2</v>
      </c>
      <c r="U998" s="47">
        <v>2.1800000000000002</v>
      </c>
      <c r="V998" s="34">
        <v>24204</v>
      </c>
      <c r="W998" s="32">
        <v>0.7</v>
      </c>
      <c r="X998" s="32">
        <v>0.3</v>
      </c>
      <c r="Y998" s="44">
        <v>2.41</v>
      </c>
      <c r="Z998" s="13"/>
    </row>
    <row r="999" spans="1:26" ht="29.1" customHeight="1" x14ac:dyDescent="0.35">
      <c r="A999" s="29" t="s">
        <v>3860</v>
      </c>
      <c r="B999" s="28" t="s">
        <v>3863</v>
      </c>
      <c r="C999" s="28" t="s">
        <v>3799</v>
      </c>
      <c r="D999" s="30" t="s">
        <v>3861</v>
      </c>
      <c r="E999" s="111" t="str">
        <f t="shared" si="45"/>
        <v>Less than 100 Claims - lower validity</v>
      </c>
      <c r="F999" s="111" t="str">
        <f t="shared" si="46"/>
        <v>Less than 100 Claims - lower validity</v>
      </c>
      <c r="G999" s="111" t="str">
        <f t="shared" si="47"/>
        <v>Less than 100 Claims - lower validity</v>
      </c>
      <c r="H999" s="28" t="s">
        <v>3862</v>
      </c>
      <c r="I999" s="28">
        <v>27610</v>
      </c>
      <c r="J999" s="35" t="s">
        <v>3864</v>
      </c>
      <c r="K999" s="28" t="s">
        <v>46</v>
      </c>
      <c r="L999" s="28">
        <v>3</v>
      </c>
      <c r="M999" s="31">
        <v>72</v>
      </c>
      <c r="N999" s="32">
        <v>0.1</v>
      </c>
      <c r="O999" s="32">
        <v>0</v>
      </c>
      <c r="P999" s="47">
        <v>3.57</v>
      </c>
      <c r="Q999" s="33">
        <v>256.08</v>
      </c>
      <c r="R999" s="31">
        <v>13</v>
      </c>
      <c r="S999" s="32">
        <v>0.2</v>
      </c>
      <c r="T999" s="32">
        <v>0.1</v>
      </c>
      <c r="U999" s="47">
        <v>1.42</v>
      </c>
      <c r="V999" s="34">
        <v>9856</v>
      </c>
      <c r="W999" s="32">
        <v>0.3</v>
      </c>
      <c r="X999" s="32">
        <v>0.2</v>
      </c>
      <c r="Y999" s="44">
        <v>1.84</v>
      </c>
      <c r="Z999" s="13"/>
    </row>
    <row r="1000" spans="1:26" ht="29.1" customHeight="1" x14ac:dyDescent="0.35">
      <c r="A1000" s="29" t="s">
        <v>3865</v>
      </c>
      <c r="B1000" s="28" t="s">
        <v>288</v>
      </c>
      <c r="C1000" s="28" t="s">
        <v>3799</v>
      </c>
      <c r="D1000" s="30" t="s">
        <v>3866</v>
      </c>
      <c r="E1000" s="111" t="str">
        <f t="shared" si="45"/>
        <v>Less than 100 Claims - lower validity</v>
      </c>
      <c r="F1000" s="111" t="str">
        <f t="shared" si="46"/>
        <v>Less than 100 Claims - lower validity</v>
      </c>
      <c r="G1000" s="111" t="str">
        <f t="shared" si="47"/>
        <v>Less than 100 Claims - lower validity</v>
      </c>
      <c r="H1000" s="35" t="s">
        <v>3867</v>
      </c>
      <c r="I1000" s="28">
        <v>27216</v>
      </c>
      <c r="J1000" s="28" t="s">
        <v>3868</v>
      </c>
      <c r="K1000" s="28" t="s">
        <v>46</v>
      </c>
      <c r="L1000" s="28">
        <v>2</v>
      </c>
      <c r="M1000" s="31">
        <v>38</v>
      </c>
      <c r="N1000" s="32">
        <v>0.1</v>
      </c>
      <c r="O1000" s="32">
        <v>0</v>
      </c>
      <c r="P1000" s="47">
        <v>2.95</v>
      </c>
      <c r="Q1000" s="33">
        <v>209.05</v>
      </c>
      <c r="R1000" s="31" t="s">
        <v>8</v>
      </c>
      <c r="S1000" s="31" t="s">
        <v>8</v>
      </c>
      <c r="T1000" s="31" t="s">
        <v>8</v>
      </c>
      <c r="U1000" s="47"/>
      <c r="V1000" s="34" t="s">
        <v>8</v>
      </c>
      <c r="W1000" s="31" t="s">
        <v>8</v>
      </c>
      <c r="X1000" s="31" t="s">
        <v>8</v>
      </c>
      <c r="Y1000" s="44"/>
      <c r="Z1000" s="13"/>
    </row>
    <row r="1001" spans="1:26" ht="14.1" customHeight="1" x14ac:dyDescent="0.35">
      <c r="A1001" s="29" t="s">
        <v>3869</v>
      </c>
      <c r="B1001" s="28" t="s">
        <v>3872</v>
      </c>
      <c r="C1001" s="28" t="s">
        <v>3799</v>
      </c>
      <c r="D1001" s="36" t="s">
        <v>3870</v>
      </c>
      <c r="E1001" s="111" t="str">
        <f t="shared" si="45"/>
        <v>Less than 100 Claims - lower validity</v>
      </c>
      <c r="F1001" s="111" t="str">
        <f t="shared" si="46"/>
        <v>Less than 100 Claims - lower validity</v>
      </c>
      <c r="G1001" s="111" t="str">
        <f t="shared" si="47"/>
        <v>Less than 100 Claims - lower validity</v>
      </c>
      <c r="H1001" s="28" t="s">
        <v>3871</v>
      </c>
      <c r="I1001" s="28">
        <v>27577</v>
      </c>
      <c r="J1001" s="28" t="s">
        <v>3805</v>
      </c>
      <c r="K1001" s="28" t="s">
        <v>46</v>
      </c>
      <c r="L1001" s="28">
        <v>4</v>
      </c>
      <c r="M1001" s="31">
        <v>41</v>
      </c>
      <c r="N1001" s="32">
        <v>0.1</v>
      </c>
      <c r="O1001" s="32">
        <v>0</v>
      </c>
      <c r="P1001" s="47">
        <v>2.8</v>
      </c>
      <c r="Q1001" s="33">
        <v>200.98</v>
      </c>
      <c r="R1001" s="31" t="s">
        <v>8</v>
      </c>
      <c r="S1001" s="31" t="s">
        <v>8</v>
      </c>
      <c r="T1001" s="31" t="s">
        <v>8</v>
      </c>
      <c r="U1001" s="47"/>
      <c r="V1001" s="34" t="s">
        <v>8</v>
      </c>
      <c r="W1001" s="31" t="s">
        <v>8</v>
      </c>
      <c r="X1001" s="31" t="s">
        <v>8</v>
      </c>
      <c r="Y1001" s="44"/>
      <c r="Z1001" s="13"/>
    </row>
    <row r="1002" spans="1:26" ht="29.1" customHeight="1" x14ac:dyDescent="0.35">
      <c r="A1002" s="29" t="s">
        <v>3873</v>
      </c>
      <c r="B1002" s="28" t="s">
        <v>3876</v>
      </c>
      <c r="C1002" s="28" t="s">
        <v>3799</v>
      </c>
      <c r="D1002" s="30" t="s">
        <v>3874</v>
      </c>
      <c r="E1002" s="111" t="str">
        <f t="shared" si="45"/>
        <v>Less than 100 Claims - lower validity</v>
      </c>
      <c r="F1002" s="111" t="str">
        <f t="shared" si="46"/>
        <v>Less than 100 Claims - lower validity</v>
      </c>
      <c r="G1002" s="111" t="str">
        <f t="shared" si="47"/>
        <v>More than 100 Claims  - higher validity</v>
      </c>
      <c r="H1002" s="28" t="s">
        <v>3875</v>
      </c>
      <c r="I1002" s="28">
        <v>27401</v>
      </c>
      <c r="J1002" s="28" t="s">
        <v>3868</v>
      </c>
      <c r="K1002" s="28" t="s">
        <v>46</v>
      </c>
      <c r="L1002" s="28">
        <v>5</v>
      </c>
      <c r="M1002" s="31">
        <v>144</v>
      </c>
      <c r="N1002" s="32">
        <v>0.2</v>
      </c>
      <c r="O1002" s="32">
        <v>0.1</v>
      </c>
      <c r="P1002" s="47">
        <v>4.42</v>
      </c>
      <c r="Q1002" s="33">
        <v>288.14</v>
      </c>
      <c r="R1002" s="31" t="s">
        <v>8</v>
      </c>
      <c r="S1002" s="31" t="s">
        <v>8</v>
      </c>
      <c r="T1002" s="31" t="s">
        <v>8</v>
      </c>
      <c r="U1002" s="47"/>
      <c r="V1002" s="34" t="s">
        <v>8</v>
      </c>
      <c r="W1002" s="31" t="s">
        <v>8</v>
      </c>
      <c r="X1002" s="31" t="s">
        <v>8</v>
      </c>
      <c r="Y1002" s="44"/>
      <c r="Z1002" s="13"/>
    </row>
    <row r="1003" spans="1:26" ht="29.1" customHeight="1" x14ac:dyDescent="0.35">
      <c r="A1003" s="29" t="s">
        <v>3877</v>
      </c>
      <c r="B1003" s="28" t="s">
        <v>1870</v>
      </c>
      <c r="C1003" s="28" t="s">
        <v>3799</v>
      </c>
      <c r="D1003" s="30" t="s">
        <v>3878</v>
      </c>
      <c r="E1003" s="111" t="str">
        <f t="shared" si="45"/>
        <v>Less than 100 Claims - lower validity</v>
      </c>
      <c r="F1003" s="111" t="str">
        <f t="shared" si="46"/>
        <v>Less than 100 Claims - lower validity</v>
      </c>
      <c r="G1003" s="111" t="str">
        <f t="shared" si="47"/>
        <v>Less than 100 Claims - lower validity</v>
      </c>
      <c r="H1003" s="35" t="s">
        <v>3879</v>
      </c>
      <c r="I1003" s="28">
        <v>27293</v>
      </c>
      <c r="J1003" s="35" t="s">
        <v>3850</v>
      </c>
      <c r="K1003" s="28" t="s">
        <v>46</v>
      </c>
      <c r="L1003" s="28">
        <v>3</v>
      </c>
      <c r="M1003" s="31">
        <v>55</v>
      </c>
      <c r="N1003" s="32">
        <v>0.1</v>
      </c>
      <c r="O1003" s="32">
        <v>0</v>
      </c>
      <c r="P1003" s="47">
        <v>4.93</v>
      </c>
      <c r="Q1003" s="33">
        <v>334.88</v>
      </c>
      <c r="R1003" s="31" t="s">
        <v>8</v>
      </c>
      <c r="S1003" s="31" t="s">
        <v>8</v>
      </c>
      <c r="T1003" s="31" t="s">
        <v>8</v>
      </c>
      <c r="U1003" s="47"/>
      <c r="V1003" s="34" t="s">
        <v>8</v>
      </c>
      <c r="W1003" s="31" t="s">
        <v>8</v>
      </c>
      <c r="X1003" s="31" t="s">
        <v>8</v>
      </c>
      <c r="Y1003" s="44"/>
      <c r="Z1003" s="13"/>
    </row>
    <row r="1004" spans="1:26" ht="29.1" customHeight="1" x14ac:dyDescent="0.35">
      <c r="A1004" s="29" t="s">
        <v>3880</v>
      </c>
      <c r="B1004" s="28" t="s">
        <v>2998</v>
      </c>
      <c r="C1004" s="28" t="s">
        <v>3799</v>
      </c>
      <c r="D1004" s="30" t="s">
        <v>3881</v>
      </c>
      <c r="E1004" s="111" t="str">
        <f t="shared" si="45"/>
        <v>Less than 100 Claims - lower validity</v>
      </c>
      <c r="F1004" s="111" t="str">
        <f t="shared" si="46"/>
        <v>Less than 100 Claims - lower validity</v>
      </c>
      <c r="G1004" s="111" t="str">
        <f t="shared" si="47"/>
        <v>More than 100 Claims  - higher validity</v>
      </c>
      <c r="H1004" s="28" t="s">
        <v>3882</v>
      </c>
      <c r="I1004" s="28">
        <v>28210</v>
      </c>
      <c r="J1004" s="35" t="s">
        <v>3883</v>
      </c>
      <c r="K1004" s="28" t="s">
        <v>46</v>
      </c>
      <c r="L1004" s="28">
        <v>5</v>
      </c>
      <c r="M1004" s="31">
        <v>113</v>
      </c>
      <c r="N1004" s="32">
        <v>0.2</v>
      </c>
      <c r="O1004" s="32">
        <v>0.1</v>
      </c>
      <c r="P1004" s="47">
        <v>3.93</v>
      </c>
      <c r="Q1004" s="33">
        <v>271.23</v>
      </c>
      <c r="R1004" s="31" t="s">
        <v>8</v>
      </c>
      <c r="S1004" s="31" t="s">
        <v>8</v>
      </c>
      <c r="T1004" s="31" t="s">
        <v>8</v>
      </c>
      <c r="U1004" s="47"/>
      <c r="V1004" s="34" t="s">
        <v>8</v>
      </c>
      <c r="W1004" s="31" t="s">
        <v>8</v>
      </c>
      <c r="X1004" s="31" t="s">
        <v>8</v>
      </c>
      <c r="Y1004" s="44"/>
      <c r="Z1004" s="13"/>
    </row>
    <row r="1005" spans="1:26" ht="29.1" customHeight="1" x14ac:dyDescent="0.35">
      <c r="A1005" s="29" t="s">
        <v>3884</v>
      </c>
      <c r="B1005" s="28" t="s">
        <v>3887</v>
      </c>
      <c r="C1005" s="28" t="s">
        <v>3799</v>
      </c>
      <c r="D1005" s="30" t="s">
        <v>3885</v>
      </c>
      <c r="E1005" s="111" t="str">
        <f t="shared" si="45"/>
        <v>Less than 100 Claims - lower validity</v>
      </c>
      <c r="F1005" s="111" t="str">
        <f t="shared" si="46"/>
        <v>Less than 100 Claims - lower validity</v>
      </c>
      <c r="G1005" s="111" t="str">
        <f t="shared" si="47"/>
        <v>Less than 100 Claims - lower validity</v>
      </c>
      <c r="H1005" s="28" t="s">
        <v>3886</v>
      </c>
      <c r="I1005" s="28">
        <v>27909</v>
      </c>
      <c r="J1005" s="28" t="s">
        <v>3888</v>
      </c>
      <c r="K1005" s="28" t="s">
        <v>46</v>
      </c>
      <c r="L1005" s="28">
        <v>2</v>
      </c>
      <c r="M1005" s="31">
        <v>22</v>
      </c>
      <c r="N1005" s="32">
        <v>0</v>
      </c>
      <c r="O1005" s="32">
        <v>0</v>
      </c>
      <c r="P1005" s="47">
        <v>5.5</v>
      </c>
      <c r="Q1005" s="33">
        <v>410.15</v>
      </c>
      <c r="R1005" s="31" t="s">
        <v>8</v>
      </c>
      <c r="S1005" s="31" t="s">
        <v>8</v>
      </c>
      <c r="T1005" s="31" t="s">
        <v>8</v>
      </c>
      <c r="U1005" s="47"/>
      <c r="V1005" s="34" t="s">
        <v>8</v>
      </c>
      <c r="W1005" s="31" t="s">
        <v>8</v>
      </c>
      <c r="X1005" s="31" t="s">
        <v>8</v>
      </c>
      <c r="Y1005" s="44"/>
      <c r="Z1005" s="13"/>
    </row>
    <row r="1006" spans="1:26" ht="29.1" customHeight="1" x14ac:dyDescent="0.35">
      <c r="A1006" s="29" t="s">
        <v>3889</v>
      </c>
      <c r="B1006" s="28" t="s">
        <v>2998</v>
      </c>
      <c r="C1006" s="28" t="s">
        <v>3799</v>
      </c>
      <c r="D1006" s="30" t="s">
        <v>3890</v>
      </c>
      <c r="E1006" s="111" t="str">
        <f t="shared" si="45"/>
        <v>Less than 100 Claims - lower validity</v>
      </c>
      <c r="F1006" s="111" t="str">
        <f t="shared" si="46"/>
        <v>Less than 100 Claims - lower validity</v>
      </c>
      <c r="G1006" s="111" t="str">
        <f t="shared" si="47"/>
        <v>More than 100 Claims  - higher validity</v>
      </c>
      <c r="H1006" s="28" t="s">
        <v>3891</v>
      </c>
      <c r="I1006" s="28">
        <v>28203</v>
      </c>
      <c r="J1006" s="35" t="s">
        <v>3883</v>
      </c>
      <c r="K1006" s="28" t="s">
        <v>46</v>
      </c>
      <c r="L1006" s="28">
        <v>4</v>
      </c>
      <c r="M1006" s="31">
        <v>257</v>
      </c>
      <c r="N1006" s="32">
        <v>0.4</v>
      </c>
      <c r="O1006" s="32">
        <v>0.1</v>
      </c>
      <c r="P1006" s="47">
        <v>4.97</v>
      </c>
      <c r="Q1006" s="33">
        <v>323.23</v>
      </c>
      <c r="R1006" s="31">
        <v>20</v>
      </c>
      <c r="S1006" s="32">
        <v>0.5</v>
      </c>
      <c r="T1006" s="32">
        <v>0.3</v>
      </c>
      <c r="U1006" s="47">
        <v>1.71</v>
      </c>
      <c r="V1006" s="34">
        <v>13430</v>
      </c>
      <c r="W1006" s="32">
        <v>0.9</v>
      </c>
      <c r="X1006" s="32">
        <v>0.4</v>
      </c>
      <c r="Y1006" s="44">
        <v>2.52</v>
      </c>
      <c r="Z1006" s="13"/>
    </row>
    <row r="1007" spans="1:26" ht="29.1" customHeight="1" x14ac:dyDescent="0.35">
      <c r="A1007" s="29" t="s">
        <v>3892</v>
      </c>
      <c r="B1007" s="28" t="s">
        <v>3863</v>
      </c>
      <c r="C1007" s="28" t="s">
        <v>3799</v>
      </c>
      <c r="D1007" s="36" t="s">
        <v>3893</v>
      </c>
      <c r="E1007" s="111" t="str">
        <f t="shared" si="45"/>
        <v>Less than 100 Claims - lower validity</v>
      </c>
      <c r="F1007" s="111" t="str">
        <f t="shared" si="46"/>
        <v>Less than 100 Claims - lower validity</v>
      </c>
      <c r="G1007" s="111" t="str">
        <f t="shared" si="47"/>
        <v>More than 100 Claims  - higher validity</v>
      </c>
      <c r="H1007" s="35" t="s">
        <v>3894</v>
      </c>
      <c r="I1007" s="28">
        <v>27607</v>
      </c>
      <c r="J1007" s="28" t="s">
        <v>3805</v>
      </c>
      <c r="K1007" s="28" t="s">
        <v>46</v>
      </c>
      <c r="L1007" s="28">
        <v>5</v>
      </c>
      <c r="M1007" s="31">
        <v>185</v>
      </c>
      <c r="N1007" s="32">
        <v>0.2</v>
      </c>
      <c r="O1007" s="32">
        <v>0.1</v>
      </c>
      <c r="P1007" s="47">
        <v>3.09</v>
      </c>
      <c r="Q1007" s="33">
        <v>212.68</v>
      </c>
      <c r="R1007" s="31">
        <v>20</v>
      </c>
      <c r="S1007" s="32">
        <v>0.2</v>
      </c>
      <c r="T1007" s="32">
        <v>0.1</v>
      </c>
      <c r="U1007" s="47">
        <v>1.85</v>
      </c>
      <c r="V1007" s="34">
        <v>11347</v>
      </c>
      <c r="W1007" s="32">
        <v>0.4</v>
      </c>
      <c r="X1007" s="32">
        <v>0.2</v>
      </c>
      <c r="Y1007" s="44">
        <v>2.21</v>
      </c>
      <c r="Z1007" s="13"/>
    </row>
    <row r="1008" spans="1:26" ht="29.1" customHeight="1" x14ac:dyDescent="0.35">
      <c r="A1008" s="29" t="s">
        <v>3895</v>
      </c>
      <c r="B1008" s="28" t="s">
        <v>3898</v>
      </c>
      <c r="C1008" s="28" t="s">
        <v>3799</v>
      </c>
      <c r="D1008" s="30" t="s">
        <v>3896</v>
      </c>
      <c r="E1008" s="111" t="str">
        <f t="shared" si="45"/>
        <v>Less than 100 Claims - lower validity</v>
      </c>
      <c r="F1008" s="111" t="str">
        <f t="shared" si="46"/>
        <v>Less than 100 Claims - lower validity</v>
      </c>
      <c r="G1008" s="111" t="str">
        <f t="shared" si="47"/>
        <v>Less than 100 Claims - lower validity</v>
      </c>
      <c r="H1008" s="28" t="s">
        <v>3897</v>
      </c>
      <c r="I1008" s="28">
        <v>28374</v>
      </c>
      <c r="J1008" s="35" t="s">
        <v>3899</v>
      </c>
      <c r="K1008" s="28" t="s">
        <v>46</v>
      </c>
      <c r="L1008" s="28">
        <v>4</v>
      </c>
      <c r="M1008" s="31">
        <v>22</v>
      </c>
      <c r="N1008" s="32">
        <v>0</v>
      </c>
      <c r="O1008" s="32">
        <v>0</v>
      </c>
      <c r="P1008" s="47">
        <v>4.5199999999999996</v>
      </c>
      <c r="Q1008" s="33">
        <v>320.60000000000002</v>
      </c>
      <c r="R1008" s="31" t="s">
        <v>8</v>
      </c>
      <c r="S1008" s="31" t="s">
        <v>8</v>
      </c>
      <c r="T1008" s="31" t="s">
        <v>8</v>
      </c>
      <c r="U1008" s="47"/>
      <c r="V1008" s="34" t="s">
        <v>8</v>
      </c>
      <c r="W1008" s="31" t="s">
        <v>8</v>
      </c>
      <c r="X1008" s="31" t="s">
        <v>8</v>
      </c>
      <c r="Y1008" s="44"/>
      <c r="Z1008" s="13"/>
    </row>
    <row r="1009" spans="1:26" ht="29.1" customHeight="1" x14ac:dyDescent="0.35">
      <c r="A1009" s="29" t="s">
        <v>3900</v>
      </c>
      <c r="B1009" s="28" t="s">
        <v>3903</v>
      </c>
      <c r="C1009" s="28" t="s">
        <v>3799</v>
      </c>
      <c r="D1009" s="36" t="s">
        <v>3901</v>
      </c>
      <c r="E1009" s="111" t="str">
        <f t="shared" si="45"/>
        <v>Less than 100 Claims - lower validity</v>
      </c>
      <c r="F1009" s="111" t="str">
        <f t="shared" si="46"/>
        <v>Less than 100 Claims - lower validity</v>
      </c>
      <c r="G1009" s="111" t="str">
        <f t="shared" si="47"/>
        <v>Less than 100 Claims - lower validity</v>
      </c>
      <c r="H1009" s="35" t="s">
        <v>3902</v>
      </c>
      <c r="I1009" s="28">
        <v>27204</v>
      </c>
      <c r="J1009" s="35" t="s">
        <v>3883</v>
      </c>
      <c r="K1009" s="28" t="s">
        <v>46</v>
      </c>
      <c r="L1009" s="28">
        <v>3</v>
      </c>
      <c r="M1009" s="31">
        <v>15</v>
      </c>
      <c r="N1009" s="32">
        <v>0</v>
      </c>
      <c r="O1009" s="32">
        <v>0</v>
      </c>
      <c r="P1009" s="47">
        <v>2.1800000000000002</v>
      </c>
      <c r="Q1009" s="33">
        <v>142.69999999999999</v>
      </c>
      <c r="R1009" s="31" t="s">
        <v>8</v>
      </c>
      <c r="S1009" s="31" t="s">
        <v>8</v>
      </c>
      <c r="T1009" s="31" t="s">
        <v>8</v>
      </c>
      <c r="U1009" s="47"/>
      <c r="V1009" s="34" t="s">
        <v>8</v>
      </c>
      <c r="W1009" s="31" t="s">
        <v>8</v>
      </c>
      <c r="X1009" s="31" t="s">
        <v>8</v>
      </c>
      <c r="Y1009" s="44"/>
      <c r="Z1009" s="13"/>
    </row>
    <row r="1010" spans="1:26" ht="29.1" customHeight="1" x14ac:dyDescent="0.35">
      <c r="A1010" s="29" t="s">
        <v>3904</v>
      </c>
      <c r="B1010" s="28" t="s">
        <v>3907</v>
      </c>
      <c r="C1010" s="28" t="s">
        <v>3799</v>
      </c>
      <c r="D1010" s="36" t="s">
        <v>3905</v>
      </c>
      <c r="E1010" s="111" t="str">
        <f t="shared" si="45"/>
        <v>Less than 100 Claims - lower validity</v>
      </c>
      <c r="F1010" s="111" t="str">
        <f t="shared" si="46"/>
        <v>Less than 100 Claims - lower validity</v>
      </c>
      <c r="G1010" s="111" t="str">
        <f t="shared" si="47"/>
        <v>Less than 100 Claims - lower validity</v>
      </c>
      <c r="H1010" s="28" t="s">
        <v>3906</v>
      </c>
      <c r="I1010" s="28">
        <v>27893</v>
      </c>
      <c r="J1010" s="35" t="s">
        <v>2654</v>
      </c>
      <c r="K1010" s="28" t="s">
        <v>46</v>
      </c>
      <c r="L1010" s="28">
        <v>2</v>
      </c>
      <c r="M1010" s="31">
        <v>24</v>
      </c>
      <c r="N1010" s="32">
        <v>0</v>
      </c>
      <c r="O1010" s="32">
        <v>0</v>
      </c>
      <c r="P1010" s="47">
        <v>4.82</v>
      </c>
      <c r="Q1010" s="33">
        <v>337.95</v>
      </c>
      <c r="R1010" s="31" t="s">
        <v>8</v>
      </c>
      <c r="S1010" s="31" t="s">
        <v>8</v>
      </c>
      <c r="T1010" s="31" t="s">
        <v>8</v>
      </c>
      <c r="U1010" s="47"/>
      <c r="V1010" s="34" t="s">
        <v>8</v>
      </c>
      <c r="W1010" s="31" t="s">
        <v>8</v>
      </c>
      <c r="X1010" s="31" t="s">
        <v>8</v>
      </c>
      <c r="Y1010" s="44"/>
      <c r="Z1010" s="13"/>
    </row>
    <row r="1011" spans="1:26" ht="43.15" customHeight="1" x14ac:dyDescent="0.35">
      <c r="A1011" s="29" t="s">
        <v>3908</v>
      </c>
      <c r="B1011" s="28" t="s">
        <v>1326</v>
      </c>
      <c r="C1011" s="28" t="s">
        <v>3799</v>
      </c>
      <c r="D1011" s="30" t="s">
        <v>3909</v>
      </c>
      <c r="E1011" s="111" t="str">
        <f t="shared" si="45"/>
        <v>Less than 100 Claims - lower validity</v>
      </c>
      <c r="F1011" s="111" t="str">
        <f t="shared" si="46"/>
        <v>Less than 100 Claims - lower validity</v>
      </c>
      <c r="G1011" s="111" t="str">
        <f t="shared" si="47"/>
        <v>Less than 100 Claims - lower validity</v>
      </c>
      <c r="H1011" s="28" t="s">
        <v>3910</v>
      </c>
      <c r="I1011" s="28">
        <v>28117</v>
      </c>
      <c r="J1011" s="35" t="s">
        <v>472</v>
      </c>
      <c r="K1011" s="28" t="s">
        <v>46</v>
      </c>
      <c r="L1011" s="28">
        <v>2</v>
      </c>
      <c r="M1011" s="31">
        <v>20</v>
      </c>
      <c r="N1011" s="32">
        <v>0</v>
      </c>
      <c r="O1011" s="32">
        <v>0</v>
      </c>
      <c r="P1011" s="47">
        <v>3.93</v>
      </c>
      <c r="Q1011" s="33">
        <v>293.73</v>
      </c>
      <c r="R1011" s="31" t="s">
        <v>8</v>
      </c>
      <c r="S1011" s="31" t="s">
        <v>8</v>
      </c>
      <c r="T1011" s="31" t="s">
        <v>8</v>
      </c>
      <c r="U1011" s="47"/>
      <c r="V1011" s="34" t="s">
        <v>8</v>
      </c>
      <c r="W1011" s="31" t="s">
        <v>8</v>
      </c>
      <c r="X1011" s="31" t="s">
        <v>8</v>
      </c>
      <c r="Y1011" s="44"/>
      <c r="Z1011" s="13"/>
    </row>
    <row r="1012" spans="1:26" ht="29.1" customHeight="1" x14ac:dyDescent="0.35">
      <c r="A1012" s="29" t="s">
        <v>3911</v>
      </c>
      <c r="B1012" s="28" t="s">
        <v>1862</v>
      </c>
      <c r="C1012" s="28" t="s">
        <v>3799</v>
      </c>
      <c r="D1012" s="30" t="s">
        <v>3912</v>
      </c>
      <c r="E1012" s="111" t="str">
        <f t="shared" si="45"/>
        <v>Less than 100 Claims - lower validity</v>
      </c>
      <c r="F1012" s="111" t="str">
        <f t="shared" si="46"/>
        <v>Less than 100 Claims - lower validity</v>
      </c>
      <c r="G1012" s="111" t="str">
        <f t="shared" si="47"/>
        <v>Less than 100 Claims - lower validity</v>
      </c>
      <c r="H1012" s="28" t="s">
        <v>3913</v>
      </c>
      <c r="I1012" s="28">
        <v>27536</v>
      </c>
      <c r="J1012" s="35" t="s">
        <v>2654</v>
      </c>
      <c r="K1012" s="28" t="s">
        <v>46</v>
      </c>
      <c r="L1012" s="28">
        <v>2</v>
      </c>
      <c r="M1012" s="31">
        <v>22</v>
      </c>
      <c r="N1012" s="32">
        <v>0.1</v>
      </c>
      <c r="O1012" s="32">
        <v>0</v>
      </c>
      <c r="P1012" s="47">
        <v>4.6100000000000003</v>
      </c>
      <c r="Q1012" s="33">
        <v>321.02</v>
      </c>
      <c r="R1012" s="31" t="s">
        <v>8</v>
      </c>
      <c r="S1012" s="31" t="s">
        <v>8</v>
      </c>
      <c r="T1012" s="31" t="s">
        <v>8</v>
      </c>
      <c r="U1012" s="47"/>
      <c r="V1012" s="34" t="s">
        <v>8</v>
      </c>
      <c r="W1012" s="31" t="s">
        <v>8</v>
      </c>
      <c r="X1012" s="31" t="s">
        <v>8</v>
      </c>
      <c r="Y1012" s="44"/>
      <c r="Z1012" s="13"/>
    </row>
    <row r="1013" spans="1:26" ht="29.1" customHeight="1" x14ac:dyDescent="0.35">
      <c r="A1013" s="29" t="s">
        <v>3914</v>
      </c>
      <c r="B1013" s="28" t="s">
        <v>3917</v>
      </c>
      <c r="C1013" s="28" t="s">
        <v>3799</v>
      </c>
      <c r="D1013" s="30" t="s">
        <v>3915</v>
      </c>
      <c r="E1013" s="111" t="str">
        <f t="shared" si="45"/>
        <v>Less than 100 Claims - lower validity</v>
      </c>
      <c r="F1013" s="111" t="str">
        <f t="shared" si="46"/>
        <v>Less than 100 Claims - lower validity</v>
      </c>
      <c r="G1013" s="111" t="str">
        <f t="shared" si="47"/>
        <v>More than 100 Claims  - higher validity</v>
      </c>
      <c r="H1013" s="35" t="s">
        <v>3916</v>
      </c>
      <c r="I1013" s="28">
        <v>28402</v>
      </c>
      <c r="J1013" s="35" t="s">
        <v>3915</v>
      </c>
      <c r="K1013" s="28" t="s">
        <v>46</v>
      </c>
      <c r="L1013" s="28">
        <v>2</v>
      </c>
      <c r="M1013" s="31">
        <v>101</v>
      </c>
      <c r="N1013" s="32">
        <v>0.1</v>
      </c>
      <c r="O1013" s="32">
        <v>0</v>
      </c>
      <c r="P1013" s="47">
        <v>2.4300000000000002</v>
      </c>
      <c r="Q1013" s="33">
        <v>167.87</v>
      </c>
      <c r="R1013" s="31" t="s">
        <v>8</v>
      </c>
      <c r="S1013" s="31" t="s">
        <v>8</v>
      </c>
      <c r="T1013" s="31" t="s">
        <v>8</v>
      </c>
      <c r="U1013" s="47"/>
      <c r="V1013" s="34" t="s">
        <v>8</v>
      </c>
      <c r="W1013" s="31" t="s">
        <v>8</v>
      </c>
      <c r="X1013" s="31" t="s">
        <v>8</v>
      </c>
      <c r="Y1013" s="44"/>
      <c r="Z1013" s="13"/>
    </row>
    <row r="1014" spans="1:26" ht="29.1" customHeight="1" x14ac:dyDescent="0.35">
      <c r="A1014" s="29" t="s">
        <v>3918</v>
      </c>
      <c r="B1014" s="28" t="s">
        <v>3921</v>
      </c>
      <c r="C1014" s="28" t="s">
        <v>3799</v>
      </c>
      <c r="D1014" s="30" t="s">
        <v>3919</v>
      </c>
      <c r="E1014" s="111" t="str">
        <f t="shared" si="45"/>
        <v>Less than 100 Claims - lower validity</v>
      </c>
      <c r="F1014" s="111" t="str">
        <f t="shared" si="46"/>
        <v>Less than 100 Claims - lower validity</v>
      </c>
      <c r="G1014" s="111" t="str">
        <f t="shared" si="47"/>
        <v>Less than 100 Claims - lower validity</v>
      </c>
      <c r="H1014" s="28" t="s">
        <v>3920</v>
      </c>
      <c r="I1014" s="28">
        <v>28557</v>
      </c>
      <c r="J1014" s="28" t="s">
        <v>79</v>
      </c>
      <c r="K1014" s="28" t="s">
        <v>46</v>
      </c>
      <c r="L1014" s="28">
        <v>3</v>
      </c>
      <c r="M1014" s="31">
        <v>71</v>
      </c>
      <c r="N1014" s="32">
        <v>0.1</v>
      </c>
      <c r="O1014" s="32">
        <v>0</v>
      </c>
      <c r="P1014" s="47">
        <v>3.21</v>
      </c>
      <c r="Q1014" s="33">
        <v>226.26</v>
      </c>
      <c r="R1014" s="31" t="s">
        <v>8</v>
      </c>
      <c r="S1014" s="31" t="s">
        <v>8</v>
      </c>
      <c r="T1014" s="31" t="s">
        <v>8</v>
      </c>
      <c r="U1014" s="47"/>
      <c r="V1014" s="34" t="s">
        <v>8</v>
      </c>
      <c r="W1014" s="31" t="s">
        <v>8</v>
      </c>
      <c r="X1014" s="31" t="s">
        <v>8</v>
      </c>
      <c r="Y1014" s="44"/>
      <c r="Z1014" s="13"/>
    </row>
    <row r="1015" spans="1:26" ht="29.1" customHeight="1" x14ac:dyDescent="0.35">
      <c r="A1015" s="29" t="s">
        <v>3922</v>
      </c>
      <c r="B1015" s="28" t="s">
        <v>3925</v>
      </c>
      <c r="C1015" s="28" t="s">
        <v>3799</v>
      </c>
      <c r="D1015" s="30" t="s">
        <v>3923</v>
      </c>
      <c r="E1015" s="111" t="str">
        <f t="shared" si="45"/>
        <v>Less than 100 Claims - lower validity</v>
      </c>
      <c r="F1015" s="111" t="str">
        <f t="shared" si="46"/>
        <v>Less than 100 Claims - lower validity</v>
      </c>
      <c r="G1015" s="111" t="str">
        <f t="shared" si="47"/>
        <v>Less than 100 Claims - lower validity</v>
      </c>
      <c r="H1015" s="35" t="s">
        <v>3924</v>
      </c>
      <c r="I1015" s="28">
        <v>28602</v>
      </c>
      <c r="J1015" s="28" t="s">
        <v>79</v>
      </c>
      <c r="K1015" s="28" t="s">
        <v>46</v>
      </c>
      <c r="L1015" s="28">
        <v>2</v>
      </c>
      <c r="M1015" s="31">
        <v>21</v>
      </c>
      <c r="N1015" s="32">
        <v>0.1</v>
      </c>
      <c r="O1015" s="32">
        <v>0</v>
      </c>
      <c r="P1015" s="47">
        <v>4.4000000000000004</v>
      </c>
      <c r="Q1015" s="33">
        <v>308.38</v>
      </c>
      <c r="R1015" s="31" t="s">
        <v>8</v>
      </c>
      <c r="S1015" s="31" t="s">
        <v>8</v>
      </c>
      <c r="T1015" s="31" t="s">
        <v>8</v>
      </c>
      <c r="U1015" s="47"/>
      <c r="V1015" s="34" t="s">
        <v>8</v>
      </c>
      <c r="W1015" s="31" t="s">
        <v>8</v>
      </c>
      <c r="X1015" s="31" t="s">
        <v>8</v>
      </c>
      <c r="Y1015" s="44"/>
      <c r="Z1015" s="13"/>
    </row>
    <row r="1016" spans="1:26" ht="29.1" customHeight="1" x14ac:dyDescent="0.35">
      <c r="A1016" s="29" t="s">
        <v>3926</v>
      </c>
      <c r="B1016" s="28" t="s">
        <v>3929</v>
      </c>
      <c r="C1016" s="28" t="s">
        <v>3799</v>
      </c>
      <c r="D1016" s="36" t="s">
        <v>3927</v>
      </c>
      <c r="E1016" s="111" t="str">
        <f t="shared" si="45"/>
        <v>Less than 100 Claims - lower validity</v>
      </c>
      <c r="F1016" s="111" t="str">
        <f t="shared" si="46"/>
        <v>Less than 100 Claims - lower validity</v>
      </c>
      <c r="G1016" s="111" t="str">
        <f t="shared" si="47"/>
        <v>Less than 100 Claims - lower validity</v>
      </c>
      <c r="H1016" s="35" t="s">
        <v>3928</v>
      </c>
      <c r="I1016" s="28">
        <v>27804</v>
      </c>
      <c r="J1016" s="28" t="s">
        <v>3805</v>
      </c>
      <c r="K1016" s="28" t="s">
        <v>46</v>
      </c>
      <c r="L1016" s="28">
        <v>1</v>
      </c>
      <c r="M1016" s="31">
        <v>23</v>
      </c>
      <c r="N1016" s="32">
        <v>0</v>
      </c>
      <c r="O1016" s="32">
        <v>0</v>
      </c>
      <c r="P1016" s="47">
        <v>2.57</v>
      </c>
      <c r="Q1016" s="33">
        <v>181.03</v>
      </c>
      <c r="R1016" s="31" t="s">
        <v>8</v>
      </c>
      <c r="S1016" s="31" t="s">
        <v>8</v>
      </c>
      <c r="T1016" s="31" t="s">
        <v>8</v>
      </c>
      <c r="U1016" s="47"/>
      <c r="V1016" s="34" t="s">
        <v>8</v>
      </c>
      <c r="W1016" s="31" t="s">
        <v>8</v>
      </c>
      <c r="X1016" s="31" t="s">
        <v>8</v>
      </c>
      <c r="Y1016" s="44"/>
      <c r="Z1016" s="13"/>
    </row>
    <row r="1017" spans="1:26" ht="29.1" customHeight="1" x14ac:dyDescent="0.35">
      <c r="A1017" s="29" t="s">
        <v>3930</v>
      </c>
      <c r="B1017" s="35" t="s">
        <v>3933</v>
      </c>
      <c r="C1017" s="28" t="s">
        <v>3799</v>
      </c>
      <c r="D1017" s="30" t="s">
        <v>3931</v>
      </c>
      <c r="E1017" s="111" t="str">
        <f t="shared" si="45"/>
        <v>Less than 100 Claims - lower validity</v>
      </c>
      <c r="F1017" s="111" t="str">
        <f t="shared" si="46"/>
        <v>Less than 100 Claims - lower validity</v>
      </c>
      <c r="G1017" s="111" t="str">
        <f t="shared" si="47"/>
        <v>Less than 100 Claims - lower validity</v>
      </c>
      <c r="H1017" s="35" t="s">
        <v>3932</v>
      </c>
      <c r="I1017" s="28">
        <v>27870</v>
      </c>
      <c r="J1017" s="28" t="s">
        <v>3814</v>
      </c>
      <c r="K1017" s="28" t="s">
        <v>46</v>
      </c>
      <c r="L1017" s="28">
        <v>3</v>
      </c>
      <c r="M1017" s="31">
        <v>14</v>
      </c>
      <c r="N1017" s="32">
        <v>0</v>
      </c>
      <c r="O1017" s="32">
        <v>0</v>
      </c>
      <c r="P1017" s="47">
        <v>3.72</v>
      </c>
      <c r="Q1017" s="33">
        <v>259.64999999999998</v>
      </c>
      <c r="R1017" s="31" t="s">
        <v>8</v>
      </c>
      <c r="S1017" s="31" t="s">
        <v>8</v>
      </c>
      <c r="T1017" s="31" t="s">
        <v>8</v>
      </c>
      <c r="U1017" s="47"/>
      <c r="V1017" s="34" t="s">
        <v>8</v>
      </c>
      <c r="W1017" s="31" t="s">
        <v>8</v>
      </c>
      <c r="X1017" s="31" t="s">
        <v>8</v>
      </c>
      <c r="Y1017" s="44"/>
      <c r="Z1017" s="13"/>
    </row>
    <row r="1018" spans="1:26" ht="43.15" customHeight="1" x14ac:dyDescent="0.35">
      <c r="A1018" s="29" t="s">
        <v>3934</v>
      </c>
      <c r="B1018" s="28" t="s">
        <v>3937</v>
      </c>
      <c r="C1018" s="28" t="s">
        <v>3799</v>
      </c>
      <c r="D1018" s="30" t="s">
        <v>3935</v>
      </c>
      <c r="E1018" s="111" t="str">
        <f t="shared" si="45"/>
        <v>Less than 100 Claims - lower validity</v>
      </c>
      <c r="F1018" s="111" t="str">
        <f t="shared" si="46"/>
        <v>Less than 100 Claims - lower validity</v>
      </c>
      <c r="G1018" s="111" t="str">
        <f t="shared" si="47"/>
        <v>Less than 100 Claims - lower validity</v>
      </c>
      <c r="H1018" s="35" t="s">
        <v>3936</v>
      </c>
      <c r="I1018" s="28">
        <v>28106</v>
      </c>
      <c r="J1018" s="28" t="s">
        <v>3814</v>
      </c>
      <c r="K1018" s="28" t="s">
        <v>46</v>
      </c>
      <c r="L1018" s="28">
        <v>4</v>
      </c>
      <c r="M1018" s="31">
        <v>27</v>
      </c>
      <c r="N1018" s="32">
        <v>0</v>
      </c>
      <c r="O1018" s="32">
        <v>0</v>
      </c>
      <c r="P1018" s="47">
        <v>5.23</v>
      </c>
      <c r="Q1018" s="33">
        <v>365.27</v>
      </c>
      <c r="R1018" s="31" t="s">
        <v>8</v>
      </c>
      <c r="S1018" s="31" t="s">
        <v>8</v>
      </c>
      <c r="T1018" s="31" t="s">
        <v>8</v>
      </c>
      <c r="U1018" s="47"/>
      <c r="V1018" s="34" t="s">
        <v>8</v>
      </c>
      <c r="W1018" s="31" t="s">
        <v>8</v>
      </c>
      <c r="X1018" s="31" t="s">
        <v>8</v>
      </c>
      <c r="Y1018" s="44"/>
      <c r="Z1018" s="13"/>
    </row>
    <row r="1019" spans="1:26" ht="29.1" customHeight="1" x14ac:dyDescent="0.35">
      <c r="A1019" s="29" t="s">
        <v>3938</v>
      </c>
      <c r="B1019" s="28" t="s">
        <v>3941</v>
      </c>
      <c r="C1019" s="28" t="s">
        <v>3799</v>
      </c>
      <c r="D1019" s="30" t="s">
        <v>3939</v>
      </c>
      <c r="E1019" s="111" t="str">
        <f t="shared" si="45"/>
        <v>Less than 100 Claims - lower validity</v>
      </c>
      <c r="F1019" s="111" t="str">
        <f t="shared" si="46"/>
        <v>Less than 100 Claims - lower validity</v>
      </c>
      <c r="G1019" s="111" t="str">
        <f t="shared" si="47"/>
        <v>Less than 100 Claims - lower validity</v>
      </c>
      <c r="H1019" s="35" t="s">
        <v>3940</v>
      </c>
      <c r="I1019" s="28">
        <v>27518</v>
      </c>
      <c r="J1019" s="35" t="s">
        <v>3864</v>
      </c>
      <c r="K1019" s="28" t="s">
        <v>46</v>
      </c>
      <c r="L1019" s="28">
        <v>2</v>
      </c>
      <c r="M1019" s="31">
        <v>33</v>
      </c>
      <c r="N1019" s="32">
        <v>0.1</v>
      </c>
      <c r="O1019" s="32">
        <v>0</v>
      </c>
      <c r="P1019" s="47">
        <v>3.25</v>
      </c>
      <c r="Q1019" s="33">
        <v>235.6</v>
      </c>
      <c r="R1019" s="31" t="s">
        <v>8</v>
      </c>
      <c r="S1019" s="31" t="s">
        <v>8</v>
      </c>
      <c r="T1019" s="31" t="s">
        <v>8</v>
      </c>
      <c r="U1019" s="47"/>
      <c r="V1019" s="34" t="s">
        <v>8</v>
      </c>
      <c r="W1019" s="31" t="s">
        <v>8</v>
      </c>
      <c r="X1019" s="31" t="s">
        <v>8</v>
      </c>
      <c r="Y1019" s="44"/>
      <c r="Z1019" s="13"/>
    </row>
    <row r="1020" spans="1:26" ht="43.15" customHeight="1" x14ac:dyDescent="0.35">
      <c r="A1020" s="29" t="s">
        <v>3942</v>
      </c>
      <c r="B1020" s="28" t="s">
        <v>3945</v>
      </c>
      <c r="C1020" s="28" t="s">
        <v>3799</v>
      </c>
      <c r="D1020" s="30" t="s">
        <v>3943</v>
      </c>
      <c r="E1020" s="111" t="str">
        <f t="shared" si="45"/>
        <v>Less than 100 Claims - lower validity</v>
      </c>
      <c r="F1020" s="111" t="str">
        <f t="shared" si="46"/>
        <v>Less than 100 Claims - lower validity</v>
      </c>
      <c r="G1020" s="111" t="str">
        <f t="shared" si="47"/>
        <v>More than 100 Claims  - higher validity</v>
      </c>
      <c r="H1020" s="28" t="s">
        <v>3944</v>
      </c>
      <c r="I1020" s="28">
        <v>28078</v>
      </c>
      <c r="J1020" s="28" t="s">
        <v>3814</v>
      </c>
      <c r="K1020" s="28" t="s">
        <v>46</v>
      </c>
      <c r="L1020" s="28">
        <v>4</v>
      </c>
      <c r="M1020" s="31">
        <v>130</v>
      </c>
      <c r="N1020" s="32">
        <v>0.3</v>
      </c>
      <c r="O1020" s="32">
        <v>0.1</v>
      </c>
      <c r="P1020" s="47">
        <v>4.03</v>
      </c>
      <c r="Q1020" s="33">
        <v>275.86</v>
      </c>
      <c r="R1020" s="31">
        <v>15</v>
      </c>
      <c r="S1020" s="32">
        <v>0.2</v>
      </c>
      <c r="T1020" s="32">
        <v>0.1</v>
      </c>
      <c r="U1020" s="47">
        <v>1.89</v>
      </c>
      <c r="V1020" s="34">
        <v>11530</v>
      </c>
      <c r="W1020" s="32">
        <v>0.5</v>
      </c>
      <c r="X1020" s="32">
        <v>0.2</v>
      </c>
      <c r="Y1020" s="44">
        <v>2.64</v>
      </c>
      <c r="Z1020" s="13"/>
    </row>
    <row r="1021" spans="1:26" ht="29.1" customHeight="1" x14ac:dyDescent="0.35">
      <c r="A1021" s="29" t="s">
        <v>3946</v>
      </c>
      <c r="B1021" s="28" t="s">
        <v>3949</v>
      </c>
      <c r="C1021" s="28" t="s">
        <v>3799</v>
      </c>
      <c r="D1021" s="30" t="s">
        <v>3947</v>
      </c>
      <c r="E1021" s="111" t="str">
        <f t="shared" si="45"/>
        <v>Less than 100 Claims - lower validity</v>
      </c>
      <c r="F1021" s="111" t="str">
        <f t="shared" si="46"/>
        <v>Less than 100 Claims - lower validity</v>
      </c>
      <c r="G1021" s="111" t="str">
        <f t="shared" si="47"/>
        <v>Less than 100 Claims - lower validity</v>
      </c>
      <c r="H1021" s="35" t="s">
        <v>3948</v>
      </c>
      <c r="I1021" s="28">
        <v>28721</v>
      </c>
      <c r="J1021" s="35" t="s">
        <v>2654</v>
      </c>
      <c r="K1021" s="28" t="s">
        <v>46</v>
      </c>
      <c r="L1021" s="28">
        <v>3</v>
      </c>
      <c r="M1021" s="31">
        <v>26</v>
      </c>
      <c r="N1021" s="32">
        <v>0</v>
      </c>
      <c r="O1021" s="32">
        <v>0</v>
      </c>
      <c r="P1021" s="47">
        <v>3.33</v>
      </c>
      <c r="Q1021" s="33">
        <v>222.14</v>
      </c>
      <c r="R1021" s="31" t="s">
        <v>8</v>
      </c>
      <c r="S1021" s="31" t="s">
        <v>8</v>
      </c>
      <c r="T1021" s="31" t="s">
        <v>8</v>
      </c>
      <c r="U1021" s="47"/>
      <c r="V1021" s="34" t="s">
        <v>8</v>
      </c>
      <c r="W1021" s="31" t="s">
        <v>8</v>
      </c>
      <c r="X1021" s="31" t="s">
        <v>8</v>
      </c>
      <c r="Y1021" s="44"/>
      <c r="Z1021" s="13"/>
    </row>
    <row r="1022" spans="1:26" ht="29.1" customHeight="1" x14ac:dyDescent="0.35">
      <c r="A1022" s="29" t="s">
        <v>3950</v>
      </c>
      <c r="B1022" s="28" t="s">
        <v>1338</v>
      </c>
      <c r="C1022" s="28" t="s">
        <v>3799</v>
      </c>
      <c r="D1022" s="30" t="s">
        <v>3951</v>
      </c>
      <c r="E1022" s="111" t="str">
        <f t="shared" si="45"/>
        <v>Less than 100 Claims - lower validity</v>
      </c>
      <c r="F1022" s="111" t="str">
        <f t="shared" si="46"/>
        <v>Less than 100 Claims - lower validity</v>
      </c>
      <c r="G1022" s="111" t="str">
        <f t="shared" si="47"/>
        <v>Less than 100 Claims - lower validity</v>
      </c>
      <c r="H1022" s="28" t="s">
        <v>3952</v>
      </c>
      <c r="I1022" s="28">
        <v>27889</v>
      </c>
      <c r="J1022" s="28" t="s">
        <v>3846</v>
      </c>
      <c r="K1022" s="28" t="s">
        <v>46</v>
      </c>
      <c r="L1022" s="28">
        <v>4</v>
      </c>
      <c r="M1022" s="31">
        <v>27</v>
      </c>
      <c r="N1022" s="32">
        <v>0</v>
      </c>
      <c r="O1022" s="32">
        <v>0</v>
      </c>
      <c r="P1022" s="47">
        <v>4.8099999999999996</v>
      </c>
      <c r="Q1022" s="33">
        <v>325.57</v>
      </c>
      <c r="R1022" s="31" t="s">
        <v>8</v>
      </c>
      <c r="S1022" s="31" t="s">
        <v>8</v>
      </c>
      <c r="T1022" s="31" t="s">
        <v>8</v>
      </c>
      <c r="U1022" s="47"/>
      <c r="V1022" s="34" t="s">
        <v>8</v>
      </c>
      <c r="W1022" s="31" t="s">
        <v>8</v>
      </c>
      <c r="X1022" s="31" t="s">
        <v>8</v>
      </c>
      <c r="Y1022" s="44"/>
      <c r="Z1022" s="13"/>
    </row>
    <row r="1023" spans="1:26" ht="14.1" customHeight="1" x14ac:dyDescent="0.35">
      <c r="A1023" s="29" t="s">
        <v>3953</v>
      </c>
      <c r="B1023" s="28" t="s">
        <v>3956</v>
      </c>
      <c r="C1023" s="28" t="s">
        <v>3799</v>
      </c>
      <c r="D1023" s="36" t="s">
        <v>3954</v>
      </c>
      <c r="E1023" s="111" t="str">
        <f t="shared" si="45"/>
        <v>Less than 100 Claims - lower validity</v>
      </c>
      <c r="F1023" s="111" t="str">
        <f t="shared" si="46"/>
        <v>Less than 100 Claims - lower validity</v>
      </c>
      <c r="G1023" s="111" t="str">
        <f t="shared" si="47"/>
        <v>Less than 100 Claims - lower validity</v>
      </c>
      <c r="H1023" s="28" t="s">
        <v>3955</v>
      </c>
      <c r="I1023" s="28">
        <v>27344</v>
      </c>
      <c r="J1023" s="28" t="s">
        <v>3805</v>
      </c>
      <c r="K1023" s="28" t="s">
        <v>236</v>
      </c>
      <c r="L1023" s="28" t="s">
        <v>140</v>
      </c>
      <c r="M1023" s="31">
        <v>13</v>
      </c>
      <c r="N1023" s="32">
        <v>0</v>
      </c>
      <c r="O1023" s="32">
        <v>0</v>
      </c>
      <c r="P1023" s="47">
        <v>1.46</v>
      </c>
      <c r="Q1023" s="33">
        <v>174.82</v>
      </c>
      <c r="R1023" s="31" t="s">
        <v>8</v>
      </c>
      <c r="S1023" s="31" t="s">
        <v>8</v>
      </c>
      <c r="T1023" s="31" t="s">
        <v>8</v>
      </c>
      <c r="U1023" s="47"/>
      <c r="V1023" s="34" t="s">
        <v>8</v>
      </c>
      <c r="W1023" s="31" t="s">
        <v>8</v>
      </c>
      <c r="X1023" s="31" t="s">
        <v>8</v>
      </c>
      <c r="Y1023" s="44"/>
      <c r="Z1023" s="13"/>
    </row>
    <row r="1024" spans="1:26" ht="29.1" customHeight="1" x14ac:dyDescent="0.35">
      <c r="A1024" s="29" t="s">
        <v>3957</v>
      </c>
      <c r="B1024" s="28" t="s">
        <v>3960</v>
      </c>
      <c r="C1024" s="28" t="s">
        <v>3799</v>
      </c>
      <c r="D1024" s="36" t="s">
        <v>3958</v>
      </c>
      <c r="E1024" s="111" t="str">
        <f t="shared" si="45"/>
        <v>Less than 100 Claims - lower validity</v>
      </c>
      <c r="F1024" s="111" t="str">
        <f t="shared" si="46"/>
        <v>Less than 100 Claims - lower validity</v>
      </c>
      <c r="G1024" s="111" t="str">
        <f t="shared" si="47"/>
        <v>Less than 100 Claims - lower validity</v>
      </c>
      <c r="H1024" s="28" t="s">
        <v>3959</v>
      </c>
      <c r="I1024" s="28">
        <v>27028</v>
      </c>
      <c r="J1024" s="35" t="s">
        <v>3850</v>
      </c>
      <c r="K1024" s="28" t="s">
        <v>236</v>
      </c>
      <c r="L1024" s="28" t="s">
        <v>140</v>
      </c>
      <c r="M1024" s="31">
        <v>15</v>
      </c>
      <c r="N1024" s="32">
        <v>0</v>
      </c>
      <c r="O1024" s="32">
        <v>0</v>
      </c>
      <c r="P1024" s="47">
        <v>0.95</v>
      </c>
      <c r="Q1024" s="33">
        <v>144.72999999999999</v>
      </c>
      <c r="R1024" s="31" t="s">
        <v>8</v>
      </c>
      <c r="S1024" s="31" t="s">
        <v>8</v>
      </c>
      <c r="T1024" s="31" t="s">
        <v>8</v>
      </c>
      <c r="U1024" s="47"/>
      <c r="V1024" s="34" t="s">
        <v>8</v>
      </c>
      <c r="W1024" s="31" t="s">
        <v>8</v>
      </c>
      <c r="X1024" s="31" t="s">
        <v>8</v>
      </c>
      <c r="Y1024" s="44"/>
      <c r="Z1024" s="13"/>
    </row>
    <row r="1025" spans="1:26" ht="29.1" customHeight="1" x14ac:dyDescent="0.35">
      <c r="A1025" s="29" t="s">
        <v>3961</v>
      </c>
      <c r="B1025" s="28" t="s">
        <v>3964</v>
      </c>
      <c r="C1025" s="28" t="s">
        <v>3799</v>
      </c>
      <c r="D1025" s="30" t="s">
        <v>3962</v>
      </c>
      <c r="E1025" s="111" t="str">
        <f t="shared" si="45"/>
        <v>Less than 100 Claims - lower validity</v>
      </c>
      <c r="F1025" s="111" t="str">
        <f t="shared" si="46"/>
        <v>Less than 100 Claims - lower validity</v>
      </c>
      <c r="G1025" s="111" t="str">
        <f t="shared" si="47"/>
        <v>Less than 100 Claims - lower validity</v>
      </c>
      <c r="H1025" s="35" t="s">
        <v>3963</v>
      </c>
      <c r="I1025" s="28">
        <v>27959</v>
      </c>
      <c r="J1025" s="28" t="s">
        <v>3846</v>
      </c>
      <c r="K1025" s="28" t="s">
        <v>236</v>
      </c>
      <c r="L1025" s="28">
        <v>3</v>
      </c>
      <c r="M1025" s="31">
        <v>26</v>
      </c>
      <c r="N1025" s="32">
        <v>0</v>
      </c>
      <c r="O1025" s="32">
        <v>0</v>
      </c>
      <c r="P1025" s="47">
        <v>1.62</v>
      </c>
      <c r="Q1025" s="33">
        <v>310.69</v>
      </c>
      <c r="R1025" s="31" t="s">
        <v>8</v>
      </c>
      <c r="S1025" s="31" t="s">
        <v>8</v>
      </c>
      <c r="T1025" s="31" t="s">
        <v>8</v>
      </c>
      <c r="U1025" s="47"/>
      <c r="V1025" s="34" t="s">
        <v>8</v>
      </c>
      <c r="W1025" s="31" t="s">
        <v>8</v>
      </c>
      <c r="X1025" s="31" t="s">
        <v>8</v>
      </c>
      <c r="Y1025" s="44"/>
      <c r="Z1025" s="13"/>
    </row>
    <row r="1026" spans="1:26" ht="29.1" customHeight="1" x14ac:dyDescent="0.35">
      <c r="A1026" s="29" t="s">
        <v>3965</v>
      </c>
      <c r="B1026" s="28" t="s">
        <v>3968</v>
      </c>
      <c r="C1026" s="28" t="s">
        <v>3799</v>
      </c>
      <c r="D1026" s="30" t="s">
        <v>3966</v>
      </c>
      <c r="E1026" s="111" t="str">
        <f t="shared" si="45"/>
        <v>Less than 100 Claims - lower validity</v>
      </c>
      <c r="F1026" s="111" t="str">
        <f t="shared" si="46"/>
        <v>Less than 100 Claims - lower validity</v>
      </c>
      <c r="G1026" s="111" t="str">
        <f t="shared" si="47"/>
        <v>Less than 100 Claims - lower validity</v>
      </c>
      <c r="H1026" s="28" t="s">
        <v>3967</v>
      </c>
      <c r="I1026" s="28">
        <v>28777</v>
      </c>
      <c r="J1026" s="28" t="s">
        <v>3800</v>
      </c>
      <c r="K1026" s="28" t="s">
        <v>236</v>
      </c>
      <c r="L1026" s="28">
        <v>5</v>
      </c>
      <c r="M1026" s="31">
        <v>12</v>
      </c>
      <c r="N1026" s="32">
        <v>0</v>
      </c>
      <c r="O1026" s="32">
        <v>0</v>
      </c>
      <c r="P1026" s="47">
        <v>2.06</v>
      </c>
      <c r="Q1026" s="33">
        <v>339.53</v>
      </c>
      <c r="R1026" s="31" t="s">
        <v>8</v>
      </c>
      <c r="S1026" s="31" t="s">
        <v>8</v>
      </c>
      <c r="T1026" s="31" t="s">
        <v>8</v>
      </c>
      <c r="U1026" s="47"/>
      <c r="V1026" s="34" t="s">
        <v>8</v>
      </c>
      <c r="W1026" s="31" t="s">
        <v>8</v>
      </c>
      <c r="X1026" s="31" t="s">
        <v>8</v>
      </c>
      <c r="Y1026" s="44"/>
      <c r="Z1026" s="13"/>
    </row>
    <row r="1027" spans="1:26" ht="29.1" customHeight="1" x14ac:dyDescent="0.35">
      <c r="A1027" s="29" t="s">
        <v>3969</v>
      </c>
      <c r="B1027" s="28" t="s">
        <v>3972</v>
      </c>
      <c r="C1027" s="28" t="s">
        <v>3973</v>
      </c>
      <c r="D1027" s="30" t="s">
        <v>3970</v>
      </c>
      <c r="E1027" s="111" t="str">
        <f t="shared" si="45"/>
        <v>Less than 100 Claims - lower validity</v>
      </c>
      <c r="F1027" s="111" t="str">
        <f t="shared" si="46"/>
        <v>Less than 100 Claims - lower validity</v>
      </c>
      <c r="G1027" s="111" t="str">
        <f t="shared" si="47"/>
        <v>Less than 100 Claims - lower validity</v>
      </c>
      <c r="H1027" s="28" t="s">
        <v>3971</v>
      </c>
      <c r="I1027" s="28">
        <v>45255</v>
      </c>
      <c r="J1027" s="28" t="s">
        <v>1891</v>
      </c>
      <c r="K1027" s="28" t="s">
        <v>46</v>
      </c>
      <c r="L1027" s="28">
        <v>5</v>
      </c>
      <c r="M1027" s="31">
        <v>20</v>
      </c>
      <c r="N1027" s="32">
        <v>0.1</v>
      </c>
      <c r="O1027" s="32">
        <v>0</v>
      </c>
      <c r="P1027" s="47">
        <v>3.61</v>
      </c>
      <c r="Q1027" s="33">
        <v>252.14</v>
      </c>
      <c r="R1027" s="31" t="s">
        <v>8</v>
      </c>
      <c r="S1027" s="31" t="s">
        <v>8</v>
      </c>
      <c r="T1027" s="31" t="s">
        <v>8</v>
      </c>
      <c r="U1027" s="47"/>
      <c r="V1027" s="34" t="s">
        <v>8</v>
      </c>
      <c r="W1027" s="31" t="s">
        <v>8</v>
      </c>
      <c r="X1027" s="31" t="s">
        <v>8</v>
      </c>
      <c r="Y1027" s="44"/>
      <c r="Z1027" s="13"/>
    </row>
    <row r="1028" spans="1:26" ht="43.15" customHeight="1" x14ac:dyDescent="0.35">
      <c r="A1028" s="29" t="s">
        <v>3974</v>
      </c>
      <c r="B1028" s="28" t="s">
        <v>3972</v>
      </c>
      <c r="C1028" s="28" t="s">
        <v>3973</v>
      </c>
      <c r="D1028" s="30" t="s">
        <v>3975</v>
      </c>
      <c r="E1028" s="111" t="str">
        <f t="shared" si="45"/>
        <v>Less than 100 Claims - lower validity</v>
      </c>
      <c r="F1028" s="111" t="str">
        <f t="shared" si="46"/>
        <v>Less than 100 Claims - lower validity</v>
      </c>
      <c r="G1028" s="111" t="str">
        <f t="shared" si="47"/>
        <v>More than 100 Claims  - higher validity</v>
      </c>
      <c r="H1028" s="28" t="s">
        <v>3976</v>
      </c>
      <c r="I1028" s="28">
        <v>45219</v>
      </c>
      <c r="J1028" s="28" t="s">
        <v>3977</v>
      </c>
      <c r="K1028" s="28" t="s">
        <v>46</v>
      </c>
      <c r="L1028" s="28">
        <v>2</v>
      </c>
      <c r="M1028" s="31">
        <v>1016</v>
      </c>
      <c r="N1028" s="32">
        <v>1.4</v>
      </c>
      <c r="O1028" s="32">
        <v>0.4</v>
      </c>
      <c r="P1028" s="47">
        <v>3.18</v>
      </c>
      <c r="Q1028" s="33">
        <v>220.4</v>
      </c>
      <c r="R1028" s="31">
        <v>82</v>
      </c>
      <c r="S1028" s="32">
        <v>4.3</v>
      </c>
      <c r="T1028" s="32">
        <v>2.2000000000000002</v>
      </c>
      <c r="U1028" s="47">
        <v>1.95</v>
      </c>
      <c r="V1028" s="34">
        <v>18253</v>
      </c>
      <c r="W1028" s="32">
        <v>5.7</v>
      </c>
      <c r="X1028" s="32">
        <v>2.7</v>
      </c>
      <c r="Y1028" s="44">
        <v>2.16</v>
      </c>
      <c r="Z1028" s="13"/>
    </row>
    <row r="1029" spans="1:26" ht="29.1" customHeight="1" x14ac:dyDescent="0.35">
      <c r="A1029" s="29" t="s">
        <v>3978</v>
      </c>
      <c r="B1029" s="28" t="s">
        <v>725</v>
      </c>
      <c r="C1029" s="28" t="s">
        <v>3973</v>
      </c>
      <c r="D1029" s="30" t="s">
        <v>3979</v>
      </c>
      <c r="E1029" s="111" t="str">
        <f t="shared" si="45"/>
        <v>Less than 100 Claims - lower validity</v>
      </c>
      <c r="F1029" s="111" t="str">
        <f t="shared" si="46"/>
        <v>Less than 100 Claims - lower validity</v>
      </c>
      <c r="G1029" s="111" t="str">
        <f t="shared" si="47"/>
        <v>More than 100 Claims  - higher validity</v>
      </c>
      <c r="H1029" s="35" t="s">
        <v>3980</v>
      </c>
      <c r="I1029" s="28">
        <v>43214</v>
      </c>
      <c r="J1029" s="28" t="s">
        <v>3981</v>
      </c>
      <c r="K1029" s="28" t="s">
        <v>46</v>
      </c>
      <c r="L1029" s="28">
        <v>3</v>
      </c>
      <c r="M1029" s="31">
        <v>237</v>
      </c>
      <c r="N1029" s="32">
        <v>0.4</v>
      </c>
      <c r="O1029" s="32">
        <v>0.1</v>
      </c>
      <c r="P1029" s="47">
        <v>3.43</v>
      </c>
      <c r="Q1029" s="33">
        <v>246.13</v>
      </c>
      <c r="R1029" s="31">
        <v>25</v>
      </c>
      <c r="S1029" s="32">
        <v>0.8</v>
      </c>
      <c r="T1029" s="32">
        <v>0.3</v>
      </c>
      <c r="U1029" s="47">
        <v>2.68</v>
      </c>
      <c r="V1029" s="34">
        <v>18477</v>
      </c>
      <c r="W1029" s="32">
        <v>1.2</v>
      </c>
      <c r="X1029" s="32">
        <v>0.4</v>
      </c>
      <c r="Y1029" s="44">
        <v>2.89</v>
      </c>
      <c r="Z1029" s="13"/>
    </row>
    <row r="1030" spans="1:26" ht="29.1" customHeight="1" x14ac:dyDescent="0.35">
      <c r="A1030" s="29" t="s">
        <v>3982</v>
      </c>
      <c r="B1030" s="28" t="s">
        <v>3452</v>
      </c>
      <c r="C1030" s="28" t="s">
        <v>3973</v>
      </c>
      <c r="D1030" s="30" t="s">
        <v>3983</v>
      </c>
      <c r="E1030" s="111" t="str">
        <f t="shared" ref="E1030:E1093" si="48">IF(OR(M1030&lt;100,M1030="",R1030&lt;100,R1030=""),"Less than 100 Claims - lower validity", "More than 100 Claims  - higher validity")</f>
        <v>Less than 100 Claims - lower validity</v>
      </c>
      <c r="F1030" s="111" t="str">
        <f t="shared" ref="F1030:F1093" si="49">IF(OR(R1030&lt;100,R1030=""),"Less than 100 Claims - lower validity", "More than 100 Claims  - higher validity")</f>
        <v>Less than 100 Claims - lower validity</v>
      </c>
      <c r="G1030" s="111" t="str">
        <f t="shared" ref="G1030:G1093" si="50">IF(OR(M1030&lt;100,M1030=""),"Less than 100 Claims - lower validity", "More than 100 Claims  - higher validity")</f>
        <v>Less than 100 Claims - lower validity</v>
      </c>
      <c r="H1030" s="28" t="s">
        <v>3984</v>
      </c>
      <c r="I1030" s="28">
        <v>45662</v>
      </c>
      <c r="J1030" s="28" t="s">
        <v>79</v>
      </c>
      <c r="K1030" s="28" t="s">
        <v>46</v>
      </c>
      <c r="L1030" s="28">
        <v>3</v>
      </c>
      <c r="M1030" s="31">
        <v>31</v>
      </c>
      <c r="N1030" s="32">
        <v>0.1</v>
      </c>
      <c r="O1030" s="32">
        <v>0</v>
      </c>
      <c r="P1030" s="47">
        <v>6.47</v>
      </c>
      <c r="Q1030" s="33">
        <v>460.59</v>
      </c>
      <c r="R1030" s="31" t="s">
        <v>8</v>
      </c>
      <c r="S1030" s="31" t="s">
        <v>8</v>
      </c>
      <c r="T1030" s="31" t="s">
        <v>8</v>
      </c>
      <c r="U1030" s="47"/>
      <c r="V1030" s="34" t="s">
        <v>8</v>
      </c>
      <c r="W1030" s="31" t="s">
        <v>8</v>
      </c>
      <c r="X1030" s="31" t="s">
        <v>8</v>
      </c>
      <c r="Y1030" s="44"/>
      <c r="Z1030" s="13"/>
    </row>
    <row r="1031" spans="1:26" ht="29.1" customHeight="1" x14ac:dyDescent="0.35">
      <c r="A1031" s="29" t="s">
        <v>3985</v>
      </c>
      <c r="B1031" s="28" t="s">
        <v>3988</v>
      </c>
      <c r="C1031" s="28" t="s">
        <v>3973</v>
      </c>
      <c r="D1031" s="30" t="s">
        <v>3986</v>
      </c>
      <c r="E1031" s="111" t="str">
        <f t="shared" si="48"/>
        <v>More than 100 Claims  - higher validity</v>
      </c>
      <c r="F1031" s="111" t="str">
        <f t="shared" si="49"/>
        <v>More than 100 Claims  - higher validity</v>
      </c>
      <c r="G1031" s="111" t="str">
        <f t="shared" si="50"/>
        <v>More than 100 Claims  - higher validity</v>
      </c>
      <c r="H1031" s="35" t="s">
        <v>3987</v>
      </c>
      <c r="I1031" s="28">
        <v>45804</v>
      </c>
      <c r="J1031" s="28" t="s">
        <v>79</v>
      </c>
      <c r="K1031" s="28" t="s">
        <v>46</v>
      </c>
      <c r="L1031" s="28">
        <v>3</v>
      </c>
      <c r="M1031" s="31">
        <v>2947</v>
      </c>
      <c r="N1031" s="32">
        <v>4.8</v>
      </c>
      <c r="O1031" s="32">
        <v>1.3</v>
      </c>
      <c r="P1031" s="47">
        <v>3.79</v>
      </c>
      <c r="Q1031" s="33">
        <v>259.04000000000002</v>
      </c>
      <c r="R1031" s="31">
        <v>114</v>
      </c>
      <c r="S1031" s="32">
        <v>1.7</v>
      </c>
      <c r="T1031" s="32">
        <v>0.9</v>
      </c>
      <c r="U1031" s="47">
        <v>1.85</v>
      </c>
      <c r="V1031" s="34">
        <v>11174</v>
      </c>
      <c r="W1031" s="32">
        <v>6.5</v>
      </c>
      <c r="X1031" s="32">
        <v>2.2000000000000002</v>
      </c>
      <c r="Y1031" s="44">
        <v>2.98</v>
      </c>
      <c r="Z1031" s="13"/>
    </row>
    <row r="1032" spans="1:26" ht="29.1" customHeight="1" x14ac:dyDescent="0.35">
      <c r="A1032" s="29" t="s">
        <v>3989</v>
      </c>
      <c r="B1032" s="28" t="s">
        <v>1025</v>
      </c>
      <c r="C1032" s="28" t="s">
        <v>3973</v>
      </c>
      <c r="D1032" s="30" t="s">
        <v>1235</v>
      </c>
      <c r="E1032" s="111" t="str">
        <f t="shared" si="48"/>
        <v>Less than 100 Claims - lower validity</v>
      </c>
      <c r="F1032" s="111" t="str">
        <f t="shared" si="49"/>
        <v>Less than 100 Claims - lower validity</v>
      </c>
      <c r="G1032" s="111" t="str">
        <f t="shared" si="50"/>
        <v>Less than 100 Claims - lower validity</v>
      </c>
      <c r="H1032" s="35" t="s">
        <v>3990</v>
      </c>
      <c r="I1032" s="28">
        <v>43302</v>
      </c>
      <c r="J1032" s="28" t="s">
        <v>3981</v>
      </c>
      <c r="K1032" s="28" t="s">
        <v>46</v>
      </c>
      <c r="L1032" s="28">
        <v>3</v>
      </c>
      <c r="M1032" s="31">
        <v>18</v>
      </c>
      <c r="N1032" s="32">
        <v>0</v>
      </c>
      <c r="O1032" s="32">
        <v>0</v>
      </c>
      <c r="P1032" s="47">
        <v>4.4000000000000004</v>
      </c>
      <c r="Q1032" s="33">
        <v>311.58999999999997</v>
      </c>
      <c r="R1032" s="31" t="s">
        <v>8</v>
      </c>
      <c r="S1032" s="31" t="s">
        <v>8</v>
      </c>
      <c r="T1032" s="31" t="s">
        <v>8</v>
      </c>
      <c r="U1032" s="47"/>
      <c r="V1032" s="34" t="s">
        <v>8</v>
      </c>
      <c r="W1032" s="31" t="s">
        <v>8</v>
      </c>
      <c r="X1032" s="31" t="s">
        <v>8</v>
      </c>
      <c r="Y1032" s="44"/>
      <c r="Z1032" s="13"/>
    </row>
    <row r="1033" spans="1:26" ht="29.1" customHeight="1" x14ac:dyDescent="0.35">
      <c r="A1033" s="29" t="s">
        <v>3991</v>
      </c>
      <c r="B1033" s="28" t="s">
        <v>3994</v>
      </c>
      <c r="C1033" s="28" t="s">
        <v>3973</v>
      </c>
      <c r="D1033" s="36" t="s">
        <v>3992</v>
      </c>
      <c r="E1033" s="111" t="str">
        <f t="shared" si="48"/>
        <v>Less than 100 Claims - lower validity</v>
      </c>
      <c r="F1033" s="111" t="str">
        <f t="shared" si="49"/>
        <v>Less than 100 Claims - lower validity</v>
      </c>
      <c r="G1033" s="111" t="str">
        <f t="shared" si="50"/>
        <v>Less than 100 Claims - lower validity</v>
      </c>
      <c r="H1033" s="35" t="s">
        <v>3993</v>
      </c>
      <c r="I1033" s="28">
        <v>43081</v>
      </c>
      <c r="J1033" s="28" t="s">
        <v>429</v>
      </c>
      <c r="K1033" s="28" t="s">
        <v>46</v>
      </c>
      <c r="L1033" s="28">
        <v>5</v>
      </c>
      <c r="M1033" s="31">
        <v>81</v>
      </c>
      <c r="N1033" s="32">
        <v>0.1</v>
      </c>
      <c r="O1033" s="32">
        <v>0</v>
      </c>
      <c r="P1033" s="47">
        <v>4.28</v>
      </c>
      <c r="Q1033" s="33">
        <v>287.36</v>
      </c>
      <c r="R1033" s="31" t="s">
        <v>8</v>
      </c>
      <c r="S1033" s="31" t="s">
        <v>8</v>
      </c>
      <c r="T1033" s="31" t="s">
        <v>8</v>
      </c>
      <c r="U1033" s="47"/>
      <c r="V1033" s="34" t="s">
        <v>8</v>
      </c>
      <c r="W1033" s="31" t="s">
        <v>8</v>
      </c>
      <c r="X1033" s="31" t="s">
        <v>8</v>
      </c>
      <c r="Y1033" s="44"/>
      <c r="Z1033" s="13"/>
    </row>
    <row r="1034" spans="1:26" ht="29.1" customHeight="1" x14ac:dyDescent="0.35">
      <c r="A1034" s="29" t="s">
        <v>3995</v>
      </c>
      <c r="B1034" s="28" t="s">
        <v>3403</v>
      </c>
      <c r="C1034" s="28" t="s">
        <v>3973</v>
      </c>
      <c r="D1034" s="30" t="s">
        <v>3996</v>
      </c>
      <c r="E1034" s="111" t="str">
        <f t="shared" si="48"/>
        <v>Less than 100 Claims - lower validity</v>
      </c>
      <c r="F1034" s="111" t="str">
        <f t="shared" si="49"/>
        <v>Less than 100 Claims - lower validity</v>
      </c>
      <c r="G1034" s="111" t="str">
        <f t="shared" si="50"/>
        <v>More than 100 Claims  - higher validity</v>
      </c>
      <c r="H1034" s="35" t="s">
        <v>3997</v>
      </c>
      <c r="I1034" s="28">
        <v>45365</v>
      </c>
      <c r="J1034" s="28" t="s">
        <v>79</v>
      </c>
      <c r="K1034" s="28" t="s">
        <v>46</v>
      </c>
      <c r="L1034" s="28">
        <v>4</v>
      </c>
      <c r="M1034" s="31">
        <v>101</v>
      </c>
      <c r="N1034" s="32">
        <v>0.1</v>
      </c>
      <c r="O1034" s="32">
        <v>0</v>
      </c>
      <c r="P1034" s="47">
        <v>3.41</v>
      </c>
      <c r="Q1034" s="33">
        <v>233.81</v>
      </c>
      <c r="R1034" s="31" t="s">
        <v>8</v>
      </c>
      <c r="S1034" s="31" t="s">
        <v>8</v>
      </c>
      <c r="T1034" s="31" t="s">
        <v>8</v>
      </c>
      <c r="U1034" s="47"/>
      <c r="V1034" s="34" t="s">
        <v>8</v>
      </c>
      <c r="W1034" s="31" t="s">
        <v>8</v>
      </c>
      <c r="X1034" s="31" t="s">
        <v>8</v>
      </c>
      <c r="Y1034" s="44"/>
      <c r="Z1034" s="13"/>
    </row>
    <row r="1035" spans="1:26" ht="29.1" customHeight="1" x14ac:dyDescent="0.35">
      <c r="A1035" s="29" t="s">
        <v>3998</v>
      </c>
      <c r="B1035" s="28" t="s">
        <v>592</v>
      </c>
      <c r="C1035" s="28" t="s">
        <v>3973</v>
      </c>
      <c r="D1035" s="30" t="s">
        <v>3999</v>
      </c>
      <c r="E1035" s="111" t="str">
        <f t="shared" si="48"/>
        <v>Less than 100 Claims - lower validity</v>
      </c>
      <c r="F1035" s="111" t="str">
        <f t="shared" si="49"/>
        <v>Less than 100 Claims - lower validity</v>
      </c>
      <c r="G1035" s="111" t="str">
        <f t="shared" si="50"/>
        <v>More than 100 Claims  - higher validity</v>
      </c>
      <c r="H1035" s="28" t="s">
        <v>4000</v>
      </c>
      <c r="I1035" s="28">
        <v>45701</v>
      </c>
      <c r="J1035" s="28" t="s">
        <v>3981</v>
      </c>
      <c r="K1035" s="28" t="s">
        <v>46</v>
      </c>
      <c r="L1035" s="28">
        <v>4</v>
      </c>
      <c r="M1035" s="31">
        <v>108</v>
      </c>
      <c r="N1035" s="32">
        <v>0.1</v>
      </c>
      <c r="O1035" s="32">
        <v>0</v>
      </c>
      <c r="P1035" s="47">
        <v>4.43</v>
      </c>
      <c r="Q1035" s="33">
        <v>334.39</v>
      </c>
      <c r="R1035" s="31" t="s">
        <v>8</v>
      </c>
      <c r="S1035" s="31" t="s">
        <v>8</v>
      </c>
      <c r="T1035" s="31" t="s">
        <v>8</v>
      </c>
      <c r="U1035" s="47"/>
      <c r="V1035" s="34" t="s">
        <v>8</v>
      </c>
      <c r="W1035" s="31" t="s">
        <v>8</v>
      </c>
      <c r="X1035" s="31" t="s">
        <v>8</v>
      </c>
      <c r="Y1035" s="44"/>
      <c r="Z1035" s="13"/>
    </row>
    <row r="1036" spans="1:26" ht="29.1" customHeight="1" x14ac:dyDescent="0.35">
      <c r="A1036" s="29" t="s">
        <v>4001</v>
      </c>
      <c r="B1036" s="28" t="s">
        <v>3972</v>
      </c>
      <c r="C1036" s="28" t="s">
        <v>3973</v>
      </c>
      <c r="D1036" s="36" t="s">
        <v>4002</v>
      </c>
      <c r="E1036" s="111" t="str">
        <f t="shared" si="48"/>
        <v>Less than 100 Claims - lower validity</v>
      </c>
      <c r="F1036" s="111" t="str">
        <f t="shared" si="49"/>
        <v>Less than 100 Claims - lower validity</v>
      </c>
      <c r="G1036" s="111" t="str">
        <f t="shared" si="50"/>
        <v>Less than 100 Claims - lower validity</v>
      </c>
      <c r="H1036" s="35" t="s">
        <v>4003</v>
      </c>
      <c r="I1036" s="28">
        <v>45236</v>
      </c>
      <c r="J1036" s="28" t="s">
        <v>1891</v>
      </c>
      <c r="K1036" s="28" t="s">
        <v>46</v>
      </c>
      <c r="L1036" s="28">
        <v>5</v>
      </c>
      <c r="M1036" s="31">
        <v>48</v>
      </c>
      <c r="N1036" s="32">
        <v>0.1</v>
      </c>
      <c r="O1036" s="32">
        <v>0</v>
      </c>
      <c r="P1036" s="47">
        <v>3.06</v>
      </c>
      <c r="Q1036" s="33">
        <v>215.33</v>
      </c>
      <c r="R1036" s="31" t="s">
        <v>8</v>
      </c>
      <c r="S1036" s="31" t="s">
        <v>8</v>
      </c>
      <c r="T1036" s="31" t="s">
        <v>8</v>
      </c>
      <c r="U1036" s="47"/>
      <c r="V1036" s="34" t="s">
        <v>8</v>
      </c>
      <c r="W1036" s="31" t="s">
        <v>8</v>
      </c>
      <c r="X1036" s="31" t="s">
        <v>8</v>
      </c>
      <c r="Y1036" s="44"/>
      <c r="Z1036" s="13"/>
    </row>
    <row r="1037" spans="1:26" ht="29.1" customHeight="1" x14ac:dyDescent="0.35">
      <c r="A1037" s="29" t="s">
        <v>4004</v>
      </c>
      <c r="B1037" s="28" t="s">
        <v>725</v>
      </c>
      <c r="C1037" s="28" t="s">
        <v>3973</v>
      </c>
      <c r="D1037" s="36" t="s">
        <v>4005</v>
      </c>
      <c r="E1037" s="111" t="str">
        <f t="shared" si="48"/>
        <v>Less than 100 Claims - lower validity</v>
      </c>
      <c r="F1037" s="111" t="str">
        <f t="shared" si="49"/>
        <v>Less than 100 Claims - lower validity</v>
      </c>
      <c r="G1037" s="111" t="str">
        <f t="shared" si="50"/>
        <v>More than 100 Claims  - higher validity</v>
      </c>
      <c r="H1037" s="35" t="s">
        <v>4006</v>
      </c>
      <c r="I1037" s="28">
        <v>43215</v>
      </c>
      <c r="J1037" s="28" t="s">
        <v>3981</v>
      </c>
      <c r="K1037" s="28" t="s">
        <v>46</v>
      </c>
      <c r="L1037" s="28">
        <v>2</v>
      </c>
      <c r="M1037" s="31">
        <v>219</v>
      </c>
      <c r="N1037" s="32">
        <v>0.3</v>
      </c>
      <c r="O1037" s="32">
        <v>0.1</v>
      </c>
      <c r="P1037" s="47">
        <v>4.29</v>
      </c>
      <c r="Q1037" s="33">
        <v>305.31</v>
      </c>
      <c r="R1037" s="31" t="s">
        <v>8</v>
      </c>
      <c r="S1037" s="31" t="s">
        <v>8</v>
      </c>
      <c r="T1037" s="31" t="s">
        <v>8</v>
      </c>
      <c r="U1037" s="47"/>
      <c r="V1037" s="34" t="s">
        <v>8</v>
      </c>
      <c r="W1037" s="31" t="s">
        <v>8</v>
      </c>
      <c r="X1037" s="31" t="s">
        <v>8</v>
      </c>
      <c r="Y1037" s="44"/>
      <c r="Z1037" s="13"/>
    </row>
    <row r="1038" spans="1:26" ht="29.1" customHeight="1" x14ac:dyDescent="0.35">
      <c r="A1038" s="29" t="s">
        <v>4007</v>
      </c>
      <c r="B1038" s="28" t="s">
        <v>4010</v>
      </c>
      <c r="C1038" s="28" t="s">
        <v>3973</v>
      </c>
      <c r="D1038" s="30" t="s">
        <v>4008</v>
      </c>
      <c r="E1038" s="111" t="str">
        <f t="shared" si="48"/>
        <v>Less than 100 Claims - lower validity</v>
      </c>
      <c r="F1038" s="111" t="str">
        <f t="shared" si="49"/>
        <v>Less than 100 Claims - lower validity</v>
      </c>
      <c r="G1038" s="111" t="str">
        <f t="shared" si="50"/>
        <v>More than 100 Claims  - higher validity</v>
      </c>
      <c r="H1038" s="28" t="s">
        <v>4009</v>
      </c>
      <c r="I1038" s="28">
        <v>44203</v>
      </c>
      <c r="J1038" s="28" t="s">
        <v>79</v>
      </c>
      <c r="K1038" s="28" t="s">
        <v>46</v>
      </c>
      <c r="L1038" s="28" t="s">
        <v>140</v>
      </c>
      <c r="M1038" s="31">
        <v>126</v>
      </c>
      <c r="N1038" s="32">
        <v>0.1</v>
      </c>
      <c r="O1038" s="32">
        <v>0</v>
      </c>
      <c r="P1038" s="47">
        <v>3.11</v>
      </c>
      <c r="Q1038" s="33">
        <v>213.63</v>
      </c>
      <c r="R1038" s="31" t="s">
        <v>8</v>
      </c>
      <c r="S1038" s="31" t="s">
        <v>8</v>
      </c>
      <c r="T1038" s="31" t="s">
        <v>8</v>
      </c>
      <c r="U1038" s="47"/>
      <c r="V1038" s="34" t="s">
        <v>8</v>
      </c>
      <c r="W1038" s="31" t="s">
        <v>8</v>
      </c>
      <c r="X1038" s="31" t="s">
        <v>8</v>
      </c>
      <c r="Y1038" s="44"/>
      <c r="Z1038" s="13"/>
    </row>
    <row r="1039" spans="1:26" ht="29.1" customHeight="1" x14ac:dyDescent="0.35">
      <c r="A1039" s="29" t="s">
        <v>4011</v>
      </c>
      <c r="B1039" s="28" t="s">
        <v>4014</v>
      </c>
      <c r="C1039" s="28" t="s">
        <v>3973</v>
      </c>
      <c r="D1039" s="36" t="s">
        <v>4012</v>
      </c>
      <c r="E1039" s="111" t="str">
        <f t="shared" si="48"/>
        <v>Less than 100 Claims - lower validity</v>
      </c>
      <c r="F1039" s="111" t="str">
        <f t="shared" si="49"/>
        <v>Less than 100 Claims - lower validity</v>
      </c>
      <c r="G1039" s="111" t="str">
        <f t="shared" si="50"/>
        <v>More than 100 Claims  - higher validity</v>
      </c>
      <c r="H1039" s="35" t="s">
        <v>4013</v>
      </c>
      <c r="I1039" s="28">
        <v>44309</v>
      </c>
      <c r="J1039" s="28" t="s">
        <v>4015</v>
      </c>
      <c r="K1039" s="28" t="s">
        <v>46</v>
      </c>
      <c r="L1039" s="28">
        <v>2</v>
      </c>
      <c r="M1039" s="31">
        <v>945</v>
      </c>
      <c r="N1039" s="32">
        <v>1.3</v>
      </c>
      <c r="O1039" s="32">
        <v>0.3</v>
      </c>
      <c r="P1039" s="47">
        <v>3.78</v>
      </c>
      <c r="Q1039" s="33">
        <v>258.08999999999997</v>
      </c>
      <c r="R1039" s="31">
        <v>38</v>
      </c>
      <c r="S1039" s="32">
        <v>0.7</v>
      </c>
      <c r="T1039" s="32">
        <v>0.4</v>
      </c>
      <c r="U1039" s="47">
        <v>1.71</v>
      </c>
      <c r="V1039" s="34">
        <v>12596</v>
      </c>
      <c r="W1039" s="32">
        <v>1.9</v>
      </c>
      <c r="X1039" s="32">
        <v>0.7</v>
      </c>
      <c r="Y1039" s="44">
        <v>2.68</v>
      </c>
      <c r="Z1039" s="13"/>
    </row>
    <row r="1040" spans="1:26" ht="29.1" customHeight="1" x14ac:dyDescent="0.35">
      <c r="A1040" s="29" t="s">
        <v>4016</v>
      </c>
      <c r="B1040" s="28" t="s">
        <v>2949</v>
      </c>
      <c r="C1040" s="28" t="s">
        <v>3973</v>
      </c>
      <c r="D1040" s="30" t="s">
        <v>4017</v>
      </c>
      <c r="E1040" s="111" t="str">
        <f t="shared" si="48"/>
        <v>Less than 100 Claims - lower validity</v>
      </c>
      <c r="F1040" s="111" t="str">
        <f t="shared" si="49"/>
        <v>Less than 100 Claims - lower validity</v>
      </c>
      <c r="G1040" s="111" t="str">
        <f t="shared" si="50"/>
        <v>More than 100 Claims  - higher validity</v>
      </c>
      <c r="H1040" s="28" t="s">
        <v>4018</v>
      </c>
      <c r="I1040" s="28">
        <v>44870</v>
      </c>
      <c r="J1040" s="28" t="s">
        <v>79</v>
      </c>
      <c r="K1040" s="28" t="s">
        <v>46</v>
      </c>
      <c r="L1040" s="28">
        <v>4</v>
      </c>
      <c r="M1040" s="31">
        <v>859</v>
      </c>
      <c r="N1040" s="32">
        <v>1.1000000000000001</v>
      </c>
      <c r="O1040" s="32">
        <v>0.4</v>
      </c>
      <c r="P1040" s="47">
        <v>2.76</v>
      </c>
      <c r="Q1040" s="33">
        <v>188.77</v>
      </c>
      <c r="R1040" s="31">
        <v>22</v>
      </c>
      <c r="S1040" s="32">
        <v>0.2</v>
      </c>
      <c r="T1040" s="32">
        <v>0.2</v>
      </c>
      <c r="U1040" s="47">
        <v>1.45</v>
      </c>
      <c r="V1040" s="34">
        <v>9204</v>
      </c>
      <c r="W1040" s="32">
        <v>1.3</v>
      </c>
      <c r="X1040" s="32">
        <v>0.5</v>
      </c>
      <c r="Y1040" s="44">
        <v>2.4</v>
      </c>
      <c r="Z1040" s="13"/>
    </row>
    <row r="1041" spans="1:26" ht="29.1" customHeight="1" x14ac:dyDescent="0.35">
      <c r="A1041" s="29" t="s">
        <v>4019</v>
      </c>
      <c r="B1041" s="28" t="s">
        <v>4022</v>
      </c>
      <c r="C1041" s="28" t="s">
        <v>3973</v>
      </c>
      <c r="D1041" s="30" t="s">
        <v>4020</v>
      </c>
      <c r="E1041" s="111" t="str">
        <f t="shared" si="48"/>
        <v>Less than 100 Claims - lower validity</v>
      </c>
      <c r="F1041" s="111" t="str">
        <f t="shared" si="49"/>
        <v>Less than 100 Claims - lower validity</v>
      </c>
      <c r="G1041" s="111" t="str">
        <f t="shared" si="50"/>
        <v>More than 100 Claims  - higher validity</v>
      </c>
      <c r="H1041" s="35" t="s">
        <v>4021</v>
      </c>
      <c r="I1041" s="28">
        <v>45385</v>
      </c>
      <c r="J1041" s="35" t="s">
        <v>4023</v>
      </c>
      <c r="K1041" s="28" t="s">
        <v>46</v>
      </c>
      <c r="L1041" s="28">
        <v>3</v>
      </c>
      <c r="M1041" s="31">
        <v>341</v>
      </c>
      <c r="N1041" s="32">
        <v>0.3</v>
      </c>
      <c r="O1041" s="32">
        <v>0.1</v>
      </c>
      <c r="P1041" s="47">
        <v>4.43</v>
      </c>
      <c r="Q1041" s="33">
        <v>298.41000000000003</v>
      </c>
      <c r="R1041" s="31" t="s">
        <v>8</v>
      </c>
      <c r="S1041" s="31" t="s">
        <v>8</v>
      </c>
      <c r="T1041" s="31" t="s">
        <v>8</v>
      </c>
      <c r="U1041" s="47"/>
      <c r="V1041" s="34" t="s">
        <v>8</v>
      </c>
      <c r="W1041" s="31" t="s">
        <v>8</v>
      </c>
      <c r="X1041" s="31" t="s">
        <v>8</v>
      </c>
      <c r="Y1041" s="44"/>
      <c r="Z1041" s="13"/>
    </row>
    <row r="1042" spans="1:26" ht="29.1" customHeight="1" x14ac:dyDescent="0.35">
      <c r="A1042" s="29" t="s">
        <v>4024</v>
      </c>
      <c r="B1042" s="28" t="s">
        <v>4014</v>
      </c>
      <c r="C1042" s="28" t="s">
        <v>3973</v>
      </c>
      <c r="D1042" s="30" t="s">
        <v>4025</v>
      </c>
      <c r="E1042" s="111" t="str">
        <f t="shared" si="48"/>
        <v>Less than 100 Claims - lower validity</v>
      </c>
      <c r="F1042" s="111" t="str">
        <f t="shared" si="49"/>
        <v>Less than 100 Claims - lower validity</v>
      </c>
      <c r="G1042" s="111" t="str">
        <f t="shared" si="50"/>
        <v>More than 100 Claims  - higher validity</v>
      </c>
      <c r="H1042" s="35" t="s">
        <v>4026</v>
      </c>
      <c r="I1042" s="28">
        <v>44307</v>
      </c>
      <c r="J1042" s="35" t="s">
        <v>570</v>
      </c>
      <c r="K1042" s="28" t="s">
        <v>46</v>
      </c>
      <c r="L1042" s="28">
        <v>2</v>
      </c>
      <c r="M1042" s="31">
        <v>678</v>
      </c>
      <c r="N1042" s="32">
        <v>0.7</v>
      </c>
      <c r="O1042" s="32">
        <v>0.3</v>
      </c>
      <c r="P1042" s="47">
        <v>2.83</v>
      </c>
      <c r="Q1042" s="33">
        <v>192.75</v>
      </c>
      <c r="R1042" s="31">
        <v>53</v>
      </c>
      <c r="S1042" s="32">
        <v>0.7</v>
      </c>
      <c r="T1042" s="32">
        <v>0.5</v>
      </c>
      <c r="U1042" s="47">
        <v>1.38</v>
      </c>
      <c r="V1042" s="34">
        <v>9744</v>
      </c>
      <c r="W1042" s="32">
        <v>1.4</v>
      </c>
      <c r="X1042" s="32">
        <v>0.8</v>
      </c>
      <c r="Y1042" s="44">
        <v>1.86</v>
      </c>
      <c r="Z1042" s="13"/>
    </row>
    <row r="1043" spans="1:26" ht="29.1" customHeight="1" x14ac:dyDescent="0.35">
      <c r="A1043" s="29" t="s">
        <v>4027</v>
      </c>
      <c r="B1043" s="28" t="s">
        <v>1812</v>
      </c>
      <c r="C1043" s="28" t="s">
        <v>3973</v>
      </c>
      <c r="D1043" s="36" t="s">
        <v>4028</v>
      </c>
      <c r="E1043" s="111" t="str">
        <f t="shared" si="48"/>
        <v>Less than 100 Claims - lower validity</v>
      </c>
      <c r="F1043" s="111" t="str">
        <f t="shared" si="49"/>
        <v>Less than 100 Claims - lower validity</v>
      </c>
      <c r="G1043" s="111" t="str">
        <f t="shared" si="50"/>
        <v>More than 100 Claims  - higher validity</v>
      </c>
      <c r="H1043" s="35" t="s">
        <v>4029</v>
      </c>
      <c r="I1043" s="28">
        <v>43402</v>
      </c>
      <c r="J1043" s="28" t="s">
        <v>79</v>
      </c>
      <c r="K1043" s="28" t="s">
        <v>46</v>
      </c>
      <c r="L1043" s="28">
        <v>4</v>
      </c>
      <c r="M1043" s="31">
        <v>1389</v>
      </c>
      <c r="N1043" s="32">
        <v>1.4</v>
      </c>
      <c r="O1043" s="32">
        <v>0.4</v>
      </c>
      <c r="P1043" s="47">
        <v>3.48</v>
      </c>
      <c r="Q1043" s="33">
        <v>236.94</v>
      </c>
      <c r="R1043" s="31">
        <v>59</v>
      </c>
      <c r="S1043" s="32">
        <v>0.9</v>
      </c>
      <c r="T1043" s="32">
        <v>0.5</v>
      </c>
      <c r="U1043" s="47">
        <v>1.96</v>
      </c>
      <c r="V1043" s="34">
        <v>11456</v>
      </c>
      <c r="W1043" s="32">
        <v>2.2999999999999998</v>
      </c>
      <c r="X1043" s="32">
        <v>0.9</v>
      </c>
      <c r="Y1043" s="44">
        <v>2.65</v>
      </c>
      <c r="Z1043" s="13"/>
    </row>
    <row r="1044" spans="1:26" ht="29.1" customHeight="1" x14ac:dyDescent="0.35">
      <c r="A1044" s="29" t="s">
        <v>4030</v>
      </c>
      <c r="B1044" s="28" t="s">
        <v>4033</v>
      </c>
      <c r="C1044" s="28" t="s">
        <v>3973</v>
      </c>
      <c r="D1044" s="30" t="s">
        <v>4031</v>
      </c>
      <c r="E1044" s="111" t="str">
        <f t="shared" si="48"/>
        <v>Less than 100 Claims - lower validity</v>
      </c>
      <c r="F1044" s="111" t="str">
        <f t="shared" si="49"/>
        <v>Less than 100 Claims - lower validity</v>
      </c>
      <c r="G1044" s="111" t="str">
        <f t="shared" si="50"/>
        <v>More than 100 Claims  - higher validity</v>
      </c>
      <c r="H1044" s="28" t="s">
        <v>4032</v>
      </c>
      <c r="I1044" s="28">
        <v>45885</v>
      </c>
      <c r="J1044" s="28" t="s">
        <v>79</v>
      </c>
      <c r="K1044" s="28" t="s">
        <v>46</v>
      </c>
      <c r="L1044" s="28">
        <v>5</v>
      </c>
      <c r="M1044" s="31">
        <v>396</v>
      </c>
      <c r="N1044" s="32">
        <v>0.7</v>
      </c>
      <c r="O1044" s="32">
        <v>0.2</v>
      </c>
      <c r="P1044" s="47">
        <v>3.59</v>
      </c>
      <c r="Q1044" s="33">
        <v>231.95</v>
      </c>
      <c r="R1044" s="31" t="s">
        <v>8</v>
      </c>
      <c r="S1044" s="31" t="s">
        <v>8</v>
      </c>
      <c r="T1044" s="31" t="s">
        <v>8</v>
      </c>
      <c r="U1044" s="47"/>
      <c r="V1044" s="34" t="s">
        <v>8</v>
      </c>
      <c r="W1044" s="31" t="s">
        <v>8</v>
      </c>
      <c r="X1044" s="31" t="s">
        <v>8</v>
      </c>
      <c r="Y1044" s="44"/>
      <c r="Z1044" s="13"/>
    </row>
    <row r="1045" spans="1:26" ht="29.1" customHeight="1" x14ac:dyDescent="0.35">
      <c r="A1045" s="29" t="s">
        <v>4034</v>
      </c>
      <c r="B1045" s="28" t="s">
        <v>725</v>
      </c>
      <c r="C1045" s="28" t="s">
        <v>3973</v>
      </c>
      <c r="D1045" s="36" t="s">
        <v>4035</v>
      </c>
      <c r="E1045" s="111" t="str">
        <f t="shared" si="48"/>
        <v>Less than 100 Claims - lower validity</v>
      </c>
      <c r="F1045" s="111" t="str">
        <f t="shared" si="49"/>
        <v>Less than 100 Claims - lower validity</v>
      </c>
      <c r="G1045" s="111" t="str">
        <f t="shared" si="50"/>
        <v>More than 100 Claims  - higher validity</v>
      </c>
      <c r="H1045" s="35" t="s">
        <v>4036</v>
      </c>
      <c r="I1045" s="28">
        <v>43222</v>
      </c>
      <c r="J1045" s="28" t="s">
        <v>429</v>
      </c>
      <c r="K1045" s="28" t="s">
        <v>46</v>
      </c>
      <c r="L1045" s="28">
        <v>3</v>
      </c>
      <c r="M1045" s="31">
        <v>141</v>
      </c>
      <c r="N1045" s="32">
        <v>0.2</v>
      </c>
      <c r="O1045" s="32">
        <v>0.1</v>
      </c>
      <c r="P1045" s="47">
        <v>3.71</v>
      </c>
      <c r="Q1045" s="33">
        <v>262.64</v>
      </c>
      <c r="R1045" s="31">
        <v>11</v>
      </c>
      <c r="S1045" s="32">
        <v>0.3</v>
      </c>
      <c r="T1045" s="32">
        <v>0.1</v>
      </c>
      <c r="U1045" s="47">
        <v>2.13</v>
      </c>
      <c r="V1045" s="34">
        <v>14133</v>
      </c>
      <c r="W1045" s="32">
        <v>0.5</v>
      </c>
      <c r="X1045" s="32">
        <v>0.2</v>
      </c>
      <c r="Y1045" s="44">
        <v>2.56</v>
      </c>
      <c r="Z1045" s="13"/>
    </row>
    <row r="1046" spans="1:26" ht="29.1" customHeight="1" x14ac:dyDescent="0.35">
      <c r="A1046" s="29" t="s">
        <v>4037</v>
      </c>
      <c r="B1046" s="28" t="s">
        <v>4040</v>
      </c>
      <c r="C1046" s="28" t="s">
        <v>3973</v>
      </c>
      <c r="D1046" s="30" t="s">
        <v>4038</v>
      </c>
      <c r="E1046" s="111" t="str">
        <f t="shared" si="48"/>
        <v>Less than 100 Claims - lower validity</v>
      </c>
      <c r="F1046" s="111" t="str">
        <f t="shared" si="49"/>
        <v>Less than 100 Claims - lower validity</v>
      </c>
      <c r="G1046" s="111" t="str">
        <f t="shared" si="50"/>
        <v>Less than 100 Claims - lower validity</v>
      </c>
      <c r="H1046" s="28" t="s">
        <v>4039</v>
      </c>
      <c r="I1046" s="28">
        <v>44691</v>
      </c>
      <c r="J1046" s="28" t="s">
        <v>61</v>
      </c>
      <c r="K1046" s="28" t="s">
        <v>46</v>
      </c>
      <c r="L1046" s="28">
        <v>4</v>
      </c>
      <c r="M1046" s="31">
        <v>35</v>
      </c>
      <c r="N1046" s="32">
        <v>0</v>
      </c>
      <c r="O1046" s="32">
        <v>0</v>
      </c>
      <c r="P1046" s="47">
        <v>2.21</v>
      </c>
      <c r="Q1046" s="33">
        <v>153.1</v>
      </c>
      <c r="R1046" s="31" t="s">
        <v>8</v>
      </c>
      <c r="S1046" s="31" t="s">
        <v>8</v>
      </c>
      <c r="T1046" s="31" t="s">
        <v>8</v>
      </c>
      <c r="U1046" s="47"/>
      <c r="V1046" s="34" t="s">
        <v>8</v>
      </c>
      <c r="W1046" s="31" t="s">
        <v>8</v>
      </c>
      <c r="X1046" s="31" t="s">
        <v>8</v>
      </c>
      <c r="Y1046" s="44"/>
      <c r="Z1046" s="13"/>
    </row>
    <row r="1047" spans="1:26" ht="29.1" customHeight="1" x14ac:dyDescent="0.35">
      <c r="A1047" s="29" t="s">
        <v>4041</v>
      </c>
      <c r="B1047" s="28" t="s">
        <v>4044</v>
      </c>
      <c r="C1047" s="28" t="s">
        <v>3973</v>
      </c>
      <c r="D1047" s="30" t="s">
        <v>4042</v>
      </c>
      <c r="E1047" s="111" t="str">
        <f t="shared" si="48"/>
        <v>Less than 100 Claims - lower validity</v>
      </c>
      <c r="F1047" s="111" t="str">
        <f t="shared" si="49"/>
        <v>Less than 100 Claims - lower validity</v>
      </c>
      <c r="G1047" s="111" t="str">
        <f t="shared" si="50"/>
        <v>More than 100 Claims  - higher validity</v>
      </c>
      <c r="H1047" s="35" t="s">
        <v>4043</v>
      </c>
      <c r="I1047" s="28">
        <v>44115</v>
      </c>
      <c r="J1047" s="35" t="s">
        <v>4045</v>
      </c>
      <c r="K1047" s="28" t="s">
        <v>46</v>
      </c>
      <c r="L1047" s="28">
        <v>4</v>
      </c>
      <c r="M1047" s="31">
        <v>170</v>
      </c>
      <c r="N1047" s="32">
        <v>0.3</v>
      </c>
      <c r="O1047" s="32">
        <v>0.2</v>
      </c>
      <c r="P1047" s="47">
        <v>2.0499999999999998</v>
      </c>
      <c r="Q1047" s="33">
        <v>143.83000000000001</v>
      </c>
      <c r="R1047" s="31">
        <v>26</v>
      </c>
      <c r="S1047" s="32">
        <v>0.6</v>
      </c>
      <c r="T1047" s="32">
        <v>0.5</v>
      </c>
      <c r="U1047" s="47">
        <v>1.27</v>
      </c>
      <c r="V1047" s="34">
        <v>9652</v>
      </c>
      <c r="W1047" s="32">
        <v>0.9</v>
      </c>
      <c r="X1047" s="32">
        <v>0.6</v>
      </c>
      <c r="Y1047" s="44">
        <v>1.46</v>
      </c>
      <c r="Z1047" s="13"/>
    </row>
    <row r="1048" spans="1:26" ht="43.15" customHeight="1" x14ac:dyDescent="0.35">
      <c r="A1048" s="29" t="s">
        <v>4046</v>
      </c>
      <c r="B1048" s="28" t="s">
        <v>4049</v>
      </c>
      <c r="C1048" s="28" t="s">
        <v>3973</v>
      </c>
      <c r="D1048" s="36" t="s">
        <v>4047</v>
      </c>
      <c r="E1048" s="111" t="str">
        <f t="shared" si="48"/>
        <v>Less than 100 Claims - lower validity</v>
      </c>
      <c r="F1048" s="111" t="str">
        <f t="shared" si="49"/>
        <v>Less than 100 Claims - lower validity</v>
      </c>
      <c r="G1048" s="111" t="str">
        <f t="shared" si="50"/>
        <v>Less than 100 Claims - lower validity</v>
      </c>
      <c r="H1048" s="28" t="s">
        <v>4048</v>
      </c>
      <c r="I1048" s="28">
        <v>43701</v>
      </c>
      <c r="J1048" s="35" t="s">
        <v>4050</v>
      </c>
      <c r="K1048" s="28" t="s">
        <v>46</v>
      </c>
      <c r="L1048" s="28">
        <v>4</v>
      </c>
      <c r="M1048" s="31">
        <v>48</v>
      </c>
      <c r="N1048" s="32">
        <v>0.1</v>
      </c>
      <c r="O1048" s="32">
        <v>0</v>
      </c>
      <c r="P1048" s="47">
        <v>3.12</v>
      </c>
      <c r="Q1048" s="33">
        <v>236.16</v>
      </c>
      <c r="R1048" s="31" t="s">
        <v>8</v>
      </c>
      <c r="S1048" s="31" t="s">
        <v>8</v>
      </c>
      <c r="T1048" s="31" t="s">
        <v>8</v>
      </c>
      <c r="U1048" s="47"/>
      <c r="V1048" s="34" t="s">
        <v>8</v>
      </c>
      <c r="W1048" s="31" t="s">
        <v>8</v>
      </c>
      <c r="X1048" s="31" t="s">
        <v>8</v>
      </c>
      <c r="Y1048" s="44"/>
      <c r="Z1048" s="13"/>
    </row>
    <row r="1049" spans="1:26" ht="29.1" customHeight="1" x14ac:dyDescent="0.35">
      <c r="A1049" s="29" t="s">
        <v>4051</v>
      </c>
      <c r="B1049" s="28" t="s">
        <v>826</v>
      </c>
      <c r="C1049" s="28" t="s">
        <v>3973</v>
      </c>
      <c r="D1049" s="30" t="s">
        <v>4052</v>
      </c>
      <c r="E1049" s="111" t="str">
        <f t="shared" si="48"/>
        <v>Less than 100 Claims - lower validity</v>
      </c>
      <c r="F1049" s="111" t="str">
        <f t="shared" si="49"/>
        <v>Less than 100 Claims - lower validity</v>
      </c>
      <c r="G1049" s="111" t="str">
        <f t="shared" si="50"/>
        <v>Less than 100 Claims - lower validity</v>
      </c>
      <c r="H1049" s="35" t="s">
        <v>4053</v>
      </c>
      <c r="I1049" s="28">
        <v>43050</v>
      </c>
      <c r="J1049" s="28" t="s">
        <v>61</v>
      </c>
      <c r="K1049" s="28" t="s">
        <v>46</v>
      </c>
      <c r="L1049" s="28">
        <v>3</v>
      </c>
      <c r="M1049" s="31">
        <v>45</v>
      </c>
      <c r="N1049" s="32">
        <v>0.1</v>
      </c>
      <c r="O1049" s="32">
        <v>0</v>
      </c>
      <c r="P1049" s="47">
        <v>3.91</v>
      </c>
      <c r="Q1049" s="33">
        <v>283.64999999999998</v>
      </c>
      <c r="R1049" s="31" t="s">
        <v>8</v>
      </c>
      <c r="S1049" s="31" t="s">
        <v>8</v>
      </c>
      <c r="T1049" s="31" t="s">
        <v>8</v>
      </c>
      <c r="U1049" s="47"/>
      <c r="V1049" s="34" t="s">
        <v>8</v>
      </c>
      <c r="W1049" s="31" t="s">
        <v>8</v>
      </c>
      <c r="X1049" s="31" t="s">
        <v>8</v>
      </c>
      <c r="Y1049" s="44"/>
      <c r="Z1049" s="13"/>
    </row>
    <row r="1050" spans="1:26" ht="29.1" customHeight="1" x14ac:dyDescent="0.35">
      <c r="A1050" s="29" t="s">
        <v>4054</v>
      </c>
      <c r="B1050" s="28" t="s">
        <v>4057</v>
      </c>
      <c r="C1050" s="28" t="s">
        <v>3973</v>
      </c>
      <c r="D1050" s="30" t="s">
        <v>4055</v>
      </c>
      <c r="E1050" s="111" t="str">
        <f t="shared" si="48"/>
        <v>Less than 100 Claims - lower validity</v>
      </c>
      <c r="F1050" s="111" t="str">
        <f t="shared" si="49"/>
        <v>Less than 100 Claims - lower validity</v>
      </c>
      <c r="G1050" s="111" t="str">
        <f t="shared" si="50"/>
        <v>More than 100 Claims  - higher validity</v>
      </c>
      <c r="H1050" s="35" t="s">
        <v>4056</v>
      </c>
      <c r="I1050" s="28">
        <v>44129</v>
      </c>
      <c r="J1050" s="28" t="s">
        <v>4058</v>
      </c>
      <c r="K1050" s="28" t="s">
        <v>46</v>
      </c>
      <c r="L1050" s="28">
        <v>5</v>
      </c>
      <c r="M1050" s="31">
        <v>956</v>
      </c>
      <c r="N1050" s="32">
        <v>0.7</v>
      </c>
      <c r="O1050" s="32">
        <v>0.4</v>
      </c>
      <c r="P1050" s="47">
        <v>1.79</v>
      </c>
      <c r="Q1050" s="33">
        <v>124.48</v>
      </c>
      <c r="R1050" s="31">
        <v>52</v>
      </c>
      <c r="S1050" s="32">
        <v>0.5</v>
      </c>
      <c r="T1050" s="32">
        <v>0.4</v>
      </c>
      <c r="U1050" s="47">
        <v>1.39</v>
      </c>
      <c r="V1050" s="34">
        <v>8172</v>
      </c>
      <c r="W1050" s="32">
        <v>1.2</v>
      </c>
      <c r="X1050" s="32">
        <v>0.8</v>
      </c>
      <c r="Y1050" s="44">
        <v>1.59</v>
      </c>
      <c r="Z1050" s="13"/>
    </row>
    <row r="1051" spans="1:26" ht="14.1" customHeight="1" x14ac:dyDescent="0.35">
      <c r="A1051" s="29" t="s">
        <v>4059</v>
      </c>
      <c r="B1051" s="28" t="s">
        <v>966</v>
      </c>
      <c r="C1051" s="28" t="s">
        <v>3973</v>
      </c>
      <c r="D1051" s="36" t="s">
        <v>4060</v>
      </c>
      <c r="E1051" s="111" t="str">
        <f t="shared" si="48"/>
        <v>Less than 100 Claims - lower validity</v>
      </c>
      <c r="F1051" s="111" t="str">
        <f t="shared" si="49"/>
        <v>Less than 100 Claims - lower validity</v>
      </c>
      <c r="G1051" s="111" t="str">
        <f t="shared" si="50"/>
        <v>More than 100 Claims  - higher validity</v>
      </c>
      <c r="H1051" s="28" t="s">
        <v>4061</v>
      </c>
      <c r="I1051" s="28">
        <v>45331</v>
      </c>
      <c r="J1051" s="28" t="s">
        <v>79</v>
      </c>
      <c r="K1051" s="28" t="s">
        <v>46</v>
      </c>
      <c r="L1051" s="28">
        <v>3</v>
      </c>
      <c r="M1051" s="31">
        <v>201</v>
      </c>
      <c r="N1051" s="32">
        <v>0.3</v>
      </c>
      <c r="O1051" s="32">
        <v>0.1</v>
      </c>
      <c r="P1051" s="47">
        <v>4.1900000000000004</v>
      </c>
      <c r="Q1051" s="33">
        <v>293.91000000000003</v>
      </c>
      <c r="R1051" s="31" t="s">
        <v>8</v>
      </c>
      <c r="S1051" s="31" t="s">
        <v>8</v>
      </c>
      <c r="T1051" s="31" t="s">
        <v>8</v>
      </c>
      <c r="U1051" s="47"/>
      <c r="V1051" s="34" t="s">
        <v>8</v>
      </c>
      <c r="W1051" s="31" t="s">
        <v>8</v>
      </c>
      <c r="X1051" s="31" t="s">
        <v>8</v>
      </c>
      <c r="Y1051" s="44"/>
      <c r="Z1051" s="13"/>
    </row>
    <row r="1052" spans="1:26" ht="29.1" customHeight="1" x14ac:dyDescent="0.35">
      <c r="A1052" s="29" t="s">
        <v>4062</v>
      </c>
      <c r="B1052" s="28" t="s">
        <v>4065</v>
      </c>
      <c r="C1052" s="28" t="s">
        <v>3973</v>
      </c>
      <c r="D1052" s="30" t="s">
        <v>4063</v>
      </c>
      <c r="E1052" s="111" t="str">
        <f t="shared" si="48"/>
        <v>Less than 100 Claims - lower validity</v>
      </c>
      <c r="F1052" s="111" t="str">
        <f t="shared" si="49"/>
        <v>Less than 100 Claims - lower validity</v>
      </c>
      <c r="G1052" s="111" t="str">
        <f t="shared" si="50"/>
        <v>Less than 100 Claims - lower validity</v>
      </c>
      <c r="H1052" s="35" t="s">
        <v>4064</v>
      </c>
      <c r="I1052" s="28">
        <v>45056</v>
      </c>
      <c r="J1052" s="28" t="s">
        <v>79</v>
      </c>
      <c r="K1052" s="28" t="s">
        <v>46</v>
      </c>
      <c r="L1052" s="28">
        <v>3</v>
      </c>
      <c r="M1052" s="31">
        <v>26</v>
      </c>
      <c r="N1052" s="32">
        <v>0</v>
      </c>
      <c r="O1052" s="32">
        <v>0</v>
      </c>
      <c r="P1052" s="47">
        <v>4.71</v>
      </c>
      <c r="Q1052" s="33">
        <v>332.57</v>
      </c>
      <c r="R1052" s="31" t="s">
        <v>8</v>
      </c>
      <c r="S1052" s="31" t="s">
        <v>8</v>
      </c>
      <c r="T1052" s="31" t="s">
        <v>8</v>
      </c>
      <c r="U1052" s="47"/>
      <c r="V1052" s="34" t="s">
        <v>8</v>
      </c>
      <c r="W1052" s="31" t="s">
        <v>8</v>
      </c>
      <c r="X1052" s="31" t="s">
        <v>8</v>
      </c>
      <c r="Y1052" s="44"/>
      <c r="Z1052" s="13"/>
    </row>
    <row r="1053" spans="1:26" ht="29.1" customHeight="1" x14ac:dyDescent="0.35">
      <c r="A1053" s="29" t="s">
        <v>4066</v>
      </c>
      <c r="B1053" s="28" t="s">
        <v>4069</v>
      </c>
      <c r="C1053" s="28" t="s">
        <v>3973</v>
      </c>
      <c r="D1053" s="30" t="s">
        <v>4067</v>
      </c>
      <c r="E1053" s="111" t="str">
        <f t="shared" si="48"/>
        <v>More than 100 Claims  - higher validity</v>
      </c>
      <c r="F1053" s="111" t="str">
        <f t="shared" si="49"/>
        <v>More than 100 Claims  - higher validity</v>
      </c>
      <c r="G1053" s="111" t="str">
        <f t="shared" si="50"/>
        <v>More than 100 Claims  - higher validity</v>
      </c>
      <c r="H1053" s="35" t="s">
        <v>4068</v>
      </c>
      <c r="I1053" s="28">
        <v>43699</v>
      </c>
      <c r="J1053" s="28" t="s">
        <v>79</v>
      </c>
      <c r="K1053" s="28" t="s">
        <v>46</v>
      </c>
      <c r="L1053" s="28">
        <v>1</v>
      </c>
      <c r="M1053" s="31">
        <v>1379</v>
      </c>
      <c r="N1053" s="32">
        <v>1.4</v>
      </c>
      <c r="O1053" s="32">
        <v>0.7</v>
      </c>
      <c r="P1053" s="47">
        <v>1.86</v>
      </c>
      <c r="Q1053" s="33">
        <v>121.1</v>
      </c>
      <c r="R1053" s="31">
        <v>104</v>
      </c>
      <c r="S1053" s="32">
        <v>4</v>
      </c>
      <c r="T1053" s="32">
        <v>2.2000000000000002</v>
      </c>
      <c r="U1053" s="47">
        <v>1.76</v>
      </c>
      <c r="V1053" s="34">
        <v>16048</v>
      </c>
      <c r="W1053" s="32">
        <v>5.3</v>
      </c>
      <c r="X1053" s="32">
        <v>3</v>
      </c>
      <c r="Y1053" s="44">
        <v>1.79</v>
      </c>
      <c r="Z1053" s="13"/>
    </row>
    <row r="1054" spans="1:26" ht="14.1" customHeight="1" x14ac:dyDescent="0.35">
      <c r="A1054" s="29" t="s">
        <v>4070</v>
      </c>
      <c r="B1054" s="28" t="s">
        <v>4073</v>
      </c>
      <c r="C1054" s="28" t="s">
        <v>3973</v>
      </c>
      <c r="D1054" s="36" t="s">
        <v>4071</v>
      </c>
      <c r="E1054" s="111" t="str">
        <f t="shared" si="48"/>
        <v>More than 100 Claims  - higher validity</v>
      </c>
      <c r="F1054" s="111" t="str">
        <f t="shared" si="49"/>
        <v>More than 100 Claims  - higher validity</v>
      </c>
      <c r="G1054" s="111" t="str">
        <f t="shared" si="50"/>
        <v>More than 100 Claims  - higher validity</v>
      </c>
      <c r="H1054" s="28" t="s">
        <v>4072</v>
      </c>
      <c r="I1054" s="28">
        <v>45409</v>
      </c>
      <c r="J1054" s="28" t="s">
        <v>4074</v>
      </c>
      <c r="K1054" s="28" t="s">
        <v>46</v>
      </c>
      <c r="L1054" s="28">
        <v>4</v>
      </c>
      <c r="M1054" s="31">
        <v>1902</v>
      </c>
      <c r="N1054" s="32">
        <v>2.6</v>
      </c>
      <c r="O1054" s="32">
        <v>0.9</v>
      </c>
      <c r="P1054" s="47">
        <v>2.95</v>
      </c>
      <c r="Q1054" s="33">
        <v>198.26</v>
      </c>
      <c r="R1054" s="31">
        <v>154</v>
      </c>
      <c r="S1054" s="32">
        <v>4.2</v>
      </c>
      <c r="T1054" s="32">
        <v>1.9</v>
      </c>
      <c r="U1054" s="47">
        <v>2.17</v>
      </c>
      <c r="V1054" s="34">
        <v>14544</v>
      </c>
      <c r="W1054" s="32">
        <v>6.8</v>
      </c>
      <c r="X1054" s="32">
        <v>2.8</v>
      </c>
      <c r="Y1054" s="44">
        <v>2.41</v>
      </c>
      <c r="Z1054" s="13"/>
    </row>
    <row r="1055" spans="1:26" ht="29.1" customHeight="1" x14ac:dyDescent="0.35">
      <c r="A1055" s="29" t="s">
        <v>4075</v>
      </c>
      <c r="B1055" s="28" t="s">
        <v>4073</v>
      </c>
      <c r="C1055" s="28" t="s">
        <v>3973</v>
      </c>
      <c r="D1055" s="30" t="s">
        <v>1297</v>
      </c>
      <c r="E1055" s="111" t="str">
        <f t="shared" si="48"/>
        <v>More than 100 Claims  - higher validity</v>
      </c>
      <c r="F1055" s="111" t="str">
        <f t="shared" si="49"/>
        <v>More than 100 Claims  - higher validity</v>
      </c>
      <c r="G1055" s="111" t="str">
        <f t="shared" si="50"/>
        <v>More than 100 Claims  - higher validity</v>
      </c>
      <c r="H1055" s="35" t="s">
        <v>4076</v>
      </c>
      <c r="I1055" s="28">
        <v>45406</v>
      </c>
      <c r="J1055" s="35" t="s">
        <v>51</v>
      </c>
      <c r="K1055" s="28" t="s">
        <v>46</v>
      </c>
      <c r="L1055" s="28">
        <v>2</v>
      </c>
      <c r="M1055" s="31">
        <v>1880</v>
      </c>
      <c r="N1055" s="32">
        <v>1.9</v>
      </c>
      <c r="O1055" s="32">
        <v>0.7</v>
      </c>
      <c r="P1055" s="47">
        <v>2.61</v>
      </c>
      <c r="Q1055" s="33">
        <v>177.63</v>
      </c>
      <c r="R1055" s="31">
        <v>119</v>
      </c>
      <c r="S1055" s="32">
        <v>4</v>
      </c>
      <c r="T1055" s="32">
        <v>1.6</v>
      </c>
      <c r="U1055" s="47">
        <v>2.52</v>
      </c>
      <c r="V1055" s="34">
        <v>17028</v>
      </c>
      <c r="W1055" s="32">
        <v>6</v>
      </c>
      <c r="X1055" s="32">
        <v>2.2999999999999998</v>
      </c>
      <c r="Y1055" s="44">
        <v>2.5499999999999998</v>
      </c>
      <c r="Z1055" s="13"/>
    </row>
    <row r="1056" spans="1:26" ht="14.1" customHeight="1" x14ac:dyDescent="0.35">
      <c r="A1056" s="29" t="s">
        <v>4077</v>
      </c>
      <c r="B1056" s="28" t="s">
        <v>4080</v>
      </c>
      <c r="C1056" s="28" t="s">
        <v>3973</v>
      </c>
      <c r="D1056" s="36" t="s">
        <v>4078</v>
      </c>
      <c r="E1056" s="111" t="str">
        <f t="shared" si="48"/>
        <v>Less than 100 Claims - lower validity</v>
      </c>
      <c r="F1056" s="111" t="str">
        <f t="shared" si="49"/>
        <v>Less than 100 Claims - lower validity</v>
      </c>
      <c r="G1056" s="111" t="str">
        <f t="shared" si="50"/>
        <v>Less than 100 Claims - lower validity</v>
      </c>
      <c r="H1056" s="28" t="s">
        <v>4079</v>
      </c>
      <c r="I1056" s="28">
        <v>45631</v>
      </c>
      <c r="J1056" s="28" t="s">
        <v>4081</v>
      </c>
      <c r="K1056" s="28" t="s">
        <v>46</v>
      </c>
      <c r="L1056" s="28">
        <v>2</v>
      </c>
      <c r="M1056" s="31">
        <v>20</v>
      </c>
      <c r="N1056" s="32">
        <v>0</v>
      </c>
      <c r="O1056" s="32">
        <v>0</v>
      </c>
      <c r="P1056" s="47">
        <v>4.1100000000000003</v>
      </c>
      <c r="Q1056" s="33">
        <v>271.64</v>
      </c>
      <c r="R1056" s="31" t="s">
        <v>8</v>
      </c>
      <c r="S1056" s="31" t="s">
        <v>8</v>
      </c>
      <c r="T1056" s="31" t="s">
        <v>8</v>
      </c>
      <c r="U1056" s="47"/>
      <c r="V1056" s="34" t="s">
        <v>8</v>
      </c>
      <c r="W1056" s="31" t="s">
        <v>8</v>
      </c>
      <c r="X1056" s="31" t="s">
        <v>8</v>
      </c>
      <c r="Y1056" s="44"/>
      <c r="Z1056" s="13"/>
    </row>
    <row r="1057" spans="1:26" ht="29.1" customHeight="1" x14ac:dyDescent="0.35">
      <c r="A1057" s="29" t="s">
        <v>4082</v>
      </c>
      <c r="B1057" s="28" t="s">
        <v>2820</v>
      </c>
      <c r="C1057" s="28" t="s">
        <v>3973</v>
      </c>
      <c r="D1057" s="30" t="s">
        <v>4083</v>
      </c>
      <c r="E1057" s="111" t="str">
        <f t="shared" si="48"/>
        <v>More than 100 Claims  - higher validity</v>
      </c>
      <c r="F1057" s="111" t="str">
        <f t="shared" si="49"/>
        <v>More than 100 Claims  - higher validity</v>
      </c>
      <c r="G1057" s="111" t="str">
        <f t="shared" si="50"/>
        <v>More than 100 Claims  - higher validity</v>
      </c>
      <c r="H1057" s="35" t="s">
        <v>4084</v>
      </c>
      <c r="I1057" s="28">
        <v>44482</v>
      </c>
      <c r="J1057" s="35" t="s">
        <v>2396</v>
      </c>
      <c r="K1057" s="28" t="s">
        <v>46</v>
      </c>
      <c r="L1057" s="28">
        <v>3</v>
      </c>
      <c r="M1057" s="31">
        <v>3796</v>
      </c>
      <c r="N1057" s="32">
        <v>4</v>
      </c>
      <c r="O1057" s="32">
        <v>1.6</v>
      </c>
      <c r="P1057" s="47">
        <v>2.4300000000000002</v>
      </c>
      <c r="Q1057" s="33">
        <v>167.93</v>
      </c>
      <c r="R1057" s="31">
        <v>207</v>
      </c>
      <c r="S1057" s="32">
        <v>2.2000000000000002</v>
      </c>
      <c r="T1057" s="32">
        <v>1.5</v>
      </c>
      <c r="U1057" s="47">
        <v>1.43</v>
      </c>
      <c r="V1057" s="34">
        <v>8503</v>
      </c>
      <c r="W1057" s="32">
        <v>6.2</v>
      </c>
      <c r="X1057" s="32">
        <v>3.2</v>
      </c>
      <c r="Y1057" s="44">
        <v>1.95</v>
      </c>
      <c r="Z1057" s="13"/>
    </row>
    <row r="1058" spans="1:26" ht="29.1" customHeight="1" x14ac:dyDescent="0.35">
      <c r="A1058" s="29" t="s">
        <v>4085</v>
      </c>
      <c r="B1058" s="28" t="s">
        <v>4088</v>
      </c>
      <c r="C1058" s="28" t="s">
        <v>3973</v>
      </c>
      <c r="D1058" s="30" t="s">
        <v>4086</v>
      </c>
      <c r="E1058" s="111" t="str">
        <f t="shared" si="48"/>
        <v>Less than 100 Claims - lower validity</v>
      </c>
      <c r="F1058" s="111" t="str">
        <f t="shared" si="49"/>
        <v>Less than 100 Claims - lower validity</v>
      </c>
      <c r="G1058" s="111" t="str">
        <f t="shared" si="50"/>
        <v>More than 100 Claims  - higher validity</v>
      </c>
      <c r="H1058" s="28" t="s">
        <v>4087</v>
      </c>
      <c r="I1058" s="28">
        <v>45014</v>
      </c>
      <c r="J1058" s="28" t="s">
        <v>1891</v>
      </c>
      <c r="K1058" s="28" t="s">
        <v>46</v>
      </c>
      <c r="L1058" s="28">
        <v>4</v>
      </c>
      <c r="M1058" s="31">
        <v>1341</v>
      </c>
      <c r="N1058" s="32">
        <v>2</v>
      </c>
      <c r="O1058" s="32">
        <v>0.6</v>
      </c>
      <c r="P1058" s="47">
        <v>3.34</v>
      </c>
      <c r="Q1058" s="33">
        <v>228.96</v>
      </c>
      <c r="R1058" s="31">
        <v>77</v>
      </c>
      <c r="S1058" s="32">
        <v>1.4</v>
      </c>
      <c r="T1058" s="32">
        <v>0.7</v>
      </c>
      <c r="U1058" s="47">
        <v>1.86</v>
      </c>
      <c r="V1058" s="34">
        <v>11228</v>
      </c>
      <c r="W1058" s="32">
        <v>3.3</v>
      </c>
      <c r="X1058" s="32">
        <v>1.3</v>
      </c>
      <c r="Y1058" s="44">
        <v>2.52</v>
      </c>
      <c r="Z1058" s="13"/>
    </row>
    <row r="1059" spans="1:26" ht="43.15" customHeight="1" x14ac:dyDescent="0.35">
      <c r="A1059" s="29" t="s">
        <v>4089</v>
      </c>
      <c r="B1059" s="28" t="s">
        <v>1757</v>
      </c>
      <c r="C1059" s="28" t="s">
        <v>3973</v>
      </c>
      <c r="D1059" s="30" t="s">
        <v>4090</v>
      </c>
      <c r="E1059" s="111" t="str">
        <f t="shared" si="48"/>
        <v>Less than 100 Claims - lower validity</v>
      </c>
      <c r="F1059" s="111" t="str">
        <f t="shared" si="49"/>
        <v>Less than 100 Claims - lower validity</v>
      </c>
      <c r="G1059" s="111" t="str">
        <f t="shared" si="50"/>
        <v>More than 100 Claims  - higher validity</v>
      </c>
      <c r="H1059" s="35" t="s">
        <v>4091</v>
      </c>
      <c r="I1059" s="28">
        <v>45828</v>
      </c>
      <c r="J1059" s="28" t="s">
        <v>79</v>
      </c>
      <c r="K1059" s="28" t="s">
        <v>46</v>
      </c>
      <c r="L1059" s="28">
        <v>4</v>
      </c>
      <c r="M1059" s="31">
        <v>111</v>
      </c>
      <c r="N1059" s="32">
        <v>0.1</v>
      </c>
      <c r="O1059" s="32">
        <v>0</v>
      </c>
      <c r="P1059" s="47">
        <v>2.6</v>
      </c>
      <c r="Q1059" s="33">
        <v>157.57</v>
      </c>
      <c r="R1059" s="31" t="s">
        <v>8</v>
      </c>
      <c r="S1059" s="31" t="s">
        <v>8</v>
      </c>
      <c r="T1059" s="31" t="s">
        <v>8</v>
      </c>
      <c r="U1059" s="47"/>
      <c r="V1059" s="34" t="s">
        <v>8</v>
      </c>
      <c r="W1059" s="31" t="s">
        <v>8</v>
      </c>
      <c r="X1059" s="31" t="s">
        <v>8</v>
      </c>
      <c r="Y1059" s="44"/>
      <c r="Z1059" s="13"/>
    </row>
    <row r="1060" spans="1:26" ht="29.1" customHeight="1" x14ac:dyDescent="0.35">
      <c r="A1060" s="29" t="s">
        <v>4092</v>
      </c>
      <c r="B1060" s="28" t="s">
        <v>4044</v>
      </c>
      <c r="C1060" s="28" t="s">
        <v>3973</v>
      </c>
      <c r="D1060" s="36" t="s">
        <v>4093</v>
      </c>
      <c r="E1060" s="111" t="str">
        <f t="shared" si="48"/>
        <v>Less than 100 Claims - lower validity</v>
      </c>
      <c r="F1060" s="111" t="str">
        <f t="shared" si="49"/>
        <v>Less than 100 Claims - lower validity</v>
      </c>
      <c r="G1060" s="111" t="str">
        <f t="shared" si="50"/>
        <v>More than 100 Claims  - higher validity</v>
      </c>
      <c r="H1060" s="35" t="s">
        <v>4094</v>
      </c>
      <c r="I1060" s="28">
        <v>44109</v>
      </c>
      <c r="J1060" s="28" t="s">
        <v>79</v>
      </c>
      <c r="K1060" s="28" t="s">
        <v>46</v>
      </c>
      <c r="L1060" s="28">
        <v>2</v>
      </c>
      <c r="M1060" s="31">
        <v>638</v>
      </c>
      <c r="N1060" s="32">
        <v>0.5</v>
      </c>
      <c r="O1060" s="32">
        <v>0.2</v>
      </c>
      <c r="P1060" s="47">
        <v>3.1</v>
      </c>
      <c r="Q1060" s="33">
        <v>210.87</v>
      </c>
      <c r="R1060" s="31">
        <v>23</v>
      </c>
      <c r="S1060" s="32">
        <v>0.8</v>
      </c>
      <c r="T1060" s="32">
        <v>0.4</v>
      </c>
      <c r="U1060" s="47">
        <v>1.98</v>
      </c>
      <c r="V1060" s="34">
        <v>18353</v>
      </c>
      <c r="W1060" s="32">
        <v>1.4</v>
      </c>
      <c r="X1060" s="32">
        <v>0.6</v>
      </c>
      <c r="Y1060" s="44">
        <v>2.2999999999999998</v>
      </c>
      <c r="Z1060" s="13"/>
    </row>
    <row r="1061" spans="1:26" ht="29.1" customHeight="1" x14ac:dyDescent="0.35">
      <c r="A1061" s="29" t="s">
        <v>4095</v>
      </c>
      <c r="B1061" s="28" t="s">
        <v>4098</v>
      </c>
      <c r="C1061" s="28" t="s">
        <v>3973</v>
      </c>
      <c r="D1061" s="30" t="s">
        <v>4096</v>
      </c>
      <c r="E1061" s="111" t="str">
        <f t="shared" si="48"/>
        <v>More than 100 Claims  - higher validity</v>
      </c>
      <c r="F1061" s="111" t="str">
        <f t="shared" si="49"/>
        <v>More than 100 Claims  - higher validity</v>
      </c>
      <c r="G1061" s="111" t="str">
        <f t="shared" si="50"/>
        <v>More than 100 Claims  - higher validity</v>
      </c>
      <c r="H1061" s="35" t="s">
        <v>4097</v>
      </c>
      <c r="I1061" s="28">
        <v>44501</v>
      </c>
      <c r="J1061" s="28" t="s">
        <v>1891</v>
      </c>
      <c r="K1061" s="28" t="s">
        <v>46</v>
      </c>
      <c r="L1061" s="28">
        <v>1</v>
      </c>
      <c r="M1061" s="31">
        <v>6005</v>
      </c>
      <c r="N1061" s="32">
        <v>6.4</v>
      </c>
      <c r="O1061" s="32">
        <v>1.9</v>
      </c>
      <c r="P1061" s="47">
        <v>3.36</v>
      </c>
      <c r="Q1061" s="33">
        <v>221.71</v>
      </c>
      <c r="R1061" s="31">
        <v>308</v>
      </c>
      <c r="S1061" s="32">
        <v>5.5</v>
      </c>
      <c r="T1061" s="32">
        <v>3.7</v>
      </c>
      <c r="U1061" s="47">
        <v>1.5</v>
      </c>
      <c r="V1061" s="34">
        <v>9572</v>
      </c>
      <c r="W1061" s="32">
        <v>11.9</v>
      </c>
      <c r="X1061" s="32">
        <v>5.6</v>
      </c>
      <c r="Y1061" s="44">
        <v>2.13</v>
      </c>
      <c r="Z1061" s="13"/>
    </row>
    <row r="1062" spans="1:26" ht="14.1" customHeight="1" x14ac:dyDescent="0.35">
      <c r="A1062" s="29" t="s">
        <v>4099</v>
      </c>
      <c r="B1062" s="28" t="s">
        <v>4102</v>
      </c>
      <c r="C1062" s="28" t="s">
        <v>3973</v>
      </c>
      <c r="D1062" s="36" t="s">
        <v>4100</v>
      </c>
      <c r="E1062" s="111" t="str">
        <f t="shared" si="48"/>
        <v>Less than 100 Claims - lower validity</v>
      </c>
      <c r="F1062" s="111" t="str">
        <f t="shared" si="49"/>
        <v>Less than 100 Claims - lower validity</v>
      </c>
      <c r="G1062" s="111" t="str">
        <f t="shared" si="50"/>
        <v>More than 100 Claims  - higher validity</v>
      </c>
      <c r="H1062" s="28" t="s">
        <v>4101</v>
      </c>
      <c r="I1062" s="28">
        <v>44857</v>
      </c>
      <c r="J1062" s="28" t="s">
        <v>79</v>
      </c>
      <c r="K1062" s="28" t="s">
        <v>46</v>
      </c>
      <c r="L1062" s="28">
        <v>4</v>
      </c>
      <c r="M1062" s="31">
        <v>302</v>
      </c>
      <c r="N1062" s="32">
        <v>0.5</v>
      </c>
      <c r="O1062" s="32">
        <v>0.2</v>
      </c>
      <c r="P1062" s="47">
        <v>3.3</v>
      </c>
      <c r="Q1062" s="33">
        <v>222.99</v>
      </c>
      <c r="R1062" s="31" t="s">
        <v>8</v>
      </c>
      <c r="S1062" s="31" t="s">
        <v>8</v>
      </c>
      <c r="T1062" s="31" t="s">
        <v>8</v>
      </c>
      <c r="U1062" s="47"/>
      <c r="V1062" s="34" t="s">
        <v>8</v>
      </c>
      <c r="W1062" s="31" t="s">
        <v>8</v>
      </c>
      <c r="X1062" s="31" t="s">
        <v>8</v>
      </c>
      <c r="Y1062" s="44"/>
      <c r="Z1062" s="13"/>
    </row>
    <row r="1063" spans="1:26" ht="29.1" customHeight="1" x14ac:dyDescent="0.35">
      <c r="A1063" s="29" t="s">
        <v>4103</v>
      </c>
      <c r="B1063" s="28" t="s">
        <v>3988</v>
      </c>
      <c r="C1063" s="28" t="s">
        <v>3973</v>
      </c>
      <c r="D1063" s="30" t="s">
        <v>4104</v>
      </c>
      <c r="E1063" s="111" t="str">
        <f t="shared" si="48"/>
        <v>More than 100 Claims  - higher validity</v>
      </c>
      <c r="F1063" s="111" t="str">
        <f t="shared" si="49"/>
        <v>More than 100 Claims  - higher validity</v>
      </c>
      <c r="G1063" s="111" t="str">
        <f t="shared" si="50"/>
        <v>More than 100 Claims  - higher validity</v>
      </c>
      <c r="H1063" s="35" t="s">
        <v>4105</v>
      </c>
      <c r="I1063" s="28">
        <v>45801</v>
      </c>
      <c r="J1063" s="28" t="s">
        <v>1891</v>
      </c>
      <c r="K1063" s="28" t="s">
        <v>46</v>
      </c>
      <c r="L1063" s="28">
        <v>4</v>
      </c>
      <c r="M1063" s="31">
        <v>7112</v>
      </c>
      <c r="N1063" s="32">
        <v>10.5</v>
      </c>
      <c r="O1063" s="32">
        <v>2.9</v>
      </c>
      <c r="P1063" s="47">
        <v>3.68</v>
      </c>
      <c r="Q1063" s="33">
        <v>251.81</v>
      </c>
      <c r="R1063" s="31">
        <v>403</v>
      </c>
      <c r="S1063" s="32">
        <v>7.5</v>
      </c>
      <c r="T1063" s="32">
        <v>3.2</v>
      </c>
      <c r="U1063" s="47">
        <v>2.33</v>
      </c>
      <c r="V1063" s="34">
        <v>14262</v>
      </c>
      <c r="W1063" s="32">
        <v>18</v>
      </c>
      <c r="X1063" s="32">
        <v>6.1</v>
      </c>
      <c r="Y1063" s="44">
        <v>2.96</v>
      </c>
      <c r="Z1063" s="13"/>
    </row>
    <row r="1064" spans="1:26" ht="29.1" customHeight="1" x14ac:dyDescent="0.35">
      <c r="A1064" s="29" t="s">
        <v>4106</v>
      </c>
      <c r="B1064" s="28" t="s">
        <v>4069</v>
      </c>
      <c r="C1064" s="28" t="s">
        <v>3973</v>
      </c>
      <c r="D1064" s="36" t="s">
        <v>4107</v>
      </c>
      <c r="E1064" s="111" t="str">
        <f t="shared" si="48"/>
        <v>More than 100 Claims  - higher validity</v>
      </c>
      <c r="F1064" s="111" t="str">
        <f t="shared" si="49"/>
        <v>More than 100 Claims  - higher validity</v>
      </c>
      <c r="G1064" s="111" t="str">
        <f t="shared" si="50"/>
        <v>More than 100 Claims  - higher validity</v>
      </c>
      <c r="H1064" s="35" t="s">
        <v>4108</v>
      </c>
      <c r="I1064" s="28">
        <v>43606</v>
      </c>
      <c r="J1064" s="35" t="s">
        <v>2567</v>
      </c>
      <c r="K1064" s="28" t="s">
        <v>46</v>
      </c>
      <c r="L1064" s="28">
        <v>5</v>
      </c>
      <c r="M1064" s="31">
        <v>16833</v>
      </c>
      <c r="N1064" s="32">
        <v>20.2</v>
      </c>
      <c r="O1064" s="32">
        <v>6.8</v>
      </c>
      <c r="P1064" s="47">
        <v>2.96</v>
      </c>
      <c r="Q1064" s="33">
        <v>203.17</v>
      </c>
      <c r="R1064" s="31">
        <v>1592</v>
      </c>
      <c r="S1064" s="32">
        <v>32.6</v>
      </c>
      <c r="T1064" s="32">
        <v>15.4</v>
      </c>
      <c r="U1064" s="47">
        <v>2.12</v>
      </c>
      <c r="V1064" s="34">
        <v>14068</v>
      </c>
      <c r="W1064" s="32">
        <v>52.8</v>
      </c>
      <c r="X1064" s="32">
        <v>22.2</v>
      </c>
      <c r="Y1064" s="44">
        <v>2.38</v>
      </c>
      <c r="Z1064" s="13"/>
    </row>
    <row r="1065" spans="1:26" ht="29.1" customHeight="1" x14ac:dyDescent="0.35">
      <c r="A1065" s="29" t="s">
        <v>4109</v>
      </c>
      <c r="B1065" s="28" t="s">
        <v>601</v>
      </c>
      <c r="C1065" s="28" t="s">
        <v>3973</v>
      </c>
      <c r="D1065" s="36" t="s">
        <v>4110</v>
      </c>
      <c r="E1065" s="111" t="str">
        <f t="shared" si="48"/>
        <v>Less than 100 Claims - lower validity</v>
      </c>
      <c r="F1065" s="111" t="str">
        <f t="shared" si="49"/>
        <v>Less than 100 Claims - lower validity</v>
      </c>
      <c r="G1065" s="111" t="str">
        <f t="shared" si="50"/>
        <v>More than 100 Claims  - higher validity</v>
      </c>
      <c r="H1065" s="28" t="s">
        <v>4111</v>
      </c>
      <c r="I1065" s="28">
        <v>44708</v>
      </c>
      <c r="J1065" s="35" t="s">
        <v>4045</v>
      </c>
      <c r="K1065" s="28" t="s">
        <v>46</v>
      </c>
      <c r="L1065" s="28">
        <v>4</v>
      </c>
      <c r="M1065" s="31">
        <v>382</v>
      </c>
      <c r="N1065" s="32">
        <v>0.3</v>
      </c>
      <c r="O1065" s="32">
        <v>0.1</v>
      </c>
      <c r="P1065" s="47">
        <v>2.1800000000000002</v>
      </c>
      <c r="Q1065" s="33">
        <v>142.38</v>
      </c>
      <c r="R1065" s="31">
        <v>19</v>
      </c>
      <c r="S1065" s="32">
        <v>0.2</v>
      </c>
      <c r="T1065" s="32">
        <v>0.2</v>
      </c>
      <c r="U1065" s="47">
        <v>1.4</v>
      </c>
      <c r="V1065" s="34">
        <v>8546</v>
      </c>
      <c r="W1065" s="32">
        <v>0.5</v>
      </c>
      <c r="X1065" s="32">
        <v>0.3</v>
      </c>
      <c r="Y1065" s="44">
        <v>1.73</v>
      </c>
      <c r="Z1065" s="13"/>
    </row>
    <row r="1066" spans="1:26" ht="29.1" customHeight="1" x14ac:dyDescent="0.35">
      <c r="A1066" s="29" t="s">
        <v>4112</v>
      </c>
      <c r="B1066" s="28" t="s">
        <v>4115</v>
      </c>
      <c r="C1066" s="28" t="s">
        <v>3973</v>
      </c>
      <c r="D1066" s="30" t="s">
        <v>4113</v>
      </c>
      <c r="E1066" s="111" t="str">
        <f t="shared" si="48"/>
        <v>Less than 100 Claims - lower validity</v>
      </c>
      <c r="F1066" s="111" t="str">
        <f t="shared" si="49"/>
        <v>Less than 100 Claims - lower validity</v>
      </c>
      <c r="G1066" s="111" t="str">
        <f t="shared" si="50"/>
        <v>More than 100 Claims  - higher validity</v>
      </c>
      <c r="H1066" s="35" t="s">
        <v>4114</v>
      </c>
      <c r="I1066" s="28">
        <v>45891</v>
      </c>
      <c r="J1066" s="28" t="s">
        <v>79</v>
      </c>
      <c r="K1066" s="28" t="s">
        <v>46</v>
      </c>
      <c r="L1066" s="28">
        <v>3</v>
      </c>
      <c r="M1066" s="31">
        <v>513</v>
      </c>
      <c r="N1066" s="32">
        <v>0.5</v>
      </c>
      <c r="O1066" s="32">
        <v>0.1</v>
      </c>
      <c r="P1066" s="47">
        <v>3.55</v>
      </c>
      <c r="Q1066" s="33">
        <v>251.23</v>
      </c>
      <c r="R1066" s="31" t="s">
        <v>8</v>
      </c>
      <c r="S1066" s="31" t="s">
        <v>8</v>
      </c>
      <c r="T1066" s="31" t="s">
        <v>8</v>
      </c>
      <c r="U1066" s="47"/>
      <c r="V1066" s="34" t="s">
        <v>8</v>
      </c>
      <c r="W1066" s="31" t="s">
        <v>8</v>
      </c>
      <c r="X1066" s="31" t="s">
        <v>8</v>
      </c>
      <c r="Y1066" s="44"/>
      <c r="Z1066" s="13"/>
    </row>
    <row r="1067" spans="1:26" ht="29.1" customHeight="1" x14ac:dyDescent="0.35">
      <c r="A1067" s="29" t="s">
        <v>4116</v>
      </c>
      <c r="B1067" s="28" t="s">
        <v>3470</v>
      </c>
      <c r="C1067" s="28" t="s">
        <v>3973</v>
      </c>
      <c r="D1067" s="30" t="s">
        <v>4117</v>
      </c>
      <c r="E1067" s="111" t="str">
        <f t="shared" si="48"/>
        <v>Less than 100 Claims - lower validity</v>
      </c>
      <c r="F1067" s="111" t="str">
        <f t="shared" si="49"/>
        <v>Less than 100 Claims - lower validity</v>
      </c>
      <c r="G1067" s="111" t="str">
        <f t="shared" si="50"/>
        <v>Less than 100 Claims - lower validity</v>
      </c>
      <c r="H1067" s="35" t="s">
        <v>4118</v>
      </c>
      <c r="I1067" s="28">
        <v>43130</v>
      </c>
      <c r="J1067" s="28" t="s">
        <v>79</v>
      </c>
      <c r="K1067" s="28" t="s">
        <v>46</v>
      </c>
      <c r="L1067" s="28">
        <v>3</v>
      </c>
      <c r="M1067" s="31">
        <v>25</v>
      </c>
      <c r="N1067" s="32">
        <v>0</v>
      </c>
      <c r="O1067" s="32">
        <v>0</v>
      </c>
      <c r="P1067" s="47">
        <v>4.59</v>
      </c>
      <c r="Q1067" s="33">
        <v>327.72</v>
      </c>
      <c r="R1067" s="31" t="s">
        <v>8</v>
      </c>
      <c r="S1067" s="31" t="s">
        <v>8</v>
      </c>
      <c r="T1067" s="31" t="s">
        <v>8</v>
      </c>
      <c r="U1067" s="47"/>
      <c r="V1067" s="34" t="s">
        <v>8</v>
      </c>
      <c r="W1067" s="31" t="s">
        <v>8</v>
      </c>
      <c r="X1067" s="31" t="s">
        <v>8</v>
      </c>
      <c r="Y1067" s="44"/>
      <c r="Z1067" s="13"/>
    </row>
    <row r="1068" spans="1:26" ht="29.1" customHeight="1" x14ac:dyDescent="0.35">
      <c r="A1068" s="29" t="s">
        <v>4119</v>
      </c>
      <c r="B1068" s="28" t="s">
        <v>4122</v>
      </c>
      <c r="C1068" s="28" t="s">
        <v>3973</v>
      </c>
      <c r="D1068" s="36" t="s">
        <v>4120</v>
      </c>
      <c r="E1068" s="111" t="str">
        <f t="shared" si="48"/>
        <v>More than 100 Claims  - higher validity</v>
      </c>
      <c r="F1068" s="111" t="str">
        <f t="shared" si="49"/>
        <v>More than 100 Claims  - higher validity</v>
      </c>
      <c r="G1068" s="111" t="str">
        <f t="shared" si="50"/>
        <v>More than 100 Claims  - higher validity</v>
      </c>
      <c r="H1068" s="28" t="s">
        <v>4121</v>
      </c>
      <c r="I1068" s="28">
        <v>43560</v>
      </c>
      <c r="J1068" s="35" t="s">
        <v>2567</v>
      </c>
      <c r="K1068" s="28" t="s">
        <v>46</v>
      </c>
      <c r="L1068" s="28">
        <v>3</v>
      </c>
      <c r="M1068" s="31">
        <v>7037</v>
      </c>
      <c r="N1068" s="32">
        <v>9.5</v>
      </c>
      <c r="O1068" s="32">
        <v>2.6</v>
      </c>
      <c r="P1068" s="47">
        <v>3.63</v>
      </c>
      <c r="Q1068" s="33">
        <v>248.99</v>
      </c>
      <c r="R1068" s="31">
        <v>523</v>
      </c>
      <c r="S1068" s="32">
        <v>8.3000000000000007</v>
      </c>
      <c r="T1068" s="32">
        <v>3.8</v>
      </c>
      <c r="U1068" s="47">
        <v>2.19</v>
      </c>
      <c r="V1068" s="34">
        <v>13701</v>
      </c>
      <c r="W1068" s="32">
        <v>17.8</v>
      </c>
      <c r="X1068" s="32">
        <v>6.4</v>
      </c>
      <c r="Y1068" s="44">
        <v>2.78</v>
      </c>
      <c r="Z1068" s="13"/>
    </row>
    <row r="1069" spans="1:26" ht="29.1" customHeight="1" x14ac:dyDescent="0.35">
      <c r="A1069" s="29" t="s">
        <v>4123</v>
      </c>
      <c r="B1069" s="35" t="s">
        <v>3129</v>
      </c>
      <c r="C1069" s="28" t="s">
        <v>3973</v>
      </c>
      <c r="D1069" s="30" t="s">
        <v>4124</v>
      </c>
      <c r="E1069" s="111" t="str">
        <f t="shared" si="48"/>
        <v>Less than 100 Claims - lower validity</v>
      </c>
      <c r="F1069" s="111" t="str">
        <f t="shared" si="49"/>
        <v>Less than 100 Claims - lower validity</v>
      </c>
      <c r="G1069" s="111" t="str">
        <f t="shared" si="50"/>
        <v>More than 100 Claims  - higher validity</v>
      </c>
      <c r="H1069" s="35" t="s">
        <v>4125</v>
      </c>
      <c r="I1069" s="28">
        <v>44143</v>
      </c>
      <c r="J1069" s="28" t="s">
        <v>4058</v>
      </c>
      <c r="K1069" s="28" t="s">
        <v>46</v>
      </c>
      <c r="L1069" s="28">
        <v>4</v>
      </c>
      <c r="M1069" s="31">
        <v>106</v>
      </c>
      <c r="N1069" s="32">
        <v>0.1</v>
      </c>
      <c r="O1069" s="32">
        <v>0</v>
      </c>
      <c r="P1069" s="47">
        <v>2.19</v>
      </c>
      <c r="Q1069" s="33">
        <v>153.44</v>
      </c>
      <c r="R1069" s="31" t="s">
        <v>8</v>
      </c>
      <c r="S1069" s="31" t="s">
        <v>8</v>
      </c>
      <c r="T1069" s="31" t="s">
        <v>8</v>
      </c>
      <c r="U1069" s="47"/>
      <c r="V1069" s="34" t="s">
        <v>8</v>
      </c>
      <c r="W1069" s="31" t="s">
        <v>8</v>
      </c>
      <c r="X1069" s="31" t="s">
        <v>8</v>
      </c>
      <c r="Y1069" s="44"/>
      <c r="Z1069" s="13"/>
    </row>
    <row r="1070" spans="1:26" ht="29.1" customHeight="1" x14ac:dyDescent="0.35">
      <c r="A1070" s="29" t="s">
        <v>4126</v>
      </c>
      <c r="B1070" s="28" t="s">
        <v>1200</v>
      </c>
      <c r="C1070" s="28" t="s">
        <v>3973</v>
      </c>
      <c r="D1070" s="36" t="s">
        <v>4127</v>
      </c>
      <c r="E1070" s="111" t="str">
        <f t="shared" si="48"/>
        <v>Less than 100 Claims - lower validity</v>
      </c>
      <c r="F1070" s="111" t="str">
        <f t="shared" si="49"/>
        <v>Less than 100 Claims - lower validity</v>
      </c>
      <c r="G1070" s="111" t="str">
        <f t="shared" si="50"/>
        <v>More than 100 Claims  - higher validity</v>
      </c>
      <c r="H1070" s="35" t="s">
        <v>4128</v>
      </c>
      <c r="I1070" s="28">
        <v>45005</v>
      </c>
      <c r="J1070" s="28" t="s">
        <v>4074</v>
      </c>
      <c r="K1070" s="28" t="s">
        <v>46</v>
      </c>
      <c r="L1070" s="28">
        <v>3</v>
      </c>
      <c r="M1070" s="31">
        <v>363</v>
      </c>
      <c r="N1070" s="32">
        <v>0.5</v>
      </c>
      <c r="O1070" s="32">
        <v>0.2</v>
      </c>
      <c r="P1070" s="47">
        <v>2.8</v>
      </c>
      <c r="Q1070" s="33">
        <v>196.09</v>
      </c>
      <c r="R1070" s="31">
        <v>25</v>
      </c>
      <c r="S1070" s="32">
        <v>0.8</v>
      </c>
      <c r="T1070" s="32">
        <v>0.3</v>
      </c>
      <c r="U1070" s="47">
        <v>2.7</v>
      </c>
      <c r="V1070" s="34">
        <v>16323</v>
      </c>
      <c r="W1070" s="32">
        <v>1.3</v>
      </c>
      <c r="X1070" s="32">
        <v>0.5</v>
      </c>
      <c r="Y1070" s="44">
        <v>2.74</v>
      </c>
      <c r="Z1070" s="13"/>
    </row>
    <row r="1071" spans="1:26" ht="29.1" customHeight="1" x14ac:dyDescent="0.35">
      <c r="A1071" s="29" t="s">
        <v>4129</v>
      </c>
      <c r="B1071" s="28" t="s">
        <v>4044</v>
      </c>
      <c r="C1071" s="28" t="s">
        <v>3973</v>
      </c>
      <c r="D1071" s="36" t="s">
        <v>4130</v>
      </c>
      <c r="E1071" s="111" t="str">
        <f t="shared" si="48"/>
        <v>Less than 100 Claims - lower validity</v>
      </c>
      <c r="F1071" s="111" t="str">
        <f t="shared" si="49"/>
        <v>Less than 100 Claims - lower validity</v>
      </c>
      <c r="G1071" s="111" t="str">
        <f t="shared" si="50"/>
        <v>More than 100 Claims  - higher validity</v>
      </c>
      <c r="H1071" s="28" t="s">
        <v>4131</v>
      </c>
      <c r="I1071" s="28">
        <v>44111</v>
      </c>
      <c r="J1071" s="35" t="s">
        <v>570</v>
      </c>
      <c r="K1071" s="28" t="s">
        <v>46</v>
      </c>
      <c r="L1071" s="28">
        <v>5</v>
      </c>
      <c r="M1071" s="31">
        <v>656</v>
      </c>
      <c r="N1071" s="32">
        <v>0.9</v>
      </c>
      <c r="O1071" s="32">
        <v>0.3</v>
      </c>
      <c r="P1071" s="47">
        <v>2.67</v>
      </c>
      <c r="Q1071" s="33">
        <v>182.48</v>
      </c>
      <c r="R1071" s="31">
        <v>61</v>
      </c>
      <c r="S1071" s="32">
        <v>0.8</v>
      </c>
      <c r="T1071" s="32">
        <v>0.5</v>
      </c>
      <c r="U1071" s="47">
        <v>1.54</v>
      </c>
      <c r="V1071" s="34">
        <v>10539</v>
      </c>
      <c r="W1071" s="32">
        <v>1.7</v>
      </c>
      <c r="X1071" s="32">
        <v>0.8</v>
      </c>
      <c r="Y1071" s="44">
        <v>2</v>
      </c>
      <c r="Z1071" s="13"/>
    </row>
    <row r="1072" spans="1:26" ht="43.15" customHeight="1" x14ac:dyDescent="0.35">
      <c r="A1072" s="29" t="s">
        <v>4132</v>
      </c>
      <c r="B1072" s="28" t="s">
        <v>4135</v>
      </c>
      <c r="C1072" s="28" t="s">
        <v>3973</v>
      </c>
      <c r="D1072" s="30" t="s">
        <v>4133</v>
      </c>
      <c r="E1072" s="111" t="str">
        <f t="shared" si="48"/>
        <v>Less than 100 Claims - lower validity</v>
      </c>
      <c r="F1072" s="111" t="str">
        <f t="shared" si="49"/>
        <v>Less than 100 Claims - lower validity</v>
      </c>
      <c r="G1072" s="111" t="str">
        <f t="shared" si="50"/>
        <v>More than 100 Claims  - higher validity</v>
      </c>
      <c r="H1072" s="28" t="s">
        <v>4134</v>
      </c>
      <c r="I1072" s="28">
        <v>44266</v>
      </c>
      <c r="J1072" s="28" t="s">
        <v>4058</v>
      </c>
      <c r="K1072" s="28" t="s">
        <v>46</v>
      </c>
      <c r="L1072" s="28">
        <v>3</v>
      </c>
      <c r="M1072" s="31">
        <v>533</v>
      </c>
      <c r="N1072" s="32">
        <v>0.5</v>
      </c>
      <c r="O1072" s="32">
        <v>0.2</v>
      </c>
      <c r="P1072" s="47">
        <v>2.76</v>
      </c>
      <c r="Q1072" s="33">
        <v>191.12</v>
      </c>
      <c r="R1072" s="31" t="s">
        <v>8</v>
      </c>
      <c r="S1072" s="31" t="s">
        <v>8</v>
      </c>
      <c r="T1072" s="31" t="s">
        <v>8</v>
      </c>
      <c r="U1072" s="47"/>
      <c r="V1072" s="34" t="s">
        <v>8</v>
      </c>
      <c r="W1072" s="31" t="s">
        <v>8</v>
      </c>
      <c r="X1072" s="31" t="s">
        <v>8</v>
      </c>
      <c r="Y1072" s="44"/>
      <c r="Z1072" s="13"/>
    </row>
    <row r="1073" spans="1:26" ht="29.1" customHeight="1" x14ac:dyDescent="0.35">
      <c r="A1073" s="29" t="s">
        <v>4136</v>
      </c>
      <c r="B1073" s="28" t="s">
        <v>4139</v>
      </c>
      <c r="C1073" s="28" t="s">
        <v>3973</v>
      </c>
      <c r="D1073" s="30" t="s">
        <v>4137</v>
      </c>
      <c r="E1073" s="111" t="str">
        <f t="shared" si="48"/>
        <v>More than 100 Claims  - higher validity</v>
      </c>
      <c r="F1073" s="111" t="str">
        <f t="shared" si="49"/>
        <v>More than 100 Claims  - higher validity</v>
      </c>
      <c r="G1073" s="111" t="str">
        <f t="shared" si="50"/>
        <v>More than 100 Claims  - higher validity</v>
      </c>
      <c r="H1073" s="35" t="s">
        <v>4138</v>
      </c>
      <c r="I1073" s="28">
        <v>45429</v>
      </c>
      <c r="J1073" s="35" t="s">
        <v>4023</v>
      </c>
      <c r="K1073" s="28" t="s">
        <v>46</v>
      </c>
      <c r="L1073" s="28">
        <v>3</v>
      </c>
      <c r="M1073" s="31">
        <v>3474</v>
      </c>
      <c r="N1073" s="32">
        <v>5.4</v>
      </c>
      <c r="O1073" s="32">
        <v>1.9</v>
      </c>
      <c r="P1073" s="47">
        <v>2.87</v>
      </c>
      <c r="Q1073" s="33">
        <v>199.89</v>
      </c>
      <c r="R1073" s="31">
        <v>269</v>
      </c>
      <c r="S1073" s="32">
        <v>7.1</v>
      </c>
      <c r="T1073" s="32">
        <v>3.6</v>
      </c>
      <c r="U1073" s="47">
        <v>1.97</v>
      </c>
      <c r="V1073" s="34">
        <v>14110</v>
      </c>
      <c r="W1073" s="32">
        <v>12.5</v>
      </c>
      <c r="X1073" s="32">
        <v>5.5</v>
      </c>
      <c r="Y1073" s="44">
        <v>2.2799999999999998</v>
      </c>
      <c r="Z1073" s="13"/>
    </row>
    <row r="1074" spans="1:26" ht="29.1" customHeight="1" x14ac:dyDescent="0.35">
      <c r="A1074" s="29" t="s">
        <v>4140</v>
      </c>
      <c r="B1074" s="28" t="s">
        <v>4143</v>
      </c>
      <c r="C1074" s="28" t="s">
        <v>3973</v>
      </c>
      <c r="D1074" s="30" t="s">
        <v>4141</v>
      </c>
      <c r="E1074" s="111" t="str">
        <f t="shared" si="48"/>
        <v>More than 100 Claims  - higher validity</v>
      </c>
      <c r="F1074" s="111" t="str">
        <f t="shared" si="49"/>
        <v>More than 100 Claims  - higher validity</v>
      </c>
      <c r="G1074" s="111" t="str">
        <f t="shared" si="50"/>
        <v>More than 100 Claims  - higher validity</v>
      </c>
      <c r="H1074" s="35" t="s">
        <v>4142</v>
      </c>
      <c r="I1074" s="28">
        <v>43616</v>
      </c>
      <c r="J1074" s="28" t="s">
        <v>1891</v>
      </c>
      <c r="K1074" s="28" t="s">
        <v>46</v>
      </c>
      <c r="L1074" s="28">
        <v>4</v>
      </c>
      <c r="M1074" s="31">
        <v>5622</v>
      </c>
      <c r="N1074" s="32">
        <v>6.2</v>
      </c>
      <c r="O1074" s="32">
        <v>1.8</v>
      </c>
      <c r="P1074" s="47">
        <v>3.46</v>
      </c>
      <c r="Q1074" s="33">
        <v>233.99</v>
      </c>
      <c r="R1074" s="31">
        <v>251</v>
      </c>
      <c r="S1074" s="32">
        <v>3.7</v>
      </c>
      <c r="T1074" s="32">
        <v>2</v>
      </c>
      <c r="U1074" s="47">
        <v>1.85</v>
      </c>
      <c r="V1074" s="34">
        <v>11876</v>
      </c>
      <c r="W1074" s="32">
        <v>9.9</v>
      </c>
      <c r="X1074" s="32">
        <v>3.8</v>
      </c>
      <c r="Y1074" s="44">
        <v>2.61</v>
      </c>
      <c r="Z1074" s="13"/>
    </row>
    <row r="1075" spans="1:26" ht="29.1" customHeight="1" x14ac:dyDescent="0.35">
      <c r="A1075" s="29" t="s">
        <v>4144</v>
      </c>
      <c r="B1075" s="28" t="s">
        <v>4147</v>
      </c>
      <c r="C1075" s="28" t="s">
        <v>3973</v>
      </c>
      <c r="D1075" s="36" t="s">
        <v>4145</v>
      </c>
      <c r="E1075" s="111" t="str">
        <f t="shared" si="48"/>
        <v>Less than 100 Claims - lower validity</v>
      </c>
      <c r="F1075" s="111" t="str">
        <f t="shared" si="49"/>
        <v>Less than 100 Claims - lower validity</v>
      </c>
      <c r="G1075" s="111" t="str">
        <f t="shared" si="50"/>
        <v>More than 100 Claims  - higher validity</v>
      </c>
      <c r="H1075" s="35" t="s">
        <v>4146</v>
      </c>
      <c r="I1075" s="28">
        <v>44119</v>
      </c>
      <c r="J1075" s="35" t="s">
        <v>570</v>
      </c>
      <c r="K1075" s="28" t="s">
        <v>46</v>
      </c>
      <c r="L1075" s="28">
        <v>4</v>
      </c>
      <c r="M1075" s="31">
        <v>126</v>
      </c>
      <c r="N1075" s="32">
        <v>0.1</v>
      </c>
      <c r="O1075" s="32">
        <v>0.1</v>
      </c>
      <c r="P1075" s="47">
        <v>2.87</v>
      </c>
      <c r="Q1075" s="33">
        <v>201.14</v>
      </c>
      <c r="R1075" s="31" t="s">
        <v>8</v>
      </c>
      <c r="S1075" s="31" t="s">
        <v>8</v>
      </c>
      <c r="T1075" s="31" t="s">
        <v>8</v>
      </c>
      <c r="U1075" s="47"/>
      <c r="V1075" s="34" t="s">
        <v>8</v>
      </c>
      <c r="W1075" s="31" t="s">
        <v>8</v>
      </c>
      <c r="X1075" s="31" t="s">
        <v>8</v>
      </c>
      <c r="Y1075" s="44"/>
      <c r="Z1075" s="13"/>
    </row>
    <row r="1076" spans="1:26" ht="29.1" customHeight="1" x14ac:dyDescent="0.35">
      <c r="A1076" s="29" t="s">
        <v>4148</v>
      </c>
      <c r="B1076" s="28" t="s">
        <v>601</v>
      </c>
      <c r="C1076" s="28" t="s">
        <v>3973</v>
      </c>
      <c r="D1076" s="36" t="s">
        <v>4149</v>
      </c>
      <c r="E1076" s="111" t="str">
        <f t="shared" si="48"/>
        <v>Less than 100 Claims - lower validity</v>
      </c>
      <c r="F1076" s="111" t="str">
        <f t="shared" si="49"/>
        <v>Less than 100 Claims - lower validity</v>
      </c>
      <c r="G1076" s="111" t="str">
        <f t="shared" si="50"/>
        <v>Less than 100 Claims - lower validity</v>
      </c>
      <c r="H1076" s="28" t="s">
        <v>4150</v>
      </c>
      <c r="I1076" s="28">
        <v>44710</v>
      </c>
      <c r="J1076" s="35" t="s">
        <v>4151</v>
      </c>
      <c r="K1076" s="28" t="s">
        <v>46</v>
      </c>
      <c r="L1076" s="28">
        <v>5</v>
      </c>
      <c r="M1076" s="31">
        <v>28</v>
      </c>
      <c r="N1076" s="32">
        <v>0</v>
      </c>
      <c r="O1076" s="32">
        <v>0</v>
      </c>
      <c r="P1076" s="47">
        <v>2.52</v>
      </c>
      <c r="Q1076" s="33">
        <v>166.84</v>
      </c>
      <c r="R1076" s="31" t="s">
        <v>8</v>
      </c>
      <c r="S1076" s="31" t="s">
        <v>8</v>
      </c>
      <c r="T1076" s="31" t="s">
        <v>8</v>
      </c>
      <c r="U1076" s="47"/>
      <c r="V1076" s="34" t="s">
        <v>8</v>
      </c>
      <c r="W1076" s="31" t="s">
        <v>8</v>
      </c>
      <c r="X1076" s="31" t="s">
        <v>8</v>
      </c>
      <c r="Y1076" s="44"/>
      <c r="Z1076" s="13"/>
    </row>
    <row r="1077" spans="1:26" ht="29.1" customHeight="1" x14ac:dyDescent="0.35">
      <c r="A1077" s="29" t="s">
        <v>4152</v>
      </c>
      <c r="B1077" s="28" t="s">
        <v>725</v>
      </c>
      <c r="C1077" s="28" t="s">
        <v>3973</v>
      </c>
      <c r="D1077" s="30" t="s">
        <v>4153</v>
      </c>
      <c r="E1077" s="111" t="str">
        <f t="shared" si="48"/>
        <v>Less than 100 Claims - lower validity</v>
      </c>
      <c r="F1077" s="111" t="str">
        <f t="shared" si="49"/>
        <v>Less than 100 Claims - lower validity</v>
      </c>
      <c r="G1077" s="111" t="str">
        <f t="shared" si="50"/>
        <v>More than 100 Claims  - higher validity</v>
      </c>
      <c r="H1077" s="35" t="s">
        <v>4154</v>
      </c>
      <c r="I1077" s="28">
        <v>43210</v>
      </c>
      <c r="J1077" s="35" t="s">
        <v>4155</v>
      </c>
      <c r="K1077" s="28" t="s">
        <v>46</v>
      </c>
      <c r="L1077" s="28">
        <v>5</v>
      </c>
      <c r="M1077" s="31">
        <v>294</v>
      </c>
      <c r="N1077" s="32">
        <v>0.6</v>
      </c>
      <c r="O1077" s="32">
        <v>0.3</v>
      </c>
      <c r="P1077" s="47">
        <v>2.54</v>
      </c>
      <c r="Q1077" s="33">
        <v>178.84</v>
      </c>
      <c r="R1077" s="31">
        <v>33</v>
      </c>
      <c r="S1077" s="32">
        <v>1.6</v>
      </c>
      <c r="T1077" s="32">
        <v>0.8</v>
      </c>
      <c r="U1077" s="47">
        <v>2.14</v>
      </c>
      <c r="V1077" s="34">
        <v>16983</v>
      </c>
      <c r="W1077" s="32">
        <v>2.2999999999999998</v>
      </c>
      <c r="X1077" s="32">
        <v>1</v>
      </c>
      <c r="Y1077" s="44">
        <v>2.2400000000000002</v>
      </c>
      <c r="Z1077" s="13"/>
    </row>
    <row r="1078" spans="1:26" ht="29.1" customHeight="1" x14ac:dyDescent="0.35">
      <c r="A1078" s="29" t="s">
        <v>4156</v>
      </c>
      <c r="B1078" s="28" t="s">
        <v>280</v>
      </c>
      <c r="C1078" s="28" t="s">
        <v>3973</v>
      </c>
      <c r="D1078" s="30" t="s">
        <v>4157</v>
      </c>
      <c r="E1078" s="111" t="str">
        <f t="shared" si="48"/>
        <v>Less than 100 Claims - lower validity</v>
      </c>
      <c r="F1078" s="111" t="str">
        <f t="shared" si="49"/>
        <v>Less than 100 Claims - lower validity</v>
      </c>
      <c r="G1078" s="111" t="str">
        <f t="shared" si="50"/>
        <v>More than 100 Claims  - higher validity</v>
      </c>
      <c r="H1078" s="35" t="s">
        <v>2140</v>
      </c>
      <c r="I1078" s="28">
        <v>45504</v>
      </c>
      <c r="J1078" s="28" t="s">
        <v>1891</v>
      </c>
      <c r="K1078" s="28" t="s">
        <v>46</v>
      </c>
      <c r="L1078" s="28">
        <v>3</v>
      </c>
      <c r="M1078" s="31">
        <v>131</v>
      </c>
      <c r="N1078" s="32">
        <v>0.2</v>
      </c>
      <c r="O1078" s="32">
        <v>0.1</v>
      </c>
      <c r="P1078" s="47">
        <v>3.86</v>
      </c>
      <c r="Q1078" s="33">
        <v>266.79000000000002</v>
      </c>
      <c r="R1078" s="31" t="s">
        <v>8</v>
      </c>
      <c r="S1078" s="31" t="s">
        <v>8</v>
      </c>
      <c r="T1078" s="31" t="s">
        <v>8</v>
      </c>
      <c r="U1078" s="47"/>
      <c r="V1078" s="34" t="s">
        <v>8</v>
      </c>
      <c r="W1078" s="31" t="s">
        <v>8</v>
      </c>
      <c r="X1078" s="31" t="s">
        <v>8</v>
      </c>
      <c r="Y1078" s="44"/>
      <c r="Z1078" s="13"/>
    </row>
    <row r="1079" spans="1:26" ht="29.1" customHeight="1" x14ac:dyDescent="0.35">
      <c r="A1079" s="29" t="s">
        <v>4158</v>
      </c>
      <c r="B1079" s="28" t="s">
        <v>4044</v>
      </c>
      <c r="C1079" s="28" t="s">
        <v>3973</v>
      </c>
      <c r="D1079" s="36" t="s">
        <v>4159</v>
      </c>
      <c r="E1079" s="111" t="str">
        <f t="shared" si="48"/>
        <v>Less than 100 Claims - lower validity</v>
      </c>
      <c r="F1079" s="111" t="str">
        <f t="shared" si="49"/>
        <v>Less than 100 Claims - lower validity</v>
      </c>
      <c r="G1079" s="111" t="str">
        <f t="shared" si="50"/>
        <v>Less than 100 Claims - lower validity</v>
      </c>
      <c r="H1079" s="35" t="s">
        <v>4160</v>
      </c>
      <c r="I1079" s="28">
        <v>44113</v>
      </c>
      <c r="J1079" s="35" t="s">
        <v>570</v>
      </c>
      <c r="K1079" s="28" t="s">
        <v>46</v>
      </c>
      <c r="L1079" s="28">
        <v>4</v>
      </c>
      <c r="M1079" s="31">
        <v>62</v>
      </c>
      <c r="N1079" s="32">
        <v>0.1</v>
      </c>
      <c r="O1079" s="32">
        <v>0</v>
      </c>
      <c r="P1079" s="47">
        <v>3.06</v>
      </c>
      <c r="Q1079" s="33">
        <v>214.5</v>
      </c>
      <c r="R1079" s="31">
        <v>18</v>
      </c>
      <c r="S1079" s="32">
        <v>0.4</v>
      </c>
      <c r="T1079" s="32">
        <v>0.2</v>
      </c>
      <c r="U1079" s="47">
        <v>1.75</v>
      </c>
      <c r="V1079" s="34">
        <v>10845</v>
      </c>
      <c r="W1079" s="32">
        <v>0.5</v>
      </c>
      <c r="X1079" s="32">
        <v>0.3</v>
      </c>
      <c r="Y1079" s="44">
        <v>1.85</v>
      </c>
      <c r="Z1079" s="13"/>
    </row>
    <row r="1080" spans="1:26" ht="14.1" customHeight="1" x14ac:dyDescent="0.35">
      <c r="A1080" s="29" t="s">
        <v>4161</v>
      </c>
      <c r="B1080" s="28" t="s">
        <v>4164</v>
      </c>
      <c r="C1080" s="28" t="s">
        <v>3973</v>
      </c>
      <c r="D1080" s="36" t="s">
        <v>4162</v>
      </c>
      <c r="E1080" s="111" t="str">
        <f t="shared" si="48"/>
        <v>Less than 100 Claims - lower validity</v>
      </c>
      <c r="F1080" s="111" t="str">
        <f t="shared" si="49"/>
        <v>Less than 100 Claims - lower validity</v>
      </c>
      <c r="G1080" s="111" t="str">
        <f t="shared" si="50"/>
        <v>More than 100 Claims  - higher validity</v>
      </c>
      <c r="H1080" s="28" t="s">
        <v>4163</v>
      </c>
      <c r="I1080" s="28">
        <v>44883</v>
      </c>
      <c r="J1080" s="28" t="s">
        <v>1891</v>
      </c>
      <c r="K1080" s="28" t="s">
        <v>46</v>
      </c>
      <c r="L1080" s="28">
        <v>5</v>
      </c>
      <c r="M1080" s="31">
        <v>336</v>
      </c>
      <c r="N1080" s="32">
        <v>0.6</v>
      </c>
      <c r="O1080" s="32">
        <v>0.1</v>
      </c>
      <c r="P1080" s="47">
        <v>4.38</v>
      </c>
      <c r="Q1080" s="33">
        <v>306.10000000000002</v>
      </c>
      <c r="R1080" s="31" t="s">
        <v>8</v>
      </c>
      <c r="S1080" s="31" t="s">
        <v>8</v>
      </c>
      <c r="T1080" s="31" t="s">
        <v>8</v>
      </c>
      <c r="U1080" s="47"/>
      <c r="V1080" s="34" t="s">
        <v>8</v>
      </c>
      <c r="W1080" s="31" t="s">
        <v>8</v>
      </c>
      <c r="X1080" s="31" t="s">
        <v>8</v>
      </c>
      <c r="Y1080" s="44"/>
      <c r="Z1080" s="13"/>
    </row>
    <row r="1081" spans="1:26" ht="14.1" customHeight="1" x14ac:dyDescent="0.35">
      <c r="A1081" s="29" t="s">
        <v>4165</v>
      </c>
      <c r="B1081" s="28" t="s">
        <v>4168</v>
      </c>
      <c r="C1081" s="28" t="s">
        <v>3973</v>
      </c>
      <c r="D1081" s="36" t="s">
        <v>4166</v>
      </c>
      <c r="E1081" s="111" t="str">
        <f t="shared" si="48"/>
        <v>More than 100 Claims  - higher validity</v>
      </c>
      <c r="F1081" s="111" t="str">
        <f t="shared" si="49"/>
        <v>More than 100 Claims  - higher validity</v>
      </c>
      <c r="G1081" s="111" t="str">
        <f t="shared" si="50"/>
        <v>More than 100 Claims  - higher validity</v>
      </c>
      <c r="H1081" s="28" t="s">
        <v>4167</v>
      </c>
      <c r="I1081" s="28">
        <v>43537</v>
      </c>
      <c r="J1081" s="28" t="s">
        <v>79</v>
      </c>
      <c r="K1081" s="28" t="s">
        <v>46</v>
      </c>
      <c r="L1081" s="28">
        <v>4</v>
      </c>
      <c r="M1081" s="31">
        <v>6654</v>
      </c>
      <c r="N1081" s="32">
        <v>6.9</v>
      </c>
      <c r="O1081" s="32">
        <v>2.4</v>
      </c>
      <c r="P1081" s="47">
        <v>2.89</v>
      </c>
      <c r="Q1081" s="33">
        <v>197.51</v>
      </c>
      <c r="R1081" s="31">
        <v>395</v>
      </c>
      <c r="S1081" s="32">
        <v>7.5</v>
      </c>
      <c r="T1081" s="32">
        <v>3.3</v>
      </c>
      <c r="U1081" s="47">
        <v>2.27</v>
      </c>
      <c r="V1081" s="34">
        <v>13672</v>
      </c>
      <c r="W1081" s="32">
        <v>14.4</v>
      </c>
      <c r="X1081" s="32">
        <v>5.7</v>
      </c>
      <c r="Y1081" s="44">
        <v>2.5299999999999998</v>
      </c>
      <c r="Z1081" s="13"/>
    </row>
    <row r="1082" spans="1:26" ht="29.1" customHeight="1" x14ac:dyDescent="0.35">
      <c r="A1082" s="29" t="s">
        <v>4169</v>
      </c>
      <c r="B1082" s="28" t="s">
        <v>3794</v>
      </c>
      <c r="C1082" s="28" t="s">
        <v>3973</v>
      </c>
      <c r="D1082" s="36" t="s">
        <v>4170</v>
      </c>
      <c r="E1082" s="111" t="str">
        <f t="shared" si="48"/>
        <v>Less than 100 Claims - lower validity</v>
      </c>
      <c r="F1082" s="111" t="str">
        <f t="shared" si="49"/>
        <v>Less than 100 Claims - lower validity</v>
      </c>
      <c r="G1082" s="111" t="str">
        <f t="shared" si="50"/>
        <v>More than 100 Claims  - higher validity</v>
      </c>
      <c r="H1082" s="35" t="s">
        <v>4171</v>
      </c>
      <c r="I1082" s="28">
        <v>44256</v>
      </c>
      <c r="J1082" s="35" t="s">
        <v>570</v>
      </c>
      <c r="K1082" s="28" t="s">
        <v>46</v>
      </c>
      <c r="L1082" s="28">
        <v>4</v>
      </c>
      <c r="M1082" s="31">
        <v>633</v>
      </c>
      <c r="N1082" s="32">
        <v>0.6</v>
      </c>
      <c r="O1082" s="32">
        <v>0.2</v>
      </c>
      <c r="P1082" s="47">
        <v>3.03</v>
      </c>
      <c r="Q1082" s="33">
        <v>211.78</v>
      </c>
      <c r="R1082" s="31">
        <v>26</v>
      </c>
      <c r="S1082" s="32">
        <v>0.2</v>
      </c>
      <c r="T1082" s="32">
        <v>0.2</v>
      </c>
      <c r="U1082" s="47">
        <v>1.25</v>
      </c>
      <c r="V1082" s="34">
        <v>7242</v>
      </c>
      <c r="W1082" s="32">
        <v>0.8</v>
      </c>
      <c r="X1082" s="32">
        <v>0.4</v>
      </c>
      <c r="Y1082" s="44">
        <v>2.14</v>
      </c>
      <c r="Z1082" s="13"/>
    </row>
    <row r="1083" spans="1:26" ht="29.1" customHeight="1" x14ac:dyDescent="0.35">
      <c r="A1083" s="29" t="s">
        <v>4172</v>
      </c>
      <c r="B1083" s="28" t="s">
        <v>4175</v>
      </c>
      <c r="C1083" s="28" t="s">
        <v>3973</v>
      </c>
      <c r="D1083" s="30" t="s">
        <v>4173</v>
      </c>
      <c r="E1083" s="111" t="str">
        <f t="shared" si="48"/>
        <v>Less than 100 Claims - lower validity</v>
      </c>
      <c r="F1083" s="111" t="str">
        <f t="shared" si="49"/>
        <v>Less than 100 Claims - lower validity</v>
      </c>
      <c r="G1083" s="111" t="str">
        <f t="shared" si="50"/>
        <v>More than 100 Claims  - higher validity</v>
      </c>
      <c r="H1083" s="35" t="s">
        <v>4174</v>
      </c>
      <c r="I1083" s="28">
        <v>45840</v>
      </c>
      <c r="J1083" s="35" t="s">
        <v>4176</v>
      </c>
      <c r="K1083" s="28" t="s">
        <v>46</v>
      </c>
      <c r="L1083" s="28">
        <v>4</v>
      </c>
      <c r="M1083" s="31">
        <v>1346</v>
      </c>
      <c r="N1083" s="32">
        <v>2</v>
      </c>
      <c r="O1083" s="32">
        <v>0.6</v>
      </c>
      <c r="P1083" s="47">
        <v>3.21</v>
      </c>
      <c r="Q1083" s="33">
        <v>216.8</v>
      </c>
      <c r="R1083" s="31">
        <v>48</v>
      </c>
      <c r="S1083" s="32">
        <v>0.7</v>
      </c>
      <c r="T1083" s="32">
        <v>0.3</v>
      </c>
      <c r="U1083" s="47">
        <v>2.4</v>
      </c>
      <c r="V1083" s="34">
        <v>14516</v>
      </c>
      <c r="W1083" s="32">
        <v>2.7</v>
      </c>
      <c r="X1083" s="32">
        <v>0.9</v>
      </c>
      <c r="Y1083" s="44">
        <v>2.95</v>
      </c>
      <c r="Z1083" s="13"/>
    </row>
    <row r="1084" spans="1:26" ht="29.1" customHeight="1" x14ac:dyDescent="0.35">
      <c r="A1084" s="29" t="s">
        <v>4177</v>
      </c>
      <c r="B1084" s="28" t="s">
        <v>4180</v>
      </c>
      <c r="C1084" s="28" t="s">
        <v>3973</v>
      </c>
      <c r="D1084" s="30" t="s">
        <v>4178</v>
      </c>
      <c r="E1084" s="111" t="str">
        <f t="shared" si="48"/>
        <v>Less than 100 Claims - lower validity</v>
      </c>
      <c r="F1084" s="111" t="str">
        <f t="shared" si="49"/>
        <v>Less than 100 Claims - lower validity</v>
      </c>
      <c r="G1084" s="111" t="str">
        <f t="shared" si="50"/>
        <v>Less than 100 Claims - lower validity</v>
      </c>
      <c r="H1084" s="28" t="s">
        <v>4179</v>
      </c>
      <c r="I1084" s="28">
        <v>43920</v>
      </c>
      <c r="J1084" s="35" t="s">
        <v>1647</v>
      </c>
      <c r="K1084" s="28" t="s">
        <v>46</v>
      </c>
      <c r="L1084" s="28">
        <v>3</v>
      </c>
      <c r="M1084" s="31">
        <v>40</v>
      </c>
      <c r="N1084" s="32">
        <v>0.1</v>
      </c>
      <c r="O1084" s="32">
        <v>0</v>
      </c>
      <c r="P1084" s="47">
        <v>4.42</v>
      </c>
      <c r="Q1084" s="33">
        <v>292.37</v>
      </c>
      <c r="R1084" s="31" t="s">
        <v>8</v>
      </c>
      <c r="S1084" s="31" t="s">
        <v>8</v>
      </c>
      <c r="T1084" s="31" t="s">
        <v>8</v>
      </c>
      <c r="U1084" s="47"/>
      <c r="V1084" s="34" t="s">
        <v>8</v>
      </c>
      <c r="W1084" s="31" t="s">
        <v>8</v>
      </c>
      <c r="X1084" s="31" t="s">
        <v>8</v>
      </c>
      <c r="Y1084" s="44"/>
      <c r="Z1084" s="13"/>
    </row>
    <row r="1085" spans="1:26" ht="14.1" customHeight="1" x14ac:dyDescent="0.35">
      <c r="A1085" s="29" t="s">
        <v>4181</v>
      </c>
      <c r="B1085" s="28" t="s">
        <v>3411</v>
      </c>
      <c r="C1085" s="28" t="s">
        <v>3973</v>
      </c>
      <c r="D1085" s="36" t="s">
        <v>4182</v>
      </c>
      <c r="E1085" s="111" t="str">
        <f t="shared" si="48"/>
        <v>Less than 100 Claims - lower validity</v>
      </c>
      <c r="F1085" s="111" t="str">
        <f t="shared" si="49"/>
        <v>Less than 100 Claims - lower validity</v>
      </c>
      <c r="G1085" s="111" t="str">
        <f t="shared" si="50"/>
        <v>More than 100 Claims  - higher validity</v>
      </c>
      <c r="H1085" s="28" t="s">
        <v>4183</v>
      </c>
      <c r="I1085" s="28">
        <v>44077</v>
      </c>
      <c r="J1085" s="28" t="s">
        <v>79</v>
      </c>
      <c r="K1085" s="28" t="s">
        <v>46</v>
      </c>
      <c r="L1085" s="28">
        <v>4</v>
      </c>
      <c r="M1085" s="31">
        <v>303</v>
      </c>
      <c r="N1085" s="32">
        <v>0.4</v>
      </c>
      <c r="O1085" s="32">
        <v>0.1</v>
      </c>
      <c r="P1085" s="47">
        <v>2.99</v>
      </c>
      <c r="Q1085" s="33">
        <v>207.48</v>
      </c>
      <c r="R1085" s="31" t="s">
        <v>8</v>
      </c>
      <c r="S1085" s="31" t="s">
        <v>8</v>
      </c>
      <c r="T1085" s="31" t="s">
        <v>8</v>
      </c>
      <c r="U1085" s="47"/>
      <c r="V1085" s="34" t="s">
        <v>8</v>
      </c>
      <c r="W1085" s="31" t="s">
        <v>8</v>
      </c>
      <c r="X1085" s="31" t="s">
        <v>8</v>
      </c>
      <c r="Y1085" s="44"/>
      <c r="Z1085" s="13"/>
    </row>
    <row r="1086" spans="1:26" ht="29.1" customHeight="1" x14ac:dyDescent="0.35">
      <c r="A1086" s="29" t="s">
        <v>4184</v>
      </c>
      <c r="B1086" s="28" t="s">
        <v>4187</v>
      </c>
      <c r="C1086" s="28" t="s">
        <v>3973</v>
      </c>
      <c r="D1086" s="36" t="s">
        <v>4185</v>
      </c>
      <c r="E1086" s="111" t="str">
        <f t="shared" si="48"/>
        <v>Less than 100 Claims - lower validity</v>
      </c>
      <c r="F1086" s="111" t="str">
        <f t="shared" si="49"/>
        <v>Less than 100 Claims - lower validity</v>
      </c>
      <c r="G1086" s="111" t="str">
        <f t="shared" si="50"/>
        <v>More than 100 Claims  - higher validity</v>
      </c>
      <c r="H1086" s="35" t="s">
        <v>4186</v>
      </c>
      <c r="I1086" s="28">
        <v>44811</v>
      </c>
      <c r="J1086" s="28" t="s">
        <v>79</v>
      </c>
      <c r="K1086" s="28" t="s">
        <v>46</v>
      </c>
      <c r="L1086" s="28">
        <v>3</v>
      </c>
      <c r="M1086" s="31">
        <v>126</v>
      </c>
      <c r="N1086" s="32">
        <v>0.1</v>
      </c>
      <c r="O1086" s="32">
        <v>0</v>
      </c>
      <c r="P1086" s="47">
        <v>2.74</v>
      </c>
      <c r="Q1086" s="33">
        <v>182.58</v>
      </c>
      <c r="R1086" s="31" t="s">
        <v>8</v>
      </c>
      <c r="S1086" s="31" t="s">
        <v>8</v>
      </c>
      <c r="T1086" s="31" t="s">
        <v>8</v>
      </c>
      <c r="U1086" s="47"/>
      <c r="V1086" s="34" t="s">
        <v>8</v>
      </c>
      <c r="W1086" s="31" t="s">
        <v>8</v>
      </c>
      <c r="X1086" s="31" t="s">
        <v>8</v>
      </c>
      <c r="Y1086" s="44"/>
      <c r="Z1086" s="13"/>
    </row>
    <row r="1087" spans="1:26" ht="29.1" customHeight="1" x14ac:dyDescent="0.35">
      <c r="A1087" s="29" t="s">
        <v>4188</v>
      </c>
      <c r="B1087" s="28" t="s">
        <v>4069</v>
      </c>
      <c r="C1087" s="28" t="s">
        <v>3973</v>
      </c>
      <c r="D1087" s="30" t="s">
        <v>4189</v>
      </c>
      <c r="E1087" s="111" t="str">
        <f t="shared" si="48"/>
        <v>More than 100 Claims  - higher validity</v>
      </c>
      <c r="F1087" s="111" t="str">
        <f t="shared" si="49"/>
        <v>More than 100 Claims  - higher validity</v>
      </c>
      <c r="G1087" s="111" t="str">
        <f t="shared" si="50"/>
        <v>More than 100 Claims  - higher validity</v>
      </c>
      <c r="H1087" s="28" t="s">
        <v>4190</v>
      </c>
      <c r="I1087" s="28">
        <v>43608</v>
      </c>
      <c r="J1087" s="28" t="s">
        <v>1891</v>
      </c>
      <c r="K1087" s="28" t="s">
        <v>46</v>
      </c>
      <c r="L1087" s="28">
        <v>2</v>
      </c>
      <c r="M1087" s="31">
        <v>2052</v>
      </c>
      <c r="N1087" s="32">
        <v>4.5999999999999996</v>
      </c>
      <c r="O1087" s="32">
        <v>1.2</v>
      </c>
      <c r="P1087" s="47">
        <v>3.71</v>
      </c>
      <c r="Q1087" s="33">
        <v>253.95</v>
      </c>
      <c r="R1087" s="31">
        <v>172</v>
      </c>
      <c r="S1087" s="32">
        <v>4.5</v>
      </c>
      <c r="T1087" s="32">
        <v>2.5</v>
      </c>
      <c r="U1087" s="47">
        <v>1.82</v>
      </c>
      <c r="V1087" s="34">
        <v>14756</v>
      </c>
      <c r="W1087" s="32">
        <v>9.1</v>
      </c>
      <c r="X1087" s="32">
        <v>3.7</v>
      </c>
      <c r="Y1087" s="44">
        <v>2.4500000000000002</v>
      </c>
      <c r="Z1087" s="13"/>
    </row>
    <row r="1088" spans="1:26" ht="29.1" customHeight="1" x14ac:dyDescent="0.35">
      <c r="A1088" s="29" t="s">
        <v>4191</v>
      </c>
      <c r="B1088" s="28" t="s">
        <v>2084</v>
      </c>
      <c r="C1088" s="28" t="s">
        <v>3973</v>
      </c>
      <c r="D1088" s="30" t="s">
        <v>4192</v>
      </c>
      <c r="E1088" s="111" t="str">
        <f t="shared" si="48"/>
        <v>Less than 100 Claims - lower validity</v>
      </c>
      <c r="F1088" s="111" t="str">
        <f t="shared" si="49"/>
        <v>Less than 100 Claims - lower validity</v>
      </c>
      <c r="G1088" s="111" t="str">
        <f t="shared" si="50"/>
        <v>More than 100 Claims  - higher validity</v>
      </c>
      <c r="H1088" s="35" t="s">
        <v>4193</v>
      </c>
      <c r="I1088" s="28">
        <v>44903</v>
      </c>
      <c r="J1088" s="28" t="s">
        <v>3981</v>
      </c>
      <c r="K1088" s="28" t="s">
        <v>46</v>
      </c>
      <c r="L1088" s="28">
        <v>2</v>
      </c>
      <c r="M1088" s="31">
        <v>1061</v>
      </c>
      <c r="N1088" s="32">
        <v>1.5</v>
      </c>
      <c r="O1088" s="32">
        <v>0.5</v>
      </c>
      <c r="P1088" s="47">
        <v>2.88</v>
      </c>
      <c r="Q1088" s="33">
        <v>198.8</v>
      </c>
      <c r="R1088" s="31">
        <v>44</v>
      </c>
      <c r="S1088" s="32">
        <v>0.9</v>
      </c>
      <c r="T1088" s="32">
        <v>0.4</v>
      </c>
      <c r="U1088" s="47">
        <v>2.12</v>
      </c>
      <c r="V1088" s="34">
        <v>13124</v>
      </c>
      <c r="W1088" s="32">
        <v>2.2999999999999998</v>
      </c>
      <c r="X1088" s="32">
        <v>0.9</v>
      </c>
      <c r="Y1088" s="44">
        <v>2.54</v>
      </c>
      <c r="Z1088" s="13"/>
    </row>
    <row r="1089" spans="1:26" ht="29.1" customHeight="1" x14ac:dyDescent="0.35">
      <c r="A1089" s="29" t="s">
        <v>4194</v>
      </c>
      <c r="B1089" s="28" t="s">
        <v>4197</v>
      </c>
      <c r="C1089" s="28" t="s">
        <v>3973</v>
      </c>
      <c r="D1089" s="30" t="s">
        <v>4195</v>
      </c>
      <c r="E1089" s="111" t="str">
        <f t="shared" si="48"/>
        <v>Less than 100 Claims - lower validity</v>
      </c>
      <c r="F1089" s="111" t="str">
        <f t="shared" si="49"/>
        <v>Less than 100 Claims - lower validity</v>
      </c>
      <c r="G1089" s="111" t="str">
        <f t="shared" si="50"/>
        <v>More than 100 Claims  - higher validity</v>
      </c>
      <c r="H1089" s="28" t="s">
        <v>4196</v>
      </c>
      <c r="I1089" s="28">
        <v>43506</v>
      </c>
      <c r="J1089" s="28" t="s">
        <v>79</v>
      </c>
      <c r="K1089" s="28" t="s">
        <v>46</v>
      </c>
      <c r="L1089" s="28">
        <v>3</v>
      </c>
      <c r="M1089" s="31">
        <v>549</v>
      </c>
      <c r="N1089" s="32">
        <v>1.2</v>
      </c>
      <c r="O1089" s="32">
        <v>0.3</v>
      </c>
      <c r="P1089" s="47">
        <v>3.47</v>
      </c>
      <c r="Q1089" s="33">
        <v>253.51</v>
      </c>
      <c r="R1089" s="31">
        <v>21</v>
      </c>
      <c r="S1089" s="32">
        <v>0.4</v>
      </c>
      <c r="T1089" s="32">
        <v>0.2</v>
      </c>
      <c r="U1089" s="47">
        <v>2.13</v>
      </c>
      <c r="V1089" s="34">
        <v>14913</v>
      </c>
      <c r="W1089" s="32">
        <v>1.6</v>
      </c>
      <c r="X1089" s="32">
        <v>0.5</v>
      </c>
      <c r="Y1089" s="44">
        <v>2.97</v>
      </c>
      <c r="Z1089" s="13"/>
    </row>
    <row r="1090" spans="1:26" ht="29.1" customHeight="1" x14ac:dyDescent="0.35">
      <c r="A1090" s="29" t="s">
        <v>4198</v>
      </c>
      <c r="B1090" s="28" t="s">
        <v>4201</v>
      </c>
      <c r="C1090" s="28" t="s">
        <v>3973</v>
      </c>
      <c r="D1090" s="30" t="s">
        <v>4199</v>
      </c>
      <c r="E1090" s="111" t="str">
        <f t="shared" si="48"/>
        <v>Less than 100 Claims - lower validity</v>
      </c>
      <c r="F1090" s="111" t="str">
        <f t="shared" si="49"/>
        <v>Less than 100 Claims - lower validity</v>
      </c>
      <c r="G1090" s="111" t="str">
        <f t="shared" si="50"/>
        <v>More than 100 Claims  - higher validity</v>
      </c>
      <c r="H1090" s="35" t="s">
        <v>4200</v>
      </c>
      <c r="I1090" s="28">
        <v>44145</v>
      </c>
      <c r="J1090" s="28" t="s">
        <v>4058</v>
      </c>
      <c r="K1090" s="28" t="s">
        <v>46</v>
      </c>
      <c r="L1090" s="28">
        <v>5</v>
      </c>
      <c r="M1090" s="31">
        <v>623</v>
      </c>
      <c r="N1090" s="32">
        <v>0.4</v>
      </c>
      <c r="O1090" s="32">
        <v>0.2</v>
      </c>
      <c r="P1090" s="47">
        <v>1.81</v>
      </c>
      <c r="Q1090" s="33">
        <v>127.34</v>
      </c>
      <c r="R1090" s="31">
        <v>41</v>
      </c>
      <c r="S1090" s="32">
        <v>0.3</v>
      </c>
      <c r="T1090" s="32">
        <v>0.3</v>
      </c>
      <c r="U1090" s="47">
        <v>0.91</v>
      </c>
      <c r="V1090" s="34">
        <v>6108</v>
      </c>
      <c r="W1090" s="32">
        <v>0.7</v>
      </c>
      <c r="X1090" s="32">
        <v>0.6</v>
      </c>
      <c r="Y1090" s="44">
        <v>1.28</v>
      </c>
      <c r="Z1090" s="13"/>
    </row>
    <row r="1091" spans="1:26" ht="29.1" customHeight="1" x14ac:dyDescent="0.35">
      <c r="A1091" s="29" t="s">
        <v>4202</v>
      </c>
      <c r="B1091" s="28" t="s">
        <v>4205</v>
      </c>
      <c r="C1091" s="28" t="s">
        <v>3973</v>
      </c>
      <c r="D1091" s="30" t="s">
        <v>4203</v>
      </c>
      <c r="E1091" s="111" t="str">
        <f t="shared" si="48"/>
        <v>Less than 100 Claims - lower validity</v>
      </c>
      <c r="F1091" s="111" t="str">
        <f t="shared" si="49"/>
        <v>Less than 100 Claims - lower validity</v>
      </c>
      <c r="G1091" s="111" t="str">
        <f t="shared" si="50"/>
        <v>More than 100 Claims  - higher validity</v>
      </c>
      <c r="H1091" s="28" t="s">
        <v>4204</v>
      </c>
      <c r="I1091" s="28">
        <v>44004</v>
      </c>
      <c r="J1091" s="28" t="s">
        <v>79</v>
      </c>
      <c r="K1091" s="28" t="s">
        <v>46</v>
      </c>
      <c r="L1091" s="28">
        <v>2</v>
      </c>
      <c r="M1091" s="31">
        <v>205</v>
      </c>
      <c r="N1091" s="32">
        <v>0.2</v>
      </c>
      <c r="O1091" s="32">
        <v>0</v>
      </c>
      <c r="P1091" s="47">
        <v>6.05</v>
      </c>
      <c r="Q1091" s="33">
        <v>433.49</v>
      </c>
      <c r="R1091" s="31" t="s">
        <v>8</v>
      </c>
      <c r="S1091" s="31" t="s">
        <v>8</v>
      </c>
      <c r="T1091" s="31" t="s">
        <v>8</v>
      </c>
      <c r="U1091" s="47"/>
      <c r="V1091" s="34" t="s">
        <v>8</v>
      </c>
      <c r="W1091" s="31" t="s">
        <v>8</v>
      </c>
      <c r="X1091" s="31" t="s">
        <v>8</v>
      </c>
      <c r="Y1091" s="44"/>
      <c r="Z1091" s="13"/>
    </row>
    <row r="1092" spans="1:26" ht="29.1" customHeight="1" x14ac:dyDescent="0.35">
      <c r="A1092" s="29" t="s">
        <v>4206</v>
      </c>
      <c r="B1092" s="28" t="s">
        <v>4209</v>
      </c>
      <c r="C1092" s="28" t="s">
        <v>3973</v>
      </c>
      <c r="D1092" s="30" t="s">
        <v>4207</v>
      </c>
      <c r="E1092" s="111" t="str">
        <f t="shared" si="48"/>
        <v>Less than 100 Claims - lower validity</v>
      </c>
      <c r="F1092" s="111" t="str">
        <f t="shared" si="49"/>
        <v>Less than 100 Claims - lower validity</v>
      </c>
      <c r="G1092" s="111" t="str">
        <f t="shared" si="50"/>
        <v>More than 100 Claims  - higher validity</v>
      </c>
      <c r="H1092" s="28" t="s">
        <v>4208</v>
      </c>
      <c r="I1092" s="28">
        <v>44601</v>
      </c>
      <c r="J1092" s="28" t="s">
        <v>79</v>
      </c>
      <c r="K1092" s="28" t="s">
        <v>46</v>
      </c>
      <c r="L1092" s="28">
        <v>3</v>
      </c>
      <c r="M1092" s="31">
        <v>509</v>
      </c>
      <c r="N1092" s="32">
        <v>0.4</v>
      </c>
      <c r="O1092" s="32">
        <v>0.2</v>
      </c>
      <c r="P1092" s="47">
        <v>2.31</v>
      </c>
      <c r="Q1092" s="33">
        <v>151.46</v>
      </c>
      <c r="R1092" s="31" t="s">
        <v>8</v>
      </c>
      <c r="S1092" s="31" t="s">
        <v>8</v>
      </c>
      <c r="T1092" s="31" t="s">
        <v>8</v>
      </c>
      <c r="U1092" s="47"/>
      <c r="V1092" s="34" t="s">
        <v>8</v>
      </c>
      <c r="W1092" s="31" t="s">
        <v>8</v>
      </c>
      <c r="X1092" s="31" t="s">
        <v>8</v>
      </c>
      <c r="Y1092" s="44"/>
      <c r="Z1092" s="13"/>
    </row>
    <row r="1093" spans="1:26" ht="29.1" customHeight="1" x14ac:dyDescent="0.35">
      <c r="A1093" s="29" t="s">
        <v>4210</v>
      </c>
      <c r="B1093" s="28" t="s">
        <v>3391</v>
      </c>
      <c r="C1093" s="28" t="s">
        <v>3973</v>
      </c>
      <c r="D1093" s="30" t="s">
        <v>4211</v>
      </c>
      <c r="E1093" s="111" t="str">
        <f t="shared" si="48"/>
        <v>Less than 100 Claims - lower validity</v>
      </c>
      <c r="F1093" s="111" t="str">
        <f t="shared" si="49"/>
        <v>Less than 100 Claims - lower validity</v>
      </c>
      <c r="G1093" s="111" t="str">
        <f t="shared" si="50"/>
        <v>More than 100 Claims  - higher validity</v>
      </c>
      <c r="H1093" s="28" t="s">
        <v>4212</v>
      </c>
      <c r="I1093" s="28">
        <v>45013</v>
      </c>
      <c r="J1093" s="35" t="s">
        <v>4023</v>
      </c>
      <c r="K1093" s="28" t="s">
        <v>46</v>
      </c>
      <c r="L1093" s="28">
        <v>3</v>
      </c>
      <c r="M1093" s="31">
        <v>440</v>
      </c>
      <c r="N1093" s="32">
        <v>0.5</v>
      </c>
      <c r="O1093" s="32">
        <v>0.1</v>
      </c>
      <c r="P1093" s="47">
        <v>3.74</v>
      </c>
      <c r="Q1093" s="33">
        <v>258.7</v>
      </c>
      <c r="R1093" s="31">
        <v>27</v>
      </c>
      <c r="S1093" s="32">
        <v>0.4</v>
      </c>
      <c r="T1093" s="32">
        <v>0.2</v>
      </c>
      <c r="U1093" s="47">
        <v>1.83</v>
      </c>
      <c r="V1093" s="34">
        <v>11297</v>
      </c>
      <c r="W1093" s="32">
        <v>0.9</v>
      </c>
      <c r="X1093" s="32">
        <v>0.4</v>
      </c>
      <c r="Y1093" s="44">
        <v>2.58</v>
      </c>
      <c r="Z1093" s="13"/>
    </row>
    <row r="1094" spans="1:26" ht="29.1" customHeight="1" x14ac:dyDescent="0.35">
      <c r="A1094" s="29" t="s">
        <v>4213</v>
      </c>
      <c r="B1094" s="28" t="s">
        <v>4073</v>
      </c>
      <c r="C1094" s="28" t="s">
        <v>3973</v>
      </c>
      <c r="D1094" s="30" t="s">
        <v>4214</v>
      </c>
      <c r="E1094" s="111" t="str">
        <f t="shared" ref="E1094:E1157" si="51">IF(OR(M1094&lt;100,M1094="",R1094&lt;100,R1094=""),"Less than 100 Claims - lower validity", "More than 100 Claims  - higher validity")</f>
        <v>Less than 100 Claims - lower validity</v>
      </c>
      <c r="F1094" s="111" t="str">
        <f t="shared" ref="F1094:F1157" si="52">IF(OR(R1094&lt;100,R1094=""),"Less than 100 Claims - lower validity", "More than 100 Claims  - higher validity")</f>
        <v>Less than 100 Claims - lower validity</v>
      </c>
      <c r="G1094" s="111" t="str">
        <f t="shared" ref="G1094:G1157" si="53">IF(OR(M1094&lt;100,M1094=""),"Less than 100 Claims - lower validity", "More than 100 Claims  - higher validity")</f>
        <v>More than 100 Claims  - higher validity</v>
      </c>
      <c r="H1094" s="28" t="s">
        <v>4215</v>
      </c>
      <c r="I1094" s="28">
        <v>45405</v>
      </c>
      <c r="J1094" s="35" t="s">
        <v>4023</v>
      </c>
      <c r="K1094" s="28" t="s">
        <v>46</v>
      </c>
      <c r="L1094" s="28">
        <v>4</v>
      </c>
      <c r="M1094" s="31">
        <v>3111</v>
      </c>
      <c r="N1094" s="32">
        <v>3.4</v>
      </c>
      <c r="O1094" s="32">
        <v>1.2</v>
      </c>
      <c r="P1094" s="47">
        <v>2.99</v>
      </c>
      <c r="Q1094" s="33">
        <v>202.12</v>
      </c>
      <c r="R1094" s="31">
        <v>84</v>
      </c>
      <c r="S1094" s="32">
        <v>1.9</v>
      </c>
      <c r="T1094" s="32">
        <v>1</v>
      </c>
      <c r="U1094" s="47">
        <v>1.93</v>
      </c>
      <c r="V1094" s="34">
        <v>13817</v>
      </c>
      <c r="W1094" s="32">
        <v>5.4</v>
      </c>
      <c r="X1094" s="32">
        <v>2.1</v>
      </c>
      <c r="Y1094" s="44">
        <v>2.5</v>
      </c>
      <c r="Z1094" s="13"/>
    </row>
    <row r="1095" spans="1:26" ht="29.1" customHeight="1" x14ac:dyDescent="0.35">
      <c r="A1095" s="29" t="s">
        <v>4216</v>
      </c>
      <c r="B1095" s="28" t="s">
        <v>4044</v>
      </c>
      <c r="C1095" s="28" t="s">
        <v>3973</v>
      </c>
      <c r="D1095" s="30" t="s">
        <v>4217</v>
      </c>
      <c r="E1095" s="111" t="str">
        <f t="shared" si="51"/>
        <v>Less than 100 Claims - lower validity</v>
      </c>
      <c r="F1095" s="111" t="str">
        <f t="shared" si="52"/>
        <v>Less than 100 Claims - lower validity</v>
      </c>
      <c r="G1095" s="111" t="str">
        <f t="shared" si="53"/>
        <v>More than 100 Claims  - higher validity</v>
      </c>
      <c r="H1095" s="28" t="s">
        <v>4218</v>
      </c>
      <c r="I1095" s="28">
        <v>44106</v>
      </c>
      <c r="J1095" s="28" t="s">
        <v>4058</v>
      </c>
      <c r="K1095" s="28" t="s">
        <v>46</v>
      </c>
      <c r="L1095" s="28">
        <v>4</v>
      </c>
      <c r="M1095" s="31">
        <v>2120</v>
      </c>
      <c r="N1095" s="32">
        <v>3.4</v>
      </c>
      <c r="O1095" s="32">
        <v>0.7</v>
      </c>
      <c r="P1095" s="47">
        <v>4.8499999999999996</v>
      </c>
      <c r="Q1095" s="33">
        <v>339.18</v>
      </c>
      <c r="R1095" s="31">
        <v>74</v>
      </c>
      <c r="S1095" s="32">
        <v>2.4</v>
      </c>
      <c r="T1095" s="32">
        <v>1.3</v>
      </c>
      <c r="U1095" s="47">
        <v>1.81</v>
      </c>
      <c r="V1095" s="34">
        <v>16246</v>
      </c>
      <c r="W1095" s="32">
        <v>5.8</v>
      </c>
      <c r="X1095" s="32">
        <v>2</v>
      </c>
      <c r="Y1095" s="44">
        <v>2.87</v>
      </c>
      <c r="Z1095" s="13"/>
    </row>
    <row r="1096" spans="1:26" ht="29.1" customHeight="1" x14ac:dyDescent="0.35">
      <c r="A1096" s="29" t="s">
        <v>4219</v>
      </c>
      <c r="B1096" s="28" t="s">
        <v>4098</v>
      </c>
      <c r="C1096" s="28" t="s">
        <v>3973</v>
      </c>
      <c r="D1096" s="30" t="s">
        <v>4220</v>
      </c>
      <c r="E1096" s="111" t="str">
        <f t="shared" si="51"/>
        <v>Less than 100 Claims - lower validity</v>
      </c>
      <c r="F1096" s="111" t="str">
        <f t="shared" si="52"/>
        <v>Less than 100 Claims - lower validity</v>
      </c>
      <c r="G1096" s="111" t="str">
        <f t="shared" si="53"/>
        <v>More than 100 Claims  - higher validity</v>
      </c>
      <c r="H1096" s="28" t="s">
        <v>4221</v>
      </c>
      <c r="I1096" s="28">
        <v>44501</v>
      </c>
      <c r="J1096" s="35" t="s">
        <v>2396</v>
      </c>
      <c r="K1096" s="28" t="s">
        <v>46</v>
      </c>
      <c r="L1096" s="28">
        <v>2</v>
      </c>
      <c r="M1096" s="31">
        <v>1626</v>
      </c>
      <c r="N1096" s="32">
        <v>1.3</v>
      </c>
      <c r="O1096" s="32">
        <v>0.6</v>
      </c>
      <c r="P1096" s="47">
        <v>2.17</v>
      </c>
      <c r="Q1096" s="33">
        <v>143.91999999999999</v>
      </c>
      <c r="R1096" s="31">
        <v>72</v>
      </c>
      <c r="S1096" s="32">
        <v>0.9</v>
      </c>
      <c r="T1096" s="32">
        <v>0.8</v>
      </c>
      <c r="U1096" s="47">
        <v>1.06</v>
      </c>
      <c r="V1096" s="34">
        <v>7851</v>
      </c>
      <c r="W1096" s="32">
        <v>2.2000000000000002</v>
      </c>
      <c r="X1096" s="32">
        <v>1.4</v>
      </c>
      <c r="Y1096" s="44">
        <v>1.54</v>
      </c>
      <c r="Z1096" s="13"/>
    </row>
    <row r="1097" spans="1:26" ht="29.1" customHeight="1" x14ac:dyDescent="0.35">
      <c r="A1097" s="29" t="s">
        <v>4222</v>
      </c>
      <c r="B1097" s="35" t="s">
        <v>4225</v>
      </c>
      <c r="C1097" s="28" t="s">
        <v>3973</v>
      </c>
      <c r="D1097" s="36" t="s">
        <v>4223</v>
      </c>
      <c r="E1097" s="111" t="str">
        <f t="shared" si="51"/>
        <v>Less than 100 Claims - lower validity</v>
      </c>
      <c r="F1097" s="111" t="str">
        <f t="shared" si="52"/>
        <v>Less than 100 Claims - lower validity</v>
      </c>
      <c r="G1097" s="111" t="str">
        <f t="shared" si="53"/>
        <v>More than 100 Claims  - higher validity</v>
      </c>
      <c r="H1097" s="35" t="s">
        <v>4224</v>
      </c>
      <c r="I1097" s="28">
        <v>44125</v>
      </c>
      <c r="J1097" s="35" t="s">
        <v>570</v>
      </c>
      <c r="K1097" s="28" t="s">
        <v>46</v>
      </c>
      <c r="L1097" s="28">
        <v>4</v>
      </c>
      <c r="M1097" s="31">
        <v>684</v>
      </c>
      <c r="N1097" s="32">
        <v>1.2</v>
      </c>
      <c r="O1097" s="32">
        <v>0.4</v>
      </c>
      <c r="P1097" s="47">
        <v>2.79</v>
      </c>
      <c r="Q1097" s="33">
        <v>190.76</v>
      </c>
      <c r="R1097" s="31">
        <v>24</v>
      </c>
      <c r="S1097" s="32">
        <v>0.3</v>
      </c>
      <c r="T1097" s="32">
        <v>0.2</v>
      </c>
      <c r="U1097" s="47">
        <v>1.71</v>
      </c>
      <c r="V1097" s="34">
        <v>10023</v>
      </c>
      <c r="W1097" s="32">
        <v>1.5</v>
      </c>
      <c r="X1097" s="32">
        <v>0.6</v>
      </c>
      <c r="Y1097" s="44">
        <v>2.4700000000000002</v>
      </c>
      <c r="Z1097" s="13"/>
    </row>
    <row r="1098" spans="1:26" ht="29.1" customHeight="1" x14ac:dyDescent="0.35">
      <c r="A1098" s="29" t="s">
        <v>4226</v>
      </c>
      <c r="B1098" s="35" t="s">
        <v>4229</v>
      </c>
      <c r="C1098" s="28" t="s">
        <v>3973</v>
      </c>
      <c r="D1098" s="36" t="s">
        <v>4227</v>
      </c>
      <c r="E1098" s="111" t="str">
        <f t="shared" si="51"/>
        <v>Less than 100 Claims - lower validity</v>
      </c>
      <c r="F1098" s="111" t="str">
        <f t="shared" si="52"/>
        <v>Less than 100 Claims - lower validity</v>
      </c>
      <c r="G1098" s="111" t="str">
        <f t="shared" si="53"/>
        <v>More than 100 Claims  - higher validity</v>
      </c>
      <c r="H1098" s="28" t="s">
        <v>4228</v>
      </c>
      <c r="I1098" s="28">
        <v>44122</v>
      </c>
      <c r="J1098" s="35" t="s">
        <v>570</v>
      </c>
      <c r="K1098" s="28" t="s">
        <v>46</v>
      </c>
      <c r="L1098" s="28">
        <v>5</v>
      </c>
      <c r="M1098" s="31">
        <v>245</v>
      </c>
      <c r="N1098" s="32">
        <v>0.2</v>
      </c>
      <c r="O1098" s="32">
        <v>0.1</v>
      </c>
      <c r="P1098" s="47">
        <v>3.22</v>
      </c>
      <c r="Q1098" s="33">
        <v>223.64</v>
      </c>
      <c r="R1098" s="31" t="s">
        <v>8</v>
      </c>
      <c r="S1098" s="31" t="s">
        <v>8</v>
      </c>
      <c r="T1098" s="31" t="s">
        <v>8</v>
      </c>
      <c r="U1098" s="47"/>
      <c r="V1098" s="34" t="s">
        <v>8</v>
      </c>
      <c r="W1098" s="31" t="s">
        <v>8</v>
      </c>
      <c r="X1098" s="31" t="s">
        <v>8</v>
      </c>
      <c r="Y1098" s="44"/>
      <c r="Z1098" s="13"/>
    </row>
    <row r="1099" spans="1:26" ht="29.1" customHeight="1" x14ac:dyDescent="0.35">
      <c r="A1099" s="29" t="s">
        <v>4230</v>
      </c>
      <c r="B1099" s="28" t="s">
        <v>4233</v>
      </c>
      <c r="C1099" s="28" t="s">
        <v>3973</v>
      </c>
      <c r="D1099" s="30" t="s">
        <v>4231</v>
      </c>
      <c r="E1099" s="111" t="str">
        <f t="shared" si="51"/>
        <v>Less than 100 Claims - lower validity</v>
      </c>
      <c r="F1099" s="111" t="str">
        <f t="shared" si="52"/>
        <v>Less than 100 Claims - lower validity</v>
      </c>
      <c r="G1099" s="111" t="str">
        <f t="shared" si="53"/>
        <v>More than 100 Claims  - higher validity</v>
      </c>
      <c r="H1099" s="28" t="s">
        <v>4232</v>
      </c>
      <c r="I1099" s="28">
        <v>44035</v>
      </c>
      <c r="J1099" s="28" t="s">
        <v>4058</v>
      </c>
      <c r="K1099" s="28" t="s">
        <v>46</v>
      </c>
      <c r="L1099" s="28">
        <v>3</v>
      </c>
      <c r="M1099" s="31">
        <v>626</v>
      </c>
      <c r="N1099" s="32">
        <v>0.5</v>
      </c>
      <c r="O1099" s="32">
        <v>0.2</v>
      </c>
      <c r="P1099" s="47">
        <v>2.02</v>
      </c>
      <c r="Q1099" s="33">
        <v>141.41</v>
      </c>
      <c r="R1099" s="31">
        <v>27</v>
      </c>
      <c r="S1099" s="32">
        <v>0.3</v>
      </c>
      <c r="T1099" s="32">
        <v>0.2</v>
      </c>
      <c r="U1099" s="47">
        <v>1.44</v>
      </c>
      <c r="V1099" s="34">
        <v>8588</v>
      </c>
      <c r="W1099" s="32">
        <v>0.8</v>
      </c>
      <c r="X1099" s="32">
        <v>0.5</v>
      </c>
      <c r="Y1099" s="44">
        <v>1.74</v>
      </c>
      <c r="Z1099" s="13"/>
    </row>
    <row r="1100" spans="1:26" ht="29.1" customHeight="1" x14ac:dyDescent="0.35">
      <c r="A1100" s="29" t="s">
        <v>4234</v>
      </c>
      <c r="B1100" s="28" t="s">
        <v>646</v>
      </c>
      <c r="C1100" s="28" t="s">
        <v>3973</v>
      </c>
      <c r="D1100" s="30" t="s">
        <v>4235</v>
      </c>
      <c r="E1100" s="111" t="str">
        <f t="shared" si="51"/>
        <v>Less than 100 Claims - lower validity</v>
      </c>
      <c r="F1100" s="111" t="str">
        <f t="shared" si="52"/>
        <v>Less than 100 Claims - lower validity</v>
      </c>
      <c r="G1100" s="111" t="str">
        <f t="shared" si="53"/>
        <v>Less than 100 Claims - lower validity</v>
      </c>
      <c r="H1100" s="28" t="s">
        <v>4236</v>
      </c>
      <c r="I1100" s="28">
        <v>45750</v>
      </c>
      <c r="J1100" s="35" t="s">
        <v>838</v>
      </c>
      <c r="K1100" s="28" t="s">
        <v>46</v>
      </c>
      <c r="L1100" s="28">
        <v>1</v>
      </c>
      <c r="M1100" s="31">
        <v>76</v>
      </c>
      <c r="N1100" s="32">
        <v>0.1</v>
      </c>
      <c r="O1100" s="32">
        <v>0</v>
      </c>
      <c r="P1100" s="47">
        <v>4.29</v>
      </c>
      <c r="Q1100" s="33">
        <v>282.95</v>
      </c>
      <c r="R1100" s="31" t="s">
        <v>8</v>
      </c>
      <c r="S1100" s="31" t="s">
        <v>8</v>
      </c>
      <c r="T1100" s="31" t="s">
        <v>8</v>
      </c>
      <c r="U1100" s="47"/>
      <c r="V1100" s="34" t="s">
        <v>8</v>
      </c>
      <c r="W1100" s="31" t="s">
        <v>8</v>
      </c>
      <c r="X1100" s="31" t="s">
        <v>8</v>
      </c>
      <c r="Y1100" s="44"/>
      <c r="Z1100" s="13"/>
    </row>
    <row r="1101" spans="1:26" ht="29.1" customHeight="1" x14ac:dyDescent="0.35">
      <c r="A1101" s="29" t="s">
        <v>4237</v>
      </c>
      <c r="B1101" s="35" t="s">
        <v>4240</v>
      </c>
      <c r="C1101" s="28" t="s">
        <v>3973</v>
      </c>
      <c r="D1101" s="30" t="s">
        <v>4238</v>
      </c>
      <c r="E1101" s="111" t="str">
        <f t="shared" si="51"/>
        <v>Less than 100 Claims - lower validity</v>
      </c>
      <c r="F1101" s="111" t="str">
        <f t="shared" si="52"/>
        <v>Less than 100 Claims - lower validity</v>
      </c>
      <c r="G1101" s="111" t="str">
        <f t="shared" si="53"/>
        <v>More than 100 Claims  - higher validity</v>
      </c>
      <c r="H1101" s="28" t="s">
        <v>4239</v>
      </c>
      <c r="I1101" s="28">
        <v>44223</v>
      </c>
      <c r="J1101" s="28" t="s">
        <v>4015</v>
      </c>
      <c r="K1101" s="28" t="s">
        <v>46</v>
      </c>
      <c r="L1101" s="28">
        <v>3</v>
      </c>
      <c r="M1101" s="31">
        <v>174</v>
      </c>
      <c r="N1101" s="32">
        <v>0.2</v>
      </c>
      <c r="O1101" s="32">
        <v>0.1</v>
      </c>
      <c r="P1101" s="47">
        <v>2.67</v>
      </c>
      <c r="Q1101" s="33">
        <v>181.06</v>
      </c>
      <c r="R1101" s="31" t="s">
        <v>8</v>
      </c>
      <c r="S1101" s="31" t="s">
        <v>8</v>
      </c>
      <c r="T1101" s="31" t="s">
        <v>8</v>
      </c>
      <c r="U1101" s="47"/>
      <c r="V1101" s="34" t="s">
        <v>8</v>
      </c>
      <c r="W1101" s="31" t="s">
        <v>8</v>
      </c>
      <c r="X1101" s="31" t="s">
        <v>8</v>
      </c>
      <c r="Y1101" s="44"/>
      <c r="Z1101" s="13"/>
    </row>
    <row r="1102" spans="1:26" ht="14.1" customHeight="1" x14ac:dyDescent="0.35">
      <c r="A1102" s="29" t="s">
        <v>4241</v>
      </c>
      <c r="B1102" s="28" t="s">
        <v>4244</v>
      </c>
      <c r="C1102" s="28" t="s">
        <v>3973</v>
      </c>
      <c r="D1102" s="36" t="s">
        <v>4242</v>
      </c>
      <c r="E1102" s="111" t="str">
        <f t="shared" si="51"/>
        <v>Less than 100 Claims - lower validity</v>
      </c>
      <c r="F1102" s="111" t="str">
        <f t="shared" si="52"/>
        <v>Less than 100 Claims - lower validity</v>
      </c>
      <c r="G1102" s="111" t="str">
        <f t="shared" si="53"/>
        <v>Less than 100 Claims - lower validity</v>
      </c>
      <c r="H1102" s="28" t="s">
        <v>4243</v>
      </c>
      <c r="I1102" s="28">
        <v>44646</v>
      </c>
      <c r="J1102" s="28" t="s">
        <v>928</v>
      </c>
      <c r="K1102" s="28" t="s">
        <v>46</v>
      </c>
      <c r="L1102" s="28">
        <v>3</v>
      </c>
      <c r="M1102" s="31">
        <v>17</v>
      </c>
      <c r="N1102" s="32">
        <v>0</v>
      </c>
      <c r="O1102" s="32">
        <v>0</v>
      </c>
      <c r="P1102" s="47">
        <v>1.73</v>
      </c>
      <c r="Q1102" s="33">
        <v>114.45</v>
      </c>
      <c r="R1102" s="31" t="s">
        <v>8</v>
      </c>
      <c r="S1102" s="31" t="s">
        <v>8</v>
      </c>
      <c r="T1102" s="31" t="s">
        <v>8</v>
      </c>
      <c r="U1102" s="47"/>
      <c r="V1102" s="34" t="s">
        <v>8</v>
      </c>
      <c r="W1102" s="31" t="s">
        <v>8</v>
      </c>
      <c r="X1102" s="31" t="s">
        <v>8</v>
      </c>
      <c r="Y1102" s="44"/>
      <c r="Z1102" s="13"/>
    </row>
    <row r="1103" spans="1:26" ht="29.1" customHeight="1" x14ac:dyDescent="0.35">
      <c r="A1103" s="29" t="s">
        <v>4245</v>
      </c>
      <c r="B1103" s="28" t="s">
        <v>725</v>
      </c>
      <c r="C1103" s="28" t="s">
        <v>3973</v>
      </c>
      <c r="D1103" s="36" t="s">
        <v>572</v>
      </c>
      <c r="E1103" s="111" t="str">
        <f t="shared" si="51"/>
        <v>Less than 100 Claims - lower validity</v>
      </c>
      <c r="F1103" s="111" t="str">
        <f t="shared" si="52"/>
        <v>Less than 100 Claims - lower validity</v>
      </c>
      <c r="G1103" s="111" t="str">
        <f t="shared" si="53"/>
        <v>More than 100 Claims  - higher validity</v>
      </c>
      <c r="H1103" s="35" t="s">
        <v>4246</v>
      </c>
      <c r="I1103" s="28">
        <v>43228</v>
      </c>
      <c r="J1103" s="28" t="s">
        <v>3981</v>
      </c>
      <c r="K1103" s="28" t="s">
        <v>46</v>
      </c>
      <c r="L1103" s="28">
        <v>4</v>
      </c>
      <c r="M1103" s="31">
        <v>125</v>
      </c>
      <c r="N1103" s="32">
        <v>0.1</v>
      </c>
      <c r="O1103" s="32">
        <v>0</v>
      </c>
      <c r="P1103" s="47">
        <v>4.2300000000000004</v>
      </c>
      <c r="Q1103" s="33">
        <v>303.75</v>
      </c>
      <c r="R1103" s="31" t="s">
        <v>8</v>
      </c>
      <c r="S1103" s="31" t="s">
        <v>8</v>
      </c>
      <c r="T1103" s="31" t="s">
        <v>8</v>
      </c>
      <c r="U1103" s="47"/>
      <c r="V1103" s="34" t="s">
        <v>8</v>
      </c>
      <c r="W1103" s="31" t="s">
        <v>8</v>
      </c>
      <c r="X1103" s="31" t="s">
        <v>8</v>
      </c>
      <c r="Y1103" s="44"/>
      <c r="Z1103" s="13"/>
    </row>
    <row r="1104" spans="1:26" ht="29.1" customHeight="1" x14ac:dyDescent="0.35">
      <c r="A1104" s="29" t="s">
        <v>4247</v>
      </c>
      <c r="B1104" s="35" t="s">
        <v>4250</v>
      </c>
      <c r="C1104" s="28" t="s">
        <v>3973</v>
      </c>
      <c r="D1104" s="30" t="s">
        <v>4248</v>
      </c>
      <c r="E1104" s="111" t="str">
        <f t="shared" si="51"/>
        <v>Less than 100 Claims - lower validity</v>
      </c>
      <c r="F1104" s="111" t="str">
        <f t="shared" si="52"/>
        <v>Less than 100 Claims - lower validity</v>
      </c>
      <c r="G1104" s="111" t="str">
        <f t="shared" si="53"/>
        <v>More than 100 Claims  - higher validity</v>
      </c>
      <c r="H1104" s="28" t="s">
        <v>4249</v>
      </c>
      <c r="I1104" s="28">
        <v>44130</v>
      </c>
      <c r="J1104" s="28" t="s">
        <v>79</v>
      </c>
      <c r="K1104" s="28" t="s">
        <v>46</v>
      </c>
      <c r="L1104" s="28">
        <v>5</v>
      </c>
      <c r="M1104" s="31">
        <v>2257</v>
      </c>
      <c r="N1104" s="32">
        <v>2.7</v>
      </c>
      <c r="O1104" s="32">
        <v>0.9</v>
      </c>
      <c r="P1104" s="47">
        <v>3.04</v>
      </c>
      <c r="Q1104" s="33">
        <v>211.79</v>
      </c>
      <c r="R1104" s="31">
        <v>85</v>
      </c>
      <c r="S1104" s="32">
        <v>1.2</v>
      </c>
      <c r="T1104" s="32">
        <v>0.7</v>
      </c>
      <c r="U1104" s="47">
        <v>1.59</v>
      </c>
      <c r="V1104" s="34">
        <v>9224</v>
      </c>
      <c r="W1104" s="32">
        <v>3.8</v>
      </c>
      <c r="X1104" s="32">
        <v>1.6</v>
      </c>
      <c r="Y1104" s="44">
        <v>2.38</v>
      </c>
      <c r="Z1104" s="13"/>
    </row>
    <row r="1105" spans="1:26" ht="29.1" customHeight="1" x14ac:dyDescent="0.35">
      <c r="A1105" s="29" t="s">
        <v>4251</v>
      </c>
      <c r="B1105" s="28" t="s">
        <v>3032</v>
      </c>
      <c r="C1105" s="28" t="s">
        <v>3973</v>
      </c>
      <c r="D1105" s="36" t="s">
        <v>1027</v>
      </c>
      <c r="E1105" s="111" t="str">
        <f t="shared" si="51"/>
        <v>Less than 100 Claims - lower validity</v>
      </c>
      <c r="F1105" s="111" t="str">
        <f t="shared" si="52"/>
        <v>Less than 100 Claims - lower validity</v>
      </c>
      <c r="G1105" s="111" t="str">
        <f t="shared" si="53"/>
        <v>More than 100 Claims  - higher validity</v>
      </c>
      <c r="H1105" s="35" t="s">
        <v>4252</v>
      </c>
      <c r="I1105" s="28">
        <v>43420</v>
      </c>
      <c r="J1105" s="35" t="s">
        <v>2567</v>
      </c>
      <c r="K1105" s="28" t="s">
        <v>46</v>
      </c>
      <c r="L1105" s="28">
        <v>5</v>
      </c>
      <c r="M1105" s="31">
        <v>703</v>
      </c>
      <c r="N1105" s="32">
        <v>0.7</v>
      </c>
      <c r="O1105" s="32">
        <v>0.2</v>
      </c>
      <c r="P1105" s="47">
        <v>3.34</v>
      </c>
      <c r="Q1105" s="33">
        <v>216.49</v>
      </c>
      <c r="R1105" s="31" t="s">
        <v>8</v>
      </c>
      <c r="S1105" s="31" t="s">
        <v>8</v>
      </c>
      <c r="T1105" s="31" t="s">
        <v>8</v>
      </c>
      <c r="U1105" s="47"/>
      <c r="V1105" s="34" t="s">
        <v>8</v>
      </c>
      <c r="W1105" s="31" t="s">
        <v>8</v>
      </c>
      <c r="X1105" s="31" t="s">
        <v>8</v>
      </c>
      <c r="Y1105" s="44"/>
      <c r="Z1105" s="13"/>
    </row>
    <row r="1106" spans="1:26" ht="29.1" customHeight="1" x14ac:dyDescent="0.35">
      <c r="A1106" s="29" t="s">
        <v>4253</v>
      </c>
      <c r="B1106" s="28" t="s">
        <v>3265</v>
      </c>
      <c r="C1106" s="28" t="s">
        <v>3973</v>
      </c>
      <c r="D1106" s="30" t="s">
        <v>4254</v>
      </c>
      <c r="E1106" s="111" t="str">
        <f t="shared" si="51"/>
        <v>Less than 100 Claims - lower validity</v>
      </c>
      <c r="F1106" s="111" t="str">
        <f t="shared" si="52"/>
        <v>Less than 100 Claims - lower validity</v>
      </c>
      <c r="G1106" s="111" t="str">
        <f t="shared" si="53"/>
        <v>Less than 100 Claims - lower validity</v>
      </c>
      <c r="H1106" s="28" t="s">
        <v>4255</v>
      </c>
      <c r="I1106" s="28">
        <v>45601</v>
      </c>
      <c r="J1106" s="28" t="s">
        <v>4256</v>
      </c>
      <c r="K1106" s="28" t="s">
        <v>46</v>
      </c>
      <c r="L1106" s="28">
        <v>4</v>
      </c>
      <c r="M1106" s="31">
        <v>98</v>
      </c>
      <c r="N1106" s="32">
        <v>0.2</v>
      </c>
      <c r="O1106" s="32">
        <v>0</v>
      </c>
      <c r="P1106" s="47">
        <v>4.58</v>
      </c>
      <c r="Q1106" s="33">
        <v>321.26</v>
      </c>
      <c r="R1106" s="31" t="s">
        <v>8</v>
      </c>
      <c r="S1106" s="31" t="s">
        <v>8</v>
      </c>
      <c r="T1106" s="31" t="s">
        <v>8</v>
      </c>
      <c r="U1106" s="47"/>
      <c r="V1106" s="34" t="s">
        <v>8</v>
      </c>
      <c r="W1106" s="31" t="s">
        <v>8</v>
      </c>
      <c r="X1106" s="31" t="s">
        <v>8</v>
      </c>
      <c r="Y1106" s="44"/>
      <c r="Z1106" s="13"/>
    </row>
    <row r="1107" spans="1:26" ht="29.1" customHeight="1" x14ac:dyDescent="0.35">
      <c r="A1107" s="29" t="s">
        <v>4257</v>
      </c>
      <c r="B1107" s="28" t="s">
        <v>2820</v>
      </c>
      <c r="C1107" s="28" t="s">
        <v>3973</v>
      </c>
      <c r="D1107" s="30" t="s">
        <v>4258</v>
      </c>
      <c r="E1107" s="111" t="str">
        <f t="shared" si="51"/>
        <v>More than 100 Claims  - higher validity</v>
      </c>
      <c r="F1107" s="111" t="str">
        <f t="shared" si="52"/>
        <v>More than 100 Claims  - higher validity</v>
      </c>
      <c r="G1107" s="111" t="str">
        <f t="shared" si="53"/>
        <v>More than 100 Claims  - higher validity</v>
      </c>
      <c r="H1107" s="28" t="s">
        <v>4259</v>
      </c>
      <c r="I1107" s="28">
        <v>44481</v>
      </c>
      <c r="J1107" s="28" t="s">
        <v>1891</v>
      </c>
      <c r="K1107" s="28" t="s">
        <v>46</v>
      </c>
      <c r="L1107" s="28">
        <v>3</v>
      </c>
      <c r="M1107" s="31">
        <v>5476</v>
      </c>
      <c r="N1107" s="32">
        <v>5.7</v>
      </c>
      <c r="O1107" s="32">
        <v>1.9</v>
      </c>
      <c r="P1107" s="47">
        <v>3.09</v>
      </c>
      <c r="Q1107" s="33">
        <v>204.07</v>
      </c>
      <c r="R1107" s="31">
        <v>270</v>
      </c>
      <c r="S1107" s="32">
        <v>2.9</v>
      </c>
      <c r="T1107" s="32">
        <v>2.1</v>
      </c>
      <c r="U1107" s="47">
        <v>1.36</v>
      </c>
      <c r="V1107" s="34">
        <v>8391</v>
      </c>
      <c r="W1107" s="32">
        <v>8.6999999999999993</v>
      </c>
      <c r="X1107" s="32">
        <v>4</v>
      </c>
      <c r="Y1107" s="44">
        <v>2.17</v>
      </c>
      <c r="Z1107" s="13"/>
    </row>
    <row r="1108" spans="1:26" ht="14.1" customHeight="1" x14ac:dyDescent="0.35">
      <c r="A1108" s="29" t="s">
        <v>4260</v>
      </c>
      <c r="B1108" s="28" t="s">
        <v>3972</v>
      </c>
      <c r="C1108" s="28" t="s">
        <v>3973</v>
      </c>
      <c r="D1108" s="36" t="s">
        <v>4261</v>
      </c>
      <c r="E1108" s="111" t="str">
        <f t="shared" si="51"/>
        <v>Less than 100 Claims - lower validity</v>
      </c>
      <c r="F1108" s="111" t="str">
        <f t="shared" si="52"/>
        <v>Less than 100 Claims - lower validity</v>
      </c>
      <c r="G1108" s="111" t="str">
        <f t="shared" si="53"/>
        <v>More than 100 Claims  - higher validity</v>
      </c>
      <c r="H1108" s="28" t="s">
        <v>4262</v>
      </c>
      <c r="I1108" s="28">
        <v>45219</v>
      </c>
      <c r="J1108" s="28" t="s">
        <v>79</v>
      </c>
      <c r="K1108" s="28" t="s">
        <v>46</v>
      </c>
      <c r="L1108" s="28">
        <v>5</v>
      </c>
      <c r="M1108" s="31">
        <v>210</v>
      </c>
      <c r="N1108" s="32">
        <v>0.3</v>
      </c>
      <c r="O1108" s="32">
        <v>0.1</v>
      </c>
      <c r="P1108" s="47">
        <v>3.38</v>
      </c>
      <c r="Q1108" s="33">
        <v>234.13</v>
      </c>
      <c r="R1108" s="31">
        <v>22</v>
      </c>
      <c r="S1108" s="32">
        <v>0.5</v>
      </c>
      <c r="T1108" s="32">
        <v>0.3</v>
      </c>
      <c r="U1108" s="47">
        <v>1.6</v>
      </c>
      <c r="V1108" s="34">
        <v>11801</v>
      </c>
      <c r="W1108" s="32">
        <v>0.8</v>
      </c>
      <c r="X1108" s="32">
        <v>0.4</v>
      </c>
      <c r="Y1108" s="44">
        <v>1.98</v>
      </c>
      <c r="Z1108" s="13"/>
    </row>
    <row r="1109" spans="1:26" ht="29.1" customHeight="1" x14ac:dyDescent="0.35">
      <c r="A1109" s="29" t="s">
        <v>4263</v>
      </c>
      <c r="B1109" s="28" t="s">
        <v>4266</v>
      </c>
      <c r="C1109" s="28" t="s">
        <v>3973</v>
      </c>
      <c r="D1109" s="36" t="s">
        <v>4264</v>
      </c>
      <c r="E1109" s="111" t="str">
        <f t="shared" si="51"/>
        <v>Less than 100 Claims - lower validity</v>
      </c>
      <c r="F1109" s="111" t="str">
        <f t="shared" si="52"/>
        <v>Less than 100 Claims - lower validity</v>
      </c>
      <c r="G1109" s="111" t="str">
        <f t="shared" si="53"/>
        <v>Less than 100 Claims - lower validity</v>
      </c>
      <c r="H1109" s="35" t="s">
        <v>4265</v>
      </c>
      <c r="I1109" s="28">
        <v>43113</v>
      </c>
      <c r="J1109" s="28" t="s">
        <v>79</v>
      </c>
      <c r="K1109" s="28" t="s">
        <v>46</v>
      </c>
      <c r="L1109" s="28">
        <v>2</v>
      </c>
      <c r="M1109" s="31">
        <v>28</v>
      </c>
      <c r="N1109" s="32">
        <v>0</v>
      </c>
      <c r="O1109" s="32">
        <v>0</v>
      </c>
      <c r="P1109" s="47">
        <v>5.09</v>
      </c>
      <c r="Q1109" s="33">
        <v>365.36</v>
      </c>
      <c r="R1109" s="31" t="s">
        <v>8</v>
      </c>
      <c r="S1109" s="31" t="s">
        <v>8</v>
      </c>
      <c r="T1109" s="31" t="s">
        <v>8</v>
      </c>
      <c r="U1109" s="47"/>
      <c r="V1109" s="34" t="s">
        <v>8</v>
      </c>
      <c r="W1109" s="31" t="s">
        <v>8</v>
      </c>
      <c r="X1109" s="31" t="s">
        <v>8</v>
      </c>
      <c r="Y1109" s="44"/>
      <c r="Z1109" s="13"/>
    </row>
    <row r="1110" spans="1:26" ht="29.1" customHeight="1" x14ac:dyDescent="0.35">
      <c r="A1110" s="29" t="s">
        <v>4267</v>
      </c>
      <c r="B1110" s="28" t="s">
        <v>4269</v>
      </c>
      <c r="C1110" s="28" t="s">
        <v>3973</v>
      </c>
      <c r="D1110" s="30" t="s">
        <v>85</v>
      </c>
      <c r="E1110" s="111" t="str">
        <f t="shared" si="51"/>
        <v>Less than 100 Claims - lower validity</v>
      </c>
      <c r="F1110" s="111" t="str">
        <f t="shared" si="52"/>
        <v>Less than 100 Claims - lower validity</v>
      </c>
      <c r="G1110" s="111" t="str">
        <f t="shared" si="53"/>
        <v>More than 100 Claims  - higher validity</v>
      </c>
      <c r="H1110" s="28" t="s">
        <v>4268</v>
      </c>
      <c r="I1110" s="28">
        <v>44053</v>
      </c>
      <c r="J1110" s="28" t="s">
        <v>1891</v>
      </c>
      <c r="K1110" s="28" t="s">
        <v>46</v>
      </c>
      <c r="L1110" s="28">
        <v>4</v>
      </c>
      <c r="M1110" s="31">
        <v>568</v>
      </c>
      <c r="N1110" s="32">
        <v>0.8</v>
      </c>
      <c r="O1110" s="32">
        <v>0.2</v>
      </c>
      <c r="P1110" s="47">
        <v>3.65</v>
      </c>
      <c r="Q1110" s="33">
        <v>249.93</v>
      </c>
      <c r="R1110" s="31">
        <v>24</v>
      </c>
      <c r="S1110" s="32">
        <v>0.3</v>
      </c>
      <c r="T1110" s="32">
        <v>0.2</v>
      </c>
      <c r="U1110" s="47">
        <v>1.42</v>
      </c>
      <c r="V1110" s="34">
        <v>8916</v>
      </c>
      <c r="W1110" s="32">
        <v>1.1000000000000001</v>
      </c>
      <c r="X1110" s="32">
        <v>0.4</v>
      </c>
      <c r="Y1110" s="44">
        <v>2.59</v>
      </c>
      <c r="Z1110" s="13"/>
    </row>
    <row r="1111" spans="1:26" ht="29.1" customHeight="1" x14ac:dyDescent="0.35">
      <c r="A1111" s="29" t="s">
        <v>4270</v>
      </c>
      <c r="B1111" s="28" t="s">
        <v>2879</v>
      </c>
      <c r="C1111" s="28" t="s">
        <v>3973</v>
      </c>
      <c r="D1111" s="30" t="s">
        <v>4271</v>
      </c>
      <c r="E1111" s="111" t="str">
        <f t="shared" si="51"/>
        <v>Less than 100 Claims - lower validity</v>
      </c>
      <c r="F1111" s="111" t="str">
        <f t="shared" si="52"/>
        <v>Less than 100 Claims - lower validity</v>
      </c>
      <c r="G1111" s="111" t="str">
        <f t="shared" si="53"/>
        <v>More than 100 Claims  - higher validity</v>
      </c>
      <c r="H1111" s="35" t="s">
        <v>4272</v>
      </c>
      <c r="I1111" s="28">
        <v>45373</v>
      </c>
      <c r="J1111" s="28" t="s">
        <v>4074</v>
      </c>
      <c r="K1111" s="28" t="s">
        <v>46</v>
      </c>
      <c r="L1111" s="28">
        <v>3</v>
      </c>
      <c r="M1111" s="31">
        <v>267</v>
      </c>
      <c r="N1111" s="32">
        <v>0.3</v>
      </c>
      <c r="O1111" s="32">
        <v>0.1</v>
      </c>
      <c r="P1111" s="47">
        <v>3.82</v>
      </c>
      <c r="Q1111" s="33">
        <v>258.24</v>
      </c>
      <c r="R1111" s="31">
        <v>14</v>
      </c>
      <c r="S1111" s="32">
        <v>0.1</v>
      </c>
      <c r="T1111" s="32">
        <v>0.1</v>
      </c>
      <c r="U1111" s="47">
        <v>1.64</v>
      </c>
      <c r="V1111" s="34">
        <v>9784</v>
      </c>
      <c r="W1111" s="32">
        <v>0.5</v>
      </c>
      <c r="X1111" s="32">
        <v>0.2</v>
      </c>
      <c r="Y1111" s="44">
        <v>2.71</v>
      </c>
      <c r="Z1111" s="13"/>
    </row>
    <row r="1112" spans="1:26" ht="29.1" customHeight="1" x14ac:dyDescent="0.35">
      <c r="A1112" s="29" t="s">
        <v>4273</v>
      </c>
      <c r="B1112" s="28" t="s">
        <v>3917</v>
      </c>
      <c r="C1112" s="28" t="s">
        <v>3973</v>
      </c>
      <c r="D1112" s="30" t="s">
        <v>4274</v>
      </c>
      <c r="E1112" s="111" t="str">
        <f t="shared" si="51"/>
        <v>Less than 100 Claims - lower validity</v>
      </c>
      <c r="F1112" s="111" t="str">
        <f t="shared" si="52"/>
        <v>Less than 100 Claims - lower validity</v>
      </c>
      <c r="G1112" s="111" t="str">
        <f t="shared" si="53"/>
        <v>More than 100 Claims  - higher validity</v>
      </c>
      <c r="H1112" s="35" t="s">
        <v>4275</v>
      </c>
      <c r="I1112" s="28">
        <v>45177</v>
      </c>
      <c r="J1112" s="35" t="s">
        <v>3318</v>
      </c>
      <c r="K1112" s="28" t="s">
        <v>46</v>
      </c>
      <c r="L1112" s="28">
        <v>3</v>
      </c>
      <c r="M1112" s="31">
        <v>130</v>
      </c>
      <c r="N1112" s="32">
        <v>0.2</v>
      </c>
      <c r="O1112" s="32">
        <v>0</v>
      </c>
      <c r="P1112" s="47">
        <v>4</v>
      </c>
      <c r="Q1112" s="33">
        <v>274.64999999999998</v>
      </c>
      <c r="R1112" s="31" t="s">
        <v>8</v>
      </c>
      <c r="S1112" s="31" t="s">
        <v>8</v>
      </c>
      <c r="T1112" s="31" t="s">
        <v>8</v>
      </c>
      <c r="U1112" s="47"/>
      <c r="V1112" s="34" t="s">
        <v>8</v>
      </c>
      <c r="W1112" s="31" t="s">
        <v>8</v>
      </c>
      <c r="X1112" s="31" t="s">
        <v>8</v>
      </c>
      <c r="Y1112" s="44"/>
      <c r="Z1112" s="13"/>
    </row>
    <row r="1113" spans="1:26" ht="29.1" customHeight="1" x14ac:dyDescent="0.35">
      <c r="A1113" s="29" t="s">
        <v>4276</v>
      </c>
      <c r="B1113" s="28" t="s">
        <v>3972</v>
      </c>
      <c r="C1113" s="28" t="s">
        <v>3973</v>
      </c>
      <c r="D1113" s="36" t="s">
        <v>4277</v>
      </c>
      <c r="E1113" s="111" t="str">
        <f t="shared" si="51"/>
        <v>Less than 100 Claims - lower validity</v>
      </c>
      <c r="F1113" s="111" t="str">
        <f t="shared" si="52"/>
        <v>Less than 100 Claims - lower validity</v>
      </c>
      <c r="G1113" s="111" t="str">
        <f t="shared" si="53"/>
        <v>More than 100 Claims  - higher validity</v>
      </c>
      <c r="H1113" s="35" t="s">
        <v>4278</v>
      </c>
      <c r="I1113" s="28">
        <v>45242</v>
      </c>
      <c r="J1113" s="28" t="s">
        <v>79</v>
      </c>
      <c r="K1113" s="28" t="s">
        <v>46</v>
      </c>
      <c r="L1113" s="28">
        <v>4</v>
      </c>
      <c r="M1113" s="31">
        <v>434</v>
      </c>
      <c r="N1113" s="32">
        <v>0.6</v>
      </c>
      <c r="O1113" s="32">
        <v>0.2</v>
      </c>
      <c r="P1113" s="47">
        <v>2.88</v>
      </c>
      <c r="Q1113" s="33">
        <v>201.99</v>
      </c>
      <c r="R1113" s="31">
        <v>25</v>
      </c>
      <c r="S1113" s="32">
        <v>0.6</v>
      </c>
      <c r="T1113" s="32">
        <v>0.3</v>
      </c>
      <c r="U1113" s="47">
        <v>1.8</v>
      </c>
      <c r="V1113" s="34">
        <v>11385</v>
      </c>
      <c r="W1113" s="32">
        <v>1.2</v>
      </c>
      <c r="X1113" s="32">
        <v>0.5</v>
      </c>
      <c r="Y1113" s="44">
        <v>2.2000000000000002</v>
      </c>
      <c r="Z1113" s="13"/>
    </row>
    <row r="1114" spans="1:26" ht="29.1" customHeight="1" x14ac:dyDescent="0.35">
      <c r="A1114" s="29" t="s">
        <v>4279</v>
      </c>
      <c r="B1114" s="28" t="s">
        <v>4044</v>
      </c>
      <c r="C1114" s="28" t="s">
        <v>3973</v>
      </c>
      <c r="D1114" s="36" t="s">
        <v>4280</v>
      </c>
      <c r="E1114" s="111" t="str">
        <f t="shared" si="51"/>
        <v>More than 100 Claims  - higher validity</v>
      </c>
      <c r="F1114" s="111" t="str">
        <f t="shared" si="52"/>
        <v>More than 100 Claims  - higher validity</v>
      </c>
      <c r="G1114" s="111" t="str">
        <f t="shared" si="53"/>
        <v>More than 100 Claims  - higher validity</v>
      </c>
      <c r="H1114" s="28" t="s">
        <v>4281</v>
      </c>
      <c r="I1114" s="28">
        <v>44195</v>
      </c>
      <c r="J1114" s="35" t="s">
        <v>570</v>
      </c>
      <c r="K1114" s="28" t="s">
        <v>46</v>
      </c>
      <c r="L1114" s="28">
        <v>5</v>
      </c>
      <c r="M1114" s="31">
        <v>9531</v>
      </c>
      <c r="N1114" s="32">
        <v>13</v>
      </c>
      <c r="O1114" s="32">
        <v>3.5</v>
      </c>
      <c r="P1114" s="47">
        <v>3.74</v>
      </c>
      <c r="Q1114" s="33">
        <v>258.85000000000002</v>
      </c>
      <c r="R1114" s="31">
        <v>330</v>
      </c>
      <c r="S1114" s="32">
        <v>13.8</v>
      </c>
      <c r="T1114" s="32">
        <v>7.7</v>
      </c>
      <c r="U1114" s="47">
        <v>1.8</v>
      </c>
      <c r="V1114" s="34">
        <v>13894</v>
      </c>
      <c r="W1114" s="32">
        <v>26.8</v>
      </c>
      <c r="X1114" s="32">
        <v>11.1</v>
      </c>
      <c r="Y1114" s="44">
        <v>2.41</v>
      </c>
      <c r="Z1114" s="13"/>
    </row>
    <row r="1115" spans="1:26" ht="29.1" customHeight="1" x14ac:dyDescent="0.35">
      <c r="A1115" s="29" t="s">
        <v>4282</v>
      </c>
      <c r="B1115" s="28" t="s">
        <v>1183</v>
      </c>
      <c r="C1115" s="28" t="s">
        <v>3973</v>
      </c>
      <c r="D1115" s="30" t="s">
        <v>4283</v>
      </c>
      <c r="E1115" s="111" t="str">
        <f t="shared" si="51"/>
        <v>Less than 100 Claims - lower validity</v>
      </c>
      <c r="F1115" s="111" t="str">
        <f t="shared" si="52"/>
        <v>Less than 100 Claims - lower validity</v>
      </c>
      <c r="G1115" s="111" t="str">
        <f t="shared" si="53"/>
        <v>More than 100 Claims  - higher validity</v>
      </c>
      <c r="H1115" s="35" t="s">
        <v>4284</v>
      </c>
      <c r="I1115" s="28">
        <v>44460</v>
      </c>
      <c r="J1115" s="28" t="s">
        <v>79</v>
      </c>
      <c r="K1115" s="28" t="s">
        <v>46</v>
      </c>
      <c r="L1115" s="28">
        <v>2</v>
      </c>
      <c r="M1115" s="31">
        <v>1118</v>
      </c>
      <c r="N1115" s="32">
        <v>1.3</v>
      </c>
      <c r="O1115" s="32">
        <v>0.3</v>
      </c>
      <c r="P1115" s="47">
        <v>3.76</v>
      </c>
      <c r="Q1115" s="33">
        <v>243.34</v>
      </c>
      <c r="R1115" s="31">
        <v>23</v>
      </c>
      <c r="S1115" s="32">
        <v>0.2</v>
      </c>
      <c r="T1115" s="32">
        <v>0.1</v>
      </c>
      <c r="U1115" s="47">
        <v>1.27</v>
      </c>
      <c r="V1115" s="34">
        <v>7228</v>
      </c>
      <c r="W1115" s="32">
        <v>1.5</v>
      </c>
      <c r="X1115" s="32">
        <v>0.5</v>
      </c>
      <c r="Y1115" s="44">
        <v>3.02</v>
      </c>
      <c r="Z1115" s="13"/>
    </row>
    <row r="1116" spans="1:26" ht="29.1" customHeight="1" x14ac:dyDescent="0.35">
      <c r="A1116" s="29" t="s">
        <v>4285</v>
      </c>
      <c r="B1116" s="28" t="s">
        <v>4288</v>
      </c>
      <c r="C1116" s="28" t="s">
        <v>3973</v>
      </c>
      <c r="D1116" s="30" t="s">
        <v>4286</v>
      </c>
      <c r="E1116" s="111" t="str">
        <f t="shared" si="51"/>
        <v>Less than 100 Claims - lower validity</v>
      </c>
      <c r="F1116" s="111" t="str">
        <f t="shared" si="52"/>
        <v>Less than 100 Claims - lower validity</v>
      </c>
      <c r="G1116" s="111" t="str">
        <f t="shared" si="53"/>
        <v>More than 100 Claims  - higher validity</v>
      </c>
      <c r="H1116" s="28" t="s">
        <v>4287</v>
      </c>
      <c r="I1116" s="28">
        <v>44024</v>
      </c>
      <c r="J1116" s="28" t="s">
        <v>4058</v>
      </c>
      <c r="K1116" s="28" t="s">
        <v>46</v>
      </c>
      <c r="L1116" s="28">
        <v>4</v>
      </c>
      <c r="M1116" s="31">
        <v>184</v>
      </c>
      <c r="N1116" s="32">
        <v>0.2</v>
      </c>
      <c r="O1116" s="32">
        <v>0.1</v>
      </c>
      <c r="P1116" s="47">
        <v>3.08</v>
      </c>
      <c r="Q1116" s="33">
        <v>215.4</v>
      </c>
      <c r="R1116" s="31">
        <v>11</v>
      </c>
      <c r="S1116" s="32">
        <v>0.1</v>
      </c>
      <c r="T1116" s="32">
        <v>0.1</v>
      </c>
      <c r="U1116" s="47">
        <v>1.06</v>
      </c>
      <c r="V1116" s="34">
        <v>6320</v>
      </c>
      <c r="W1116" s="32">
        <v>0.3</v>
      </c>
      <c r="X1116" s="32">
        <v>0.1</v>
      </c>
      <c r="Y1116" s="44">
        <v>2.16</v>
      </c>
      <c r="Z1116" s="13"/>
    </row>
    <row r="1117" spans="1:26" ht="43.15" customHeight="1" x14ac:dyDescent="0.35">
      <c r="A1117" s="29" t="s">
        <v>4289</v>
      </c>
      <c r="B1117" s="28" t="s">
        <v>4292</v>
      </c>
      <c r="C1117" s="28" t="s">
        <v>3973</v>
      </c>
      <c r="D1117" s="30" t="s">
        <v>4290</v>
      </c>
      <c r="E1117" s="111" t="str">
        <f t="shared" si="51"/>
        <v>Less than 100 Claims - lower validity</v>
      </c>
      <c r="F1117" s="111" t="str">
        <f t="shared" si="52"/>
        <v>Less than 100 Claims - lower validity</v>
      </c>
      <c r="G1117" s="111" t="str">
        <f t="shared" si="53"/>
        <v>Less than 100 Claims - lower validity</v>
      </c>
      <c r="H1117" s="35" t="s">
        <v>4291</v>
      </c>
      <c r="I1117" s="28">
        <v>44281</v>
      </c>
      <c r="J1117" s="28" t="s">
        <v>79</v>
      </c>
      <c r="K1117" s="28" t="s">
        <v>46</v>
      </c>
      <c r="L1117" s="28" t="s">
        <v>140</v>
      </c>
      <c r="M1117" s="31">
        <v>32</v>
      </c>
      <c r="N1117" s="32">
        <v>0</v>
      </c>
      <c r="O1117" s="32">
        <v>0</v>
      </c>
      <c r="P1117" s="47">
        <v>2.46</v>
      </c>
      <c r="Q1117" s="33">
        <v>146.15</v>
      </c>
      <c r="R1117" s="31" t="s">
        <v>8</v>
      </c>
      <c r="S1117" s="31" t="s">
        <v>8</v>
      </c>
      <c r="T1117" s="31" t="s">
        <v>8</v>
      </c>
      <c r="U1117" s="47"/>
      <c r="V1117" s="34" t="s">
        <v>8</v>
      </c>
      <c r="W1117" s="31" t="s">
        <v>8</v>
      </c>
      <c r="X1117" s="31" t="s">
        <v>8</v>
      </c>
      <c r="Y1117" s="44"/>
      <c r="Z1117" s="13"/>
    </row>
    <row r="1118" spans="1:26" ht="14.1" customHeight="1" x14ac:dyDescent="0.35">
      <c r="A1118" s="29" t="s">
        <v>4293</v>
      </c>
      <c r="B1118" s="28" t="s">
        <v>4296</v>
      </c>
      <c r="C1118" s="28" t="s">
        <v>3973</v>
      </c>
      <c r="D1118" s="36" t="s">
        <v>4294</v>
      </c>
      <c r="E1118" s="111" t="str">
        <f t="shared" si="51"/>
        <v>Less than 100 Claims - lower validity</v>
      </c>
      <c r="F1118" s="111" t="str">
        <f t="shared" si="52"/>
        <v>Less than 100 Claims - lower validity</v>
      </c>
      <c r="G1118" s="111" t="str">
        <f t="shared" si="53"/>
        <v>Less than 100 Claims - lower validity</v>
      </c>
      <c r="H1118" s="28" t="s">
        <v>4295</v>
      </c>
      <c r="I1118" s="28">
        <v>43311</v>
      </c>
      <c r="J1118" s="28" t="s">
        <v>79</v>
      </c>
      <c r="K1118" s="28" t="s">
        <v>46</v>
      </c>
      <c r="L1118" s="28">
        <v>3</v>
      </c>
      <c r="M1118" s="31">
        <v>66</v>
      </c>
      <c r="N1118" s="32">
        <v>0.1</v>
      </c>
      <c r="O1118" s="32">
        <v>0</v>
      </c>
      <c r="P1118" s="47">
        <v>3.73</v>
      </c>
      <c r="Q1118" s="33">
        <v>275.33999999999997</v>
      </c>
      <c r="R1118" s="31" t="s">
        <v>8</v>
      </c>
      <c r="S1118" s="31" t="s">
        <v>8</v>
      </c>
      <c r="T1118" s="31" t="s">
        <v>8</v>
      </c>
      <c r="U1118" s="47"/>
      <c r="V1118" s="34" t="s">
        <v>8</v>
      </c>
      <c r="W1118" s="31" t="s">
        <v>8</v>
      </c>
      <c r="X1118" s="31" t="s">
        <v>8</v>
      </c>
      <c r="Y1118" s="44"/>
      <c r="Z1118" s="13"/>
    </row>
    <row r="1119" spans="1:26" ht="29.1" customHeight="1" x14ac:dyDescent="0.35">
      <c r="A1119" s="29" t="s">
        <v>4297</v>
      </c>
      <c r="B1119" s="28" t="s">
        <v>4299</v>
      </c>
      <c r="C1119" s="28" t="s">
        <v>3973</v>
      </c>
      <c r="D1119" s="30" t="s">
        <v>686</v>
      </c>
      <c r="E1119" s="111" t="str">
        <f t="shared" si="51"/>
        <v>Less than 100 Claims - lower validity</v>
      </c>
      <c r="F1119" s="111" t="str">
        <f t="shared" si="52"/>
        <v>Less than 100 Claims - lower validity</v>
      </c>
      <c r="G1119" s="111" t="str">
        <f t="shared" si="53"/>
        <v>Less than 100 Claims - lower validity</v>
      </c>
      <c r="H1119" s="35" t="s">
        <v>4298</v>
      </c>
      <c r="I1119" s="28">
        <v>43015</v>
      </c>
      <c r="J1119" s="28" t="s">
        <v>3981</v>
      </c>
      <c r="K1119" s="28" t="s">
        <v>46</v>
      </c>
      <c r="L1119" s="28">
        <v>4</v>
      </c>
      <c r="M1119" s="31">
        <v>62</v>
      </c>
      <c r="N1119" s="32">
        <v>0.1</v>
      </c>
      <c r="O1119" s="32">
        <v>0</v>
      </c>
      <c r="P1119" s="47">
        <v>4.67</v>
      </c>
      <c r="Q1119" s="33">
        <v>333.39</v>
      </c>
      <c r="R1119" s="31" t="s">
        <v>8</v>
      </c>
      <c r="S1119" s="31" t="s">
        <v>8</v>
      </c>
      <c r="T1119" s="31" t="s">
        <v>8</v>
      </c>
      <c r="U1119" s="47"/>
      <c r="V1119" s="34" t="s">
        <v>8</v>
      </c>
      <c r="W1119" s="31" t="s">
        <v>8</v>
      </c>
      <c r="X1119" s="31" t="s">
        <v>8</v>
      </c>
      <c r="Y1119" s="44"/>
      <c r="Z1119" s="13"/>
    </row>
    <row r="1120" spans="1:26" ht="43.15" customHeight="1" x14ac:dyDescent="0.35">
      <c r="A1120" s="29" t="s">
        <v>4300</v>
      </c>
      <c r="B1120" s="28" t="s">
        <v>4303</v>
      </c>
      <c r="C1120" s="28" t="s">
        <v>3973</v>
      </c>
      <c r="D1120" s="30" t="s">
        <v>4301</v>
      </c>
      <c r="E1120" s="111" t="str">
        <f t="shared" si="51"/>
        <v>Less than 100 Claims - lower validity</v>
      </c>
      <c r="F1120" s="111" t="str">
        <f t="shared" si="52"/>
        <v>Less than 100 Claims - lower validity</v>
      </c>
      <c r="G1120" s="111" t="str">
        <f t="shared" si="53"/>
        <v>Less than 100 Claims - lower validity</v>
      </c>
      <c r="H1120" s="28" t="s">
        <v>4302</v>
      </c>
      <c r="I1120" s="28">
        <v>43952</v>
      </c>
      <c r="J1120" s="35" t="s">
        <v>51</v>
      </c>
      <c r="K1120" s="28" t="s">
        <v>46</v>
      </c>
      <c r="L1120" s="28">
        <v>4</v>
      </c>
      <c r="M1120" s="31">
        <v>47</v>
      </c>
      <c r="N1120" s="32">
        <v>0</v>
      </c>
      <c r="O1120" s="32">
        <v>0</v>
      </c>
      <c r="P1120" s="47">
        <v>3.78</v>
      </c>
      <c r="Q1120" s="33">
        <v>240.89</v>
      </c>
      <c r="R1120" s="31" t="s">
        <v>8</v>
      </c>
      <c r="S1120" s="31" t="s">
        <v>8</v>
      </c>
      <c r="T1120" s="31" t="s">
        <v>8</v>
      </c>
      <c r="U1120" s="47"/>
      <c r="V1120" s="34" t="s">
        <v>8</v>
      </c>
      <c r="W1120" s="31" t="s">
        <v>8</v>
      </c>
      <c r="X1120" s="31" t="s">
        <v>8</v>
      </c>
      <c r="Y1120" s="44"/>
      <c r="Z1120" s="13"/>
    </row>
    <row r="1121" spans="1:26" ht="29.1" customHeight="1" x14ac:dyDescent="0.35">
      <c r="A1121" s="29" t="s">
        <v>4304</v>
      </c>
      <c r="B1121" s="28" t="s">
        <v>94</v>
      </c>
      <c r="C1121" s="28" t="s">
        <v>3973</v>
      </c>
      <c r="D1121" s="36" t="s">
        <v>4305</v>
      </c>
      <c r="E1121" s="111" t="str">
        <f t="shared" si="51"/>
        <v>Less than 100 Claims - lower validity</v>
      </c>
      <c r="F1121" s="111" t="str">
        <f t="shared" si="52"/>
        <v>Less than 100 Claims - lower validity</v>
      </c>
      <c r="G1121" s="111" t="str">
        <f t="shared" si="53"/>
        <v>Less than 100 Claims - lower validity</v>
      </c>
      <c r="H1121" s="35" t="s">
        <v>4306</v>
      </c>
      <c r="I1121" s="28">
        <v>44107</v>
      </c>
      <c r="J1121" s="28" t="s">
        <v>79</v>
      </c>
      <c r="K1121" s="28" t="s">
        <v>46</v>
      </c>
      <c r="L1121" s="28" t="s">
        <v>140</v>
      </c>
      <c r="M1121" s="31">
        <v>27</v>
      </c>
      <c r="N1121" s="32">
        <v>0</v>
      </c>
      <c r="O1121" s="32">
        <v>0</v>
      </c>
      <c r="P1121" s="47">
        <v>2.78</v>
      </c>
      <c r="Q1121" s="33">
        <v>194.58</v>
      </c>
      <c r="R1121" s="31" t="s">
        <v>8</v>
      </c>
      <c r="S1121" s="31" t="s">
        <v>8</v>
      </c>
      <c r="T1121" s="31" t="s">
        <v>8</v>
      </c>
      <c r="U1121" s="47"/>
      <c r="V1121" s="34" t="s">
        <v>8</v>
      </c>
      <c r="W1121" s="31" t="s">
        <v>8</v>
      </c>
      <c r="X1121" s="31" t="s">
        <v>8</v>
      </c>
      <c r="Y1121" s="44"/>
      <c r="Z1121" s="13"/>
    </row>
    <row r="1122" spans="1:26" ht="29.1" customHeight="1" x14ac:dyDescent="0.35">
      <c r="A1122" s="29" t="s">
        <v>4307</v>
      </c>
      <c r="B1122" s="28" t="s">
        <v>3643</v>
      </c>
      <c r="C1122" s="28" t="s">
        <v>3973</v>
      </c>
      <c r="D1122" s="30" t="s">
        <v>4308</v>
      </c>
      <c r="E1122" s="111" t="str">
        <f t="shared" si="51"/>
        <v>Less than 100 Claims - lower validity</v>
      </c>
      <c r="F1122" s="111" t="str">
        <f t="shared" si="52"/>
        <v>Less than 100 Claims - lower validity</v>
      </c>
      <c r="G1122" s="111" t="str">
        <f t="shared" si="53"/>
        <v>Less than 100 Claims - lower validity</v>
      </c>
      <c r="H1122" s="35" t="s">
        <v>4309</v>
      </c>
      <c r="I1122" s="28">
        <v>43055</v>
      </c>
      <c r="J1122" s="28" t="s">
        <v>79</v>
      </c>
      <c r="K1122" s="28" t="s">
        <v>46</v>
      </c>
      <c r="L1122" s="28">
        <v>3</v>
      </c>
      <c r="M1122" s="31">
        <v>51</v>
      </c>
      <c r="N1122" s="32">
        <v>0.1</v>
      </c>
      <c r="O1122" s="32">
        <v>0</v>
      </c>
      <c r="P1122" s="47">
        <v>5.19</v>
      </c>
      <c r="Q1122" s="33">
        <v>372.93</v>
      </c>
      <c r="R1122" s="31" t="s">
        <v>8</v>
      </c>
      <c r="S1122" s="31" t="s">
        <v>8</v>
      </c>
      <c r="T1122" s="31" t="s">
        <v>8</v>
      </c>
      <c r="U1122" s="47"/>
      <c r="V1122" s="34" t="s">
        <v>8</v>
      </c>
      <c r="W1122" s="31" t="s">
        <v>8</v>
      </c>
      <c r="X1122" s="31" t="s">
        <v>8</v>
      </c>
      <c r="Y1122" s="44"/>
      <c r="Z1122" s="13"/>
    </row>
    <row r="1123" spans="1:26" ht="29.1" customHeight="1" x14ac:dyDescent="0.35">
      <c r="A1123" s="29" t="s">
        <v>4310</v>
      </c>
      <c r="B1123" s="35" t="s">
        <v>4313</v>
      </c>
      <c r="C1123" s="28" t="s">
        <v>3973</v>
      </c>
      <c r="D1123" s="36" t="s">
        <v>4311</v>
      </c>
      <c r="E1123" s="111" t="str">
        <f t="shared" si="51"/>
        <v>Less than 100 Claims - lower validity</v>
      </c>
      <c r="F1123" s="111" t="str">
        <f t="shared" si="52"/>
        <v>Less than 100 Claims - lower validity</v>
      </c>
      <c r="G1123" s="111" t="str">
        <f t="shared" si="53"/>
        <v>More than 100 Claims  - higher validity</v>
      </c>
      <c r="H1123" s="28" t="s">
        <v>4312</v>
      </c>
      <c r="I1123" s="28">
        <v>44124</v>
      </c>
      <c r="J1123" s="35" t="s">
        <v>570</v>
      </c>
      <c r="K1123" s="28" t="s">
        <v>46</v>
      </c>
      <c r="L1123" s="28">
        <v>5</v>
      </c>
      <c r="M1123" s="31">
        <v>525</v>
      </c>
      <c r="N1123" s="32">
        <v>0.7</v>
      </c>
      <c r="O1123" s="32">
        <v>0.2</v>
      </c>
      <c r="P1123" s="47">
        <v>3.05</v>
      </c>
      <c r="Q1123" s="33">
        <v>212.29</v>
      </c>
      <c r="R1123" s="31">
        <v>44</v>
      </c>
      <c r="S1123" s="32">
        <v>0.5</v>
      </c>
      <c r="T1123" s="32">
        <v>0.3</v>
      </c>
      <c r="U1123" s="47">
        <v>1.55</v>
      </c>
      <c r="V1123" s="34">
        <v>9494</v>
      </c>
      <c r="W1123" s="32">
        <v>1.3</v>
      </c>
      <c r="X1123" s="32">
        <v>0.6</v>
      </c>
      <c r="Y1123" s="44">
        <v>2.16</v>
      </c>
      <c r="Z1123" s="13"/>
    </row>
    <row r="1124" spans="1:26" ht="29.1" customHeight="1" x14ac:dyDescent="0.35">
      <c r="A1124" s="29" t="s">
        <v>4314</v>
      </c>
      <c r="B1124" s="28" t="s">
        <v>3972</v>
      </c>
      <c r="C1124" s="28" t="s">
        <v>3973</v>
      </c>
      <c r="D1124" s="30" t="s">
        <v>4315</v>
      </c>
      <c r="E1124" s="111" t="str">
        <f t="shared" si="51"/>
        <v>Less than 100 Claims - lower validity</v>
      </c>
      <c r="F1124" s="111" t="str">
        <f t="shared" si="52"/>
        <v>Less than 100 Claims - lower validity</v>
      </c>
      <c r="G1124" s="111" t="str">
        <f t="shared" si="53"/>
        <v>Less than 100 Claims - lower validity</v>
      </c>
      <c r="H1124" s="35" t="s">
        <v>4316</v>
      </c>
      <c r="I1124" s="28">
        <v>45211</v>
      </c>
      <c r="J1124" s="28" t="s">
        <v>1891</v>
      </c>
      <c r="K1124" s="28" t="s">
        <v>46</v>
      </c>
      <c r="L1124" s="28">
        <v>5</v>
      </c>
      <c r="M1124" s="31">
        <v>29</v>
      </c>
      <c r="N1124" s="32">
        <v>0</v>
      </c>
      <c r="O1124" s="32">
        <v>0</v>
      </c>
      <c r="P1124" s="47">
        <v>2.5099999999999998</v>
      </c>
      <c r="Q1124" s="33">
        <v>176.43</v>
      </c>
      <c r="R1124" s="31" t="s">
        <v>8</v>
      </c>
      <c r="S1124" s="31" t="s">
        <v>8</v>
      </c>
      <c r="T1124" s="31" t="s">
        <v>8</v>
      </c>
      <c r="U1124" s="47"/>
      <c r="V1124" s="34" t="s">
        <v>8</v>
      </c>
      <c r="W1124" s="31" t="s">
        <v>8</v>
      </c>
      <c r="X1124" s="31" t="s">
        <v>8</v>
      </c>
      <c r="Y1124" s="44"/>
      <c r="Z1124" s="13"/>
    </row>
    <row r="1125" spans="1:26" ht="29.1" customHeight="1" x14ac:dyDescent="0.35">
      <c r="A1125" s="29" t="s">
        <v>4317</v>
      </c>
      <c r="B1125" s="28" t="s">
        <v>3657</v>
      </c>
      <c r="C1125" s="28" t="s">
        <v>3973</v>
      </c>
      <c r="D1125" s="30" t="s">
        <v>4318</v>
      </c>
      <c r="E1125" s="111" t="str">
        <f t="shared" si="51"/>
        <v>Less than 100 Claims - lower validity</v>
      </c>
      <c r="F1125" s="111" t="str">
        <f t="shared" si="52"/>
        <v>Less than 100 Claims - lower validity</v>
      </c>
      <c r="G1125" s="111" t="str">
        <f t="shared" si="53"/>
        <v>Less than 100 Claims - lower validity</v>
      </c>
      <c r="H1125" s="28" t="s">
        <v>4319</v>
      </c>
      <c r="I1125" s="28">
        <v>45103</v>
      </c>
      <c r="J1125" s="28" t="s">
        <v>1891</v>
      </c>
      <c r="K1125" s="28" t="s">
        <v>46</v>
      </c>
      <c r="L1125" s="28">
        <v>4</v>
      </c>
      <c r="M1125" s="31">
        <v>30</v>
      </c>
      <c r="N1125" s="32">
        <v>0</v>
      </c>
      <c r="O1125" s="32">
        <v>0</v>
      </c>
      <c r="P1125" s="47">
        <v>3.03</v>
      </c>
      <c r="Q1125" s="33">
        <v>199.91</v>
      </c>
      <c r="R1125" s="31" t="s">
        <v>8</v>
      </c>
      <c r="S1125" s="31" t="s">
        <v>8</v>
      </c>
      <c r="T1125" s="31" t="s">
        <v>8</v>
      </c>
      <c r="U1125" s="47"/>
      <c r="V1125" s="34" t="s">
        <v>8</v>
      </c>
      <c r="W1125" s="31" t="s">
        <v>8</v>
      </c>
      <c r="X1125" s="31" t="s">
        <v>8</v>
      </c>
      <c r="Y1125" s="44"/>
      <c r="Z1125" s="13"/>
    </row>
    <row r="1126" spans="1:26" ht="29.1" customHeight="1" x14ac:dyDescent="0.35">
      <c r="A1126" s="29" t="s">
        <v>4320</v>
      </c>
      <c r="B1126" s="28" t="s">
        <v>4323</v>
      </c>
      <c r="C1126" s="28" t="s">
        <v>3973</v>
      </c>
      <c r="D1126" s="30" t="s">
        <v>4321</v>
      </c>
      <c r="E1126" s="111" t="str">
        <f t="shared" si="51"/>
        <v>More than 100 Claims  - higher validity</v>
      </c>
      <c r="F1126" s="111" t="str">
        <f t="shared" si="52"/>
        <v>More than 100 Claims  - higher validity</v>
      </c>
      <c r="G1126" s="111" t="str">
        <f t="shared" si="53"/>
        <v>More than 100 Claims  - higher validity</v>
      </c>
      <c r="H1126" s="28" t="s">
        <v>4322</v>
      </c>
      <c r="I1126" s="28">
        <v>44084</v>
      </c>
      <c r="J1126" s="28" t="s">
        <v>79</v>
      </c>
      <c r="K1126" s="28" t="s">
        <v>46</v>
      </c>
      <c r="L1126" s="28" t="s">
        <v>140</v>
      </c>
      <c r="M1126" s="31">
        <v>168</v>
      </c>
      <c r="N1126" s="32">
        <v>0.7</v>
      </c>
      <c r="O1126" s="32">
        <v>0</v>
      </c>
      <c r="P1126" s="47">
        <v>26.34</v>
      </c>
      <c r="Q1126" s="33">
        <v>1826.52</v>
      </c>
      <c r="R1126" s="31">
        <v>191</v>
      </c>
      <c r="S1126" s="32">
        <v>1.4</v>
      </c>
      <c r="T1126" s="32">
        <v>1</v>
      </c>
      <c r="U1126" s="47">
        <v>1.45</v>
      </c>
      <c r="V1126" s="34">
        <v>9007</v>
      </c>
      <c r="W1126" s="32">
        <v>2.1</v>
      </c>
      <c r="X1126" s="32">
        <v>1</v>
      </c>
      <c r="Y1126" s="44">
        <v>2.0699999999999998</v>
      </c>
      <c r="Z1126" s="13"/>
    </row>
    <row r="1127" spans="1:26" ht="29.1" customHeight="1" x14ac:dyDescent="0.35">
      <c r="A1127" s="29" t="s">
        <v>4324</v>
      </c>
      <c r="B1127" s="28" t="s">
        <v>4143</v>
      </c>
      <c r="C1127" s="28" t="s">
        <v>3973</v>
      </c>
      <c r="D1127" s="30" t="s">
        <v>4325</v>
      </c>
      <c r="E1127" s="111" t="str">
        <f t="shared" si="51"/>
        <v>More than 100 Claims  - higher validity</v>
      </c>
      <c r="F1127" s="111" t="str">
        <f t="shared" si="52"/>
        <v>More than 100 Claims  - higher validity</v>
      </c>
      <c r="G1127" s="111" t="str">
        <f t="shared" si="53"/>
        <v>More than 100 Claims  - higher validity</v>
      </c>
      <c r="H1127" s="28" t="s">
        <v>4326</v>
      </c>
      <c r="I1127" s="28">
        <v>43616</v>
      </c>
      <c r="J1127" s="35" t="s">
        <v>2567</v>
      </c>
      <c r="K1127" s="28" t="s">
        <v>46</v>
      </c>
      <c r="L1127" s="28">
        <v>5</v>
      </c>
      <c r="M1127" s="31">
        <v>3725</v>
      </c>
      <c r="N1127" s="32">
        <v>3.9</v>
      </c>
      <c r="O1127" s="32">
        <v>1.2</v>
      </c>
      <c r="P1127" s="47">
        <v>3.32</v>
      </c>
      <c r="Q1127" s="33">
        <v>226.12</v>
      </c>
      <c r="R1127" s="31">
        <v>117</v>
      </c>
      <c r="S1127" s="32">
        <v>1.5</v>
      </c>
      <c r="T1127" s="32">
        <v>0.8</v>
      </c>
      <c r="U1127" s="47">
        <v>1.85</v>
      </c>
      <c r="V1127" s="34">
        <v>11216</v>
      </c>
      <c r="W1127" s="32">
        <v>5.4</v>
      </c>
      <c r="X1127" s="32">
        <v>2</v>
      </c>
      <c r="Y1127" s="44">
        <v>2.71</v>
      </c>
      <c r="Z1127" s="13"/>
    </row>
    <row r="1128" spans="1:26" ht="29.1" customHeight="1" x14ac:dyDescent="0.35">
      <c r="A1128" s="29" t="s">
        <v>4327</v>
      </c>
      <c r="B1128" s="28" t="s">
        <v>4069</v>
      </c>
      <c r="C1128" s="28" t="s">
        <v>3973</v>
      </c>
      <c r="D1128" s="30" t="s">
        <v>4328</v>
      </c>
      <c r="E1128" s="111" t="str">
        <f t="shared" si="51"/>
        <v>More than 100 Claims  - higher validity</v>
      </c>
      <c r="F1128" s="111" t="str">
        <f t="shared" si="52"/>
        <v>More than 100 Claims  - higher validity</v>
      </c>
      <c r="G1128" s="111" t="str">
        <f t="shared" si="53"/>
        <v>More than 100 Claims  - higher validity</v>
      </c>
      <c r="H1128" s="35" t="s">
        <v>4329</v>
      </c>
      <c r="I1128" s="28">
        <v>43623</v>
      </c>
      <c r="J1128" s="28" t="s">
        <v>1891</v>
      </c>
      <c r="K1128" s="28" t="s">
        <v>46</v>
      </c>
      <c r="L1128" s="28">
        <v>4</v>
      </c>
      <c r="M1128" s="31">
        <v>8695</v>
      </c>
      <c r="N1128" s="32">
        <v>8.4</v>
      </c>
      <c r="O1128" s="32">
        <v>2.9</v>
      </c>
      <c r="P1128" s="47">
        <v>2.85</v>
      </c>
      <c r="Q1128" s="33">
        <v>192.82</v>
      </c>
      <c r="R1128" s="31">
        <v>262</v>
      </c>
      <c r="S1128" s="32">
        <v>6.3</v>
      </c>
      <c r="T1128" s="32">
        <v>2.4</v>
      </c>
      <c r="U1128" s="47">
        <v>2.57</v>
      </c>
      <c r="V1128" s="34">
        <v>15134</v>
      </c>
      <c r="W1128" s="32">
        <v>14.6</v>
      </c>
      <c r="X1128" s="32">
        <v>5.4</v>
      </c>
      <c r="Y1128" s="44">
        <v>2.72</v>
      </c>
      <c r="Z1128" s="13"/>
    </row>
    <row r="1129" spans="1:26" ht="29.1" customHeight="1" x14ac:dyDescent="0.35">
      <c r="A1129" s="29" t="s">
        <v>4330</v>
      </c>
      <c r="B1129" s="28" t="s">
        <v>3988</v>
      </c>
      <c r="C1129" s="28" t="s">
        <v>3973</v>
      </c>
      <c r="D1129" s="30" t="s">
        <v>4331</v>
      </c>
      <c r="E1129" s="111" t="str">
        <f t="shared" si="51"/>
        <v>Less than 100 Claims - lower validity</v>
      </c>
      <c r="F1129" s="111" t="str">
        <f t="shared" si="52"/>
        <v>Less than 100 Claims - lower validity</v>
      </c>
      <c r="G1129" s="111" t="str">
        <f t="shared" si="53"/>
        <v>More than 100 Claims  - higher validity</v>
      </c>
      <c r="H1129" s="35" t="s">
        <v>4332</v>
      </c>
      <c r="I1129" s="28">
        <v>45804</v>
      </c>
      <c r="J1129" s="28" t="s">
        <v>1891</v>
      </c>
      <c r="K1129" s="28" t="s">
        <v>46</v>
      </c>
      <c r="L1129" s="28" t="s">
        <v>140</v>
      </c>
      <c r="M1129" s="31">
        <v>452</v>
      </c>
      <c r="N1129" s="32">
        <v>1</v>
      </c>
      <c r="O1129" s="32">
        <v>0.7</v>
      </c>
      <c r="P1129" s="47">
        <v>1.42</v>
      </c>
      <c r="Q1129" s="33">
        <v>97.53</v>
      </c>
      <c r="R1129" s="31">
        <v>33</v>
      </c>
      <c r="S1129" s="32">
        <v>1.1000000000000001</v>
      </c>
      <c r="T1129" s="32">
        <v>0.5</v>
      </c>
      <c r="U1129" s="47">
        <v>2.29</v>
      </c>
      <c r="V1129" s="34">
        <v>13341</v>
      </c>
      <c r="W1129" s="32">
        <v>2.1</v>
      </c>
      <c r="X1129" s="32">
        <v>1.2</v>
      </c>
      <c r="Y1129" s="44">
        <v>1.76</v>
      </c>
      <c r="Z1129" s="13"/>
    </row>
    <row r="1130" spans="1:26" ht="29.1" customHeight="1" x14ac:dyDescent="0.35">
      <c r="A1130" s="29" t="s">
        <v>4333</v>
      </c>
      <c r="B1130" s="28" t="s">
        <v>4336</v>
      </c>
      <c r="C1130" s="28" t="s">
        <v>3973</v>
      </c>
      <c r="D1130" s="30" t="s">
        <v>4334</v>
      </c>
      <c r="E1130" s="111" t="str">
        <f t="shared" si="51"/>
        <v>Less than 100 Claims - lower validity</v>
      </c>
      <c r="F1130" s="111" t="str">
        <f t="shared" si="52"/>
        <v>Less than 100 Claims - lower validity</v>
      </c>
      <c r="G1130" s="111" t="str">
        <f t="shared" si="53"/>
        <v>More than 100 Claims  - higher validity</v>
      </c>
      <c r="H1130" s="35" t="s">
        <v>4335</v>
      </c>
      <c r="I1130" s="28">
        <v>43512</v>
      </c>
      <c r="J1130" s="28" t="s">
        <v>1891</v>
      </c>
      <c r="K1130" s="28" t="s">
        <v>46</v>
      </c>
      <c r="L1130" s="28">
        <v>5</v>
      </c>
      <c r="M1130" s="31">
        <v>878</v>
      </c>
      <c r="N1130" s="32">
        <v>1.5</v>
      </c>
      <c r="O1130" s="32">
        <v>0.3</v>
      </c>
      <c r="P1130" s="47">
        <v>4.32</v>
      </c>
      <c r="Q1130" s="33">
        <v>284.55</v>
      </c>
      <c r="R1130" s="31">
        <v>25</v>
      </c>
      <c r="S1130" s="32">
        <v>0.4</v>
      </c>
      <c r="T1130" s="32">
        <v>0.2</v>
      </c>
      <c r="U1130" s="47">
        <v>2.4300000000000002</v>
      </c>
      <c r="V1130" s="34">
        <v>13361</v>
      </c>
      <c r="W1130" s="32">
        <v>1.9</v>
      </c>
      <c r="X1130" s="32">
        <v>0.5</v>
      </c>
      <c r="Y1130" s="44">
        <v>3.73</v>
      </c>
      <c r="Z1130" s="13"/>
    </row>
    <row r="1131" spans="1:26" ht="29.1" customHeight="1" x14ac:dyDescent="0.35">
      <c r="A1131" s="29" t="s">
        <v>4337</v>
      </c>
      <c r="B1131" s="28" t="s">
        <v>4073</v>
      </c>
      <c r="C1131" s="28" t="s">
        <v>3973</v>
      </c>
      <c r="D1131" s="30" t="s">
        <v>4338</v>
      </c>
      <c r="E1131" s="111" t="str">
        <f t="shared" si="51"/>
        <v>Less than 100 Claims - lower validity</v>
      </c>
      <c r="F1131" s="111" t="str">
        <f t="shared" si="52"/>
        <v>Less than 100 Claims - lower validity</v>
      </c>
      <c r="G1131" s="111" t="str">
        <f t="shared" si="53"/>
        <v>More than 100 Claims  - higher validity</v>
      </c>
      <c r="H1131" s="28" t="s">
        <v>4339</v>
      </c>
      <c r="I1131" s="28">
        <v>45417</v>
      </c>
      <c r="J1131" s="28" t="s">
        <v>79</v>
      </c>
      <c r="K1131" s="28" t="s">
        <v>46</v>
      </c>
      <c r="L1131" s="28" t="s">
        <v>140</v>
      </c>
      <c r="M1131" s="31">
        <v>101</v>
      </c>
      <c r="N1131" s="32">
        <v>0.1</v>
      </c>
      <c r="O1131" s="32">
        <v>0.1</v>
      </c>
      <c r="P1131" s="47">
        <v>1.29</v>
      </c>
      <c r="Q1131" s="33">
        <v>88.48</v>
      </c>
      <c r="R1131" s="31" t="s">
        <v>8</v>
      </c>
      <c r="S1131" s="31" t="s">
        <v>8</v>
      </c>
      <c r="T1131" s="31" t="s">
        <v>8</v>
      </c>
      <c r="U1131" s="47"/>
      <c r="V1131" s="34" t="s">
        <v>8</v>
      </c>
      <c r="W1131" s="31" t="s">
        <v>8</v>
      </c>
      <c r="X1131" s="31" t="s">
        <v>8</v>
      </c>
      <c r="Y1131" s="44"/>
      <c r="Z1131" s="13"/>
    </row>
    <row r="1132" spans="1:26" ht="29.1" customHeight="1" x14ac:dyDescent="0.35">
      <c r="A1132" s="29" t="s">
        <v>4340</v>
      </c>
      <c r="B1132" s="28" t="s">
        <v>4343</v>
      </c>
      <c r="C1132" s="28" t="s">
        <v>3973</v>
      </c>
      <c r="D1132" s="30" t="s">
        <v>4341</v>
      </c>
      <c r="E1132" s="111" t="str">
        <f t="shared" si="51"/>
        <v>More than 100 Claims  - higher validity</v>
      </c>
      <c r="F1132" s="111" t="str">
        <f t="shared" si="52"/>
        <v>More than 100 Claims  - higher validity</v>
      </c>
      <c r="G1132" s="111" t="str">
        <f t="shared" si="53"/>
        <v>More than 100 Claims  - higher validity</v>
      </c>
      <c r="H1132" s="28" t="s">
        <v>4342</v>
      </c>
      <c r="I1132" s="28">
        <v>44512</v>
      </c>
      <c r="J1132" s="28" t="s">
        <v>1891</v>
      </c>
      <c r="K1132" s="28" t="s">
        <v>46</v>
      </c>
      <c r="L1132" s="28">
        <v>2</v>
      </c>
      <c r="M1132" s="31">
        <v>3420</v>
      </c>
      <c r="N1132" s="32">
        <v>3.6</v>
      </c>
      <c r="O1132" s="32">
        <v>1.1000000000000001</v>
      </c>
      <c r="P1132" s="47">
        <v>3.3</v>
      </c>
      <c r="Q1132" s="33">
        <v>217.14</v>
      </c>
      <c r="R1132" s="31">
        <v>370</v>
      </c>
      <c r="S1132" s="32">
        <v>3.2</v>
      </c>
      <c r="T1132" s="32">
        <v>2.2000000000000002</v>
      </c>
      <c r="U1132" s="47">
        <v>1.45</v>
      </c>
      <c r="V1132" s="34">
        <v>7983</v>
      </c>
      <c r="W1132" s="32">
        <v>6.8</v>
      </c>
      <c r="X1132" s="32">
        <v>3.3</v>
      </c>
      <c r="Y1132" s="44">
        <v>2.0699999999999998</v>
      </c>
      <c r="Z1132" s="13"/>
    </row>
    <row r="1133" spans="1:26" ht="29.1" customHeight="1" x14ac:dyDescent="0.35">
      <c r="A1133" s="29" t="s">
        <v>4344</v>
      </c>
      <c r="B1133" s="28" t="s">
        <v>4347</v>
      </c>
      <c r="C1133" s="28" t="s">
        <v>3973</v>
      </c>
      <c r="D1133" s="30" t="s">
        <v>4345</v>
      </c>
      <c r="E1133" s="111" t="str">
        <f t="shared" si="51"/>
        <v>Less than 100 Claims - lower validity</v>
      </c>
      <c r="F1133" s="111" t="str">
        <f t="shared" si="52"/>
        <v>Less than 100 Claims - lower validity</v>
      </c>
      <c r="G1133" s="111" t="str">
        <f t="shared" si="53"/>
        <v>More than 100 Claims  - higher validity</v>
      </c>
      <c r="H1133" s="35" t="s">
        <v>4346</v>
      </c>
      <c r="I1133" s="28">
        <v>43016</v>
      </c>
      <c r="J1133" s="28" t="s">
        <v>3981</v>
      </c>
      <c r="K1133" s="28" t="s">
        <v>46</v>
      </c>
      <c r="L1133" s="28">
        <v>4</v>
      </c>
      <c r="M1133" s="31">
        <v>116</v>
      </c>
      <c r="N1133" s="32">
        <v>0.2</v>
      </c>
      <c r="O1133" s="32">
        <v>0.1</v>
      </c>
      <c r="P1133" s="47">
        <v>4.24</v>
      </c>
      <c r="Q1133" s="33">
        <v>304.01</v>
      </c>
      <c r="R1133" s="31" t="s">
        <v>8</v>
      </c>
      <c r="S1133" s="31" t="s">
        <v>8</v>
      </c>
      <c r="T1133" s="31" t="s">
        <v>8</v>
      </c>
      <c r="U1133" s="47"/>
      <c r="V1133" s="34" t="s">
        <v>8</v>
      </c>
      <c r="W1133" s="31" t="s">
        <v>8</v>
      </c>
      <c r="X1133" s="31" t="s">
        <v>8</v>
      </c>
      <c r="Y1133" s="44"/>
      <c r="Z1133" s="13"/>
    </row>
    <row r="1134" spans="1:26" ht="29.1" customHeight="1" x14ac:dyDescent="0.35">
      <c r="A1134" s="29" t="s">
        <v>4348</v>
      </c>
      <c r="B1134" s="28" t="s">
        <v>4014</v>
      </c>
      <c r="C1134" s="28" t="s">
        <v>3973</v>
      </c>
      <c r="D1134" s="30" t="s">
        <v>4349</v>
      </c>
      <c r="E1134" s="111" t="str">
        <f t="shared" si="51"/>
        <v>Less than 100 Claims - lower validity</v>
      </c>
      <c r="F1134" s="111" t="str">
        <f t="shared" si="52"/>
        <v>Less than 100 Claims - lower validity</v>
      </c>
      <c r="G1134" s="111" t="str">
        <f t="shared" si="53"/>
        <v>More than 100 Claims  - higher validity</v>
      </c>
      <c r="H1134" s="35" t="s">
        <v>4350</v>
      </c>
      <c r="I1134" s="28">
        <v>44310</v>
      </c>
      <c r="J1134" s="28" t="s">
        <v>79</v>
      </c>
      <c r="K1134" s="28" t="s">
        <v>46</v>
      </c>
      <c r="L1134" s="28" t="s">
        <v>140</v>
      </c>
      <c r="M1134" s="31">
        <v>503</v>
      </c>
      <c r="N1134" s="32">
        <v>0.4</v>
      </c>
      <c r="O1134" s="32">
        <v>0.3</v>
      </c>
      <c r="P1134" s="47">
        <v>1.34</v>
      </c>
      <c r="Q1134" s="33">
        <v>88.35</v>
      </c>
      <c r="R1134" s="31">
        <v>22</v>
      </c>
      <c r="S1134" s="32">
        <v>0.6</v>
      </c>
      <c r="T1134" s="32">
        <v>0.4</v>
      </c>
      <c r="U1134" s="47">
        <v>1.37</v>
      </c>
      <c r="V1134" s="34">
        <v>7726</v>
      </c>
      <c r="W1134" s="32">
        <v>1</v>
      </c>
      <c r="X1134" s="32">
        <v>0.7</v>
      </c>
      <c r="Y1134" s="44">
        <v>1.35</v>
      </c>
      <c r="Z1134" s="13"/>
    </row>
    <row r="1135" spans="1:26" ht="29.1" customHeight="1" x14ac:dyDescent="0.35">
      <c r="A1135" s="29" t="s">
        <v>4351</v>
      </c>
      <c r="B1135" s="28" t="s">
        <v>4098</v>
      </c>
      <c r="C1135" s="28" t="s">
        <v>3973</v>
      </c>
      <c r="D1135" s="30" t="s">
        <v>4352</v>
      </c>
      <c r="E1135" s="111" t="str">
        <f t="shared" si="51"/>
        <v>Less than 100 Claims - lower validity</v>
      </c>
      <c r="F1135" s="111" t="str">
        <f t="shared" si="52"/>
        <v>Less than 100 Claims - lower validity</v>
      </c>
      <c r="G1135" s="111" t="str">
        <f t="shared" si="53"/>
        <v>More than 100 Claims  - higher validity</v>
      </c>
      <c r="H1135" s="28" t="s">
        <v>4353</v>
      </c>
      <c r="I1135" s="28">
        <v>44512</v>
      </c>
      <c r="J1135" s="28" t="s">
        <v>79</v>
      </c>
      <c r="K1135" s="28" t="s">
        <v>46</v>
      </c>
      <c r="L1135" s="28">
        <v>5</v>
      </c>
      <c r="M1135" s="31">
        <v>3274</v>
      </c>
      <c r="N1135" s="32">
        <v>3.5</v>
      </c>
      <c r="O1135" s="32">
        <v>2.1</v>
      </c>
      <c r="P1135" s="47">
        <v>1.64</v>
      </c>
      <c r="Q1135" s="33">
        <v>105.79</v>
      </c>
      <c r="R1135" s="31">
        <v>66</v>
      </c>
      <c r="S1135" s="32">
        <v>1.1000000000000001</v>
      </c>
      <c r="T1135" s="32">
        <v>0.8</v>
      </c>
      <c r="U1135" s="47">
        <v>1.42</v>
      </c>
      <c r="V1135" s="34">
        <v>7581</v>
      </c>
      <c r="W1135" s="32">
        <v>4.5999999999999996</v>
      </c>
      <c r="X1135" s="32">
        <v>2.9</v>
      </c>
      <c r="Y1135" s="44">
        <v>1.58</v>
      </c>
      <c r="Z1135" s="13"/>
    </row>
    <row r="1136" spans="1:26" ht="29.1" customHeight="1" x14ac:dyDescent="0.35">
      <c r="A1136" s="29" t="s">
        <v>4354</v>
      </c>
      <c r="B1136" s="28" t="s">
        <v>4357</v>
      </c>
      <c r="C1136" s="28" t="s">
        <v>3973</v>
      </c>
      <c r="D1136" s="30" t="s">
        <v>4355</v>
      </c>
      <c r="E1136" s="111" t="str">
        <f t="shared" si="51"/>
        <v>Less than 100 Claims - lower validity</v>
      </c>
      <c r="F1136" s="111" t="str">
        <f t="shared" si="52"/>
        <v>Less than 100 Claims - lower validity</v>
      </c>
      <c r="G1136" s="111" t="str">
        <f t="shared" si="53"/>
        <v>More than 100 Claims  - higher validity</v>
      </c>
      <c r="H1136" s="28" t="s">
        <v>4356</v>
      </c>
      <c r="I1136" s="28">
        <v>45069</v>
      </c>
      <c r="J1136" s="28" t="s">
        <v>3977</v>
      </c>
      <c r="K1136" s="28" t="s">
        <v>46</v>
      </c>
      <c r="L1136" s="28">
        <v>4</v>
      </c>
      <c r="M1136" s="31">
        <v>442</v>
      </c>
      <c r="N1136" s="32">
        <v>0.5</v>
      </c>
      <c r="O1136" s="32">
        <v>0.2</v>
      </c>
      <c r="P1136" s="47">
        <v>3.25</v>
      </c>
      <c r="Q1136" s="33">
        <v>228.3</v>
      </c>
      <c r="R1136" s="31">
        <v>12</v>
      </c>
      <c r="S1136" s="32">
        <v>0.2</v>
      </c>
      <c r="T1136" s="32">
        <v>0.1</v>
      </c>
      <c r="U1136" s="47">
        <v>2.02</v>
      </c>
      <c r="V1136" s="34">
        <v>11791</v>
      </c>
      <c r="W1136" s="32">
        <v>0.7</v>
      </c>
      <c r="X1136" s="32">
        <v>0.3</v>
      </c>
      <c r="Y1136" s="44">
        <v>2.78</v>
      </c>
      <c r="Z1136" s="13"/>
    </row>
    <row r="1137" spans="1:26" ht="29.1" customHeight="1" x14ac:dyDescent="0.35">
      <c r="A1137" s="29" t="s">
        <v>4358</v>
      </c>
      <c r="B1137" s="28" t="s">
        <v>280</v>
      </c>
      <c r="C1137" s="28" t="s">
        <v>3973</v>
      </c>
      <c r="D1137" s="30" t="s">
        <v>4359</v>
      </c>
      <c r="E1137" s="111" t="str">
        <f t="shared" si="51"/>
        <v>Less than 100 Claims - lower validity</v>
      </c>
      <c r="F1137" s="111" t="str">
        <f t="shared" si="52"/>
        <v>Less than 100 Claims - lower validity</v>
      </c>
      <c r="G1137" s="111" t="str">
        <f t="shared" si="53"/>
        <v>Less than 100 Claims - lower validity</v>
      </c>
      <c r="H1137" s="35" t="s">
        <v>4360</v>
      </c>
      <c r="I1137" s="28">
        <v>45502</v>
      </c>
      <c r="J1137" s="28" t="s">
        <v>79</v>
      </c>
      <c r="K1137" s="28" t="s">
        <v>46</v>
      </c>
      <c r="L1137" s="28">
        <v>5</v>
      </c>
      <c r="M1137" s="31">
        <v>45</v>
      </c>
      <c r="N1137" s="32">
        <v>0.1</v>
      </c>
      <c r="O1137" s="32">
        <v>0.1</v>
      </c>
      <c r="P1137" s="47">
        <v>0.79</v>
      </c>
      <c r="Q1137" s="33">
        <v>53.35</v>
      </c>
      <c r="R1137" s="31" t="s">
        <v>8</v>
      </c>
      <c r="S1137" s="31" t="s">
        <v>8</v>
      </c>
      <c r="T1137" s="31" t="s">
        <v>8</v>
      </c>
      <c r="U1137" s="47"/>
      <c r="V1137" s="34" t="s">
        <v>8</v>
      </c>
      <c r="W1137" s="31" t="s">
        <v>8</v>
      </c>
      <c r="X1137" s="31" t="s">
        <v>8</v>
      </c>
      <c r="Y1137" s="44"/>
      <c r="Z1137" s="13"/>
    </row>
    <row r="1138" spans="1:26" ht="29.1" customHeight="1" x14ac:dyDescent="0.35">
      <c r="A1138" s="29" t="s">
        <v>4361</v>
      </c>
      <c r="B1138" s="35" t="s">
        <v>4364</v>
      </c>
      <c r="C1138" s="28" t="s">
        <v>3973</v>
      </c>
      <c r="D1138" s="30" t="s">
        <v>4362</v>
      </c>
      <c r="E1138" s="111" t="str">
        <f t="shared" si="51"/>
        <v>Less than 100 Claims - lower validity</v>
      </c>
      <c r="F1138" s="111" t="str">
        <f t="shared" si="52"/>
        <v>Less than 100 Claims - lower validity</v>
      </c>
      <c r="G1138" s="111" t="str">
        <f t="shared" si="53"/>
        <v>Less than 100 Claims - lower validity</v>
      </c>
      <c r="H1138" s="28" t="s">
        <v>4363</v>
      </c>
      <c r="I1138" s="28">
        <v>43110</v>
      </c>
      <c r="J1138" s="28" t="s">
        <v>79</v>
      </c>
      <c r="K1138" s="28" t="s">
        <v>46</v>
      </c>
      <c r="L1138" s="28" t="s">
        <v>140</v>
      </c>
      <c r="M1138" s="31">
        <v>25</v>
      </c>
      <c r="N1138" s="32">
        <v>0</v>
      </c>
      <c r="O1138" s="32">
        <v>0</v>
      </c>
      <c r="P1138" s="47">
        <v>5.23</v>
      </c>
      <c r="Q1138" s="33">
        <v>374.64</v>
      </c>
      <c r="R1138" s="31" t="s">
        <v>8</v>
      </c>
      <c r="S1138" s="31" t="s">
        <v>8</v>
      </c>
      <c r="T1138" s="31" t="s">
        <v>8</v>
      </c>
      <c r="U1138" s="47"/>
      <c r="V1138" s="34" t="s">
        <v>8</v>
      </c>
      <c r="W1138" s="31" t="s">
        <v>8</v>
      </c>
      <c r="X1138" s="31" t="s">
        <v>8</v>
      </c>
      <c r="Y1138" s="44"/>
      <c r="Z1138" s="13"/>
    </row>
    <row r="1139" spans="1:26" ht="29.1" customHeight="1" x14ac:dyDescent="0.35">
      <c r="A1139" s="29" t="s">
        <v>4365</v>
      </c>
      <c r="B1139" s="28" t="s">
        <v>4368</v>
      </c>
      <c r="C1139" s="28" t="s">
        <v>3973</v>
      </c>
      <c r="D1139" s="30" t="s">
        <v>4366</v>
      </c>
      <c r="E1139" s="111" t="str">
        <f t="shared" si="51"/>
        <v>Less than 100 Claims - lower validity</v>
      </c>
      <c r="F1139" s="111" t="str">
        <f t="shared" si="52"/>
        <v>Less than 100 Claims - lower validity</v>
      </c>
      <c r="G1139" s="111" t="str">
        <f t="shared" si="53"/>
        <v>More than 100 Claims  - higher validity</v>
      </c>
      <c r="H1139" s="35" t="s">
        <v>4367</v>
      </c>
      <c r="I1139" s="28">
        <v>44122</v>
      </c>
      <c r="J1139" s="28" t="s">
        <v>4058</v>
      </c>
      <c r="K1139" s="28" t="s">
        <v>46</v>
      </c>
      <c r="L1139" s="28">
        <v>4</v>
      </c>
      <c r="M1139" s="31">
        <v>642</v>
      </c>
      <c r="N1139" s="32">
        <v>0.9</v>
      </c>
      <c r="O1139" s="32">
        <v>0.3</v>
      </c>
      <c r="P1139" s="47">
        <v>2.63</v>
      </c>
      <c r="Q1139" s="33">
        <v>184.09</v>
      </c>
      <c r="R1139" s="31">
        <v>24</v>
      </c>
      <c r="S1139" s="32">
        <v>0.5</v>
      </c>
      <c r="T1139" s="32">
        <v>0.2</v>
      </c>
      <c r="U1139" s="47">
        <v>2</v>
      </c>
      <c r="V1139" s="34">
        <v>11479</v>
      </c>
      <c r="W1139" s="32">
        <v>1.3</v>
      </c>
      <c r="X1139" s="32">
        <v>0.6</v>
      </c>
      <c r="Y1139" s="44">
        <v>2.37</v>
      </c>
      <c r="Z1139" s="13"/>
    </row>
    <row r="1140" spans="1:26" ht="29.1" customHeight="1" x14ac:dyDescent="0.35">
      <c r="A1140" s="29" t="s">
        <v>4369</v>
      </c>
      <c r="B1140" s="28" t="s">
        <v>4372</v>
      </c>
      <c r="C1140" s="28" t="s">
        <v>3973</v>
      </c>
      <c r="D1140" s="36" t="s">
        <v>4370</v>
      </c>
      <c r="E1140" s="111" t="str">
        <f t="shared" si="51"/>
        <v>Less than 100 Claims - lower validity</v>
      </c>
      <c r="F1140" s="111" t="str">
        <f t="shared" si="52"/>
        <v>Less than 100 Claims - lower validity</v>
      </c>
      <c r="G1140" s="111" t="str">
        <f t="shared" si="53"/>
        <v>More than 100 Claims  - higher validity</v>
      </c>
      <c r="H1140" s="35" t="s">
        <v>4371</v>
      </c>
      <c r="I1140" s="28">
        <v>45431</v>
      </c>
      <c r="J1140" s="35" t="s">
        <v>4023</v>
      </c>
      <c r="K1140" s="28" t="s">
        <v>46</v>
      </c>
      <c r="L1140" s="28">
        <v>2</v>
      </c>
      <c r="M1140" s="31">
        <v>425</v>
      </c>
      <c r="N1140" s="32">
        <v>0.7</v>
      </c>
      <c r="O1140" s="32">
        <v>0.3</v>
      </c>
      <c r="P1140" s="47">
        <v>2.39</v>
      </c>
      <c r="Q1140" s="33">
        <v>164.34</v>
      </c>
      <c r="R1140" s="31">
        <v>26</v>
      </c>
      <c r="S1140" s="32">
        <v>0.5</v>
      </c>
      <c r="T1140" s="32">
        <v>0.2</v>
      </c>
      <c r="U1140" s="47">
        <v>2.11</v>
      </c>
      <c r="V1140" s="34">
        <v>12709</v>
      </c>
      <c r="W1140" s="32">
        <v>1.2</v>
      </c>
      <c r="X1140" s="32">
        <v>0.5</v>
      </c>
      <c r="Y1140" s="44">
        <v>2.2799999999999998</v>
      </c>
      <c r="Z1140" s="13"/>
    </row>
    <row r="1141" spans="1:26" ht="29.1" customHeight="1" x14ac:dyDescent="0.35">
      <c r="A1141" s="29" t="s">
        <v>4373</v>
      </c>
      <c r="B1141" s="28" t="s">
        <v>3972</v>
      </c>
      <c r="C1141" s="28" t="s">
        <v>3973</v>
      </c>
      <c r="D1141" s="30" t="s">
        <v>4374</v>
      </c>
      <c r="E1141" s="111" t="str">
        <f t="shared" si="51"/>
        <v>Less than 100 Claims - lower validity</v>
      </c>
      <c r="F1141" s="111" t="str">
        <f t="shared" si="52"/>
        <v>Less than 100 Claims - lower validity</v>
      </c>
      <c r="G1141" s="111" t="str">
        <f t="shared" si="53"/>
        <v>Less than 100 Claims - lower validity</v>
      </c>
      <c r="H1141" s="35" t="s">
        <v>4375</v>
      </c>
      <c r="I1141" s="28">
        <v>45241</v>
      </c>
      <c r="J1141" s="28" t="s">
        <v>79</v>
      </c>
      <c r="K1141" s="28" t="s">
        <v>46</v>
      </c>
      <c r="L1141" s="28">
        <v>5</v>
      </c>
      <c r="M1141" s="31">
        <v>33</v>
      </c>
      <c r="N1141" s="32">
        <v>0.1</v>
      </c>
      <c r="O1141" s="32">
        <v>0</v>
      </c>
      <c r="P1141" s="47">
        <v>1.44</v>
      </c>
      <c r="Q1141" s="33">
        <v>100.04</v>
      </c>
      <c r="R1141" s="31" t="s">
        <v>8</v>
      </c>
      <c r="S1141" s="31" t="s">
        <v>8</v>
      </c>
      <c r="T1141" s="31" t="s">
        <v>8</v>
      </c>
      <c r="U1141" s="47"/>
      <c r="V1141" s="34" t="s">
        <v>8</v>
      </c>
      <c r="W1141" s="31" t="s">
        <v>8</v>
      </c>
      <c r="X1141" s="31" t="s">
        <v>8</v>
      </c>
      <c r="Y1141" s="44"/>
      <c r="Z1141" s="13"/>
    </row>
    <row r="1142" spans="1:26" ht="29.1" customHeight="1" x14ac:dyDescent="0.35">
      <c r="A1142" s="29" t="s">
        <v>4376</v>
      </c>
      <c r="B1142" s="28" t="s">
        <v>4379</v>
      </c>
      <c r="C1142" s="28" t="s">
        <v>3973</v>
      </c>
      <c r="D1142" s="30" t="s">
        <v>4377</v>
      </c>
      <c r="E1142" s="111" t="str">
        <f t="shared" si="51"/>
        <v>Less than 100 Claims - lower validity</v>
      </c>
      <c r="F1142" s="111" t="str">
        <f t="shared" si="52"/>
        <v>Less than 100 Claims - lower validity</v>
      </c>
      <c r="G1142" s="111" t="str">
        <f t="shared" si="53"/>
        <v>More than 100 Claims  - higher validity</v>
      </c>
      <c r="H1142" s="35" t="s">
        <v>4378</v>
      </c>
      <c r="I1142" s="28">
        <v>45879</v>
      </c>
      <c r="J1142" s="28" t="s">
        <v>235</v>
      </c>
      <c r="K1142" s="28" t="s">
        <v>236</v>
      </c>
      <c r="L1142" s="28">
        <v>3</v>
      </c>
      <c r="M1142" s="31">
        <v>591</v>
      </c>
      <c r="N1142" s="32">
        <v>0.8</v>
      </c>
      <c r="O1142" s="32">
        <v>0.7</v>
      </c>
      <c r="P1142" s="47">
        <v>1.26</v>
      </c>
      <c r="Q1142" s="33">
        <v>302.52</v>
      </c>
      <c r="R1142" s="31" t="s">
        <v>8</v>
      </c>
      <c r="S1142" s="31" t="s">
        <v>8</v>
      </c>
      <c r="T1142" s="31" t="s">
        <v>8</v>
      </c>
      <c r="U1142" s="47"/>
      <c r="V1142" s="34" t="s">
        <v>8</v>
      </c>
      <c r="W1142" s="31" t="s">
        <v>8</v>
      </c>
      <c r="X1142" s="31" t="s">
        <v>8</v>
      </c>
      <c r="Y1142" s="44"/>
      <c r="Z1142" s="13"/>
    </row>
    <row r="1143" spans="1:26" ht="29.1" customHeight="1" x14ac:dyDescent="0.35">
      <c r="A1143" s="29" t="s">
        <v>4380</v>
      </c>
      <c r="B1143" s="28" t="s">
        <v>4383</v>
      </c>
      <c r="C1143" s="28" t="s">
        <v>3973</v>
      </c>
      <c r="D1143" s="30" t="s">
        <v>4381</v>
      </c>
      <c r="E1143" s="111" t="str">
        <f t="shared" si="51"/>
        <v>Less than 100 Claims - lower validity</v>
      </c>
      <c r="F1143" s="111" t="str">
        <f t="shared" si="52"/>
        <v>Less than 100 Claims - lower validity</v>
      </c>
      <c r="G1143" s="111" t="str">
        <f t="shared" si="53"/>
        <v>More than 100 Claims  - higher validity</v>
      </c>
      <c r="H1143" s="28" t="s">
        <v>4382</v>
      </c>
      <c r="I1143" s="28">
        <v>43526</v>
      </c>
      <c r="J1143" s="28" t="s">
        <v>235</v>
      </c>
      <c r="K1143" s="28" t="s">
        <v>236</v>
      </c>
      <c r="L1143" s="28">
        <v>4</v>
      </c>
      <c r="M1143" s="31">
        <v>287</v>
      </c>
      <c r="N1143" s="32">
        <v>0.2</v>
      </c>
      <c r="O1143" s="32">
        <v>0.2</v>
      </c>
      <c r="P1143" s="47">
        <v>1.01</v>
      </c>
      <c r="Q1143" s="33">
        <v>223.25</v>
      </c>
      <c r="R1143" s="31" t="s">
        <v>8</v>
      </c>
      <c r="S1143" s="31" t="s">
        <v>8</v>
      </c>
      <c r="T1143" s="31" t="s">
        <v>8</v>
      </c>
      <c r="U1143" s="47"/>
      <c r="V1143" s="34" t="s">
        <v>8</v>
      </c>
      <c r="W1143" s="31" t="s">
        <v>8</v>
      </c>
      <c r="X1143" s="31" t="s">
        <v>8</v>
      </c>
      <c r="Y1143" s="44"/>
      <c r="Z1143" s="13"/>
    </row>
    <row r="1144" spans="1:26" ht="29.1" customHeight="1" x14ac:dyDescent="0.35">
      <c r="A1144" s="29" t="s">
        <v>4384</v>
      </c>
      <c r="B1144" s="28" t="s">
        <v>4387</v>
      </c>
      <c r="C1144" s="28" t="s">
        <v>3973</v>
      </c>
      <c r="D1144" s="30" t="s">
        <v>4385</v>
      </c>
      <c r="E1144" s="111" t="str">
        <f t="shared" si="51"/>
        <v>Less than 100 Claims - lower validity</v>
      </c>
      <c r="F1144" s="111" t="str">
        <f t="shared" si="52"/>
        <v>Less than 100 Claims - lower validity</v>
      </c>
      <c r="G1144" s="111" t="str">
        <f t="shared" si="53"/>
        <v>Less than 100 Claims - lower validity</v>
      </c>
      <c r="H1144" s="28" t="s">
        <v>4386</v>
      </c>
      <c r="I1144" s="28">
        <v>44254</v>
      </c>
      <c r="J1144" s="35" t="s">
        <v>570</v>
      </c>
      <c r="K1144" s="28" t="s">
        <v>236</v>
      </c>
      <c r="L1144" s="28" t="s">
        <v>140</v>
      </c>
      <c r="M1144" s="31">
        <v>74</v>
      </c>
      <c r="N1144" s="32">
        <v>0.1</v>
      </c>
      <c r="O1144" s="32">
        <v>0</v>
      </c>
      <c r="P1144" s="47">
        <v>1.79</v>
      </c>
      <c r="Q1144" s="33">
        <v>355.35</v>
      </c>
      <c r="R1144" s="31" t="s">
        <v>8</v>
      </c>
      <c r="S1144" s="31" t="s">
        <v>8</v>
      </c>
      <c r="T1144" s="31" t="s">
        <v>8</v>
      </c>
      <c r="U1144" s="47"/>
      <c r="V1144" s="34" t="s">
        <v>8</v>
      </c>
      <c r="W1144" s="31" t="s">
        <v>8</v>
      </c>
      <c r="X1144" s="31" t="s">
        <v>8</v>
      </c>
      <c r="Y1144" s="44"/>
      <c r="Z1144" s="13"/>
    </row>
    <row r="1145" spans="1:26" ht="29.1" customHeight="1" x14ac:dyDescent="0.35">
      <c r="A1145" s="29" t="s">
        <v>4388</v>
      </c>
      <c r="B1145" s="28" t="s">
        <v>4391</v>
      </c>
      <c r="C1145" s="28" t="s">
        <v>3973</v>
      </c>
      <c r="D1145" s="36" t="s">
        <v>4389</v>
      </c>
      <c r="E1145" s="111" t="str">
        <f t="shared" si="51"/>
        <v>Less than 100 Claims - lower validity</v>
      </c>
      <c r="F1145" s="111" t="str">
        <f t="shared" si="52"/>
        <v>Less than 100 Claims - lower validity</v>
      </c>
      <c r="G1145" s="111" t="str">
        <f t="shared" si="53"/>
        <v>More than 100 Claims  - higher validity</v>
      </c>
      <c r="H1145" s="35" t="s">
        <v>4390</v>
      </c>
      <c r="I1145" s="28">
        <v>44074</v>
      </c>
      <c r="J1145" s="28" t="s">
        <v>1891</v>
      </c>
      <c r="K1145" s="28" t="s">
        <v>236</v>
      </c>
      <c r="L1145" s="28">
        <v>3</v>
      </c>
      <c r="M1145" s="31">
        <v>119</v>
      </c>
      <c r="N1145" s="32">
        <v>0.1</v>
      </c>
      <c r="O1145" s="32">
        <v>0</v>
      </c>
      <c r="P1145" s="47">
        <v>2.89</v>
      </c>
      <c r="Q1145" s="33">
        <v>195.85</v>
      </c>
      <c r="R1145" s="31" t="s">
        <v>8</v>
      </c>
      <c r="S1145" s="31" t="s">
        <v>8</v>
      </c>
      <c r="T1145" s="31" t="s">
        <v>8</v>
      </c>
      <c r="U1145" s="47"/>
      <c r="V1145" s="34" t="s">
        <v>8</v>
      </c>
      <c r="W1145" s="31" t="s">
        <v>8</v>
      </c>
      <c r="X1145" s="31" t="s">
        <v>8</v>
      </c>
      <c r="Y1145" s="44"/>
      <c r="Z1145" s="13"/>
    </row>
    <row r="1146" spans="1:26" ht="29.1" customHeight="1" x14ac:dyDescent="0.35">
      <c r="A1146" s="29" t="s">
        <v>4392</v>
      </c>
      <c r="B1146" s="28" t="s">
        <v>1060</v>
      </c>
      <c r="C1146" s="28" t="s">
        <v>3973</v>
      </c>
      <c r="D1146" s="30" t="s">
        <v>4393</v>
      </c>
      <c r="E1146" s="111" t="str">
        <f t="shared" si="51"/>
        <v>Less than 100 Claims - lower validity</v>
      </c>
      <c r="F1146" s="111" t="str">
        <f t="shared" si="52"/>
        <v>Less than 100 Claims - lower validity</v>
      </c>
      <c r="G1146" s="111" t="str">
        <f t="shared" si="53"/>
        <v>Less than 100 Claims - lower validity</v>
      </c>
      <c r="H1146" s="35" t="s">
        <v>4394</v>
      </c>
      <c r="I1146" s="28">
        <v>44041</v>
      </c>
      <c r="J1146" s="28" t="s">
        <v>4058</v>
      </c>
      <c r="K1146" s="28" t="s">
        <v>236</v>
      </c>
      <c r="L1146" s="28">
        <v>5</v>
      </c>
      <c r="M1146" s="31">
        <v>21</v>
      </c>
      <c r="N1146" s="32">
        <v>0</v>
      </c>
      <c r="O1146" s="32">
        <v>0</v>
      </c>
      <c r="P1146" s="47">
        <v>2.5299999999999998</v>
      </c>
      <c r="Q1146" s="33">
        <v>321.04000000000002</v>
      </c>
      <c r="R1146" s="31" t="s">
        <v>8</v>
      </c>
      <c r="S1146" s="31" t="s">
        <v>8</v>
      </c>
      <c r="T1146" s="31" t="s">
        <v>8</v>
      </c>
      <c r="U1146" s="47"/>
      <c r="V1146" s="34" t="s">
        <v>8</v>
      </c>
      <c r="W1146" s="31" t="s">
        <v>8</v>
      </c>
      <c r="X1146" s="31" t="s">
        <v>8</v>
      </c>
      <c r="Y1146" s="44"/>
      <c r="Z1146" s="13"/>
    </row>
    <row r="1147" spans="1:26" ht="29.1" customHeight="1" x14ac:dyDescent="0.35">
      <c r="A1147" s="29" t="s">
        <v>4395</v>
      </c>
      <c r="B1147" s="28" t="s">
        <v>4398</v>
      </c>
      <c r="C1147" s="28" t="s">
        <v>3973</v>
      </c>
      <c r="D1147" s="30" t="s">
        <v>4396</v>
      </c>
      <c r="E1147" s="111" t="str">
        <f t="shared" si="51"/>
        <v>Less than 100 Claims - lower validity</v>
      </c>
      <c r="F1147" s="111" t="str">
        <f t="shared" si="52"/>
        <v>Less than 100 Claims - lower validity</v>
      </c>
      <c r="G1147" s="111" t="str">
        <f t="shared" si="53"/>
        <v>More than 100 Claims  - higher validity</v>
      </c>
      <c r="H1147" s="35" t="s">
        <v>4397</v>
      </c>
      <c r="I1147" s="28">
        <v>43545</v>
      </c>
      <c r="J1147" s="28" t="s">
        <v>235</v>
      </c>
      <c r="K1147" s="28" t="s">
        <v>236</v>
      </c>
      <c r="L1147" s="28">
        <v>4</v>
      </c>
      <c r="M1147" s="31">
        <v>528</v>
      </c>
      <c r="N1147" s="32">
        <v>0.5</v>
      </c>
      <c r="O1147" s="32">
        <v>0.4</v>
      </c>
      <c r="P1147" s="47">
        <v>1.35</v>
      </c>
      <c r="Q1147" s="33">
        <v>203.29</v>
      </c>
      <c r="R1147" s="31">
        <v>11</v>
      </c>
      <c r="S1147" s="32">
        <v>0.2</v>
      </c>
      <c r="T1147" s="32">
        <v>0.2</v>
      </c>
      <c r="U1147" s="47">
        <v>0.83</v>
      </c>
      <c r="V1147" s="34">
        <v>16646</v>
      </c>
      <c r="W1147" s="32">
        <v>0.7</v>
      </c>
      <c r="X1147" s="32">
        <v>0.6</v>
      </c>
      <c r="Y1147" s="44">
        <v>1.1599999999999999</v>
      </c>
      <c r="Z1147" s="13"/>
    </row>
    <row r="1148" spans="1:26" ht="14.1" customHeight="1" x14ac:dyDescent="0.35">
      <c r="A1148" s="29" t="s">
        <v>4399</v>
      </c>
      <c r="B1148" s="28" t="s">
        <v>4402</v>
      </c>
      <c r="C1148" s="28" t="s">
        <v>3973</v>
      </c>
      <c r="D1148" s="36" t="s">
        <v>4400</v>
      </c>
      <c r="E1148" s="111" t="str">
        <f t="shared" si="51"/>
        <v>Less than 100 Claims - lower validity</v>
      </c>
      <c r="F1148" s="111" t="str">
        <f t="shared" si="52"/>
        <v>Less than 100 Claims - lower validity</v>
      </c>
      <c r="G1148" s="111" t="str">
        <f t="shared" si="53"/>
        <v>Less than 100 Claims - lower validity</v>
      </c>
      <c r="H1148" s="28" t="s">
        <v>4401</v>
      </c>
      <c r="I1148" s="28">
        <v>44890</v>
      </c>
      <c r="J1148" s="28" t="s">
        <v>1891</v>
      </c>
      <c r="K1148" s="28" t="s">
        <v>236</v>
      </c>
      <c r="L1148" s="28">
        <v>5</v>
      </c>
      <c r="M1148" s="31">
        <v>73</v>
      </c>
      <c r="N1148" s="32">
        <v>0.1</v>
      </c>
      <c r="O1148" s="32">
        <v>0</v>
      </c>
      <c r="P1148" s="47">
        <v>1.78</v>
      </c>
      <c r="Q1148" s="33">
        <v>351.81</v>
      </c>
      <c r="R1148" s="31" t="s">
        <v>8</v>
      </c>
      <c r="S1148" s="31" t="s">
        <v>8</v>
      </c>
      <c r="T1148" s="31" t="s">
        <v>8</v>
      </c>
      <c r="U1148" s="47"/>
      <c r="V1148" s="34" t="s">
        <v>8</v>
      </c>
      <c r="W1148" s="31" t="s">
        <v>8</v>
      </c>
      <c r="X1148" s="31" t="s">
        <v>8</v>
      </c>
      <c r="Y1148" s="44"/>
      <c r="Z1148" s="13"/>
    </row>
    <row r="1149" spans="1:26" ht="29.1" customHeight="1" x14ac:dyDescent="0.35">
      <c r="A1149" s="29" t="s">
        <v>4403</v>
      </c>
      <c r="B1149" s="28" t="s">
        <v>4406</v>
      </c>
      <c r="C1149" s="28" t="s">
        <v>3973</v>
      </c>
      <c r="D1149" s="30" t="s">
        <v>4404</v>
      </c>
      <c r="E1149" s="111" t="str">
        <f t="shared" si="51"/>
        <v>Less than 100 Claims - lower validity</v>
      </c>
      <c r="F1149" s="111" t="str">
        <f t="shared" si="52"/>
        <v>Less than 100 Claims - lower validity</v>
      </c>
      <c r="G1149" s="111" t="str">
        <f t="shared" si="53"/>
        <v>Less than 100 Claims - lower validity</v>
      </c>
      <c r="H1149" s="35" t="s">
        <v>4405</v>
      </c>
      <c r="I1149" s="28">
        <v>43338</v>
      </c>
      <c r="J1149" s="28" t="s">
        <v>3981</v>
      </c>
      <c r="K1149" s="28" t="s">
        <v>236</v>
      </c>
      <c r="L1149" s="28">
        <v>4</v>
      </c>
      <c r="M1149" s="31">
        <v>15</v>
      </c>
      <c r="N1149" s="32">
        <v>0</v>
      </c>
      <c r="O1149" s="32">
        <v>0</v>
      </c>
      <c r="P1149" s="47">
        <v>1.36</v>
      </c>
      <c r="Q1149" s="33">
        <v>283.04000000000002</v>
      </c>
      <c r="R1149" s="31" t="s">
        <v>8</v>
      </c>
      <c r="S1149" s="31" t="s">
        <v>8</v>
      </c>
      <c r="T1149" s="31" t="s">
        <v>8</v>
      </c>
      <c r="U1149" s="47"/>
      <c r="V1149" s="34" t="s">
        <v>8</v>
      </c>
      <c r="W1149" s="31" t="s">
        <v>8</v>
      </c>
      <c r="X1149" s="31" t="s">
        <v>8</v>
      </c>
      <c r="Y1149" s="44"/>
      <c r="Z1149" s="13"/>
    </row>
    <row r="1150" spans="1:26" ht="29.1" customHeight="1" x14ac:dyDescent="0.35">
      <c r="A1150" s="29" t="s">
        <v>4407</v>
      </c>
      <c r="B1150" s="28" t="s">
        <v>4410</v>
      </c>
      <c r="C1150" s="28" t="s">
        <v>3973</v>
      </c>
      <c r="D1150" s="30" t="s">
        <v>4408</v>
      </c>
      <c r="E1150" s="111" t="str">
        <f t="shared" si="51"/>
        <v>Less than 100 Claims - lower validity</v>
      </c>
      <c r="F1150" s="111" t="str">
        <f t="shared" si="52"/>
        <v>Less than 100 Claims - lower validity</v>
      </c>
      <c r="G1150" s="111" t="str">
        <f t="shared" si="53"/>
        <v>More than 100 Claims  - higher validity</v>
      </c>
      <c r="H1150" s="28" t="s">
        <v>4409</v>
      </c>
      <c r="I1150" s="28">
        <v>43452</v>
      </c>
      <c r="J1150" s="28" t="s">
        <v>235</v>
      </c>
      <c r="K1150" s="28" t="s">
        <v>236</v>
      </c>
      <c r="L1150" s="28">
        <v>4</v>
      </c>
      <c r="M1150" s="31">
        <v>232</v>
      </c>
      <c r="N1150" s="32">
        <v>0.3</v>
      </c>
      <c r="O1150" s="32">
        <v>0.2</v>
      </c>
      <c r="P1150" s="47">
        <v>1.23</v>
      </c>
      <c r="Q1150" s="33">
        <v>298.94</v>
      </c>
      <c r="R1150" s="31" t="s">
        <v>8</v>
      </c>
      <c r="S1150" s="31" t="s">
        <v>8</v>
      </c>
      <c r="T1150" s="31" t="s">
        <v>8</v>
      </c>
      <c r="U1150" s="47"/>
      <c r="V1150" s="34" t="s">
        <v>8</v>
      </c>
      <c r="W1150" s="31" t="s">
        <v>8</v>
      </c>
      <c r="X1150" s="31" t="s">
        <v>8</v>
      </c>
      <c r="Y1150" s="44"/>
      <c r="Z1150" s="13"/>
    </row>
    <row r="1151" spans="1:26" ht="29.1" customHeight="1" x14ac:dyDescent="0.35">
      <c r="A1151" s="29" t="s">
        <v>4411</v>
      </c>
      <c r="B1151" s="28" t="s">
        <v>4413</v>
      </c>
      <c r="C1151" s="28" t="s">
        <v>3973</v>
      </c>
      <c r="D1151" s="30" t="s">
        <v>1806</v>
      </c>
      <c r="E1151" s="111" t="str">
        <f t="shared" si="51"/>
        <v>Less than 100 Claims - lower validity</v>
      </c>
      <c r="F1151" s="111" t="str">
        <f t="shared" si="52"/>
        <v>Less than 100 Claims - lower validity</v>
      </c>
      <c r="G1151" s="111" t="str">
        <f t="shared" si="53"/>
        <v>Less than 100 Claims - lower validity</v>
      </c>
      <c r="H1151" s="35" t="s">
        <v>4412</v>
      </c>
      <c r="I1151" s="28">
        <v>43326</v>
      </c>
      <c r="J1151" s="28" t="s">
        <v>3981</v>
      </c>
      <c r="K1151" s="28" t="s">
        <v>236</v>
      </c>
      <c r="L1151" s="28">
        <v>5</v>
      </c>
      <c r="M1151" s="31">
        <v>66</v>
      </c>
      <c r="N1151" s="32">
        <v>0.1</v>
      </c>
      <c r="O1151" s="32">
        <v>0.1</v>
      </c>
      <c r="P1151" s="47">
        <v>1.41</v>
      </c>
      <c r="Q1151" s="33">
        <v>399.81</v>
      </c>
      <c r="R1151" s="31" t="s">
        <v>8</v>
      </c>
      <c r="S1151" s="31" t="s">
        <v>8</v>
      </c>
      <c r="T1151" s="31" t="s">
        <v>8</v>
      </c>
      <c r="U1151" s="47"/>
      <c r="V1151" s="34" t="s">
        <v>8</v>
      </c>
      <c r="W1151" s="31" t="s">
        <v>8</v>
      </c>
      <c r="X1151" s="31" t="s">
        <v>8</v>
      </c>
      <c r="Y1151" s="44"/>
      <c r="Z1151" s="13"/>
    </row>
    <row r="1152" spans="1:26" ht="29.1" customHeight="1" x14ac:dyDescent="0.35">
      <c r="A1152" s="29" t="s">
        <v>4414</v>
      </c>
      <c r="B1152" s="28" t="s">
        <v>4417</v>
      </c>
      <c r="C1152" s="28" t="s">
        <v>3973</v>
      </c>
      <c r="D1152" s="30" t="s">
        <v>4415</v>
      </c>
      <c r="E1152" s="111" t="str">
        <f t="shared" si="51"/>
        <v>Less than 100 Claims - lower validity</v>
      </c>
      <c r="F1152" s="111" t="str">
        <f t="shared" si="52"/>
        <v>Less than 100 Claims - lower validity</v>
      </c>
      <c r="G1152" s="111" t="str">
        <f t="shared" si="53"/>
        <v>Less than 100 Claims - lower validity</v>
      </c>
      <c r="H1152" s="35" t="s">
        <v>4416</v>
      </c>
      <c r="I1152" s="28">
        <v>44820</v>
      </c>
      <c r="J1152" s="28" t="s">
        <v>4418</v>
      </c>
      <c r="K1152" s="28" t="s">
        <v>236</v>
      </c>
      <c r="L1152" s="28">
        <v>3</v>
      </c>
      <c r="M1152" s="31">
        <v>63</v>
      </c>
      <c r="N1152" s="32">
        <v>0.1</v>
      </c>
      <c r="O1152" s="32">
        <v>0.1</v>
      </c>
      <c r="P1152" s="47">
        <v>1.52</v>
      </c>
      <c r="Q1152" s="33">
        <v>232.97</v>
      </c>
      <c r="R1152" s="31" t="s">
        <v>8</v>
      </c>
      <c r="S1152" s="31" t="s">
        <v>8</v>
      </c>
      <c r="T1152" s="31" t="s">
        <v>8</v>
      </c>
      <c r="U1152" s="47"/>
      <c r="V1152" s="34" t="s">
        <v>8</v>
      </c>
      <c r="W1152" s="31" t="s">
        <v>8</v>
      </c>
      <c r="X1152" s="31" t="s">
        <v>8</v>
      </c>
      <c r="Y1152" s="44"/>
      <c r="Z1152" s="13"/>
    </row>
    <row r="1153" spans="1:26" ht="29.1" customHeight="1" x14ac:dyDescent="0.35">
      <c r="A1153" s="29" t="s">
        <v>4419</v>
      </c>
      <c r="B1153" s="28" t="s">
        <v>4422</v>
      </c>
      <c r="C1153" s="28" t="s">
        <v>3973</v>
      </c>
      <c r="D1153" s="30" t="s">
        <v>4420</v>
      </c>
      <c r="E1153" s="111" t="str">
        <f t="shared" si="51"/>
        <v>Less than 100 Claims - lower validity</v>
      </c>
      <c r="F1153" s="111" t="str">
        <f t="shared" si="52"/>
        <v>Less than 100 Claims - lower validity</v>
      </c>
      <c r="G1153" s="111" t="str">
        <f t="shared" si="53"/>
        <v>More than 100 Claims  - higher validity</v>
      </c>
      <c r="H1153" s="35" t="s">
        <v>4421</v>
      </c>
      <c r="I1153" s="28">
        <v>44830</v>
      </c>
      <c r="J1153" s="35" t="s">
        <v>2567</v>
      </c>
      <c r="K1153" s="28" t="s">
        <v>236</v>
      </c>
      <c r="L1153" s="28" t="s">
        <v>140</v>
      </c>
      <c r="M1153" s="31">
        <v>448</v>
      </c>
      <c r="N1153" s="32">
        <v>0.5</v>
      </c>
      <c r="O1153" s="32">
        <v>0.3</v>
      </c>
      <c r="P1153" s="47">
        <v>1.75</v>
      </c>
      <c r="Q1153" s="33">
        <v>281.61</v>
      </c>
      <c r="R1153" s="31" t="s">
        <v>8</v>
      </c>
      <c r="S1153" s="31" t="s">
        <v>8</v>
      </c>
      <c r="T1153" s="31" t="s">
        <v>8</v>
      </c>
      <c r="U1153" s="47"/>
      <c r="V1153" s="34" t="s">
        <v>8</v>
      </c>
      <c r="W1153" s="31" t="s">
        <v>8</v>
      </c>
      <c r="X1153" s="31" t="s">
        <v>8</v>
      </c>
      <c r="Y1153" s="44"/>
      <c r="Z1153" s="13"/>
    </row>
    <row r="1154" spans="1:26" ht="29.1" customHeight="1" x14ac:dyDescent="0.35">
      <c r="A1154" s="29" t="s">
        <v>4423</v>
      </c>
      <c r="B1154" s="28" t="s">
        <v>1360</v>
      </c>
      <c r="C1154" s="28" t="s">
        <v>3973</v>
      </c>
      <c r="D1154" s="36" t="s">
        <v>4424</v>
      </c>
      <c r="E1154" s="111" t="str">
        <f t="shared" si="51"/>
        <v>Less than 100 Claims - lower validity</v>
      </c>
      <c r="F1154" s="111" t="str">
        <f t="shared" si="52"/>
        <v>Less than 100 Claims - lower validity</v>
      </c>
      <c r="G1154" s="111" t="str">
        <f t="shared" si="53"/>
        <v>More than 100 Claims  - higher validity</v>
      </c>
      <c r="H1154" s="28" t="s">
        <v>4425</v>
      </c>
      <c r="I1154" s="28">
        <v>45817</v>
      </c>
      <c r="J1154" s="35" t="s">
        <v>4176</v>
      </c>
      <c r="K1154" s="28" t="s">
        <v>236</v>
      </c>
      <c r="L1154" s="28" t="s">
        <v>140</v>
      </c>
      <c r="M1154" s="31">
        <v>531</v>
      </c>
      <c r="N1154" s="32">
        <v>0.7</v>
      </c>
      <c r="O1154" s="32">
        <v>0.6</v>
      </c>
      <c r="P1154" s="47">
        <v>1.24</v>
      </c>
      <c r="Q1154" s="33">
        <v>213.28</v>
      </c>
      <c r="R1154" s="31" t="s">
        <v>8</v>
      </c>
      <c r="S1154" s="31" t="s">
        <v>8</v>
      </c>
      <c r="T1154" s="31" t="s">
        <v>8</v>
      </c>
      <c r="U1154" s="47"/>
      <c r="V1154" s="34" t="s">
        <v>8</v>
      </c>
      <c r="W1154" s="31" t="s">
        <v>8</v>
      </c>
      <c r="X1154" s="31" t="s">
        <v>8</v>
      </c>
      <c r="Y1154" s="44"/>
      <c r="Z1154" s="13"/>
    </row>
    <row r="1155" spans="1:26" ht="29.1" customHeight="1" x14ac:dyDescent="0.35">
      <c r="A1155" s="29" t="s">
        <v>4426</v>
      </c>
      <c r="B1155" s="28" t="s">
        <v>4429</v>
      </c>
      <c r="C1155" s="28" t="s">
        <v>3973</v>
      </c>
      <c r="D1155" s="30" t="s">
        <v>4427</v>
      </c>
      <c r="E1155" s="111" t="str">
        <f t="shared" si="51"/>
        <v>Less than 100 Claims - lower validity</v>
      </c>
      <c r="F1155" s="111" t="str">
        <f t="shared" si="52"/>
        <v>Less than 100 Claims - lower validity</v>
      </c>
      <c r="G1155" s="111" t="str">
        <f t="shared" si="53"/>
        <v>More than 100 Claims  - higher validity</v>
      </c>
      <c r="H1155" s="35" t="s">
        <v>4428</v>
      </c>
      <c r="I1155" s="28">
        <v>44833</v>
      </c>
      <c r="J1155" s="28" t="s">
        <v>4418</v>
      </c>
      <c r="K1155" s="28" t="s">
        <v>236</v>
      </c>
      <c r="L1155" s="28">
        <v>4</v>
      </c>
      <c r="M1155" s="31">
        <v>349</v>
      </c>
      <c r="N1155" s="32">
        <v>0.4</v>
      </c>
      <c r="O1155" s="32">
        <v>0.3</v>
      </c>
      <c r="P1155" s="47">
        <v>1.61</v>
      </c>
      <c r="Q1155" s="33">
        <v>276.31</v>
      </c>
      <c r="R1155" s="31" t="s">
        <v>8</v>
      </c>
      <c r="S1155" s="31" t="s">
        <v>8</v>
      </c>
      <c r="T1155" s="31" t="s">
        <v>8</v>
      </c>
      <c r="U1155" s="47"/>
      <c r="V1155" s="34" t="s">
        <v>8</v>
      </c>
      <c r="W1155" s="31" t="s">
        <v>8</v>
      </c>
      <c r="X1155" s="31" t="s">
        <v>8</v>
      </c>
      <c r="Y1155" s="44"/>
      <c r="Z1155" s="13"/>
    </row>
    <row r="1156" spans="1:26" ht="43.15" customHeight="1" x14ac:dyDescent="0.35">
      <c r="A1156" s="29" t="s">
        <v>4430</v>
      </c>
      <c r="B1156" s="28" t="s">
        <v>4433</v>
      </c>
      <c r="C1156" s="28" t="s">
        <v>3973</v>
      </c>
      <c r="D1156" s="30" t="s">
        <v>4431</v>
      </c>
      <c r="E1156" s="111" t="str">
        <f t="shared" si="51"/>
        <v>Less than 100 Claims - lower validity</v>
      </c>
      <c r="F1156" s="111" t="str">
        <f t="shared" si="52"/>
        <v>Less than 100 Claims - lower validity</v>
      </c>
      <c r="G1156" s="111" t="str">
        <f t="shared" si="53"/>
        <v>Less than 100 Claims - lower validity</v>
      </c>
      <c r="H1156" s="35" t="s">
        <v>4432</v>
      </c>
      <c r="I1156" s="28">
        <v>45679</v>
      </c>
      <c r="J1156" s="28" t="s">
        <v>235</v>
      </c>
      <c r="K1156" s="28" t="s">
        <v>236</v>
      </c>
      <c r="L1156" s="28">
        <v>4</v>
      </c>
      <c r="M1156" s="31">
        <v>57</v>
      </c>
      <c r="N1156" s="32">
        <v>0.1</v>
      </c>
      <c r="O1156" s="32">
        <v>0</v>
      </c>
      <c r="P1156" s="47">
        <v>1.57</v>
      </c>
      <c r="Q1156" s="33">
        <v>283.23</v>
      </c>
      <c r="R1156" s="31" t="s">
        <v>8</v>
      </c>
      <c r="S1156" s="31" t="s">
        <v>8</v>
      </c>
      <c r="T1156" s="31" t="s">
        <v>8</v>
      </c>
      <c r="U1156" s="47"/>
      <c r="V1156" s="34" t="s">
        <v>8</v>
      </c>
      <c r="W1156" s="31" t="s">
        <v>8</v>
      </c>
      <c r="X1156" s="31" t="s">
        <v>8</v>
      </c>
      <c r="Y1156" s="44"/>
      <c r="Z1156" s="13"/>
    </row>
    <row r="1157" spans="1:26" ht="29.1" customHeight="1" x14ac:dyDescent="0.35">
      <c r="A1157" s="29" t="s">
        <v>4434</v>
      </c>
      <c r="B1157" s="28" t="s">
        <v>4336</v>
      </c>
      <c r="C1157" s="28" t="s">
        <v>3973</v>
      </c>
      <c r="D1157" s="30" t="s">
        <v>4435</v>
      </c>
      <c r="E1157" s="111" t="str">
        <f t="shared" si="51"/>
        <v>More than 100 Claims  - higher validity</v>
      </c>
      <c r="F1157" s="111" t="str">
        <f t="shared" si="52"/>
        <v>More than 100 Claims  - higher validity</v>
      </c>
      <c r="G1157" s="111" t="str">
        <f t="shared" si="53"/>
        <v>More than 100 Claims  - higher validity</v>
      </c>
      <c r="H1157" s="35" t="s">
        <v>4436</v>
      </c>
      <c r="I1157" s="28">
        <v>43512</v>
      </c>
      <c r="J1157" s="35" t="s">
        <v>2567</v>
      </c>
      <c r="K1157" s="28" t="s">
        <v>236</v>
      </c>
      <c r="L1157" s="28">
        <v>4</v>
      </c>
      <c r="M1157" s="31">
        <v>4114</v>
      </c>
      <c r="N1157" s="32">
        <v>3.9</v>
      </c>
      <c r="O1157" s="32">
        <v>1.9</v>
      </c>
      <c r="P1157" s="47">
        <v>2.1</v>
      </c>
      <c r="Q1157" s="33">
        <v>186.38</v>
      </c>
      <c r="R1157" s="31">
        <v>130</v>
      </c>
      <c r="S1157" s="32">
        <v>1.3</v>
      </c>
      <c r="T1157" s="32">
        <v>1.1000000000000001</v>
      </c>
      <c r="U1157" s="47">
        <v>1.22</v>
      </c>
      <c r="V1157" s="34">
        <v>11623</v>
      </c>
      <c r="W1157" s="32">
        <v>5.2</v>
      </c>
      <c r="X1157" s="32">
        <v>2.9</v>
      </c>
      <c r="Y1157" s="44">
        <v>1.78</v>
      </c>
      <c r="Z1157" s="13"/>
    </row>
    <row r="1158" spans="1:26" ht="29.1" customHeight="1" x14ac:dyDescent="0.35">
      <c r="A1158" s="29" t="s">
        <v>4437</v>
      </c>
      <c r="B1158" s="35" t="s">
        <v>4440</v>
      </c>
      <c r="C1158" s="28" t="s">
        <v>3973</v>
      </c>
      <c r="D1158" s="30" t="s">
        <v>4438</v>
      </c>
      <c r="E1158" s="111" t="str">
        <f t="shared" ref="E1158:E1221" si="54">IF(OR(M1158&lt;100,M1158="",R1158&lt;100,R1158=""),"Less than 100 Claims - lower validity", "More than 100 Claims  - higher validity")</f>
        <v>Less than 100 Claims - lower validity</v>
      </c>
      <c r="F1158" s="111" t="str">
        <f t="shared" ref="F1158:F1221" si="55">IF(OR(R1158&lt;100,R1158=""),"Less than 100 Claims - lower validity", "More than 100 Claims  - higher validity")</f>
        <v>Less than 100 Claims - lower validity</v>
      </c>
      <c r="G1158" s="111" t="str">
        <f t="shared" ref="G1158:G1221" si="56">IF(OR(M1158&lt;100,M1158=""),"Less than 100 Claims - lower validity", "More than 100 Claims  - higher validity")</f>
        <v>Less than 100 Claims - lower validity</v>
      </c>
      <c r="H1158" s="35" t="s">
        <v>4439</v>
      </c>
      <c r="I1158" s="28">
        <v>43351</v>
      </c>
      <c r="J1158" s="28" t="s">
        <v>235</v>
      </c>
      <c r="K1158" s="28" t="s">
        <v>236</v>
      </c>
      <c r="L1158" s="28">
        <v>4</v>
      </c>
      <c r="M1158" s="31">
        <v>26</v>
      </c>
      <c r="N1158" s="32">
        <v>0</v>
      </c>
      <c r="O1158" s="32">
        <v>0</v>
      </c>
      <c r="P1158" s="47">
        <v>1.42</v>
      </c>
      <c r="Q1158" s="33">
        <v>207.15</v>
      </c>
      <c r="R1158" s="31" t="s">
        <v>8</v>
      </c>
      <c r="S1158" s="31" t="s">
        <v>8</v>
      </c>
      <c r="T1158" s="31" t="s">
        <v>8</v>
      </c>
      <c r="U1158" s="47"/>
      <c r="V1158" s="34" t="s">
        <v>8</v>
      </c>
      <c r="W1158" s="31" t="s">
        <v>8</v>
      </c>
      <c r="X1158" s="31" t="s">
        <v>8</v>
      </c>
      <c r="Y1158" s="44"/>
      <c r="Z1158" s="13"/>
    </row>
    <row r="1159" spans="1:26" ht="29.1" customHeight="1" x14ac:dyDescent="0.35">
      <c r="A1159" s="29" t="s">
        <v>4441</v>
      </c>
      <c r="B1159" s="28" t="s">
        <v>4444</v>
      </c>
      <c r="C1159" s="28" t="s">
        <v>3973</v>
      </c>
      <c r="D1159" s="30" t="s">
        <v>4442</v>
      </c>
      <c r="E1159" s="111" t="str">
        <f t="shared" si="54"/>
        <v>Less than 100 Claims - lower validity</v>
      </c>
      <c r="F1159" s="111" t="str">
        <f t="shared" si="55"/>
        <v>Less than 100 Claims - lower validity</v>
      </c>
      <c r="G1159" s="111" t="str">
        <f t="shared" si="56"/>
        <v>Less than 100 Claims - lower validity</v>
      </c>
      <c r="H1159" s="35" t="s">
        <v>4443</v>
      </c>
      <c r="I1159" s="28">
        <v>43160</v>
      </c>
      <c r="J1159" s="28" t="s">
        <v>235</v>
      </c>
      <c r="K1159" s="28" t="s">
        <v>236</v>
      </c>
      <c r="L1159" s="28">
        <v>3</v>
      </c>
      <c r="M1159" s="31">
        <v>27</v>
      </c>
      <c r="N1159" s="32">
        <v>0</v>
      </c>
      <c r="O1159" s="32">
        <v>0</v>
      </c>
      <c r="P1159" s="47">
        <v>1.92</v>
      </c>
      <c r="Q1159" s="33">
        <v>317.26</v>
      </c>
      <c r="R1159" s="31" t="s">
        <v>8</v>
      </c>
      <c r="S1159" s="31" t="s">
        <v>8</v>
      </c>
      <c r="T1159" s="31" t="s">
        <v>8</v>
      </c>
      <c r="U1159" s="47"/>
      <c r="V1159" s="34" t="s">
        <v>8</v>
      </c>
      <c r="W1159" s="31" t="s">
        <v>8</v>
      </c>
      <c r="X1159" s="31" t="s">
        <v>8</v>
      </c>
      <c r="Y1159" s="44"/>
      <c r="Z1159" s="13"/>
    </row>
    <row r="1160" spans="1:26" ht="29.1" customHeight="1" x14ac:dyDescent="0.35">
      <c r="A1160" s="29" t="s">
        <v>4445</v>
      </c>
      <c r="B1160" s="28" t="s">
        <v>4448</v>
      </c>
      <c r="C1160" s="28" t="s">
        <v>3973</v>
      </c>
      <c r="D1160" s="30" t="s">
        <v>4446</v>
      </c>
      <c r="E1160" s="111" t="str">
        <f t="shared" si="54"/>
        <v>Less than 100 Claims - lower validity</v>
      </c>
      <c r="F1160" s="111" t="str">
        <f t="shared" si="55"/>
        <v>Less than 100 Claims - lower validity</v>
      </c>
      <c r="G1160" s="111" t="str">
        <f t="shared" si="56"/>
        <v>Less than 100 Claims - lower validity</v>
      </c>
      <c r="H1160" s="35" t="s">
        <v>4447</v>
      </c>
      <c r="I1160" s="28">
        <v>45133</v>
      </c>
      <c r="J1160" s="28" t="s">
        <v>235</v>
      </c>
      <c r="K1160" s="28" t="s">
        <v>236</v>
      </c>
      <c r="L1160" s="28">
        <v>3</v>
      </c>
      <c r="M1160" s="31">
        <v>97</v>
      </c>
      <c r="N1160" s="32">
        <v>0.1</v>
      </c>
      <c r="O1160" s="32">
        <v>0</v>
      </c>
      <c r="P1160" s="47">
        <v>2.16</v>
      </c>
      <c r="Q1160" s="33">
        <v>186.25</v>
      </c>
      <c r="R1160" s="31" t="s">
        <v>8</v>
      </c>
      <c r="S1160" s="31" t="s">
        <v>8</v>
      </c>
      <c r="T1160" s="31" t="s">
        <v>8</v>
      </c>
      <c r="U1160" s="47"/>
      <c r="V1160" s="34" t="s">
        <v>8</v>
      </c>
      <c r="W1160" s="31" t="s">
        <v>8</v>
      </c>
      <c r="X1160" s="31" t="s">
        <v>8</v>
      </c>
      <c r="Y1160" s="44"/>
      <c r="Z1160" s="13"/>
    </row>
    <row r="1161" spans="1:26" ht="29.1" customHeight="1" x14ac:dyDescent="0.35">
      <c r="A1161" s="29" t="s">
        <v>4449</v>
      </c>
      <c r="B1161" s="28" t="s">
        <v>4452</v>
      </c>
      <c r="C1161" s="28" t="s">
        <v>3973</v>
      </c>
      <c r="D1161" s="30" t="s">
        <v>4450</v>
      </c>
      <c r="E1161" s="111" t="str">
        <f t="shared" si="54"/>
        <v>Less than 100 Claims - lower validity</v>
      </c>
      <c r="F1161" s="111" t="str">
        <f t="shared" si="55"/>
        <v>Less than 100 Claims - lower validity</v>
      </c>
      <c r="G1161" s="111" t="str">
        <f t="shared" si="56"/>
        <v>More than 100 Claims  - higher validity</v>
      </c>
      <c r="H1161" s="35" t="s">
        <v>4451</v>
      </c>
      <c r="I1161" s="28">
        <v>43567</v>
      </c>
      <c r="J1161" s="28" t="s">
        <v>235</v>
      </c>
      <c r="K1161" s="28" t="s">
        <v>236</v>
      </c>
      <c r="L1161" s="28">
        <v>4</v>
      </c>
      <c r="M1161" s="31">
        <v>1319</v>
      </c>
      <c r="N1161" s="32">
        <v>1.4</v>
      </c>
      <c r="O1161" s="32">
        <v>1</v>
      </c>
      <c r="P1161" s="47">
        <v>1.36</v>
      </c>
      <c r="Q1161" s="33">
        <v>241.11</v>
      </c>
      <c r="R1161" s="31">
        <v>18</v>
      </c>
      <c r="S1161" s="32">
        <v>0.2</v>
      </c>
      <c r="T1161" s="32">
        <v>0.2</v>
      </c>
      <c r="U1161" s="47">
        <v>0.84</v>
      </c>
      <c r="V1161" s="34">
        <v>5893</v>
      </c>
      <c r="W1161" s="32">
        <v>1.5</v>
      </c>
      <c r="X1161" s="32">
        <v>1.2</v>
      </c>
      <c r="Y1161" s="44">
        <v>1.28</v>
      </c>
      <c r="Z1161" s="13"/>
    </row>
    <row r="1162" spans="1:26" ht="29.1" customHeight="1" x14ac:dyDescent="0.35">
      <c r="A1162" s="29" t="s">
        <v>4453</v>
      </c>
      <c r="B1162" s="28" t="s">
        <v>4456</v>
      </c>
      <c r="C1162" s="28" t="s">
        <v>4457</v>
      </c>
      <c r="D1162" s="36" t="s">
        <v>4454</v>
      </c>
      <c r="E1162" s="111" t="str">
        <f t="shared" si="54"/>
        <v>Less than 100 Claims - lower validity</v>
      </c>
      <c r="F1162" s="111" t="str">
        <f t="shared" si="55"/>
        <v>Less than 100 Claims - lower validity</v>
      </c>
      <c r="G1162" s="111" t="str">
        <f t="shared" si="56"/>
        <v>Less than 100 Claims - lower validity</v>
      </c>
      <c r="H1162" s="28" t="s">
        <v>4455</v>
      </c>
      <c r="I1162" s="28">
        <v>17011</v>
      </c>
      <c r="J1162" s="35" t="s">
        <v>4458</v>
      </c>
      <c r="K1162" s="28" t="s">
        <v>46</v>
      </c>
      <c r="L1162" s="28">
        <v>4</v>
      </c>
      <c r="M1162" s="31">
        <v>20</v>
      </c>
      <c r="N1162" s="32">
        <v>0</v>
      </c>
      <c r="O1162" s="32">
        <v>0</v>
      </c>
      <c r="P1162" s="47">
        <v>3.07</v>
      </c>
      <c r="Q1162" s="33">
        <v>221.3</v>
      </c>
      <c r="R1162" s="31" t="s">
        <v>8</v>
      </c>
      <c r="S1162" s="31" t="s">
        <v>8</v>
      </c>
      <c r="T1162" s="31" t="s">
        <v>8</v>
      </c>
      <c r="U1162" s="47"/>
      <c r="V1162" s="34" t="s">
        <v>8</v>
      </c>
      <c r="W1162" s="31" t="s">
        <v>8</v>
      </c>
      <c r="X1162" s="31" t="s">
        <v>8</v>
      </c>
      <c r="Y1162" s="44"/>
      <c r="Z1162" s="13"/>
    </row>
    <row r="1163" spans="1:26" ht="29.1" customHeight="1" x14ac:dyDescent="0.35">
      <c r="A1163" s="29" t="s">
        <v>4459</v>
      </c>
      <c r="B1163" s="28" t="s">
        <v>888</v>
      </c>
      <c r="C1163" s="28" t="s">
        <v>4457</v>
      </c>
      <c r="D1163" s="30" t="s">
        <v>4460</v>
      </c>
      <c r="E1163" s="111" t="str">
        <f t="shared" si="54"/>
        <v>Less than 100 Claims - lower validity</v>
      </c>
      <c r="F1163" s="111" t="str">
        <f t="shared" si="55"/>
        <v>Less than 100 Claims - lower validity</v>
      </c>
      <c r="G1163" s="111" t="str">
        <f t="shared" si="56"/>
        <v>Less than 100 Claims - lower validity</v>
      </c>
      <c r="H1163" s="35" t="s">
        <v>4461</v>
      </c>
      <c r="I1163" s="28">
        <v>17822</v>
      </c>
      <c r="J1163" s="35" t="s">
        <v>4458</v>
      </c>
      <c r="K1163" s="28" t="s">
        <v>46</v>
      </c>
      <c r="L1163" s="28">
        <v>2</v>
      </c>
      <c r="M1163" s="31">
        <v>86</v>
      </c>
      <c r="N1163" s="32">
        <v>0.1</v>
      </c>
      <c r="O1163" s="32">
        <v>0</v>
      </c>
      <c r="P1163" s="47">
        <v>5.05</v>
      </c>
      <c r="Q1163" s="33">
        <v>351.82</v>
      </c>
      <c r="R1163" s="31" t="s">
        <v>8</v>
      </c>
      <c r="S1163" s="31" t="s">
        <v>8</v>
      </c>
      <c r="T1163" s="31" t="s">
        <v>8</v>
      </c>
      <c r="U1163" s="47"/>
      <c r="V1163" s="34" t="s">
        <v>8</v>
      </c>
      <c r="W1163" s="31" t="s">
        <v>8</v>
      </c>
      <c r="X1163" s="31" t="s">
        <v>8</v>
      </c>
      <c r="Y1163" s="44"/>
      <c r="Z1163" s="13"/>
    </row>
    <row r="1164" spans="1:26" ht="14.1" customHeight="1" x14ac:dyDescent="0.35">
      <c r="A1164" s="29" t="s">
        <v>4462</v>
      </c>
      <c r="B1164" s="28" t="s">
        <v>4465</v>
      </c>
      <c r="C1164" s="28" t="s">
        <v>4457</v>
      </c>
      <c r="D1164" s="36" t="s">
        <v>4463</v>
      </c>
      <c r="E1164" s="111" t="str">
        <f t="shared" si="54"/>
        <v>Less than 100 Claims - lower validity</v>
      </c>
      <c r="F1164" s="111" t="str">
        <f t="shared" si="55"/>
        <v>Less than 100 Claims - lower validity</v>
      </c>
      <c r="G1164" s="111" t="str">
        <f t="shared" si="56"/>
        <v>More than 100 Claims  - higher validity</v>
      </c>
      <c r="H1164" s="28" t="s">
        <v>4464</v>
      </c>
      <c r="I1164" s="28">
        <v>16117</v>
      </c>
      <c r="J1164" s="28" t="s">
        <v>79</v>
      </c>
      <c r="K1164" s="28" t="s">
        <v>46</v>
      </c>
      <c r="L1164" s="28">
        <v>4</v>
      </c>
      <c r="M1164" s="31">
        <v>481</v>
      </c>
      <c r="N1164" s="32">
        <v>0.1</v>
      </c>
      <c r="O1164" s="32">
        <v>0.2</v>
      </c>
      <c r="P1164" s="47">
        <v>0.75</v>
      </c>
      <c r="Q1164" s="33">
        <v>51.64</v>
      </c>
      <c r="R1164" s="31" t="s">
        <v>8</v>
      </c>
      <c r="S1164" s="31" t="s">
        <v>8</v>
      </c>
      <c r="T1164" s="31" t="s">
        <v>8</v>
      </c>
      <c r="U1164" s="47"/>
      <c r="V1164" s="34" t="s">
        <v>8</v>
      </c>
      <c r="W1164" s="31" t="s">
        <v>8</v>
      </c>
      <c r="X1164" s="31" t="s">
        <v>8</v>
      </c>
      <c r="Y1164" s="44"/>
      <c r="Z1164" s="13"/>
    </row>
    <row r="1165" spans="1:26" ht="29.1" customHeight="1" x14ac:dyDescent="0.35">
      <c r="A1165" s="29" t="s">
        <v>4466</v>
      </c>
      <c r="B1165" s="28" t="s">
        <v>4469</v>
      </c>
      <c r="C1165" s="28" t="s">
        <v>4457</v>
      </c>
      <c r="D1165" s="36" t="s">
        <v>4467</v>
      </c>
      <c r="E1165" s="111" t="str">
        <f t="shared" si="54"/>
        <v>Less than 100 Claims - lower validity</v>
      </c>
      <c r="F1165" s="111" t="str">
        <f t="shared" si="55"/>
        <v>Less than 100 Claims - lower validity</v>
      </c>
      <c r="G1165" s="111" t="str">
        <f t="shared" si="56"/>
        <v>More than 100 Claims  - higher validity</v>
      </c>
      <c r="H1165" s="28" t="s">
        <v>4468</v>
      </c>
      <c r="I1165" s="28">
        <v>16544</v>
      </c>
      <c r="J1165" s="35" t="s">
        <v>4470</v>
      </c>
      <c r="K1165" s="28" t="s">
        <v>46</v>
      </c>
      <c r="L1165" s="28">
        <v>2</v>
      </c>
      <c r="M1165" s="31">
        <v>122</v>
      </c>
      <c r="N1165" s="32">
        <v>0.1</v>
      </c>
      <c r="O1165" s="32">
        <v>0.1</v>
      </c>
      <c r="P1165" s="47">
        <v>1.44</v>
      </c>
      <c r="Q1165" s="33">
        <v>95.58</v>
      </c>
      <c r="R1165" s="31">
        <v>19</v>
      </c>
      <c r="S1165" s="32">
        <v>0.2</v>
      </c>
      <c r="T1165" s="32">
        <v>0.1</v>
      </c>
      <c r="U1165" s="47">
        <v>1.18</v>
      </c>
      <c r="V1165" s="34">
        <v>7470</v>
      </c>
      <c r="W1165" s="32">
        <v>0.3</v>
      </c>
      <c r="X1165" s="32">
        <v>0.2</v>
      </c>
      <c r="Y1165" s="44">
        <v>1.26</v>
      </c>
      <c r="Z1165" s="13"/>
    </row>
    <row r="1166" spans="1:26" ht="29.1" customHeight="1" x14ac:dyDescent="0.35">
      <c r="A1166" s="29" t="s">
        <v>4471</v>
      </c>
      <c r="B1166" s="28" t="s">
        <v>4474</v>
      </c>
      <c r="C1166" s="28" t="s">
        <v>4457</v>
      </c>
      <c r="D1166" s="36" t="s">
        <v>4472</v>
      </c>
      <c r="E1166" s="111" t="str">
        <f t="shared" si="54"/>
        <v>Less than 100 Claims - lower validity</v>
      </c>
      <c r="F1166" s="111" t="str">
        <f t="shared" si="55"/>
        <v>Less than 100 Claims - lower validity</v>
      </c>
      <c r="G1166" s="111" t="str">
        <f t="shared" si="56"/>
        <v>Less than 100 Claims - lower validity</v>
      </c>
      <c r="H1166" s="35" t="s">
        <v>4473</v>
      </c>
      <c r="I1166" s="28">
        <v>19446</v>
      </c>
      <c r="J1166" s="28" t="s">
        <v>4475</v>
      </c>
      <c r="K1166" s="28" t="s">
        <v>46</v>
      </c>
      <c r="L1166" s="28">
        <v>3</v>
      </c>
      <c r="M1166" s="31">
        <v>15</v>
      </c>
      <c r="N1166" s="32">
        <v>0</v>
      </c>
      <c r="O1166" s="32">
        <v>0</v>
      </c>
      <c r="P1166" s="47">
        <v>2.14</v>
      </c>
      <c r="Q1166" s="33">
        <v>163.5</v>
      </c>
      <c r="R1166" s="31" t="s">
        <v>8</v>
      </c>
      <c r="S1166" s="31" t="s">
        <v>8</v>
      </c>
      <c r="T1166" s="31" t="s">
        <v>8</v>
      </c>
      <c r="U1166" s="47"/>
      <c r="V1166" s="34" t="s">
        <v>8</v>
      </c>
      <c r="W1166" s="31" t="s">
        <v>8</v>
      </c>
      <c r="X1166" s="31" t="s">
        <v>8</v>
      </c>
      <c r="Y1166" s="44"/>
      <c r="Z1166" s="13"/>
    </row>
    <row r="1167" spans="1:26" ht="29.1" customHeight="1" x14ac:dyDescent="0.35">
      <c r="A1167" s="29" t="s">
        <v>4476</v>
      </c>
      <c r="B1167" s="28" t="s">
        <v>4478</v>
      </c>
      <c r="C1167" s="28" t="s">
        <v>4457</v>
      </c>
      <c r="D1167" s="30" t="s">
        <v>4477</v>
      </c>
      <c r="E1167" s="111" t="str">
        <f t="shared" si="54"/>
        <v>Less than 100 Claims - lower validity</v>
      </c>
      <c r="F1167" s="111" t="str">
        <f t="shared" si="55"/>
        <v>Less than 100 Claims - lower validity</v>
      </c>
      <c r="G1167" s="111" t="str">
        <f t="shared" si="56"/>
        <v>Less than 100 Claims - lower validity</v>
      </c>
      <c r="H1167" s="28" t="s">
        <v>3171</v>
      </c>
      <c r="I1167" s="28">
        <v>17837</v>
      </c>
      <c r="J1167" s="28" t="s">
        <v>79</v>
      </c>
      <c r="K1167" s="28" t="s">
        <v>46</v>
      </c>
      <c r="L1167" s="28">
        <v>4</v>
      </c>
      <c r="M1167" s="31">
        <v>54</v>
      </c>
      <c r="N1167" s="32">
        <v>0.1</v>
      </c>
      <c r="O1167" s="32">
        <v>0</v>
      </c>
      <c r="P1167" s="47">
        <v>3.93</v>
      </c>
      <c r="Q1167" s="33">
        <v>277.27</v>
      </c>
      <c r="R1167" s="31" t="s">
        <v>8</v>
      </c>
      <c r="S1167" s="31" t="s">
        <v>8</v>
      </c>
      <c r="T1167" s="31" t="s">
        <v>8</v>
      </c>
      <c r="U1167" s="47"/>
      <c r="V1167" s="34" t="s">
        <v>8</v>
      </c>
      <c r="W1167" s="31" t="s">
        <v>8</v>
      </c>
      <c r="X1167" s="31" t="s">
        <v>8</v>
      </c>
      <c r="Y1167" s="44"/>
      <c r="Z1167" s="13"/>
    </row>
    <row r="1168" spans="1:26" ht="29.1" customHeight="1" x14ac:dyDescent="0.35">
      <c r="A1168" s="29" t="s">
        <v>4479</v>
      </c>
      <c r="B1168" s="28" t="s">
        <v>1278</v>
      </c>
      <c r="C1168" s="28" t="s">
        <v>4457</v>
      </c>
      <c r="D1168" s="30" t="s">
        <v>4480</v>
      </c>
      <c r="E1168" s="111" t="str">
        <f t="shared" si="54"/>
        <v>Less than 100 Claims - lower validity</v>
      </c>
      <c r="F1168" s="111" t="str">
        <f t="shared" si="55"/>
        <v>Less than 100 Claims - lower validity</v>
      </c>
      <c r="G1168" s="111" t="str">
        <f t="shared" si="56"/>
        <v>More than 100 Claims  - higher validity</v>
      </c>
      <c r="H1168" s="35" t="s">
        <v>4481</v>
      </c>
      <c r="I1168" s="28">
        <v>16105</v>
      </c>
      <c r="J1168" s="28" t="s">
        <v>3760</v>
      </c>
      <c r="K1168" s="28" t="s">
        <v>46</v>
      </c>
      <c r="L1168" s="28">
        <v>2</v>
      </c>
      <c r="M1168" s="31">
        <v>1124</v>
      </c>
      <c r="N1168" s="32">
        <v>0.4</v>
      </c>
      <c r="O1168" s="32">
        <v>0.4</v>
      </c>
      <c r="P1168" s="47">
        <v>1.22</v>
      </c>
      <c r="Q1168" s="33">
        <v>79.34</v>
      </c>
      <c r="R1168" s="31">
        <v>19</v>
      </c>
      <c r="S1168" s="32">
        <v>0.1</v>
      </c>
      <c r="T1168" s="32">
        <v>0.1</v>
      </c>
      <c r="U1168" s="47">
        <v>0.56000000000000005</v>
      </c>
      <c r="V1168" s="34">
        <v>3560</v>
      </c>
      <c r="W1168" s="32">
        <v>0.5</v>
      </c>
      <c r="X1168" s="32">
        <v>0.5</v>
      </c>
      <c r="Y1168" s="44">
        <v>1.03</v>
      </c>
      <c r="Z1168" s="13"/>
    </row>
    <row r="1169" spans="1:26" ht="14.1" customHeight="1" x14ac:dyDescent="0.35">
      <c r="A1169" s="29" t="s">
        <v>4482</v>
      </c>
      <c r="B1169" s="28" t="s">
        <v>4485</v>
      </c>
      <c r="C1169" s="28" t="s">
        <v>4457</v>
      </c>
      <c r="D1169" s="36" t="s">
        <v>4483</v>
      </c>
      <c r="E1169" s="111" t="str">
        <f t="shared" si="54"/>
        <v>Less than 100 Claims - lower validity</v>
      </c>
      <c r="F1169" s="111" t="str">
        <f t="shared" si="55"/>
        <v>Less than 100 Claims - lower validity</v>
      </c>
      <c r="G1169" s="111" t="str">
        <f t="shared" si="56"/>
        <v>Less than 100 Claims - lower validity</v>
      </c>
      <c r="H1169" s="28" t="s">
        <v>4484</v>
      </c>
      <c r="I1169" s="28">
        <v>15219</v>
      </c>
      <c r="J1169" s="28" t="s">
        <v>3760</v>
      </c>
      <c r="K1169" s="28" t="s">
        <v>46</v>
      </c>
      <c r="L1169" s="28">
        <v>2</v>
      </c>
      <c r="M1169" s="31">
        <v>47</v>
      </c>
      <c r="N1169" s="32">
        <v>0.1</v>
      </c>
      <c r="O1169" s="32">
        <v>0</v>
      </c>
      <c r="P1169" s="47">
        <v>2.5099999999999998</v>
      </c>
      <c r="Q1169" s="33">
        <v>167.09</v>
      </c>
      <c r="R1169" s="31" t="s">
        <v>8</v>
      </c>
      <c r="S1169" s="31" t="s">
        <v>8</v>
      </c>
      <c r="T1169" s="31" t="s">
        <v>8</v>
      </c>
      <c r="U1169" s="47"/>
      <c r="V1169" s="34" t="s">
        <v>8</v>
      </c>
      <c r="W1169" s="31" t="s">
        <v>8</v>
      </c>
      <c r="X1169" s="31" t="s">
        <v>8</v>
      </c>
      <c r="Y1169" s="44"/>
      <c r="Z1169" s="13"/>
    </row>
    <row r="1170" spans="1:26" ht="29.1" customHeight="1" x14ac:dyDescent="0.35">
      <c r="A1170" s="29" t="s">
        <v>4486</v>
      </c>
      <c r="B1170" s="28" t="s">
        <v>4489</v>
      </c>
      <c r="C1170" s="28" t="s">
        <v>4457</v>
      </c>
      <c r="D1170" s="30" t="s">
        <v>4487</v>
      </c>
      <c r="E1170" s="111" t="str">
        <f t="shared" si="54"/>
        <v>Less than 100 Claims - lower validity</v>
      </c>
      <c r="F1170" s="111" t="str">
        <f t="shared" si="55"/>
        <v>Less than 100 Claims - lower validity</v>
      </c>
      <c r="G1170" s="111" t="str">
        <f t="shared" si="56"/>
        <v>Less than 100 Claims - lower validity</v>
      </c>
      <c r="H1170" s="28" t="s">
        <v>4488</v>
      </c>
      <c r="I1170" s="28">
        <v>15065</v>
      </c>
      <c r="J1170" s="35" t="s">
        <v>4470</v>
      </c>
      <c r="K1170" s="28" t="s">
        <v>46</v>
      </c>
      <c r="L1170" s="28">
        <v>3</v>
      </c>
      <c r="M1170" s="31">
        <v>27</v>
      </c>
      <c r="N1170" s="32">
        <v>0</v>
      </c>
      <c r="O1170" s="32">
        <v>0</v>
      </c>
      <c r="P1170" s="47">
        <v>1.76</v>
      </c>
      <c r="Q1170" s="33">
        <v>118.35</v>
      </c>
      <c r="R1170" s="31" t="s">
        <v>8</v>
      </c>
      <c r="S1170" s="31" t="s">
        <v>8</v>
      </c>
      <c r="T1170" s="31" t="s">
        <v>8</v>
      </c>
      <c r="U1170" s="47"/>
      <c r="V1170" s="34" t="s">
        <v>8</v>
      </c>
      <c r="W1170" s="31" t="s">
        <v>8</v>
      </c>
      <c r="X1170" s="31" t="s">
        <v>8</v>
      </c>
      <c r="Y1170" s="44"/>
      <c r="Z1170" s="13"/>
    </row>
    <row r="1171" spans="1:26" ht="29.1" customHeight="1" x14ac:dyDescent="0.35">
      <c r="A1171" s="29" t="s">
        <v>4490</v>
      </c>
      <c r="B1171" s="28" t="s">
        <v>4493</v>
      </c>
      <c r="C1171" s="28" t="s">
        <v>4457</v>
      </c>
      <c r="D1171" s="36" t="s">
        <v>4491</v>
      </c>
      <c r="E1171" s="111" t="str">
        <f t="shared" si="54"/>
        <v>Less than 100 Claims - lower validity</v>
      </c>
      <c r="F1171" s="111" t="str">
        <f t="shared" si="55"/>
        <v>Less than 100 Claims - lower validity</v>
      </c>
      <c r="G1171" s="111" t="str">
        <f t="shared" si="56"/>
        <v>More than 100 Claims  - higher validity</v>
      </c>
      <c r="H1171" s="35" t="s">
        <v>4492</v>
      </c>
      <c r="I1171" s="28">
        <v>15009</v>
      </c>
      <c r="J1171" s="35" t="s">
        <v>4494</v>
      </c>
      <c r="K1171" s="28" t="s">
        <v>46</v>
      </c>
      <c r="L1171" s="28">
        <v>3</v>
      </c>
      <c r="M1171" s="31">
        <v>686</v>
      </c>
      <c r="N1171" s="32">
        <v>0.3</v>
      </c>
      <c r="O1171" s="32">
        <v>0.2</v>
      </c>
      <c r="P1171" s="47">
        <v>1.1299999999999999</v>
      </c>
      <c r="Q1171" s="33">
        <v>74.52</v>
      </c>
      <c r="R1171" s="31">
        <v>40</v>
      </c>
      <c r="S1171" s="32">
        <v>0.2</v>
      </c>
      <c r="T1171" s="32">
        <v>0.2</v>
      </c>
      <c r="U1171" s="47">
        <v>1.02</v>
      </c>
      <c r="V1171" s="34">
        <v>6684</v>
      </c>
      <c r="W1171" s="32">
        <v>0.5</v>
      </c>
      <c r="X1171" s="32">
        <v>0.5</v>
      </c>
      <c r="Y1171" s="44">
        <v>1.07</v>
      </c>
      <c r="Z1171" s="13"/>
    </row>
    <row r="1172" spans="1:26" ht="29.1" customHeight="1" x14ac:dyDescent="0.35">
      <c r="A1172" s="29" t="s">
        <v>4495</v>
      </c>
      <c r="B1172" s="28" t="s">
        <v>4498</v>
      </c>
      <c r="C1172" s="28" t="s">
        <v>4457</v>
      </c>
      <c r="D1172" s="30" t="s">
        <v>4496</v>
      </c>
      <c r="E1172" s="111" t="str">
        <f t="shared" si="54"/>
        <v>Less than 100 Claims - lower validity</v>
      </c>
      <c r="F1172" s="111" t="str">
        <f t="shared" si="55"/>
        <v>Less than 100 Claims - lower validity</v>
      </c>
      <c r="G1172" s="111" t="str">
        <f t="shared" si="56"/>
        <v>More than 100 Claims  - higher validity</v>
      </c>
      <c r="H1172" s="28" t="s">
        <v>4497</v>
      </c>
      <c r="I1172" s="28">
        <v>15143</v>
      </c>
      <c r="J1172" s="35" t="s">
        <v>4494</v>
      </c>
      <c r="K1172" s="28" t="s">
        <v>46</v>
      </c>
      <c r="L1172" s="28">
        <v>3</v>
      </c>
      <c r="M1172" s="31">
        <v>173</v>
      </c>
      <c r="N1172" s="32">
        <v>0.1</v>
      </c>
      <c r="O1172" s="32">
        <v>0.1</v>
      </c>
      <c r="P1172" s="47">
        <v>1.27</v>
      </c>
      <c r="Q1172" s="33">
        <v>86.82</v>
      </c>
      <c r="R1172" s="31" t="s">
        <v>8</v>
      </c>
      <c r="S1172" s="31" t="s">
        <v>8</v>
      </c>
      <c r="T1172" s="31" t="s">
        <v>8</v>
      </c>
      <c r="U1172" s="47"/>
      <c r="V1172" s="34" t="s">
        <v>8</v>
      </c>
      <c r="W1172" s="31" t="s">
        <v>8</v>
      </c>
      <c r="X1172" s="31" t="s">
        <v>8</v>
      </c>
      <c r="Y1172" s="44"/>
      <c r="Z1172" s="13"/>
    </row>
    <row r="1173" spans="1:26" ht="29.1" customHeight="1" x14ac:dyDescent="0.35">
      <c r="A1173" s="29" t="s">
        <v>4499</v>
      </c>
      <c r="B1173" s="28" t="s">
        <v>1338</v>
      </c>
      <c r="C1173" s="28" t="s">
        <v>4457</v>
      </c>
      <c r="D1173" s="30" t="s">
        <v>4500</v>
      </c>
      <c r="E1173" s="111" t="str">
        <f t="shared" si="54"/>
        <v>Less than 100 Claims - lower validity</v>
      </c>
      <c r="F1173" s="111" t="str">
        <f t="shared" si="55"/>
        <v>Less than 100 Claims - lower validity</v>
      </c>
      <c r="G1173" s="111" t="str">
        <f t="shared" si="56"/>
        <v>Less than 100 Claims - lower validity</v>
      </c>
      <c r="H1173" s="28" t="s">
        <v>4501</v>
      </c>
      <c r="I1173" s="28">
        <v>15301</v>
      </c>
      <c r="J1173" s="35" t="s">
        <v>4502</v>
      </c>
      <c r="K1173" s="28" t="s">
        <v>46</v>
      </c>
      <c r="L1173" s="28">
        <v>3</v>
      </c>
      <c r="M1173" s="31">
        <v>45</v>
      </c>
      <c r="N1173" s="32">
        <v>0</v>
      </c>
      <c r="O1173" s="32">
        <v>0</v>
      </c>
      <c r="P1173" s="47">
        <v>2.2799999999999998</v>
      </c>
      <c r="Q1173" s="33">
        <v>153.63</v>
      </c>
      <c r="R1173" s="31" t="s">
        <v>8</v>
      </c>
      <c r="S1173" s="31" t="s">
        <v>8</v>
      </c>
      <c r="T1173" s="31" t="s">
        <v>8</v>
      </c>
      <c r="U1173" s="47"/>
      <c r="V1173" s="34" t="s">
        <v>8</v>
      </c>
      <c r="W1173" s="31" t="s">
        <v>8</v>
      </c>
      <c r="X1173" s="31" t="s">
        <v>8</v>
      </c>
      <c r="Y1173" s="44"/>
      <c r="Z1173" s="13"/>
    </row>
    <row r="1174" spans="1:26" ht="29.1" customHeight="1" x14ac:dyDescent="0.35">
      <c r="A1174" s="29" t="s">
        <v>4503</v>
      </c>
      <c r="B1174" s="28" t="s">
        <v>4506</v>
      </c>
      <c r="C1174" s="28" t="s">
        <v>4457</v>
      </c>
      <c r="D1174" s="36" t="s">
        <v>4504</v>
      </c>
      <c r="E1174" s="111" t="str">
        <f t="shared" si="54"/>
        <v>Less than 100 Claims - lower validity</v>
      </c>
      <c r="F1174" s="111" t="str">
        <f t="shared" si="55"/>
        <v>Less than 100 Claims - lower validity</v>
      </c>
      <c r="G1174" s="111" t="str">
        <f t="shared" si="56"/>
        <v>Less than 100 Claims - lower validity</v>
      </c>
      <c r="H1174" s="35" t="s">
        <v>4505</v>
      </c>
      <c r="I1174" s="28">
        <v>19603</v>
      </c>
      <c r="J1174" s="28" t="s">
        <v>79</v>
      </c>
      <c r="K1174" s="28" t="s">
        <v>46</v>
      </c>
      <c r="L1174" s="28">
        <v>4</v>
      </c>
      <c r="M1174" s="31">
        <v>20</v>
      </c>
      <c r="N1174" s="32">
        <v>0</v>
      </c>
      <c r="O1174" s="32">
        <v>0</v>
      </c>
      <c r="P1174" s="47">
        <v>3.49</v>
      </c>
      <c r="Q1174" s="33">
        <v>254.29</v>
      </c>
      <c r="R1174" s="31" t="s">
        <v>8</v>
      </c>
      <c r="S1174" s="31" t="s">
        <v>8</v>
      </c>
      <c r="T1174" s="31" t="s">
        <v>8</v>
      </c>
      <c r="U1174" s="47"/>
      <c r="V1174" s="34" t="s">
        <v>8</v>
      </c>
      <c r="W1174" s="31" t="s">
        <v>8</v>
      </c>
      <c r="X1174" s="31" t="s">
        <v>8</v>
      </c>
      <c r="Y1174" s="44"/>
      <c r="Z1174" s="13"/>
    </row>
    <row r="1175" spans="1:26" ht="29.1" customHeight="1" x14ac:dyDescent="0.35">
      <c r="A1175" s="29" t="s">
        <v>4507</v>
      </c>
      <c r="B1175" s="28" t="s">
        <v>2294</v>
      </c>
      <c r="C1175" s="28" t="s">
        <v>4457</v>
      </c>
      <c r="D1175" s="36" t="s">
        <v>2292</v>
      </c>
      <c r="E1175" s="111" t="str">
        <f t="shared" si="54"/>
        <v>Less than 100 Claims - lower validity</v>
      </c>
      <c r="F1175" s="111" t="str">
        <f t="shared" si="55"/>
        <v>Less than 100 Claims - lower validity</v>
      </c>
      <c r="G1175" s="111" t="str">
        <f t="shared" si="56"/>
        <v>Less than 100 Claims - lower validity</v>
      </c>
      <c r="H1175" s="35" t="s">
        <v>4508</v>
      </c>
      <c r="I1175" s="28">
        <v>17403</v>
      </c>
      <c r="J1175" s="28" t="s">
        <v>4509</v>
      </c>
      <c r="K1175" s="28" t="s">
        <v>46</v>
      </c>
      <c r="L1175" s="28">
        <v>3</v>
      </c>
      <c r="M1175" s="31">
        <v>91</v>
      </c>
      <c r="N1175" s="32">
        <v>0.1</v>
      </c>
      <c r="O1175" s="32">
        <v>0</v>
      </c>
      <c r="P1175" s="47">
        <v>2.93</v>
      </c>
      <c r="Q1175" s="33">
        <v>213.82</v>
      </c>
      <c r="R1175" s="31" t="s">
        <v>8</v>
      </c>
      <c r="S1175" s="31" t="s">
        <v>8</v>
      </c>
      <c r="T1175" s="31" t="s">
        <v>8</v>
      </c>
      <c r="U1175" s="47"/>
      <c r="V1175" s="34" t="s">
        <v>8</v>
      </c>
      <c r="W1175" s="31" t="s">
        <v>8</v>
      </c>
      <c r="X1175" s="31" t="s">
        <v>8</v>
      </c>
      <c r="Y1175" s="44"/>
      <c r="Z1175" s="13"/>
    </row>
    <row r="1176" spans="1:26" ht="29.1" customHeight="1" x14ac:dyDescent="0.35">
      <c r="A1176" s="29" t="s">
        <v>4510</v>
      </c>
      <c r="B1176" s="28" t="s">
        <v>4485</v>
      </c>
      <c r="C1176" s="28" t="s">
        <v>4457</v>
      </c>
      <c r="D1176" s="30" t="s">
        <v>4511</v>
      </c>
      <c r="E1176" s="111" t="str">
        <f t="shared" si="54"/>
        <v>Less than 100 Claims - lower validity</v>
      </c>
      <c r="F1176" s="111" t="str">
        <f t="shared" si="55"/>
        <v>Less than 100 Claims - lower validity</v>
      </c>
      <c r="G1176" s="111" t="str">
        <f t="shared" si="56"/>
        <v>Less than 100 Claims - lower validity</v>
      </c>
      <c r="H1176" s="35" t="s">
        <v>4512</v>
      </c>
      <c r="I1176" s="28">
        <v>15212</v>
      </c>
      <c r="J1176" s="35" t="s">
        <v>4470</v>
      </c>
      <c r="K1176" s="28" t="s">
        <v>46</v>
      </c>
      <c r="L1176" s="28">
        <v>1</v>
      </c>
      <c r="M1176" s="31">
        <v>30</v>
      </c>
      <c r="N1176" s="32">
        <v>0</v>
      </c>
      <c r="O1176" s="32">
        <v>0</v>
      </c>
      <c r="P1176" s="47">
        <v>2.0099999999999998</v>
      </c>
      <c r="Q1176" s="33">
        <v>136.1</v>
      </c>
      <c r="R1176" s="31" t="s">
        <v>8</v>
      </c>
      <c r="S1176" s="31" t="s">
        <v>8</v>
      </c>
      <c r="T1176" s="31" t="s">
        <v>8</v>
      </c>
      <c r="U1176" s="47"/>
      <c r="V1176" s="34" t="s">
        <v>8</v>
      </c>
      <c r="W1176" s="31" t="s">
        <v>8</v>
      </c>
      <c r="X1176" s="31" t="s">
        <v>8</v>
      </c>
      <c r="Y1176" s="44"/>
      <c r="Z1176" s="13"/>
    </row>
    <row r="1177" spans="1:26" ht="14.1" customHeight="1" x14ac:dyDescent="0.35">
      <c r="A1177" s="29" t="s">
        <v>4513</v>
      </c>
      <c r="B1177" s="28" t="s">
        <v>4516</v>
      </c>
      <c r="C1177" s="28" t="s">
        <v>4457</v>
      </c>
      <c r="D1177" s="36" t="s">
        <v>4514</v>
      </c>
      <c r="E1177" s="111" t="str">
        <f t="shared" si="54"/>
        <v>Less than 100 Claims - lower validity</v>
      </c>
      <c r="F1177" s="111" t="str">
        <f t="shared" si="55"/>
        <v>Less than 100 Claims - lower validity</v>
      </c>
      <c r="G1177" s="111" t="str">
        <f t="shared" si="56"/>
        <v>Less than 100 Claims - lower validity</v>
      </c>
      <c r="H1177" s="28" t="s">
        <v>4515</v>
      </c>
      <c r="I1177" s="28">
        <v>18960</v>
      </c>
      <c r="J1177" s="28" t="s">
        <v>79</v>
      </c>
      <c r="K1177" s="28" t="s">
        <v>46</v>
      </c>
      <c r="L1177" s="28">
        <v>5</v>
      </c>
      <c r="M1177" s="31">
        <v>13</v>
      </c>
      <c r="N1177" s="32">
        <v>0</v>
      </c>
      <c r="O1177" s="32">
        <v>0</v>
      </c>
      <c r="P1177" s="47">
        <v>2.27</v>
      </c>
      <c r="Q1177" s="33">
        <v>177.33</v>
      </c>
      <c r="R1177" s="31" t="s">
        <v>8</v>
      </c>
      <c r="S1177" s="31" t="s">
        <v>8</v>
      </c>
      <c r="T1177" s="31" t="s">
        <v>8</v>
      </c>
      <c r="U1177" s="47"/>
      <c r="V1177" s="34" t="s">
        <v>8</v>
      </c>
      <c r="W1177" s="31" t="s">
        <v>8</v>
      </c>
      <c r="X1177" s="31" t="s">
        <v>8</v>
      </c>
      <c r="Y1177" s="44"/>
      <c r="Z1177" s="13"/>
    </row>
    <row r="1178" spans="1:26" ht="14.1" customHeight="1" x14ac:dyDescent="0.35">
      <c r="A1178" s="29" t="s">
        <v>4517</v>
      </c>
      <c r="B1178" s="28" t="s">
        <v>4469</v>
      </c>
      <c r="C1178" s="28" t="s">
        <v>4457</v>
      </c>
      <c r="D1178" s="36" t="s">
        <v>4518</v>
      </c>
      <c r="E1178" s="111" t="str">
        <f t="shared" si="54"/>
        <v>Less than 100 Claims - lower validity</v>
      </c>
      <c r="F1178" s="111" t="str">
        <f t="shared" si="55"/>
        <v>Less than 100 Claims - lower validity</v>
      </c>
      <c r="G1178" s="111" t="str">
        <f t="shared" si="56"/>
        <v>More than 100 Claims  - higher validity</v>
      </c>
      <c r="H1178" s="28" t="s">
        <v>4519</v>
      </c>
      <c r="I1178" s="28">
        <v>16550</v>
      </c>
      <c r="J1178" s="28" t="s">
        <v>3760</v>
      </c>
      <c r="K1178" s="28" t="s">
        <v>46</v>
      </c>
      <c r="L1178" s="28">
        <v>2</v>
      </c>
      <c r="M1178" s="31">
        <v>230</v>
      </c>
      <c r="N1178" s="32">
        <v>0.2</v>
      </c>
      <c r="O1178" s="32">
        <v>0.2</v>
      </c>
      <c r="P1178" s="47">
        <v>0.81</v>
      </c>
      <c r="Q1178" s="33">
        <v>52.19</v>
      </c>
      <c r="R1178" s="31">
        <v>40</v>
      </c>
      <c r="S1178" s="32">
        <v>0.4</v>
      </c>
      <c r="T1178" s="32">
        <v>0.4</v>
      </c>
      <c r="U1178" s="47">
        <v>1.06</v>
      </c>
      <c r="V1178" s="34">
        <v>6519</v>
      </c>
      <c r="W1178" s="32">
        <v>0.6</v>
      </c>
      <c r="X1178" s="32">
        <v>0.6</v>
      </c>
      <c r="Y1178" s="44">
        <v>0.97</v>
      </c>
      <c r="Z1178" s="13"/>
    </row>
    <row r="1179" spans="1:26" ht="14.1" customHeight="1" x14ac:dyDescent="0.35">
      <c r="A1179" s="29" t="s">
        <v>4520</v>
      </c>
      <c r="B1179" s="28" t="s">
        <v>4523</v>
      </c>
      <c r="C1179" s="28" t="s">
        <v>4457</v>
      </c>
      <c r="D1179" s="36" t="s">
        <v>4521</v>
      </c>
      <c r="E1179" s="111" t="str">
        <f t="shared" si="54"/>
        <v>Less than 100 Claims - lower validity</v>
      </c>
      <c r="F1179" s="111" t="str">
        <f t="shared" si="55"/>
        <v>Less than 100 Claims - lower validity</v>
      </c>
      <c r="G1179" s="111" t="str">
        <f t="shared" si="56"/>
        <v>Less than 100 Claims - lower validity</v>
      </c>
      <c r="H1179" s="28" t="s">
        <v>4522</v>
      </c>
      <c r="I1179" s="28">
        <v>17325</v>
      </c>
      <c r="J1179" s="28" t="s">
        <v>4509</v>
      </c>
      <c r="K1179" s="28" t="s">
        <v>46</v>
      </c>
      <c r="L1179" s="28">
        <v>4</v>
      </c>
      <c r="M1179" s="31">
        <v>26</v>
      </c>
      <c r="N1179" s="32">
        <v>0</v>
      </c>
      <c r="O1179" s="32">
        <v>0</v>
      </c>
      <c r="P1179" s="47">
        <v>3.45</v>
      </c>
      <c r="Q1179" s="33">
        <v>262.39</v>
      </c>
      <c r="R1179" s="31" t="s">
        <v>8</v>
      </c>
      <c r="S1179" s="31" t="s">
        <v>8</v>
      </c>
      <c r="T1179" s="31" t="s">
        <v>8</v>
      </c>
      <c r="U1179" s="47"/>
      <c r="V1179" s="34" t="s">
        <v>8</v>
      </c>
      <c r="W1179" s="31" t="s">
        <v>8</v>
      </c>
      <c r="X1179" s="31" t="s">
        <v>8</v>
      </c>
      <c r="Y1179" s="44"/>
      <c r="Z1179" s="13"/>
    </row>
    <row r="1180" spans="1:26" ht="29.1" customHeight="1" x14ac:dyDescent="0.35">
      <c r="A1180" s="29" t="s">
        <v>4524</v>
      </c>
      <c r="B1180" s="28" t="s">
        <v>1411</v>
      </c>
      <c r="C1180" s="28" t="s">
        <v>4457</v>
      </c>
      <c r="D1180" s="30" t="s">
        <v>1297</v>
      </c>
      <c r="E1180" s="111" t="str">
        <f t="shared" si="54"/>
        <v>Less than 100 Claims - lower validity</v>
      </c>
      <c r="F1180" s="111" t="str">
        <f t="shared" si="55"/>
        <v>Less than 100 Claims - lower validity</v>
      </c>
      <c r="G1180" s="111" t="str">
        <f t="shared" si="56"/>
        <v>Less than 100 Claims - lower validity</v>
      </c>
      <c r="H1180" s="35" t="s">
        <v>4525</v>
      </c>
      <c r="I1180" s="28">
        <v>17042</v>
      </c>
      <c r="J1180" s="28" t="s">
        <v>4509</v>
      </c>
      <c r="K1180" s="28" t="s">
        <v>46</v>
      </c>
      <c r="L1180" s="28">
        <v>3</v>
      </c>
      <c r="M1180" s="31">
        <v>15</v>
      </c>
      <c r="N1180" s="32">
        <v>0</v>
      </c>
      <c r="O1180" s="32">
        <v>0</v>
      </c>
      <c r="P1180" s="47">
        <v>2.31</v>
      </c>
      <c r="Q1180" s="33">
        <v>168.12</v>
      </c>
      <c r="R1180" s="31" t="s">
        <v>8</v>
      </c>
      <c r="S1180" s="31" t="s">
        <v>8</v>
      </c>
      <c r="T1180" s="31" t="s">
        <v>8</v>
      </c>
      <c r="U1180" s="47"/>
      <c r="V1180" s="34" t="s">
        <v>8</v>
      </c>
      <c r="W1180" s="31" t="s">
        <v>8</v>
      </c>
      <c r="X1180" s="31" t="s">
        <v>8</v>
      </c>
      <c r="Y1180" s="44"/>
      <c r="Z1180" s="13"/>
    </row>
    <row r="1181" spans="1:26" ht="29.1" customHeight="1" x14ac:dyDescent="0.35">
      <c r="A1181" s="29" t="s">
        <v>4526</v>
      </c>
      <c r="B1181" s="28" t="s">
        <v>4529</v>
      </c>
      <c r="C1181" s="28" t="s">
        <v>4457</v>
      </c>
      <c r="D1181" s="30" t="s">
        <v>4527</v>
      </c>
      <c r="E1181" s="111" t="str">
        <f t="shared" si="54"/>
        <v>Less than 100 Claims - lower validity</v>
      </c>
      <c r="F1181" s="111" t="str">
        <f t="shared" si="55"/>
        <v>Less than 100 Claims - lower validity</v>
      </c>
      <c r="G1181" s="111" t="str">
        <f t="shared" si="56"/>
        <v>More than 100 Claims  - higher validity</v>
      </c>
      <c r="H1181" s="35" t="s">
        <v>4528</v>
      </c>
      <c r="I1181" s="28">
        <v>17105</v>
      </c>
      <c r="J1181" s="28" t="s">
        <v>79</v>
      </c>
      <c r="K1181" s="28" t="s">
        <v>46</v>
      </c>
      <c r="L1181" s="28">
        <v>3</v>
      </c>
      <c r="M1181" s="31">
        <v>202</v>
      </c>
      <c r="N1181" s="32">
        <v>0.2</v>
      </c>
      <c r="O1181" s="32">
        <v>0.1</v>
      </c>
      <c r="P1181" s="47">
        <v>2.48</v>
      </c>
      <c r="Q1181" s="33">
        <v>176.36</v>
      </c>
      <c r="R1181" s="31" t="s">
        <v>8</v>
      </c>
      <c r="S1181" s="31" t="s">
        <v>8</v>
      </c>
      <c r="T1181" s="31" t="s">
        <v>8</v>
      </c>
      <c r="U1181" s="47"/>
      <c r="V1181" s="34" t="s">
        <v>8</v>
      </c>
      <c r="W1181" s="31" t="s">
        <v>8</v>
      </c>
      <c r="X1181" s="31" t="s">
        <v>8</v>
      </c>
      <c r="Y1181" s="44"/>
      <c r="Z1181" s="13"/>
    </row>
    <row r="1182" spans="1:26" ht="29.1" customHeight="1" x14ac:dyDescent="0.35">
      <c r="A1182" s="29" t="s">
        <v>4530</v>
      </c>
      <c r="B1182" s="28" t="s">
        <v>4485</v>
      </c>
      <c r="C1182" s="28" t="s">
        <v>4457</v>
      </c>
      <c r="D1182" s="36" t="s">
        <v>4531</v>
      </c>
      <c r="E1182" s="111" t="str">
        <f t="shared" si="54"/>
        <v>Less than 100 Claims - lower validity</v>
      </c>
      <c r="F1182" s="111" t="str">
        <f t="shared" si="55"/>
        <v>Less than 100 Claims - lower validity</v>
      </c>
      <c r="G1182" s="111" t="str">
        <f t="shared" si="56"/>
        <v>More than 100 Claims  - higher validity</v>
      </c>
      <c r="H1182" s="35" t="s">
        <v>4532</v>
      </c>
      <c r="I1182" s="28">
        <v>15224</v>
      </c>
      <c r="J1182" s="35" t="s">
        <v>4470</v>
      </c>
      <c r="K1182" s="28" t="s">
        <v>46</v>
      </c>
      <c r="L1182" s="28">
        <v>3</v>
      </c>
      <c r="M1182" s="31">
        <v>554</v>
      </c>
      <c r="N1182" s="32">
        <v>0.8</v>
      </c>
      <c r="O1182" s="32">
        <v>0.3</v>
      </c>
      <c r="P1182" s="47">
        <v>2.57</v>
      </c>
      <c r="Q1182" s="33">
        <v>173.55</v>
      </c>
      <c r="R1182" s="31">
        <v>45</v>
      </c>
      <c r="S1182" s="32">
        <v>0.8</v>
      </c>
      <c r="T1182" s="32">
        <v>0.7</v>
      </c>
      <c r="U1182" s="47">
        <v>1.17</v>
      </c>
      <c r="V1182" s="34">
        <v>9740</v>
      </c>
      <c r="W1182" s="32">
        <v>1.6</v>
      </c>
      <c r="X1182" s="32">
        <v>1</v>
      </c>
      <c r="Y1182" s="44">
        <v>1.62</v>
      </c>
      <c r="Z1182" s="13"/>
    </row>
    <row r="1183" spans="1:26" ht="14.1" customHeight="1" x14ac:dyDescent="0.35">
      <c r="A1183" s="29" t="s">
        <v>4533</v>
      </c>
      <c r="B1183" s="28" t="s">
        <v>4536</v>
      </c>
      <c r="C1183" s="28" t="s">
        <v>4457</v>
      </c>
      <c r="D1183" s="36" t="s">
        <v>4534</v>
      </c>
      <c r="E1183" s="111" t="str">
        <f t="shared" si="54"/>
        <v>Less than 100 Claims - lower validity</v>
      </c>
      <c r="F1183" s="111" t="str">
        <f t="shared" si="55"/>
        <v>Less than 100 Claims - lower validity</v>
      </c>
      <c r="G1183" s="111" t="str">
        <f t="shared" si="56"/>
        <v>More than 100 Claims  - higher validity</v>
      </c>
      <c r="H1183" s="28" t="s">
        <v>4535</v>
      </c>
      <c r="I1183" s="28">
        <v>16346</v>
      </c>
      <c r="J1183" s="28" t="s">
        <v>3760</v>
      </c>
      <c r="K1183" s="28" t="s">
        <v>46</v>
      </c>
      <c r="L1183" s="28">
        <v>4</v>
      </c>
      <c r="M1183" s="31">
        <v>106</v>
      </c>
      <c r="N1183" s="32">
        <v>0.1</v>
      </c>
      <c r="O1183" s="32">
        <v>0</v>
      </c>
      <c r="P1183" s="47">
        <v>2.17</v>
      </c>
      <c r="Q1183" s="33">
        <v>137.94</v>
      </c>
      <c r="R1183" s="31" t="s">
        <v>8</v>
      </c>
      <c r="S1183" s="31" t="s">
        <v>8</v>
      </c>
      <c r="T1183" s="31" t="s">
        <v>8</v>
      </c>
      <c r="U1183" s="47"/>
      <c r="V1183" s="34" t="s">
        <v>8</v>
      </c>
      <c r="W1183" s="31" t="s">
        <v>8</v>
      </c>
      <c r="X1183" s="31" t="s">
        <v>8</v>
      </c>
      <c r="Y1183" s="44"/>
      <c r="Z1183" s="13"/>
    </row>
    <row r="1184" spans="1:26" ht="14.1" customHeight="1" x14ac:dyDescent="0.35">
      <c r="A1184" s="29" t="s">
        <v>4537</v>
      </c>
      <c r="B1184" s="28" t="s">
        <v>4539</v>
      </c>
      <c r="C1184" s="28" t="s">
        <v>4457</v>
      </c>
      <c r="D1184" s="36" t="s">
        <v>4538</v>
      </c>
      <c r="E1184" s="111" t="str">
        <f t="shared" si="54"/>
        <v>Less than 100 Claims - lower validity</v>
      </c>
      <c r="F1184" s="111" t="str">
        <f t="shared" si="55"/>
        <v>Less than 100 Claims - lower validity</v>
      </c>
      <c r="G1184" s="111" t="str">
        <f t="shared" si="56"/>
        <v>Less than 100 Claims - lower validity</v>
      </c>
      <c r="H1184" s="28" t="s">
        <v>3171</v>
      </c>
      <c r="I1184" s="28">
        <v>16214</v>
      </c>
      <c r="J1184" s="28" t="s">
        <v>61</v>
      </c>
      <c r="K1184" s="28" t="s">
        <v>46</v>
      </c>
      <c r="L1184" s="28">
        <v>2</v>
      </c>
      <c r="M1184" s="31">
        <v>19</v>
      </c>
      <c r="N1184" s="32">
        <v>0</v>
      </c>
      <c r="O1184" s="32">
        <v>0</v>
      </c>
      <c r="P1184" s="47">
        <v>0.99</v>
      </c>
      <c r="Q1184" s="33">
        <v>69.989999999999995</v>
      </c>
      <c r="R1184" s="31" t="s">
        <v>8</v>
      </c>
      <c r="S1184" s="31" t="s">
        <v>8</v>
      </c>
      <c r="T1184" s="31" t="s">
        <v>8</v>
      </c>
      <c r="U1184" s="47"/>
      <c r="V1184" s="34" t="s">
        <v>8</v>
      </c>
      <c r="W1184" s="31" t="s">
        <v>8</v>
      </c>
      <c r="X1184" s="31" t="s">
        <v>8</v>
      </c>
      <c r="Y1184" s="44"/>
      <c r="Z1184" s="13"/>
    </row>
    <row r="1185" spans="1:26" ht="29.1" customHeight="1" x14ac:dyDescent="0.35">
      <c r="A1185" s="29" t="s">
        <v>4540</v>
      </c>
      <c r="B1185" s="28" t="s">
        <v>4506</v>
      </c>
      <c r="C1185" s="28" t="s">
        <v>4457</v>
      </c>
      <c r="D1185" s="30" t="s">
        <v>990</v>
      </c>
      <c r="E1185" s="111" t="str">
        <f t="shared" si="54"/>
        <v>Less than 100 Claims - lower validity</v>
      </c>
      <c r="F1185" s="111" t="str">
        <f t="shared" si="55"/>
        <v>Less than 100 Claims - lower validity</v>
      </c>
      <c r="G1185" s="111" t="str">
        <f t="shared" si="56"/>
        <v>Less than 100 Claims - lower validity</v>
      </c>
      <c r="H1185" s="28" t="s">
        <v>4541</v>
      </c>
      <c r="I1185" s="28">
        <v>19605</v>
      </c>
      <c r="J1185" s="35" t="s">
        <v>4542</v>
      </c>
      <c r="K1185" s="28" t="s">
        <v>46</v>
      </c>
      <c r="L1185" s="28">
        <v>2</v>
      </c>
      <c r="M1185" s="31">
        <v>22</v>
      </c>
      <c r="N1185" s="32">
        <v>0</v>
      </c>
      <c r="O1185" s="32">
        <v>0</v>
      </c>
      <c r="P1185" s="47">
        <v>1.98</v>
      </c>
      <c r="Q1185" s="33">
        <v>145.86000000000001</v>
      </c>
      <c r="R1185" s="31" t="s">
        <v>8</v>
      </c>
      <c r="S1185" s="31" t="s">
        <v>8</v>
      </c>
      <c r="T1185" s="31" t="s">
        <v>8</v>
      </c>
      <c r="U1185" s="47"/>
      <c r="V1185" s="34" t="s">
        <v>8</v>
      </c>
      <c r="W1185" s="31" t="s">
        <v>8</v>
      </c>
      <c r="X1185" s="31" t="s">
        <v>8</v>
      </c>
      <c r="Y1185" s="44"/>
      <c r="Z1185" s="13"/>
    </row>
    <row r="1186" spans="1:26" ht="43.15" customHeight="1" x14ac:dyDescent="0.35">
      <c r="A1186" s="29" t="s">
        <v>4543</v>
      </c>
      <c r="B1186" s="28" t="s">
        <v>3470</v>
      </c>
      <c r="C1186" s="28" t="s">
        <v>4457</v>
      </c>
      <c r="D1186" s="30" t="s">
        <v>4544</v>
      </c>
      <c r="E1186" s="111" t="str">
        <f t="shared" si="54"/>
        <v>Less than 100 Claims - lower validity</v>
      </c>
      <c r="F1186" s="111" t="str">
        <f t="shared" si="55"/>
        <v>Less than 100 Claims - lower validity</v>
      </c>
      <c r="G1186" s="111" t="str">
        <f t="shared" si="56"/>
        <v>Less than 100 Claims - lower validity</v>
      </c>
      <c r="H1186" s="35" t="s">
        <v>4545</v>
      </c>
      <c r="I1186" s="28">
        <v>17604</v>
      </c>
      <c r="J1186" s="35" t="s">
        <v>4546</v>
      </c>
      <c r="K1186" s="28" t="s">
        <v>46</v>
      </c>
      <c r="L1186" s="28">
        <v>5</v>
      </c>
      <c r="M1186" s="31">
        <v>62</v>
      </c>
      <c r="N1186" s="32">
        <v>0.1</v>
      </c>
      <c r="O1186" s="32">
        <v>0</v>
      </c>
      <c r="P1186" s="47">
        <v>4.74</v>
      </c>
      <c r="Q1186" s="33">
        <v>335.83</v>
      </c>
      <c r="R1186" s="31" t="s">
        <v>8</v>
      </c>
      <c r="S1186" s="31" t="s">
        <v>8</v>
      </c>
      <c r="T1186" s="31" t="s">
        <v>8</v>
      </c>
      <c r="U1186" s="47"/>
      <c r="V1186" s="34" t="s">
        <v>8</v>
      </c>
      <c r="W1186" s="31" t="s">
        <v>8</v>
      </c>
      <c r="X1186" s="31" t="s">
        <v>8</v>
      </c>
      <c r="Y1186" s="44"/>
      <c r="Z1186" s="13"/>
    </row>
    <row r="1187" spans="1:26" ht="14.1" customHeight="1" x14ac:dyDescent="0.35">
      <c r="A1187" s="29" t="s">
        <v>4547</v>
      </c>
      <c r="B1187" s="28" t="s">
        <v>4485</v>
      </c>
      <c r="C1187" s="28" t="s">
        <v>4457</v>
      </c>
      <c r="D1187" s="36" t="s">
        <v>4548</v>
      </c>
      <c r="E1187" s="111" t="str">
        <f t="shared" si="54"/>
        <v>Less than 100 Claims - lower validity</v>
      </c>
      <c r="F1187" s="111" t="str">
        <f t="shared" si="55"/>
        <v>Less than 100 Claims - lower validity</v>
      </c>
      <c r="G1187" s="111" t="str">
        <f t="shared" si="56"/>
        <v>Less than 100 Claims - lower validity</v>
      </c>
      <c r="H1187" s="28" t="s">
        <v>4549</v>
      </c>
      <c r="I1187" s="28">
        <v>15215</v>
      </c>
      <c r="J1187" s="28" t="s">
        <v>3760</v>
      </c>
      <c r="K1187" s="28" t="s">
        <v>46</v>
      </c>
      <c r="L1187" s="28">
        <v>4</v>
      </c>
      <c r="M1187" s="31">
        <v>30</v>
      </c>
      <c r="N1187" s="32">
        <v>0.1</v>
      </c>
      <c r="O1187" s="32">
        <v>0</v>
      </c>
      <c r="P1187" s="47">
        <v>2.6</v>
      </c>
      <c r="Q1187" s="33">
        <v>191.1</v>
      </c>
      <c r="R1187" s="31" t="s">
        <v>8</v>
      </c>
      <c r="S1187" s="31" t="s">
        <v>8</v>
      </c>
      <c r="T1187" s="31" t="s">
        <v>8</v>
      </c>
      <c r="U1187" s="47"/>
      <c r="V1187" s="34" t="s">
        <v>8</v>
      </c>
      <c r="W1187" s="31" t="s">
        <v>8</v>
      </c>
      <c r="X1187" s="31" t="s">
        <v>8</v>
      </c>
      <c r="Y1187" s="44"/>
      <c r="Z1187" s="13"/>
    </row>
    <row r="1188" spans="1:26" ht="29.1" customHeight="1" x14ac:dyDescent="0.35">
      <c r="A1188" s="29" t="s">
        <v>4550</v>
      </c>
      <c r="B1188" s="28" t="s">
        <v>4553</v>
      </c>
      <c r="C1188" s="28" t="s">
        <v>4457</v>
      </c>
      <c r="D1188" s="30" t="s">
        <v>4551</v>
      </c>
      <c r="E1188" s="111" t="str">
        <f t="shared" si="54"/>
        <v>Less than 100 Claims - lower validity</v>
      </c>
      <c r="F1188" s="111" t="str">
        <f t="shared" si="55"/>
        <v>Less than 100 Claims - lower validity</v>
      </c>
      <c r="G1188" s="111" t="str">
        <f t="shared" si="56"/>
        <v>Less than 100 Claims - lower validity</v>
      </c>
      <c r="H1188" s="28" t="s">
        <v>4552</v>
      </c>
      <c r="I1188" s="28">
        <v>16735</v>
      </c>
      <c r="J1188" s="28" t="s">
        <v>79</v>
      </c>
      <c r="K1188" s="28" t="s">
        <v>46</v>
      </c>
      <c r="L1188" s="28">
        <v>4</v>
      </c>
      <c r="M1188" s="31">
        <v>55</v>
      </c>
      <c r="N1188" s="32">
        <v>0</v>
      </c>
      <c r="O1188" s="32">
        <v>0</v>
      </c>
      <c r="P1188" s="47">
        <v>3.73</v>
      </c>
      <c r="Q1188" s="33">
        <v>247.18</v>
      </c>
      <c r="R1188" s="31" t="s">
        <v>8</v>
      </c>
      <c r="S1188" s="31" t="s">
        <v>8</v>
      </c>
      <c r="T1188" s="31" t="s">
        <v>8</v>
      </c>
      <c r="U1188" s="47"/>
      <c r="V1188" s="34" t="s">
        <v>8</v>
      </c>
      <c r="W1188" s="31" t="s">
        <v>8</v>
      </c>
      <c r="X1188" s="31" t="s">
        <v>8</v>
      </c>
      <c r="Y1188" s="44"/>
      <c r="Z1188" s="13"/>
    </row>
    <row r="1189" spans="1:26" ht="29.1" customHeight="1" x14ac:dyDescent="0.35">
      <c r="A1189" s="29" t="s">
        <v>4554</v>
      </c>
      <c r="B1189" s="28" t="s">
        <v>4485</v>
      </c>
      <c r="C1189" s="28" t="s">
        <v>4457</v>
      </c>
      <c r="D1189" s="36" t="s">
        <v>4555</v>
      </c>
      <c r="E1189" s="111" t="str">
        <f t="shared" si="54"/>
        <v>Less than 100 Claims - lower validity</v>
      </c>
      <c r="F1189" s="111" t="str">
        <f t="shared" si="55"/>
        <v>Less than 100 Claims - lower validity</v>
      </c>
      <c r="G1189" s="111" t="str">
        <f t="shared" si="56"/>
        <v>More than 100 Claims  - higher validity</v>
      </c>
      <c r="H1189" s="35" t="s">
        <v>4556</v>
      </c>
      <c r="I1189" s="28">
        <v>15237</v>
      </c>
      <c r="J1189" s="28" t="s">
        <v>3760</v>
      </c>
      <c r="K1189" s="28" t="s">
        <v>46</v>
      </c>
      <c r="L1189" s="28">
        <v>4</v>
      </c>
      <c r="M1189" s="31">
        <v>345</v>
      </c>
      <c r="N1189" s="32">
        <v>0.7</v>
      </c>
      <c r="O1189" s="32">
        <v>0.2</v>
      </c>
      <c r="P1189" s="47">
        <v>2.98</v>
      </c>
      <c r="Q1189" s="33">
        <v>199.64</v>
      </c>
      <c r="R1189" s="31">
        <v>17</v>
      </c>
      <c r="S1189" s="32">
        <v>0.4</v>
      </c>
      <c r="T1189" s="32">
        <v>0.2</v>
      </c>
      <c r="U1189" s="47">
        <v>1.61</v>
      </c>
      <c r="V1189" s="34">
        <v>9081</v>
      </c>
      <c r="W1189" s="32">
        <v>1.1000000000000001</v>
      </c>
      <c r="X1189" s="32">
        <v>0.5</v>
      </c>
      <c r="Y1189" s="44">
        <v>2.31</v>
      </c>
      <c r="Z1189" s="13"/>
    </row>
    <row r="1190" spans="1:26" ht="29.1" customHeight="1" x14ac:dyDescent="0.35">
      <c r="A1190" s="29" t="s">
        <v>4557</v>
      </c>
      <c r="B1190" s="28" t="s">
        <v>4560</v>
      </c>
      <c r="C1190" s="28" t="s">
        <v>4457</v>
      </c>
      <c r="D1190" s="30" t="s">
        <v>4558</v>
      </c>
      <c r="E1190" s="111" t="str">
        <f t="shared" si="54"/>
        <v>Less than 100 Claims - lower validity</v>
      </c>
      <c r="F1190" s="111" t="str">
        <f t="shared" si="55"/>
        <v>Less than 100 Claims - lower validity</v>
      </c>
      <c r="G1190" s="111" t="str">
        <f t="shared" si="56"/>
        <v>Less than 100 Claims - lower validity</v>
      </c>
      <c r="H1190" s="28" t="s">
        <v>4559</v>
      </c>
      <c r="I1190" s="28">
        <v>15905</v>
      </c>
      <c r="J1190" s="35" t="s">
        <v>2654</v>
      </c>
      <c r="K1190" s="28" t="s">
        <v>46</v>
      </c>
      <c r="L1190" s="28">
        <v>2</v>
      </c>
      <c r="M1190" s="31">
        <v>15</v>
      </c>
      <c r="N1190" s="32">
        <v>0</v>
      </c>
      <c r="O1190" s="32">
        <v>0</v>
      </c>
      <c r="P1190" s="47">
        <v>2.35</v>
      </c>
      <c r="Q1190" s="33">
        <v>159.02000000000001</v>
      </c>
      <c r="R1190" s="31" t="s">
        <v>8</v>
      </c>
      <c r="S1190" s="31" t="s">
        <v>8</v>
      </c>
      <c r="T1190" s="31" t="s">
        <v>8</v>
      </c>
      <c r="U1190" s="47"/>
      <c r="V1190" s="34" t="s">
        <v>8</v>
      </c>
      <c r="W1190" s="31" t="s">
        <v>8</v>
      </c>
      <c r="X1190" s="31" t="s">
        <v>8</v>
      </c>
      <c r="Y1190" s="44"/>
      <c r="Z1190" s="13"/>
    </row>
    <row r="1191" spans="1:26" ht="43.15" customHeight="1" x14ac:dyDescent="0.35">
      <c r="A1191" s="29" t="s">
        <v>4561</v>
      </c>
      <c r="B1191" s="28" t="s">
        <v>4564</v>
      </c>
      <c r="C1191" s="28" t="s">
        <v>4457</v>
      </c>
      <c r="D1191" s="30" t="s">
        <v>4562</v>
      </c>
      <c r="E1191" s="111" t="str">
        <f t="shared" si="54"/>
        <v>Less than 100 Claims - lower validity</v>
      </c>
      <c r="F1191" s="111" t="str">
        <f t="shared" si="55"/>
        <v>Less than 100 Claims - lower validity</v>
      </c>
      <c r="G1191" s="111" t="str">
        <f t="shared" si="56"/>
        <v>More than 100 Claims  - higher validity</v>
      </c>
      <c r="H1191" s="28" t="s">
        <v>4563</v>
      </c>
      <c r="I1191" s="28">
        <v>19104</v>
      </c>
      <c r="J1191" s="35" t="s">
        <v>4546</v>
      </c>
      <c r="K1191" s="28" t="s">
        <v>46</v>
      </c>
      <c r="L1191" s="28">
        <v>4</v>
      </c>
      <c r="M1191" s="31">
        <v>105</v>
      </c>
      <c r="N1191" s="32">
        <v>0.1</v>
      </c>
      <c r="O1191" s="32">
        <v>0</v>
      </c>
      <c r="P1191" s="47">
        <v>3.33</v>
      </c>
      <c r="Q1191" s="33">
        <v>250.51</v>
      </c>
      <c r="R1191" s="31" t="s">
        <v>8</v>
      </c>
      <c r="S1191" s="31" t="s">
        <v>8</v>
      </c>
      <c r="T1191" s="31" t="s">
        <v>8</v>
      </c>
      <c r="U1191" s="47"/>
      <c r="V1191" s="34" t="s">
        <v>8</v>
      </c>
      <c r="W1191" s="31" t="s">
        <v>8</v>
      </c>
      <c r="X1191" s="31" t="s">
        <v>8</v>
      </c>
      <c r="Y1191" s="44"/>
      <c r="Z1191" s="13"/>
    </row>
    <row r="1192" spans="1:26" ht="29.1" customHeight="1" x14ac:dyDescent="0.35">
      <c r="A1192" s="29" t="s">
        <v>4565</v>
      </c>
      <c r="B1192" s="28" t="s">
        <v>4568</v>
      </c>
      <c r="C1192" s="28" t="s">
        <v>4457</v>
      </c>
      <c r="D1192" s="30" t="s">
        <v>4566</v>
      </c>
      <c r="E1192" s="111" t="str">
        <f t="shared" si="54"/>
        <v>Less than 100 Claims - lower validity</v>
      </c>
      <c r="F1192" s="111" t="str">
        <f t="shared" si="55"/>
        <v>Less than 100 Claims - lower validity</v>
      </c>
      <c r="G1192" s="111" t="str">
        <f t="shared" si="56"/>
        <v>More than 100 Claims  - higher validity</v>
      </c>
      <c r="H1192" s="28" t="s">
        <v>4567</v>
      </c>
      <c r="I1192" s="28">
        <v>16335</v>
      </c>
      <c r="J1192" s="35" t="s">
        <v>4566</v>
      </c>
      <c r="K1192" s="28" t="s">
        <v>46</v>
      </c>
      <c r="L1192" s="28">
        <v>3</v>
      </c>
      <c r="M1192" s="31">
        <v>134</v>
      </c>
      <c r="N1192" s="32">
        <v>0.2</v>
      </c>
      <c r="O1192" s="32">
        <v>0.1</v>
      </c>
      <c r="P1192" s="47">
        <v>1.96</v>
      </c>
      <c r="Q1192" s="33">
        <v>139.91</v>
      </c>
      <c r="R1192" s="31" t="s">
        <v>8</v>
      </c>
      <c r="S1192" s="31" t="s">
        <v>8</v>
      </c>
      <c r="T1192" s="31" t="s">
        <v>8</v>
      </c>
      <c r="U1192" s="47"/>
      <c r="V1192" s="34" t="s">
        <v>8</v>
      </c>
      <c r="W1192" s="31" t="s">
        <v>8</v>
      </c>
      <c r="X1192" s="31" t="s">
        <v>8</v>
      </c>
      <c r="Y1192" s="44"/>
      <c r="Z1192" s="13"/>
    </row>
    <row r="1193" spans="1:26" ht="43.15" customHeight="1" x14ac:dyDescent="0.35">
      <c r="A1193" s="29" t="s">
        <v>4569</v>
      </c>
      <c r="B1193" s="28" t="s">
        <v>4485</v>
      </c>
      <c r="C1193" s="28" t="s">
        <v>4457</v>
      </c>
      <c r="D1193" s="30" t="s">
        <v>4570</v>
      </c>
      <c r="E1193" s="111" t="str">
        <f t="shared" si="54"/>
        <v>Less than 100 Claims - lower validity</v>
      </c>
      <c r="F1193" s="111" t="str">
        <f t="shared" si="55"/>
        <v>Less than 100 Claims - lower validity</v>
      </c>
      <c r="G1193" s="111" t="str">
        <f t="shared" si="56"/>
        <v>More than 100 Claims  - higher validity</v>
      </c>
      <c r="H1193" s="28" t="s">
        <v>4571</v>
      </c>
      <c r="I1193" s="28">
        <v>15213</v>
      </c>
      <c r="J1193" s="28" t="s">
        <v>3760</v>
      </c>
      <c r="K1193" s="28" t="s">
        <v>46</v>
      </c>
      <c r="L1193" s="28">
        <v>4</v>
      </c>
      <c r="M1193" s="31">
        <v>266</v>
      </c>
      <c r="N1193" s="32">
        <v>0.4</v>
      </c>
      <c r="O1193" s="32">
        <v>0.1</v>
      </c>
      <c r="P1193" s="47">
        <v>5.4</v>
      </c>
      <c r="Q1193" s="33">
        <v>361.29</v>
      </c>
      <c r="R1193" s="31">
        <v>43</v>
      </c>
      <c r="S1193" s="32">
        <v>1.8</v>
      </c>
      <c r="T1193" s="32">
        <v>0.7</v>
      </c>
      <c r="U1193" s="47">
        <v>2.7</v>
      </c>
      <c r="V1193" s="34">
        <v>18629</v>
      </c>
      <c r="W1193" s="32">
        <v>2.2000000000000002</v>
      </c>
      <c r="X1193" s="32">
        <v>0.7</v>
      </c>
      <c r="Y1193" s="44">
        <v>2.97</v>
      </c>
      <c r="Z1193" s="13"/>
    </row>
    <row r="1194" spans="1:26" ht="43.15" customHeight="1" x14ac:dyDescent="0.35">
      <c r="A1194" s="29" t="s">
        <v>4572</v>
      </c>
      <c r="B1194" s="28" t="s">
        <v>4575</v>
      </c>
      <c r="C1194" s="28" t="s">
        <v>4457</v>
      </c>
      <c r="D1194" s="36" t="s">
        <v>4573</v>
      </c>
      <c r="E1194" s="111" t="str">
        <f t="shared" si="54"/>
        <v>Less than 100 Claims - lower validity</v>
      </c>
      <c r="F1194" s="111" t="str">
        <f t="shared" si="55"/>
        <v>Less than 100 Claims - lower validity</v>
      </c>
      <c r="G1194" s="111" t="str">
        <f t="shared" si="56"/>
        <v>Less than 100 Claims - lower validity</v>
      </c>
      <c r="H1194" s="28" t="s">
        <v>4574</v>
      </c>
      <c r="I1194" s="28">
        <v>18510</v>
      </c>
      <c r="J1194" s="35" t="s">
        <v>472</v>
      </c>
      <c r="K1194" s="28" t="s">
        <v>46</v>
      </c>
      <c r="L1194" s="28">
        <v>1</v>
      </c>
      <c r="M1194" s="31">
        <v>14</v>
      </c>
      <c r="N1194" s="32">
        <v>0</v>
      </c>
      <c r="O1194" s="32">
        <v>0</v>
      </c>
      <c r="P1194" s="47">
        <v>3.75</v>
      </c>
      <c r="Q1194" s="33">
        <v>260.94</v>
      </c>
      <c r="R1194" s="31" t="s">
        <v>8</v>
      </c>
      <c r="S1194" s="31" t="s">
        <v>8</v>
      </c>
      <c r="T1194" s="31" t="s">
        <v>8</v>
      </c>
      <c r="U1194" s="47"/>
      <c r="V1194" s="34" t="s">
        <v>8</v>
      </c>
      <c r="W1194" s="31" t="s">
        <v>8</v>
      </c>
      <c r="X1194" s="31" t="s">
        <v>8</v>
      </c>
      <c r="Y1194" s="44"/>
      <c r="Z1194" s="13"/>
    </row>
    <row r="1195" spans="1:26" ht="29.1" customHeight="1" x14ac:dyDescent="0.35">
      <c r="A1195" s="29" t="s">
        <v>4576</v>
      </c>
      <c r="B1195" s="28" t="s">
        <v>4579</v>
      </c>
      <c r="C1195" s="28" t="s">
        <v>4457</v>
      </c>
      <c r="D1195" s="36" t="s">
        <v>4577</v>
      </c>
      <c r="E1195" s="111" t="str">
        <f t="shared" si="54"/>
        <v>Less than 100 Claims - lower validity</v>
      </c>
      <c r="F1195" s="111" t="str">
        <f t="shared" si="55"/>
        <v>Less than 100 Claims - lower validity</v>
      </c>
      <c r="G1195" s="111" t="str">
        <f t="shared" si="56"/>
        <v>Less than 100 Claims - lower validity</v>
      </c>
      <c r="H1195" s="35" t="s">
        <v>4578</v>
      </c>
      <c r="I1195" s="28">
        <v>18105</v>
      </c>
      <c r="J1195" s="35" t="s">
        <v>4580</v>
      </c>
      <c r="K1195" s="28" t="s">
        <v>46</v>
      </c>
      <c r="L1195" s="28">
        <v>3</v>
      </c>
      <c r="M1195" s="31">
        <v>17</v>
      </c>
      <c r="N1195" s="32">
        <v>0</v>
      </c>
      <c r="O1195" s="32">
        <v>0</v>
      </c>
      <c r="P1195" s="47">
        <v>4.1100000000000003</v>
      </c>
      <c r="Q1195" s="33">
        <v>292.3</v>
      </c>
      <c r="R1195" s="31" t="s">
        <v>8</v>
      </c>
      <c r="S1195" s="31" t="s">
        <v>8</v>
      </c>
      <c r="T1195" s="31" t="s">
        <v>8</v>
      </c>
      <c r="U1195" s="47"/>
      <c r="V1195" s="34" t="s">
        <v>8</v>
      </c>
      <c r="W1195" s="31" t="s">
        <v>8</v>
      </c>
      <c r="X1195" s="31" t="s">
        <v>8</v>
      </c>
      <c r="Y1195" s="44"/>
      <c r="Z1195" s="13"/>
    </row>
    <row r="1196" spans="1:26" ht="43.15" customHeight="1" x14ac:dyDescent="0.35">
      <c r="A1196" s="29" t="s">
        <v>4581</v>
      </c>
      <c r="B1196" s="28" t="s">
        <v>4584</v>
      </c>
      <c r="C1196" s="28" t="s">
        <v>4457</v>
      </c>
      <c r="D1196" s="30" t="s">
        <v>4582</v>
      </c>
      <c r="E1196" s="111" t="str">
        <f t="shared" si="54"/>
        <v>Less than 100 Claims - lower validity</v>
      </c>
      <c r="F1196" s="111" t="str">
        <f t="shared" si="55"/>
        <v>Less than 100 Claims - lower validity</v>
      </c>
      <c r="G1196" s="111" t="str">
        <f t="shared" si="56"/>
        <v>Less than 100 Claims - lower validity</v>
      </c>
      <c r="H1196" s="35" t="s">
        <v>4583</v>
      </c>
      <c r="I1196" s="28">
        <v>18764</v>
      </c>
      <c r="J1196" s="35" t="s">
        <v>472</v>
      </c>
      <c r="K1196" s="28" t="s">
        <v>46</v>
      </c>
      <c r="L1196" s="28">
        <v>1</v>
      </c>
      <c r="M1196" s="31">
        <v>23</v>
      </c>
      <c r="N1196" s="32">
        <v>0</v>
      </c>
      <c r="O1196" s="32">
        <v>0</v>
      </c>
      <c r="P1196" s="47">
        <v>2.4900000000000002</v>
      </c>
      <c r="Q1196" s="33">
        <v>149.51</v>
      </c>
      <c r="R1196" s="31" t="s">
        <v>8</v>
      </c>
      <c r="S1196" s="31" t="s">
        <v>8</v>
      </c>
      <c r="T1196" s="31" t="s">
        <v>8</v>
      </c>
      <c r="U1196" s="47"/>
      <c r="V1196" s="34" t="s">
        <v>8</v>
      </c>
      <c r="W1196" s="31" t="s">
        <v>8</v>
      </c>
      <c r="X1196" s="31" t="s">
        <v>8</v>
      </c>
      <c r="Y1196" s="44"/>
      <c r="Z1196" s="13"/>
    </row>
    <row r="1197" spans="1:26" ht="14.1" customHeight="1" x14ac:dyDescent="0.35">
      <c r="A1197" s="29" t="s">
        <v>4585</v>
      </c>
      <c r="B1197" s="28" t="s">
        <v>4588</v>
      </c>
      <c r="C1197" s="28" t="s">
        <v>4457</v>
      </c>
      <c r="D1197" s="36" t="s">
        <v>4586</v>
      </c>
      <c r="E1197" s="111" t="str">
        <f t="shared" si="54"/>
        <v>Less than 100 Claims - lower validity</v>
      </c>
      <c r="F1197" s="111" t="str">
        <f t="shared" si="55"/>
        <v>Less than 100 Claims - lower validity</v>
      </c>
      <c r="G1197" s="111" t="str">
        <f t="shared" si="56"/>
        <v>Less than 100 Claims - lower validity</v>
      </c>
      <c r="H1197" s="28" t="s">
        <v>4587</v>
      </c>
      <c r="I1197" s="28">
        <v>17268</v>
      </c>
      <c r="J1197" s="28" t="s">
        <v>4589</v>
      </c>
      <c r="K1197" s="28" t="s">
        <v>46</v>
      </c>
      <c r="L1197" s="28">
        <v>3</v>
      </c>
      <c r="M1197" s="31">
        <v>21</v>
      </c>
      <c r="N1197" s="32">
        <v>0.1</v>
      </c>
      <c r="O1197" s="32">
        <v>0</v>
      </c>
      <c r="P1197" s="47">
        <v>3.86</v>
      </c>
      <c r="Q1197" s="33">
        <v>307.24</v>
      </c>
      <c r="R1197" s="31" t="s">
        <v>8</v>
      </c>
      <c r="S1197" s="31" t="s">
        <v>8</v>
      </c>
      <c r="T1197" s="31" t="s">
        <v>8</v>
      </c>
      <c r="U1197" s="47"/>
      <c r="V1197" s="34" t="s">
        <v>8</v>
      </c>
      <c r="W1197" s="31" t="s">
        <v>8</v>
      </c>
      <c r="X1197" s="31" t="s">
        <v>8</v>
      </c>
      <c r="Y1197" s="44"/>
      <c r="Z1197" s="13"/>
    </row>
    <row r="1198" spans="1:26" ht="29.1" customHeight="1" x14ac:dyDescent="0.35">
      <c r="A1198" s="29" t="s">
        <v>4590</v>
      </c>
      <c r="B1198" s="28" t="s">
        <v>4593</v>
      </c>
      <c r="C1198" s="28" t="s">
        <v>4457</v>
      </c>
      <c r="D1198" s="30" t="s">
        <v>4591</v>
      </c>
      <c r="E1198" s="111" t="str">
        <f t="shared" si="54"/>
        <v>Less than 100 Claims - lower validity</v>
      </c>
      <c r="F1198" s="111" t="str">
        <f t="shared" si="55"/>
        <v>Less than 100 Claims - lower validity</v>
      </c>
      <c r="G1198" s="111" t="str">
        <f t="shared" si="56"/>
        <v>Less than 100 Claims - lower validity</v>
      </c>
      <c r="H1198" s="35" t="s">
        <v>4592</v>
      </c>
      <c r="I1198" s="28">
        <v>19010</v>
      </c>
      <c r="J1198" s="28" t="s">
        <v>4594</v>
      </c>
      <c r="K1198" s="28" t="s">
        <v>46</v>
      </c>
      <c r="L1198" s="28">
        <v>5</v>
      </c>
      <c r="M1198" s="31">
        <v>59</v>
      </c>
      <c r="N1198" s="32">
        <v>0.1</v>
      </c>
      <c r="O1198" s="32">
        <v>0</v>
      </c>
      <c r="P1198" s="47">
        <v>2.5499999999999998</v>
      </c>
      <c r="Q1198" s="33">
        <v>198.28</v>
      </c>
      <c r="R1198" s="31" t="s">
        <v>8</v>
      </c>
      <c r="S1198" s="31" t="s">
        <v>8</v>
      </c>
      <c r="T1198" s="31" t="s">
        <v>8</v>
      </c>
      <c r="U1198" s="47"/>
      <c r="V1198" s="34" t="s">
        <v>8</v>
      </c>
      <c r="W1198" s="31" t="s">
        <v>8</v>
      </c>
      <c r="X1198" s="31" t="s">
        <v>8</v>
      </c>
      <c r="Y1198" s="44"/>
      <c r="Z1198" s="13"/>
    </row>
    <row r="1199" spans="1:26" ht="29.1" customHeight="1" x14ac:dyDescent="0.35">
      <c r="A1199" s="29" t="s">
        <v>4595</v>
      </c>
      <c r="B1199" s="28" t="s">
        <v>4564</v>
      </c>
      <c r="C1199" s="28" t="s">
        <v>4457</v>
      </c>
      <c r="D1199" s="30" t="s">
        <v>4596</v>
      </c>
      <c r="E1199" s="111" t="str">
        <f t="shared" si="54"/>
        <v>Less than 100 Claims - lower validity</v>
      </c>
      <c r="F1199" s="111" t="str">
        <f t="shared" si="55"/>
        <v>Less than 100 Claims - lower validity</v>
      </c>
      <c r="G1199" s="111" t="str">
        <f t="shared" si="56"/>
        <v>Less than 100 Claims - lower validity</v>
      </c>
      <c r="H1199" s="28" t="s">
        <v>4597</v>
      </c>
      <c r="I1199" s="28">
        <v>19141</v>
      </c>
      <c r="J1199" s="35" t="s">
        <v>4598</v>
      </c>
      <c r="K1199" s="28" t="s">
        <v>46</v>
      </c>
      <c r="L1199" s="28">
        <v>1</v>
      </c>
      <c r="M1199" s="31">
        <v>20</v>
      </c>
      <c r="N1199" s="32">
        <v>0</v>
      </c>
      <c r="O1199" s="32">
        <v>0</v>
      </c>
      <c r="P1199" s="47">
        <v>2.57</v>
      </c>
      <c r="Q1199" s="33">
        <v>200.96</v>
      </c>
      <c r="R1199" s="31" t="s">
        <v>8</v>
      </c>
      <c r="S1199" s="31" t="s">
        <v>8</v>
      </c>
      <c r="T1199" s="31" t="s">
        <v>8</v>
      </c>
      <c r="U1199" s="47"/>
      <c r="V1199" s="34" t="s">
        <v>8</v>
      </c>
      <c r="W1199" s="31" t="s">
        <v>8</v>
      </c>
      <c r="X1199" s="31" t="s">
        <v>8</v>
      </c>
      <c r="Y1199" s="44"/>
      <c r="Z1199" s="13"/>
    </row>
    <row r="1200" spans="1:26" ht="43.15" customHeight="1" x14ac:dyDescent="0.35">
      <c r="A1200" s="29" t="s">
        <v>4599</v>
      </c>
      <c r="B1200" s="28" t="s">
        <v>1626</v>
      </c>
      <c r="C1200" s="28" t="s">
        <v>4457</v>
      </c>
      <c r="D1200" s="30" t="s">
        <v>4600</v>
      </c>
      <c r="E1200" s="111" t="str">
        <f t="shared" si="54"/>
        <v>Less than 100 Claims - lower validity</v>
      </c>
      <c r="F1200" s="111" t="str">
        <f t="shared" si="55"/>
        <v>Less than 100 Claims - lower validity</v>
      </c>
      <c r="G1200" s="111" t="str">
        <f t="shared" si="56"/>
        <v>Less than 100 Claims - lower validity</v>
      </c>
      <c r="H1200" s="35" t="s">
        <v>4601</v>
      </c>
      <c r="I1200" s="28">
        <v>15601</v>
      </c>
      <c r="J1200" s="28" t="s">
        <v>4602</v>
      </c>
      <c r="K1200" s="28" t="s">
        <v>46</v>
      </c>
      <c r="L1200" s="28">
        <v>3</v>
      </c>
      <c r="M1200" s="31">
        <v>32</v>
      </c>
      <c r="N1200" s="32">
        <v>0</v>
      </c>
      <c r="O1200" s="32">
        <v>0</v>
      </c>
      <c r="P1200" s="47">
        <v>1.58</v>
      </c>
      <c r="Q1200" s="33">
        <v>106.86</v>
      </c>
      <c r="R1200" s="31" t="s">
        <v>8</v>
      </c>
      <c r="S1200" s="31" t="s">
        <v>8</v>
      </c>
      <c r="T1200" s="31" t="s">
        <v>8</v>
      </c>
      <c r="U1200" s="47"/>
      <c r="V1200" s="34" t="s">
        <v>8</v>
      </c>
      <c r="W1200" s="31" t="s">
        <v>8</v>
      </c>
      <c r="X1200" s="31" t="s">
        <v>8</v>
      </c>
      <c r="Y1200" s="44"/>
      <c r="Z1200" s="13"/>
    </row>
    <row r="1201" spans="1:26" ht="29.1" customHeight="1" x14ac:dyDescent="0.35">
      <c r="A1201" s="29" t="s">
        <v>4603</v>
      </c>
      <c r="B1201" s="28" t="s">
        <v>2820</v>
      </c>
      <c r="C1201" s="28" t="s">
        <v>4457</v>
      </c>
      <c r="D1201" s="30" t="s">
        <v>4604</v>
      </c>
      <c r="E1201" s="111" t="str">
        <f t="shared" si="54"/>
        <v>Less than 100 Claims - lower validity</v>
      </c>
      <c r="F1201" s="111" t="str">
        <f t="shared" si="55"/>
        <v>Less than 100 Claims - lower validity</v>
      </c>
      <c r="G1201" s="111" t="str">
        <f t="shared" si="56"/>
        <v>More than 100 Claims  - higher validity</v>
      </c>
      <c r="H1201" s="35" t="s">
        <v>4605</v>
      </c>
      <c r="I1201" s="28">
        <v>16365</v>
      </c>
      <c r="J1201" s="28" t="s">
        <v>79</v>
      </c>
      <c r="K1201" s="28" t="s">
        <v>46</v>
      </c>
      <c r="L1201" s="28">
        <v>3</v>
      </c>
      <c r="M1201" s="31">
        <v>1107</v>
      </c>
      <c r="N1201" s="32">
        <v>0.8</v>
      </c>
      <c r="O1201" s="32">
        <v>0.2</v>
      </c>
      <c r="P1201" s="47">
        <v>3.4</v>
      </c>
      <c r="Q1201" s="33">
        <v>235.91</v>
      </c>
      <c r="R1201" s="31">
        <v>54</v>
      </c>
      <c r="S1201" s="32">
        <v>0.2</v>
      </c>
      <c r="T1201" s="32">
        <v>0.4</v>
      </c>
      <c r="U1201" s="47">
        <v>0.6</v>
      </c>
      <c r="V1201" s="34">
        <v>4102</v>
      </c>
      <c r="W1201" s="32">
        <v>1.1000000000000001</v>
      </c>
      <c r="X1201" s="32">
        <v>0.6</v>
      </c>
      <c r="Y1201" s="44">
        <v>1.74</v>
      </c>
      <c r="Z1201" s="13"/>
    </row>
    <row r="1202" spans="1:26" ht="29.1" customHeight="1" x14ac:dyDescent="0.35">
      <c r="A1202" s="29" t="s">
        <v>4606</v>
      </c>
      <c r="B1202" s="28" t="s">
        <v>4609</v>
      </c>
      <c r="C1202" s="28" t="s">
        <v>4457</v>
      </c>
      <c r="D1202" s="30" t="s">
        <v>4607</v>
      </c>
      <c r="E1202" s="111" t="str">
        <f t="shared" si="54"/>
        <v>Less than 100 Claims - lower validity</v>
      </c>
      <c r="F1202" s="111" t="str">
        <f t="shared" si="55"/>
        <v>Less than 100 Claims - lower validity</v>
      </c>
      <c r="G1202" s="111" t="str">
        <f t="shared" si="56"/>
        <v>Less than 100 Claims - lower validity</v>
      </c>
      <c r="H1202" s="35" t="s">
        <v>4608</v>
      </c>
      <c r="I1202" s="28">
        <v>17201</v>
      </c>
      <c r="J1202" s="28" t="s">
        <v>4589</v>
      </c>
      <c r="K1202" s="28" t="s">
        <v>46</v>
      </c>
      <c r="L1202" s="28">
        <v>4</v>
      </c>
      <c r="M1202" s="31">
        <v>28</v>
      </c>
      <c r="N1202" s="32">
        <v>0</v>
      </c>
      <c r="O1202" s="32">
        <v>0</v>
      </c>
      <c r="P1202" s="47">
        <v>3.86</v>
      </c>
      <c r="Q1202" s="33">
        <v>263.88</v>
      </c>
      <c r="R1202" s="31" t="s">
        <v>8</v>
      </c>
      <c r="S1202" s="31" t="s">
        <v>8</v>
      </c>
      <c r="T1202" s="31" t="s">
        <v>8</v>
      </c>
      <c r="U1202" s="47"/>
      <c r="V1202" s="34" t="s">
        <v>8</v>
      </c>
      <c r="W1202" s="31" t="s">
        <v>8</v>
      </c>
      <c r="X1202" s="31" t="s">
        <v>8</v>
      </c>
      <c r="Y1202" s="44"/>
      <c r="Z1202" s="13"/>
    </row>
    <row r="1203" spans="1:26" ht="14.1" customHeight="1" x14ac:dyDescent="0.35">
      <c r="A1203" s="29" t="s">
        <v>4610</v>
      </c>
      <c r="B1203" s="28" t="s">
        <v>4613</v>
      </c>
      <c r="C1203" s="28" t="s">
        <v>4457</v>
      </c>
      <c r="D1203" s="36" t="s">
        <v>4611</v>
      </c>
      <c r="E1203" s="111" t="str">
        <f t="shared" si="54"/>
        <v>Less than 100 Claims - lower validity</v>
      </c>
      <c r="F1203" s="111" t="str">
        <f t="shared" si="55"/>
        <v>Less than 100 Claims - lower validity</v>
      </c>
      <c r="G1203" s="111" t="str">
        <f t="shared" si="56"/>
        <v>Less than 100 Claims - lower validity</v>
      </c>
      <c r="H1203" s="28" t="s">
        <v>4612</v>
      </c>
      <c r="I1203" s="28">
        <v>16201</v>
      </c>
      <c r="J1203" s="28" t="s">
        <v>79</v>
      </c>
      <c r="K1203" s="28" t="s">
        <v>46</v>
      </c>
      <c r="L1203" s="28">
        <v>3</v>
      </c>
      <c r="M1203" s="31">
        <v>18</v>
      </c>
      <c r="N1203" s="32">
        <v>0</v>
      </c>
      <c r="O1203" s="32">
        <v>0</v>
      </c>
      <c r="P1203" s="47">
        <v>2.0499999999999998</v>
      </c>
      <c r="Q1203" s="33">
        <v>135.19</v>
      </c>
      <c r="R1203" s="31" t="s">
        <v>8</v>
      </c>
      <c r="S1203" s="31" t="s">
        <v>8</v>
      </c>
      <c r="T1203" s="31" t="s">
        <v>8</v>
      </c>
      <c r="U1203" s="47"/>
      <c r="V1203" s="34" t="s">
        <v>8</v>
      </c>
      <c r="W1203" s="31" t="s">
        <v>8</v>
      </c>
      <c r="X1203" s="31" t="s">
        <v>8</v>
      </c>
      <c r="Y1203" s="44"/>
      <c r="Z1203" s="13"/>
    </row>
    <row r="1204" spans="1:26" ht="29.1" customHeight="1" x14ac:dyDescent="0.35">
      <c r="A1204" s="29" t="s">
        <v>4614</v>
      </c>
      <c r="B1204" s="28" t="s">
        <v>4485</v>
      </c>
      <c r="C1204" s="28" t="s">
        <v>4457</v>
      </c>
      <c r="D1204" s="30" t="s">
        <v>4615</v>
      </c>
      <c r="E1204" s="111" t="str">
        <f t="shared" si="54"/>
        <v>Less than 100 Claims - lower validity</v>
      </c>
      <c r="F1204" s="111" t="str">
        <f t="shared" si="55"/>
        <v>Less than 100 Claims - lower validity</v>
      </c>
      <c r="G1204" s="111" t="str">
        <f t="shared" si="56"/>
        <v>More than 100 Claims  - higher validity</v>
      </c>
      <c r="H1204" s="28" t="s">
        <v>4616</v>
      </c>
      <c r="I1204" s="28">
        <v>15213</v>
      </c>
      <c r="J1204" s="28" t="s">
        <v>3760</v>
      </c>
      <c r="K1204" s="28" t="s">
        <v>46</v>
      </c>
      <c r="L1204" s="28">
        <v>2</v>
      </c>
      <c r="M1204" s="31">
        <v>165</v>
      </c>
      <c r="N1204" s="32">
        <v>0.3</v>
      </c>
      <c r="O1204" s="32">
        <v>0.1</v>
      </c>
      <c r="P1204" s="47">
        <v>3.34</v>
      </c>
      <c r="Q1204" s="33">
        <v>233.43</v>
      </c>
      <c r="R1204" s="31">
        <v>28</v>
      </c>
      <c r="S1204" s="32">
        <v>0.9</v>
      </c>
      <c r="T1204" s="32">
        <v>0.6</v>
      </c>
      <c r="U1204" s="47">
        <v>1.52</v>
      </c>
      <c r="V1204" s="34">
        <v>12043</v>
      </c>
      <c r="W1204" s="32">
        <v>1.2</v>
      </c>
      <c r="X1204" s="32">
        <v>0.7</v>
      </c>
      <c r="Y1204" s="44">
        <v>1.74</v>
      </c>
      <c r="Z1204" s="13"/>
    </row>
    <row r="1205" spans="1:26" ht="29.1" customHeight="1" x14ac:dyDescent="0.35">
      <c r="A1205" s="29" t="s">
        <v>4617</v>
      </c>
      <c r="B1205" s="28" t="s">
        <v>3075</v>
      </c>
      <c r="C1205" s="28" t="s">
        <v>4457</v>
      </c>
      <c r="D1205" s="30" t="s">
        <v>4618</v>
      </c>
      <c r="E1205" s="111" t="str">
        <f t="shared" si="54"/>
        <v>Less than 100 Claims - lower validity</v>
      </c>
      <c r="F1205" s="111" t="str">
        <f t="shared" si="55"/>
        <v>Less than 100 Claims - lower validity</v>
      </c>
      <c r="G1205" s="111" t="str">
        <f t="shared" si="56"/>
        <v>More than 100 Claims  - higher validity</v>
      </c>
      <c r="H1205" s="28" t="s">
        <v>4619</v>
      </c>
      <c r="I1205" s="28">
        <v>16001</v>
      </c>
      <c r="J1205" s="28" t="s">
        <v>79</v>
      </c>
      <c r="K1205" s="28" t="s">
        <v>46</v>
      </c>
      <c r="L1205" s="28">
        <v>4</v>
      </c>
      <c r="M1205" s="31">
        <v>393</v>
      </c>
      <c r="N1205" s="32">
        <v>0.4</v>
      </c>
      <c r="O1205" s="32">
        <v>0.2</v>
      </c>
      <c r="P1205" s="47">
        <v>2.19</v>
      </c>
      <c r="Q1205" s="33">
        <v>145.34</v>
      </c>
      <c r="R1205" s="31">
        <v>37</v>
      </c>
      <c r="S1205" s="32">
        <v>0.3</v>
      </c>
      <c r="T1205" s="32">
        <v>0.3</v>
      </c>
      <c r="U1205" s="47">
        <v>1.1299999999999999</v>
      </c>
      <c r="V1205" s="34">
        <v>6498</v>
      </c>
      <c r="W1205" s="32">
        <v>0.7</v>
      </c>
      <c r="X1205" s="32">
        <v>0.4</v>
      </c>
      <c r="Y1205" s="44">
        <v>1.57</v>
      </c>
      <c r="Z1205" s="13"/>
    </row>
    <row r="1206" spans="1:26" ht="29.1" customHeight="1" x14ac:dyDescent="0.35">
      <c r="A1206" s="29" t="s">
        <v>4620</v>
      </c>
      <c r="B1206" s="28" t="s">
        <v>4564</v>
      </c>
      <c r="C1206" s="28" t="s">
        <v>4457</v>
      </c>
      <c r="D1206" s="30" t="s">
        <v>4621</v>
      </c>
      <c r="E1206" s="111" t="str">
        <f t="shared" si="54"/>
        <v>Less than 100 Claims - lower validity</v>
      </c>
      <c r="F1206" s="111" t="str">
        <f t="shared" si="55"/>
        <v>Less than 100 Claims - lower validity</v>
      </c>
      <c r="G1206" s="111" t="str">
        <f t="shared" si="56"/>
        <v>Less than 100 Claims - lower validity</v>
      </c>
      <c r="H1206" s="35" t="s">
        <v>4622</v>
      </c>
      <c r="I1206" s="28">
        <v>19107</v>
      </c>
      <c r="J1206" s="28" t="s">
        <v>4475</v>
      </c>
      <c r="K1206" s="28" t="s">
        <v>46</v>
      </c>
      <c r="L1206" s="28">
        <v>4</v>
      </c>
      <c r="M1206" s="31">
        <v>15</v>
      </c>
      <c r="N1206" s="32">
        <v>0</v>
      </c>
      <c r="O1206" s="32">
        <v>0</v>
      </c>
      <c r="P1206" s="47">
        <v>7.36</v>
      </c>
      <c r="Q1206" s="33">
        <v>576.46</v>
      </c>
      <c r="R1206" s="31" t="s">
        <v>8</v>
      </c>
      <c r="S1206" s="31" t="s">
        <v>8</v>
      </c>
      <c r="T1206" s="31" t="s">
        <v>8</v>
      </c>
      <c r="U1206" s="47"/>
      <c r="V1206" s="34" t="s">
        <v>8</v>
      </c>
      <c r="W1206" s="31" t="s">
        <v>8</v>
      </c>
      <c r="X1206" s="31" t="s">
        <v>8</v>
      </c>
      <c r="Y1206" s="44"/>
      <c r="Z1206" s="13"/>
    </row>
    <row r="1207" spans="1:26" ht="29.1" customHeight="1" x14ac:dyDescent="0.35">
      <c r="A1207" s="29" t="s">
        <v>4623</v>
      </c>
      <c r="B1207" s="28" t="s">
        <v>966</v>
      </c>
      <c r="C1207" s="28" t="s">
        <v>4457</v>
      </c>
      <c r="D1207" s="36" t="s">
        <v>4624</v>
      </c>
      <c r="E1207" s="111" t="str">
        <f t="shared" si="54"/>
        <v>Less than 100 Claims - lower validity</v>
      </c>
      <c r="F1207" s="111" t="str">
        <f t="shared" si="55"/>
        <v>Less than 100 Claims - lower validity</v>
      </c>
      <c r="G1207" s="111" t="str">
        <f t="shared" si="56"/>
        <v>More than 100 Claims  - higher validity</v>
      </c>
      <c r="H1207" s="35" t="s">
        <v>4625</v>
      </c>
      <c r="I1207" s="28">
        <v>16125</v>
      </c>
      <c r="J1207" s="28" t="s">
        <v>3760</v>
      </c>
      <c r="K1207" s="28" t="s">
        <v>46</v>
      </c>
      <c r="L1207" s="28">
        <v>3</v>
      </c>
      <c r="M1207" s="31">
        <v>760</v>
      </c>
      <c r="N1207" s="32">
        <v>1.1000000000000001</v>
      </c>
      <c r="O1207" s="32">
        <v>0.3</v>
      </c>
      <c r="P1207" s="47">
        <v>3.66</v>
      </c>
      <c r="Q1207" s="33">
        <v>236.59</v>
      </c>
      <c r="R1207" s="31">
        <v>43</v>
      </c>
      <c r="S1207" s="32">
        <v>0.4</v>
      </c>
      <c r="T1207" s="32">
        <v>0.2</v>
      </c>
      <c r="U1207" s="47">
        <v>1.57</v>
      </c>
      <c r="V1207" s="34">
        <v>9791</v>
      </c>
      <c r="W1207" s="32">
        <v>1.5</v>
      </c>
      <c r="X1207" s="32">
        <v>0.5</v>
      </c>
      <c r="Y1207" s="44">
        <v>2.73</v>
      </c>
      <c r="Z1207" s="13"/>
    </row>
    <row r="1208" spans="1:26" ht="43.15" customHeight="1" x14ac:dyDescent="0.35">
      <c r="A1208" s="29" t="s">
        <v>4626</v>
      </c>
      <c r="B1208" s="28" t="s">
        <v>4357</v>
      </c>
      <c r="C1208" s="28" t="s">
        <v>4457</v>
      </c>
      <c r="D1208" s="30" t="s">
        <v>4627</v>
      </c>
      <c r="E1208" s="111" t="str">
        <f t="shared" si="54"/>
        <v>Less than 100 Claims - lower validity</v>
      </c>
      <c r="F1208" s="111" t="str">
        <f t="shared" si="55"/>
        <v>Less than 100 Claims - lower validity</v>
      </c>
      <c r="G1208" s="111" t="str">
        <f t="shared" si="56"/>
        <v>Less than 100 Claims - lower validity</v>
      </c>
      <c r="H1208" s="35" t="s">
        <v>4628</v>
      </c>
      <c r="I1208" s="28">
        <v>19380</v>
      </c>
      <c r="J1208" s="35" t="s">
        <v>4546</v>
      </c>
      <c r="K1208" s="28" t="s">
        <v>46</v>
      </c>
      <c r="L1208" s="28">
        <v>5</v>
      </c>
      <c r="M1208" s="31">
        <v>35</v>
      </c>
      <c r="N1208" s="32">
        <v>0</v>
      </c>
      <c r="O1208" s="32">
        <v>0</v>
      </c>
      <c r="P1208" s="47">
        <v>1.83</v>
      </c>
      <c r="Q1208" s="33">
        <v>137.02000000000001</v>
      </c>
      <c r="R1208" s="31" t="s">
        <v>8</v>
      </c>
      <c r="S1208" s="31" t="s">
        <v>8</v>
      </c>
      <c r="T1208" s="31" t="s">
        <v>8</v>
      </c>
      <c r="U1208" s="47"/>
      <c r="V1208" s="34" t="s">
        <v>8</v>
      </c>
      <c r="W1208" s="31" t="s">
        <v>8</v>
      </c>
      <c r="X1208" s="31" t="s">
        <v>8</v>
      </c>
      <c r="Y1208" s="44"/>
      <c r="Z1208" s="13"/>
    </row>
    <row r="1209" spans="1:26" ht="29.1" customHeight="1" x14ac:dyDescent="0.35">
      <c r="A1209" s="29" t="s">
        <v>4629</v>
      </c>
      <c r="B1209" s="28" t="s">
        <v>4469</v>
      </c>
      <c r="C1209" s="28" t="s">
        <v>4457</v>
      </c>
      <c r="D1209" s="30" t="s">
        <v>4630</v>
      </c>
      <c r="E1209" s="111" t="str">
        <f t="shared" si="54"/>
        <v>Less than 100 Claims - lower validity</v>
      </c>
      <c r="F1209" s="111" t="str">
        <f t="shared" si="55"/>
        <v>Less than 100 Claims - lower validity</v>
      </c>
      <c r="G1209" s="111" t="str">
        <f t="shared" si="56"/>
        <v>Less than 100 Claims - lower validity</v>
      </c>
      <c r="H1209" s="28" t="s">
        <v>4631</v>
      </c>
      <c r="I1209" s="28">
        <v>16509</v>
      </c>
      <c r="J1209" s="28" t="s">
        <v>79</v>
      </c>
      <c r="K1209" s="28" t="s">
        <v>46</v>
      </c>
      <c r="L1209" s="28">
        <v>3</v>
      </c>
      <c r="M1209" s="31">
        <v>48</v>
      </c>
      <c r="N1209" s="32">
        <v>0</v>
      </c>
      <c r="O1209" s="32">
        <v>0</v>
      </c>
      <c r="P1209" s="47">
        <v>1.49</v>
      </c>
      <c r="Q1209" s="33">
        <v>97.32</v>
      </c>
      <c r="R1209" s="31" t="s">
        <v>8</v>
      </c>
      <c r="S1209" s="31" t="s">
        <v>8</v>
      </c>
      <c r="T1209" s="31" t="s">
        <v>8</v>
      </c>
      <c r="U1209" s="47"/>
      <c r="V1209" s="34" t="s">
        <v>8</v>
      </c>
      <c r="W1209" s="31" t="s">
        <v>8</v>
      </c>
      <c r="X1209" s="31" t="s">
        <v>8</v>
      </c>
      <c r="Y1209" s="44"/>
      <c r="Z1209" s="13"/>
    </row>
    <row r="1210" spans="1:26" ht="14.1" customHeight="1" x14ac:dyDescent="0.35">
      <c r="A1210" s="29" t="s">
        <v>4632</v>
      </c>
      <c r="B1210" s="28" t="s">
        <v>4635</v>
      </c>
      <c r="C1210" s="28" t="s">
        <v>4457</v>
      </c>
      <c r="D1210" s="36" t="s">
        <v>4633</v>
      </c>
      <c r="E1210" s="111" t="str">
        <f t="shared" si="54"/>
        <v>Less than 100 Claims - lower validity</v>
      </c>
      <c r="F1210" s="111" t="str">
        <f t="shared" si="55"/>
        <v>Less than 100 Claims - lower validity</v>
      </c>
      <c r="G1210" s="111" t="str">
        <f t="shared" si="56"/>
        <v>Less than 100 Claims - lower validity</v>
      </c>
      <c r="H1210" s="28" t="s">
        <v>4634</v>
      </c>
      <c r="I1210" s="28">
        <v>18901</v>
      </c>
      <c r="J1210" s="28" t="s">
        <v>79</v>
      </c>
      <c r="K1210" s="28" t="s">
        <v>46</v>
      </c>
      <c r="L1210" s="28">
        <v>5</v>
      </c>
      <c r="M1210" s="31">
        <v>15</v>
      </c>
      <c r="N1210" s="32">
        <v>0</v>
      </c>
      <c r="O1210" s="32">
        <v>0</v>
      </c>
      <c r="P1210" s="47">
        <v>2.3199999999999998</v>
      </c>
      <c r="Q1210" s="33">
        <v>178.27</v>
      </c>
      <c r="R1210" s="31" t="s">
        <v>8</v>
      </c>
      <c r="S1210" s="31" t="s">
        <v>8</v>
      </c>
      <c r="T1210" s="31" t="s">
        <v>8</v>
      </c>
      <c r="U1210" s="47"/>
      <c r="V1210" s="34" t="s">
        <v>8</v>
      </c>
      <c r="W1210" s="31" t="s">
        <v>8</v>
      </c>
      <c r="X1210" s="31" t="s">
        <v>8</v>
      </c>
      <c r="Y1210" s="44"/>
      <c r="Z1210" s="13"/>
    </row>
    <row r="1211" spans="1:26" ht="29.1" customHeight="1" x14ac:dyDescent="0.35">
      <c r="A1211" s="29" t="s">
        <v>4636</v>
      </c>
      <c r="B1211" s="28" t="s">
        <v>4639</v>
      </c>
      <c r="C1211" s="28" t="s">
        <v>4457</v>
      </c>
      <c r="D1211" s="30" t="s">
        <v>4637</v>
      </c>
      <c r="E1211" s="111" t="str">
        <f t="shared" si="54"/>
        <v>Less than 100 Claims - lower validity</v>
      </c>
      <c r="F1211" s="111" t="str">
        <f t="shared" si="55"/>
        <v>Less than 100 Claims - lower validity</v>
      </c>
      <c r="G1211" s="111" t="str">
        <f t="shared" si="56"/>
        <v>More than 100 Claims  - higher validity</v>
      </c>
      <c r="H1211" s="28" t="s">
        <v>4638</v>
      </c>
      <c r="I1211" s="28">
        <v>16146</v>
      </c>
      <c r="J1211" s="35" t="s">
        <v>2396</v>
      </c>
      <c r="K1211" s="28" t="s">
        <v>46</v>
      </c>
      <c r="L1211" s="28">
        <v>3</v>
      </c>
      <c r="M1211" s="31">
        <v>270</v>
      </c>
      <c r="N1211" s="32">
        <v>0.2</v>
      </c>
      <c r="O1211" s="32">
        <v>0.1</v>
      </c>
      <c r="P1211" s="47">
        <v>2.09</v>
      </c>
      <c r="Q1211" s="33">
        <v>134.78</v>
      </c>
      <c r="R1211" s="31">
        <v>19</v>
      </c>
      <c r="S1211" s="32">
        <v>0.2</v>
      </c>
      <c r="T1211" s="32">
        <v>0.2</v>
      </c>
      <c r="U1211" s="47">
        <v>1.44</v>
      </c>
      <c r="V1211" s="34">
        <v>8544</v>
      </c>
      <c r="W1211" s="32">
        <v>0.4</v>
      </c>
      <c r="X1211" s="32">
        <v>0.3</v>
      </c>
      <c r="Y1211" s="44">
        <v>1.7</v>
      </c>
      <c r="Z1211" s="13"/>
    </row>
    <row r="1212" spans="1:26" ht="29.1" customHeight="1" x14ac:dyDescent="0.35">
      <c r="A1212" s="29" t="s">
        <v>4640</v>
      </c>
      <c r="B1212" s="35" t="s">
        <v>2694</v>
      </c>
      <c r="C1212" s="28" t="s">
        <v>4457</v>
      </c>
      <c r="D1212" s="30" t="s">
        <v>4641</v>
      </c>
      <c r="E1212" s="111" t="str">
        <f t="shared" si="54"/>
        <v>Less than 100 Claims - lower validity</v>
      </c>
      <c r="F1212" s="111" t="str">
        <f t="shared" si="55"/>
        <v>Less than 100 Claims - lower validity</v>
      </c>
      <c r="G1212" s="111" t="str">
        <f t="shared" si="56"/>
        <v>Less than 100 Claims - lower validity</v>
      </c>
      <c r="H1212" s="35" t="s">
        <v>4642</v>
      </c>
      <c r="I1212" s="28">
        <v>15666</v>
      </c>
      <c r="J1212" s="28" t="s">
        <v>4602</v>
      </c>
      <c r="K1212" s="28" t="s">
        <v>46</v>
      </c>
      <c r="L1212" s="28">
        <v>3</v>
      </c>
      <c r="M1212" s="31">
        <v>12</v>
      </c>
      <c r="N1212" s="32">
        <v>0</v>
      </c>
      <c r="O1212" s="32">
        <v>0</v>
      </c>
      <c r="P1212" s="47">
        <v>1.8</v>
      </c>
      <c r="Q1212" s="33">
        <v>122.21</v>
      </c>
      <c r="R1212" s="31" t="s">
        <v>8</v>
      </c>
      <c r="S1212" s="31" t="s">
        <v>8</v>
      </c>
      <c r="T1212" s="31" t="s">
        <v>8</v>
      </c>
      <c r="U1212" s="47"/>
      <c r="V1212" s="34" t="s">
        <v>8</v>
      </c>
      <c r="W1212" s="31" t="s">
        <v>8</v>
      </c>
      <c r="X1212" s="31" t="s">
        <v>8</v>
      </c>
      <c r="Y1212" s="44"/>
      <c r="Z1212" s="13"/>
    </row>
    <row r="1213" spans="1:26" ht="29.1" customHeight="1" x14ac:dyDescent="0.35">
      <c r="A1213" s="29" t="s">
        <v>4643</v>
      </c>
      <c r="B1213" s="28" t="s">
        <v>4646</v>
      </c>
      <c r="C1213" s="28" t="s">
        <v>4457</v>
      </c>
      <c r="D1213" s="30" t="s">
        <v>4644</v>
      </c>
      <c r="E1213" s="111" t="str">
        <f t="shared" si="54"/>
        <v>Less than 100 Claims - lower validity</v>
      </c>
      <c r="F1213" s="111" t="str">
        <f t="shared" si="55"/>
        <v>Less than 100 Claims - lower validity</v>
      </c>
      <c r="G1213" s="111" t="str">
        <f t="shared" si="56"/>
        <v>Less than 100 Claims - lower validity</v>
      </c>
      <c r="H1213" s="28" t="s">
        <v>4645</v>
      </c>
      <c r="I1213" s="28">
        <v>17522</v>
      </c>
      <c r="J1213" s="28" t="s">
        <v>4509</v>
      </c>
      <c r="K1213" s="28" t="s">
        <v>46</v>
      </c>
      <c r="L1213" s="28">
        <v>2</v>
      </c>
      <c r="M1213" s="31">
        <v>18</v>
      </c>
      <c r="N1213" s="32">
        <v>0</v>
      </c>
      <c r="O1213" s="32">
        <v>0</v>
      </c>
      <c r="P1213" s="47">
        <v>3.91</v>
      </c>
      <c r="Q1213" s="33">
        <v>280.44</v>
      </c>
      <c r="R1213" s="31" t="s">
        <v>8</v>
      </c>
      <c r="S1213" s="31" t="s">
        <v>8</v>
      </c>
      <c r="T1213" s="31" t="s">
        <v>8</v>
      </c>
      <c r="U1213" s="47"/>
      <c r="V1213" s="34" t="s">
        <v>8</v>
      </c>
      <c r="W1213" s="31" t="s">
        <v>8</v>
      </c>
      <c r="X1213" s="31" t="s">
        <v>8</v>
      </c>
      <c r="Y1213" s="44"/>
      <c r="Z1213" s="13"/>
    </row>
    <row r="1214" spans="1:26" ht="29.1" customHeight="1" x14ac:dyDescent="0.35">
      <c r="A1214" s="29" t="s">
        <v>4647</v>
      </c>
      <c r="B1214" s="28" t="s">
        <v>4485</v>
      </c>
      <c r="C1214" s="28" t="s">
        <v>4457</v>
      </c>
      <c r="D1214" s="36" t="s">
        <v>4648</v>
      </c>
      <c r="E1214" s="111" t="str">
        <f t="shared" si="54"/>
        <v>Less than 100 Claims - lower validity</v>
      </c>
      <c r="F1214" s="111" t="str">
        <f t="shared" si="55"/>
        <v>Less than 100 Claims - lower validity</v>
      </c>
      <c r="G1214" s="111" t="str">
        <f t="shared" si="56"/>
        <v>Less than 100 Claims - lower validity</v>
      </c>
      <c r="H1214" s="35" t="s">
        <v>4649</v>
      </c>
      <c r="I1214" s="28">
        <v>15243</v>
      </c>
      <c r="J1214" s="28" t="s">
        <v>79</v>
      </c>
      <c r="K1214" s="28" t="s">
        <v>46</v>
      </c>
      <c r="L1214" s="28">
        <v>4</v>
      </c>
      <c r="M1214" s="31">
        <v>86</v>
      </c>
      <c r="N1214" s="32">
        <v>0.1</v>
      </c>
      <c r="O1214" s="32">
        <v>0</v>
      </c>
      <c r="P1214" s="47">
        <v>1.83</v>
      </c>
      <c r="Q1214" s="33">
        <v>119.76</v>
      </c>
      <c r="R1214" s="31" t="s">
        <v>8</v>
      </c>
      <c r="S1214" s="31" t="s">
        <v>8</v>
      </c>
      <c r="T1214" s="31" t="s">
        <v>8</v>
      </c>
      <c r="U1214" s="47"/>
      <c r="V1214" s="34" t="s">
        <v>8</v>
      </c>
      <c r="W1214" s="31" t="s">
        <v>8</v>
      </c>
      <c r="X1214" s="31" t="s">
        <v>8</v>
      </c>
      <c r="Y1214" s="44"/>
      <c r="Z1214" s="13"/>
    </row>
    <row r="1215" spans="1:26" ht="29.1" customHeight="1" x14ac:dyDescent="0.35">
      <c r="A1215" s="29" t="s">
        <v>4650</v>
      </c>
      <c r="B1215" s="28" t="s">
        <v>4653</v>
      </c>
      <c r="C1215" s="28" t="s">
        <v>4457</v>
      </c>
      <c r="D1215" s="30" t="s">
        <v>4651</v>
      </c>
      <c r="E1215" s="111" t="str">
        <f t="shared" si="54"/>
        <v>Less than 100 Claims - lower validity</v>
      </c>
      <c r="F1215" s="111" t="str">
        <f t="shared" si="55"/>
        <v>Less than 100 Claims - lower validity</v>
      </c>
      <c r="G1215" s="111" t="str">
        <f t="shared" si="56"/>
        <v>Less than 100 Claims - lower validity</v>
      </c>
      <c r="H1215" s="28" t="s">
        <v>4652</v>
      </c>
      <c r="I1215" s="28">
        <v>19001</v>
      </c>
      <c r="J1215" s="28" t="s">
        <v>4475</v>
      </c>
      <c r="K1215" s="28" t="s">
        <v>46</v>
      </c>
      <c r="L1215" s="28">
        <v>3</v>
      </c>
      <c r="M1215" s="31">
        <v>17</v>
      </c>
      <c r="N1215" s="32">
        <v>0</v>
      </c>
      <c r="O1215" s="32">
        <v>0</v>
      </c>
      <c r="P1215" s="47">
        <v>2.81</v>
      </c>
      <c r="Q1215" s="33">
        <v>214.11</v>
      </c>
      <c r="R1215" s="31" t="s">
        <v>8</v>
      </c>
      <c r="S1215" s="31" t="s">
        <v>8</v>
      </c>
      <c r="T1215" s="31" t="s">
        <v>8</v>
      </c>
      <c r="U1215" s="47"/>
      <c r="V1215" s="34" t="s">
        <v>8</v>
      </c>
      <c r="W1215" s="31" t="s">
        <v>8</v>
      </c>
      <c r="X1215" s="31" t="s">
        <v>8</v>
      </c>
      <c r="Y1215" s="44"/>
      <c r="Z1215" s="13"/>
    </row>
    <row r="1216" spans="1:26" ht="14.1" customHeight="1" x14ac:dyDescent="0.35">
      <c r="A1216" s="29" t="s">
        <v>4654</v>
      </c>
      <c r="B1216" s="28" t="s">
        <v>4657</v>
      </c>
      <c r="C1216" s="28" t="s">
        <v>4457</v>
      </c>
      <c r="D1216" s="36" t="s">
        <v>4655</v>
      </c>
      <c r="E1216" s="111" t="str">
        <f t="shared" si="54"/>
        <v>Less than 100 Claims - lower validity</v>
      </c>
      <c r="F1216" s="111" t="str">
        <f t="shared" si="55"/>
        <v>Less than 100 Claims - lower validity</v>
      </c>
      <c r="G1216" s="111" t="str">
        <f t="shared" si="56"/>
        <v>Less than 100 Claims - lower validity</v>
      </c>
      <c r="H1216" s="28" t="s">
        <v>4656</v>
      </c>
      <c r="I1216" s="28">
        <v>17331</v>
      </c>
      <c r="J1216" s="28" t="s">
        <v>79</v>
      </c>
      <c r="K1216" s="28" t="s">
        <v>46</v>
      </c>
      <c r="L1216" s="28">
        <v>3</v>
      </c>
      <c r="M1216" s="31">
        <v>29</v>
      </c>
      <c r="N1216" s="32">
        <v>0</v>
      </c>
      <c r="O1216" s="32">
        <v>0</v>
      </c>
      <c r="P1216" s="47">
        <v>3.1</v>
      </c>
      <c r="Q1216" s="33">
        <v>195.47</v>
      </c>
      <c r="R1216" s="31" t="s">
        <v>8</v>
      </c>
      <c r="S1216" s="31" t="s">
        <v>8</v>
      </c>
      <c r="T1216" s="31" t="s">
        <v>8</v>
      </c>
      <c r="U1216" s="47"/>
      <c r="V1216" s="34" t="s">
        <v>8</v>
      </c>
      <c r="W1216" s="31" t="s">
        <v>8</v>
      </c>
      <c r="X1216" s="31" t="s">
        <v>8</v>
      </c>
      <c r="Y1216" s="44"/>
      <c r="Z1216" s="13"/>
    </row>
    <row r="1217" spans="1:26" ht="29.1" customHeight="1" x14ac:dyDescent="0.35">
      <c r="A1217" s="29" t="s">
        <v>4658</v>
      </c>
      <c r="B1217" s="28" t="s">
        <v>4661</v>
      </c>
      <c r="C1217" s="28" t="s">
        <v>4457</v>
      </c>
      <c r="D1217" s="30" t="s">
        <v>4659</v>
      </c>
      <c r="E1217" s="111" t="str">
        <f t="shared" si="54"/>
        <v>Less than 100 Claims - lower validity</v>
      </c>
      <c r="F1217" s="111" t="str">
        <f t="shared" si="55"/>
        <v>Less than 100 Claims - lower validity</v>
      </c>
      <c r="G1217" s="111" t="str">
        <f t="shared" si="56"/>
        <v>More than 100 Claims  - higher validity</v>
      </c>
      <c r="H1217" s="28" t="s">
        <v>4660</v>
      </c>
      <c r="I1217" s="28">
        <v>17033</v>
      </c>
      <c r="J1217" s="35" t="s">
        <v>4542</v>
      </c>
      <c r="K1217" s="28" t="s">
        <v>46</v>
      </c>
      <c r="L1217" s="28">
        <v>4</v>
      </c>
      <c r="M1217" s="31">
        <v>478</v>
      </c>
      <c r="N1217" s="32">
        <v>0.3</v>
      </c>
      <c r="O1217" s="32">
        <v>0.1</v>
      </c>
      <c r="P1217" s="47">
        <v>3.2</v>
      </c>
      <c r="Q1217" s="33">
        <v>225.59</v>
      </c>
      <c r="R1217" s="31" t="s">
        <v>8</v>
      </c>
      <c r="S1217" s="31" t="s">
        <v>8</v>
      </c>
      <c r="T1217" s="31" t="s">
        <v>8</v>
      </c>
      <c r="U1217" s="47"/>
      <c r="V1217" s="34" t="s">
        <v>8</v>
      </c>
      <c r="W1217" s="31" t="s">
        <v>8</v>
      </c>
      <c r="X1217" s="31" t="s">
        <v>8</v>
      </c>
      <c r="Y1217" s="44"/>
      <c r="Z1217" s="13"/>
    </row>
    <row r="1218" spans="1:26" ht="29.1" customHeight="1" x14ac:dyDescent="0.35">
      <c r="A1218" s="29" t="s">
        <v>4662</v>
      </c>
      <c r="B1218" s="28" t="s">
        <v>4664</v>
      </c>
      <c r="C1218" s="28" t="s">
        <v>4457</v>
      </c>
      <c r="D1218" s="30" t="s">
        <v>851</v>
      </c>
      <c r="E1218" s="111" t="str">
        <f t="shared" si="54"/>
        <v>Less than 100 Claims - lower validity</v>
      </c>
      <c r="F1218" s="111" t="str">
        <f t="shared" si="55"/>
        <v>Less than 100 Claims - lower validity</v>
      </c>
      <c r="G1218" s="111" t="str">
        <f t="shared" si="56"/>
        <v>Less than 100 Claims - lower validity</v>
      </c>
      <c r="H1218" s="35" t="s">
        <v>4663</v>
      </c>
      <c r="I1218" s="28">
        <v>19047</v>
      </c>
      <c r="J1218" s="28" t="s">
        <v>429</v>
      </c>
      <c r="K1218" s="28" t="s">
        <v>46</v>
      </c>
      <c r="L1218" s="28">
        <v>4</v>
      </c>
      <c r="M1218" s="31">
        <v>29</v>
      </c>
      <c r="N1218" s="32">
        <v>0</v>
      </c>
      <c r="O1218" s="32">
        <v>0</v>
      </c>
      <c r="P1218" s="47">
        <v>2.58</v>
      </c>
      <c r="Q1218" s="33">
        <v>198.97</v>
      </c>
      <c r="R1218" s="31" t="s">
        <v>8</v>
      </c>
      <c r="S1218" s="31" t="s">
        <v>8</v>
      </c>
      <c r="T1218" s="31" t="s">
        <v>8</v>
      </c>
      <c r="U1218" s="47"/>
      <c r="V1218" s="34" t="s">
        <v>8</v>
      </c>
      <c r="W1218" s="31" t="s">
        <v>8</v>
      </c>
      <c r="X1218" s="31" t="s">
        <v>8</v>
      </c>
      <c r="Y1218" s="44"/>
      <c r="Z1218" s="13"/>
    </row>
    <row r="1219" spans="1:26" ht="29.1" customHeight="1" x14ac:dyDescent="0.35">
      <c r="A1219" s="29" t="s">
        <v>4665</v>
      </c>
      <c r="B1219" s="28" t="s">
        <v>4668</v>
      </c>
      <c r="C1219" s="28" t="s">
        <v>4457</v>
      </c>
      <c r="D1219" s="30" t="s">
        <v>4666</v>
      </c>
      <c r="E1219" s="111" t="str">
        <f t="shared" si="54"/>
        <v>Less than 100 Claims - lower validity</v>
      </c>
      <c r="F1219" s="111" t="str">
        <f t="shared" si="55"/>
        <v>Less than 100 Claims - lower validity</v>
      </c>
      <c r="G1219" s="111" t="str">
        <f t="shared" si="56"/>
        <v>More than 100 Claims  - higher validity</v>
      </c>
      <c r="H1219" s="35" t="s">
        <v>4667</v>
      </c>
      <c r="I1219" s="28">
        <v>16127</v>
      </c>
      <c r="J1219" s="28" t="s">
        <v>79</v>
      </c>
      <c r="K1219" s="28" t="s">
        <v>46</v>
      </c>
      <c r="L1219" s="28">
        <v>4</v>
      </c>
      <c r="M1219" s="31">
        <v>159</v>
      </c>
      <c r="N1219" s="32">
        <v>0.1</v>
      </c>
      <c r="O1219" s="32">
        <v>0.1</v>
      </c>
      <c r="P1219" s="47">
        <v>1.55</v>
      </c>
      <c r="Q1219" s="33">
        <v>108.71</v>
      </c>
      <c r="R1219" s="31" t="s">
        <v>8</v>
      </c>
      <c r="S1219" s="31" t="s">
        <v>8</v>
      </c>
      <c r="T1219" s="31" t="s">
        <v>8</v>
      </c>
      <c r="U1219" s="47"/>
      <c r="V1219" s="34" t="s">
        <v>8</v>
      </c>
      <c r="W1219" s="31" t="s">
        <v>8</v>
      </c>
      <c r="X1219" s="31" t="s">
        <v>8</v>
      </c>
      <c r="Y1219" s="44"/>
      <c r="Z1219" s="13"/>
    </row>
    <row r="1220" spans="1:26" ht="29.1" customHeight="1" x14ac:dyDescent="0.35">
      <c r="A1220" s="29" t="s">
        <v>4669</v>
      </c>
      <c r="B1220" s="28" t="s">
        <v>4672</v>
      </c>
      <c r="C1220" s="28" t="s">
        <v>4457</v>
      </c>
      <c r="D1220" s="30" t="s">
        <v>4670</v>
      </c>
      <c r="E1220" s="111" t="str">
        <f t="shared" si="54"/>
        <v>Less than 100 Claims - lower validity</v>
      </c>
      <c r="F1220" s="111" t="str">
        <f t="shared" si="55"/>
        <v>Less than 100 Claims - lower validity</v>
      </c>
      <c r="G1220" s="111" t="str">
        <f t="shared" si="56"/>
        <v>Less than 100 Claims - lower validity</v>
      </c>
      <c r="H1220" s="28" t="s">
        <v>4671</v>
      </c>
      <c r="I1220" s="28">
        <v>16803</v>
      </c>
      <c r="J1220" s="28" t="s">
        <v>79</v>
      </c>
      <c r="K1220" s="28" t="s">
        <v>46</v>
      </c>
      <c r="L1220" s="28">
        <v>4</v>
      </c>
      <c r="M1220" s="31">
        <v>59</v>
      </c>
      <c r="N1220" s="32">
        <v>0.1</v>
      </c>
      <c r="O1220" s="32">
        <v>0</v>
      </c>
      <c r="P1220" s="47">
        <v>3.88</v>
      </c>
      <c r="Q1220" s="33">
        <v>285.20999999999998</v>
      </c>
      <c r="R1220" s="31" t="s">
        <v>8</v>
      </c>
      <c r="S1220" s="31" t="s">
        <v>8</v>
      </c>
      <c r="T1220" s="31" t="s">
        <v>8</v>
      </c>
      <c r="U1220" s="47"/>
      <c r="V1220" s="34" t="s">
        <v>8</v>
      </c>
      <c r="W1220" s="31" t="s">
        <v>8</v>
      </c>
      <c r="X1220" s="31" t="s">
        <v>8</v>
      </c>
      <c r="Y1220" s="44"/>
      <c r="Z1220" s="13"/>
    </row>
    <row r="1221" spans="1:26" ht="29.1" customHeight="1" x14ac:dyDescent="0.35">
      <c r="A1221" s="29" t="s">
        <v>4673</v>
      </c>
      <c r="B1221" s="28" t="s">
        <v>4676</v>
      </c>
      <c r="C1221" s="28" t="s">
        <v>4457</v>
      </c>
      <c r="D1221" s="30" t="s">
        <v>4674</v>
      </c>
      <c r="E1221" s="111" t="str">
        <f t="shared" si="54"/>
        <v>Less than 100 Claims - lower validity</v>
      </c>
      <c r="F1221" s="111" t="str">
        <f t="shared" si="55"/>
        <v>Less than 100 Claims - lower validity</v>
      </c>
      <c r="G1221" s="111" t="str">
        <f t="shared" si="56"/>
        <v>Less than 100 Claims - lower validity</v>
      </c>
      <c r="H1221" s="35" t="s">
        <v>4675</v>
      </c>
      <c r="I1221" s="28">
        <v>18711</v>
      </c>
      <c r="J1221" s="35" t="s">
        <v>4458</v>
      </c>
      <c r="K1221" s="28" t="s">
        <v>46</v>
      </c>
      <c r="L1221" s="28">
        <v>3</v>
      </c>
      <c r="M1221" s="31">
        <v>78</v>
      </c>
      <c r="N1221" s="32">
        <v>0</v>
      </c>
      <c r="O1221" s="32">
        <v>0</v>
      </c>
      <c r="P1221" s="47">
        <v>2.6</v>
      </c>
      <c r="Q1221" s="33">
        <v>181.78</v>
      </c>
      <c r="R1221" s="31" t="s">
        <v>8</v>
      </c>
      <c r="S1221" s="31" t="s">
        <v>8</v>
      </c>
      <c r="T1221" s="31" t="s">
        <v>8</v>
      </c>
      <c r="U1221" s="47"/>
      <c r="V1221" s="34" t="s">
        <v>8</v>
      </c>
      <c r="W1221" s="31" t="s">
        <v>8</v>
      </c>
      <c r="X1221" s="31" t="s">
        <v>8</v>
      </c>
      <c r="Y1221" s="44"/>
      <c r="Z1221" s="13"/>
    </row>
    <row r="1222" spans="1:26" ht="29.1" customHeight="1" x14ac:dyDescent="0.35">
      <c r="A1222" s="29" t="s">
        <v>4677</v>
      </c>
      <c r="B1222" s="28" t="s">
        <v>4680</v>
      </c>
      <c r="C1222" s="28" t="s">
        <v>4457</v>
      </c>
      <c r="D1222" s="30" t="s">
        <v>4678</v>
      </c>
      <c r="E1222" s="111" t="str">
        <f t="shared" ref="E1222:E1285" si="57">IF(OR(M1222&lt;100,M1222="",R1222&lt;100,R1222=""),"Less than 100 Claims - lower validity", "More than 100 Claims  - higher validity")</f>
        <v>Less than 100 Claims - lower validity</v>
      </c>
      <c r="F1222" s="111" t="str">
        <f t="shared" ref="F1222:F1285" si="58">IF(OR(R1222&lt;100,R1222=""),"Less than 100 Claims - lower validity", "More than 100 Claims  - higher validity")</f>
        <v>Less than 100 Claims - lower validity</v>
      </c>
      <c r="G1222" s="111" t="str">
        <f t="shared" ref="G1222:G1285" si="59">IF(OR(M1222&lt;100,M1222=""),"Less than 100 Claims - lower validity", "More than 100 Claims  - higher validity")</f>
        <v>Less than 100 Claims - lower validity</v>
      </c>
      <c r="H1222" s="35" t="s">
        <v>4679</v>
      </c>
      <c r="I1222" s="28">
        <v>16154</v>
      </c>
      <c r="J1222" s="28" t="s">
        <v>79</v>
      </c>
      <c r="K1222" s="28" t="s">
        <v>46</v>
      </c>
      <c r="L1222" s="28" t="s">
        <v>140</v>
      </c>
      <c r="M1222" s="31">
        <v>47</v>
      </c>
      <c r="N1222" s="32">
        <v>0</v>
      </c>
      <c r="O1222" s="32">
        <v>0</v>
      </c>
      <c r="P1222" s="47">
        <v>1.19</v>
      </c>
      <c r="Q1222" s="33">
        <v>75.41</v>
      </c>
      <c r="R1222" s="31" t="s">
        <v>8</v>
      </c>
      <c r="S1222" s="31" t="s">
        <v>8</v>
      </c>
      <c r="T1222" s="31" t="s">
        <v>8</v>
      </c>
      <c r="U1222" s="47"/>
      <c r="V1222" s="34" t="s">
        <v>8</v>
      </c>
      <c r="W1222" s="31" t="s">
        <v>8</v>
      </c>
      <c r="X1222" s="31" t="s">
        <v>8</v>
      </c>
      <c r="Y1222" s="44"/>
      <c r="Z1222" s="13"/>
    </row>
    <row r="1223" spans="1:26" ht="29.1" customHeight="1" x14ac:dyDescent="0.35">
      <c r="A1223" s="29" t="s">
        <v>4681</v>
      </c>
      <c r="B1223" s="28" t="s">
        <v>4684</v>
      </c>
      <c r="C1223" s="28" t="s">
        <v>4457</v>
      </c>
      <c r="D1223" s="30" t="s">
        <v>4682</v>
      </c>
      <c r="E1223" s="111" t="str">
        <f t="shared" si="57"/>
        <v>Less than 100 Claims - lower validity</v>
      </c>
      <c r="F1223" s="111" t="str">
        <f t="shared" si="58"/>
        <v>Less than 100 Claims - lower validity</v>
      </c>
      <c r="G1223" s="111" t="str">
        <f t="shared" si="59"/>
        <v>More than 100 Claims  - higher validity</v>
      </c>
      <c r="H1223" s="28" t="s">
        <v>4683</v>
      </c>
      <c r="I1223" s="28">
        <v>16407</v>
      </c>
      <c r="J1223" s="28" t="s">
        <v>235</v>
      </c>
      <c r="K1223" s="28" t="s">
        <v>236</v>
      </c>
      <c r="L1223" s="28">
        <v>3</v>
      </c>
      <c r="M1223" s="31">
        <v>426</v>
      </c>
      <c r="N1223" s="32">
        <v>0.1</v>
      </c>
      <c r="O1223" s="32">
        <v>0.1</v>
      </c>
      <c r="P1223" s="47">
        <v>1.42</v>
      </c>
      <c r="Q1223" s="33">
        <v>73.86</v>
      </c>
      <c r="R1223" s="31" t="s">
        <v>8</v>
      </c>
      <c r="S1223" s="31" t="s">
        <v>8</v>
      </c>
      <c r="T1223" s="31" t="s">
        <v>8</v>
      </c>
      <c r="U1223" s="47"/>
      <c r="V1223" s="34" t="s">
        <v>8</v>
      </c>
      <c r="W1223" s="31" t="s">
        <v>8</v>
      </c>
      <c r="X1223" s="31" t="s">
        <v>8</v>
      </c>
      <c r="Y1223" s="44"/>
      <c r="Z1223" s="13"/>
    </row>
    <row r="1224" spans="1:26" ht="29.1" customHeight="1" x14ac:dyDescent="0.35">
      <c r="A1224" s="29" t="s">
        <v>4685</v>
      </c>
      <c r="B1224" s="28" t="s">
        <v>4688</v>
      </c>
      <c r="C1224" s="28" t="s">
        <v>4457</v>
      </c>
      <c r="D1224" s="30" t="s">
        <v>4686</v>
      </c>
      <c r="E1224" s="111" t="str">
        <f t="shared" si="57"/>
        <v>Less than 100 Claims - lower validity</v>
      </c>
      <c r="F1224" s="111" t="str">
        <f t="shared" si="58"/>
        <v>Less than 100 Claims - lower validity</v>
      </c>
      <c r="G1224" s="111" t="str">
        <f t="shared" si="59"/>
        <v>Less than 100 Claims - lower validity</v>
      </c>
      <c r="H1224" s="35" t="s">
        <v>4687</v>
      </c>
      <c r="I1224" s="28">
        <v>16915</v>
      </c>
      <c r="J1224" s="28" t="s">
        <v>235</v>
      </c>
      <c r="K1224" s="28" t="s">
        <v>236</v>
      </c>
      <c r="L1224" s="28">
        <v>3</v>
      </c>
      <c r="M1224" s="31">
        <v>18</v>
      </c>
      <c r="N1224" s="32">
        <v>0</v>
      </c>
      <c r="O1224" s="32">
        <v>0</v>
      </c>
      <c r="P1224" s="47">
        <v>1.67</v>
      </c>
      <c r="Q1224" s="33">
        <v>113.46</v>
      </c>
      <c r="R1224" s="31" t="s">
        <v>8</v>
      </c>
      <c r="S1224" s="31" t="s">
        <v>8</v>
      </c>
      <c r="T1224" s="31" t="s">
        <v>8</v>
      </c>
      <c r="U1224" s="47"/>
      <c r="V1224" s="34" t="s">
        <v>8</v>
      </c>
      <c r="W1224" s="31" t="s">
        <v>8</v>
      </c>
      <c r="X1224" s="31" t="s">
        <v>8</v>
      </c>
      <c r="Y1224" s="44"/>
      <c r="Z1224" s="13"/>
    </row>
    <row r="1225" spans="1:26" ht="29.1" customHeight="1" x14ac:dyDescent="0.35">
      <c r="A1225" s="29" t="s">
        <v>4689</v>
      </c>
      <c r="B1225" s="28" t="s">
        <v>4692</v>
      </c>
      <c r="C1225" s="28" t="s">
        <v>4457</v>
      </c>
      <c r="D1225" s="36" t="s">
        <v>4690</v>
      </c>
      <c r="E1225" s="111" t="str">
        <f t="shared" si="57"/>
        <v>Less than 100 Claims - lower validity</v>
      </c>
      <c r="F1225" s="111" t="str">
        <f t="shared" si="58"/>
        <v>Less than 100 Claims - lower validity</v>
      </c>
      <c r="G1225" s="111" t="str">
        <f t="shared" si="59"/>
        <v>More than 100 Claims  - higher validity</v>
      </c>
      <c r="H1225" s="28" t="s">
        <v>4691</v>
      </c>
      <c r="I1225" s="28">
        <v>16354</v>
      </c>
      <c r="J1225" s="35" t="s">
        <v>4566</v>
      </c>
      <c r="K1225" s="28" t="s">
        <v>236</v>
      </c>
      <c r="L1225" s="28" t="s">
        <v>140</v>
      </c>
      <c r="M1225" s="31">
        <v>192</v>
      </c>
      <c r="N1225" s="32">
        <v>0</v>
      </c>
      <c r="O1225" s="32">
        <v>0</v>
      </c>
      <c r="P1225" s="47">
        <v>0.89</v>
      </c>
      <c r="Q1225" s="33">
        <v>52.47</v>
      </c>
      <c r="R1225" s="31" t="s">
        <v>8</v>
      </c>
      <c r="S1225" s="31" t="s">
        <v>8</v>
      </c>
      <c r="T1225" s="31" t="s">
        <v>8</v>
      </c>
      <c r="U1225" s="47"/>
      <c r="V1225" s="34" t="s">
        <v>8</v>
      </c>
      <c r="W1225" s="31" t="s">
        <v>8</v>
      </c>
      <c r="X1225" s="31" t="s">
        <v>8</v>
      </c>
      <c r="Y1225" s="44"/>
      <c r="Z1225" s="13"/>
    </row>
    <row r="1226" spans="1:26" ht="43.15" customHeight="1" x14ac:dyDescent="0.35">
      <c r="A1226" s="29" t="s">
        <v>4693</v>
      </c>
      <c r="B1226" s="28" t="s">
        <v>2710</v>
      </c>
      <c r="C1226" s="28" t="s">
        <v>4696</v>
      </c>
      <c r="D1226" s="30" t="s">
        <v>4694</v>
      </c>
      <c r="E1226" s="111" t="str">
        <f t="shared" si="57"/>
        <v>Less than 100 Claims - lower validity</v>
      </c>
      <c r="F1226" s="111" t="str">
        <f t="shared" si="58"/>
        <v>Less than 100 Claims - lower validity</v>
      </c>
      <c r="G1226" s="111" t="str">
        <f t="shared" si="59"/>
        <v>Less than 100 Claims - lower validity</v>
      </c>
      <c r="H1226" s="28" t="s">
        <v>4695</v>
      </c>
      <c r="I1226" s="28">
        <v>38301</v>
      </c>
      <c r="J1226" s="35" t="s">
        <v>4697</v>
      </c>
      <c r="K1226" s="28" t="s">
        <v>46</v>
      </c>
      <c r="L1226" s="28">
        <v>2</v>
      </c>
      <c r="M1226" s="31">
        <v>54</v>
      </c>
      <c r="N1226" s="32">
        <v>0.1</v>
      </c>
      <c r="O1226" s="32">
        <v>0</v>
      </c>
      <c r="P1226" s="47">
        <v>1.85</v>
      </c>
      <c r="Q1226" s="33">
        <v>123.82</v>
      </c>
      <c r="R1226" s="31" t="s">
        <v>8</v>
      </c>
      <c r="S1226" s="31" t="s">
        <v>8</v>
      </c>
      <c r="T1226" s="31" t="s">
        <v>8</v>
      </c>
      <c r="U1226" s="47"/>
      <c r="V1226" s="34" t="s">
        <v>8</v>
      </c>
      <c r="W1226" s="31" t="s">
        <v>8</v>
      </c>
      <c r="X1226" s="31" t="s">
        <v>8</v>
      </c>
      <c r="Y1226" s="44"/>
      <c r="Z1226" s="13"/>
    </row>
    <row r="1227" spans="1:26" ht="29.1" customHeight="1" x14ac:dyDescent="0.35">
      <c r="A1227" s="29" t="s">
        <v>4698</v>
      </c>
      <c r="B1227" s="28" t="s">
        <v>4701</v>
      </c>
      <c r="C1227" s="28" t="s">
        <v>4696</v>
      </c>
      <c r="D1227" s="30" t="s">
        <v>4699</v>
      </c>
      <c r="E1227" s="111" t="str">
        <f t="shared" si="57"/>
        <v>Less than 100 Claims - lower validity</v>
      </c>
      <c r="F1227" s="111" t="str">
        <f t="shared" si="58"/>
        <v>Less than 100 Claims - lower validity</v>
      </c>
      <c r="G1227" s="111" t="str">
        <f t="shared" si="59"/>
        <v>Less than 100 Claims - lower validity</v>
      </c>
      <c r="H1227" s="28" t="s">
        <v>4700</v>
      </c>
      <c r="I1227" s="28">
        <v>37066</v>
      </c>
      <c r="J1227" s="28" t="s">
        <v>149</v>
      </c>
      <c r="K1227" s="28" t="s">
        <v>46</v>
      </c>
      <c r="L1227" s="28">
        <v>1</v>
      </c>
      <c r="M1227" s="31">
        <v>92</v>
      </c>
      <c r="N1227" s="32">
        <v>0.1</v>
      </c>
      <c r="O1227" s="32">
        <v>0</v>
      </c>
      <c r="P1227" s="47">
        <v>2.9</v>
      </c>
      <c r="Q1227" s="33">
        <v>181.1</v>
      </c>
      <c r="R1227" s="31" t="s">
        <v>8</v>
      </c>
      <c r="S1227" s="31" t="s">
        <v>8</v>
      </c>
      <c r="T1227" s="31" t="s">
        <v>8</v>
      </c>
      <c r="U1227" s="47"/>
      <c r="V1227" s="34" t="s">
        <v>8</v>
      </c>
      <c r="W1227" s="31" t="s">
        <v>8</v>
      </c>
      <c r="X1227" s="31" t="s">
        <v>8</v>
      </c>
      <c r="Y1227" s="44"/>
      <c r="Z1227" s="13"/>
    </row>
    <row r="1228" spans="1:26" ht="29.1" customHeight="1" x14ac:dyDescent="0.35">
      <c r="A1228" s="29" t="s">
        <v>4702</v>
      </c>
      <c r="B1228" s="28" t="s">
        <v>4705</v>
      </c>
      <c r="C1228" s="28" t="s">
        <v>4696</v>
      </c>
      <c r="D1228" s="30" t="s">
        <v>4703</v>
      </c>
      <c r="E1228" s="111" t="str">
        <f t="shared" si="57"/>
        <v>Less than 100 Claims - lower validity</v>
      </c>
      <c r="F1228" s="111" t="str">
        <f t="shared" si="58"/>
        <v>Less than 100 Claims - lower validity</v>
      </c>
      <c r="G1228" s="111" t="str">
        <f t="shared" si="59"/>
        <v>More than 100 Claims  - higher validity</v>
      </c>
      <c r="H1228" s="28" t="s">
        <v>4704</v>
      </c>
      <c r="I1228" s="28">
        <v>37207</v>
      </c>
      <c r="J1228" s="28" t="s">
        <v>131</v>
      </c>
      <c r="K1228" s="28" t="s">
        <v>46</v>
      </c>
      <c r="L1228" s="28">
        <v>1</v>
      </c>
      <c r="M1228" s="31">
        <v>151</v>
      </c>
      <c r="N1228" s="32">
        <v>0.1</v>
      </c>
      <c r="O1228" s="32">
        <v>0</v>
      </c>
      <c r="P1228" s="47">
        <v>2.48</v>
      </c>
      <c r="Q1228" s="33">
        <v>171.77</v>
      </c>
      <c r="R1228" s="31">
        <v>16</v>
      </c>
      <c r="S1228" s="32">
        <v>0.7</v>
      </c>
      <c r="T1228" s="32">
        <v>0.2</v>
      </c>
      <c r="U1228" s="47">
        <v>3.09</v>
      </c>
      <c r="V1228" s="34">
        <v>18297</v>
      </c>
      <c r="W1228" s="32">
        <v>0.8</v>
      </c>
      <c r="X1228" s="32">
        <v>0.3</v>
      </c>
      <c r="Y1228" s="44">
        <v>3</v>
      </c>
      <c r="Z1228" s="13"/>
    </row>
    <row r="1229" spans="1:26" ht="29.1" customHeight="1" x14ac:dyDescent="0.35">
      <c r="A1229" s="29" t="s">
        <v>4706</v>
      </c>
      <c r="B1229" s="28" t="s">
        <v>4709</v>
      </c>
      <c r="C1229" s="28" t="s">
        <v>4696</v>
      </c>
      <c r="D1229" s="30" t="s">
        <v>4707</v>
      </c>
      <c r="E1229" s="111" t="str">
        <f t="shared" si="57"/>
        <v>Less than 100 Claims - lower validity</v>
      </c>
      <c r="F1229" s="111" t="str">
        <f t="shared" si="58"/>
        <v>Less than 100 Claims - lower validity</v>
      </c>
      <c r="G1229" s="111" t="str">
        <f t="shared" si="59"/>
        <v>Less than 100 Claims - lower validity</v>
      </c>
      <c r="H1229" s="28" t="s">
        <v>4708</v>
      </c>
      <c r="I1229" s="28">
        <v>38555</v>
      </c>
      <c r="J1229" s="28" t="s">
        <v>2274</v>
      </c>
      <c r="K1229" s="28" t="s">
        <v>46</v>
      </c>
      <c r="L1229" s="28">
        <v>3</v>
      </c>
      <c r="M1229" s="31">
        <v>45</v>
      </c>
      <c r="N1229" s="32">
        <v>0</v>
      </c>
      <c r="O1229" s="32">
        <v>0</v>
      </c>
      <c r="P1229" s="47">
        <v>1.67</v>
      </c>
      <c r="Q1229" s="33">
        <v>110.92</v>
      </c>
      <c r="R1229" s="31" t="s">
        <v>8</v>
      </c>
      <c r="S1229" s="31" t="s">
        <v>8</v>
      </c>
      <c r="T1229" s="31" t="s">
        <v>8</v>
      </c>
      <c r="U1229" s="47"/>
      <c r="V1229" s="34" t="s">
        <v>8</v>
      </c>
      <c r="W1229" s="31" t="s">
        <v>8</v>
      </c>
      <c r="X1229" s="31" t="s">
        <v>8</v>
      </c>
      <c r="Y1229" s="44"/>
      <c r="Z1229" s="13"/>
    </row>
    <row r="1230" spans="1:26" ht="29.1" customHeight="1" x14ac:dyDescent="0.35">
      <c r="A1230" s="29" t="s">
        <v>4710</v>
      </c>
      <c r="B1230" s="28" t="s">
        <v>4588</v>
      </c>
      <c r="C1230" s="28" t="s">
        <v>4696</v>
      </c>
      <c r="D1230" s="36" t="s">
        <v>4711</v>
      </c>
      <c r="E1230" s="111" t="str">
        <f t="shared" si="57"/>
        <v>Less than 100 Claims - lower validity</v>
      </c>
      <c r="F1230" s="111" t="str">
        <f t="shared" si="58"/>
        <v>Less than 100 Claims - lower validity</v>
      </c>
      <c r="G1230" s="111" t="str">
        <f t="shared" si="59"/>
        <v>Less than 100 Claims - lower validity</v>
      </c>
      <c r="H1230" s="28" t="s">
        <v>4712</v>
      </c>
      <c r="I1230" s="28">
        <v>38485</v>
      </c>
      <c r="J1230" s="35" t="s">
        <v>4713</v>
      </c>
      <c r="K1230" s="28" t="s">
        <v>46</v>
      </c>
      <c r="L1230" s="28">
        <v>3</v>
      </c>
      <c r="M1230" s="31">
        <v>22</v>
      </c>
      <c r="N1230" s="32">
        <v>0</v>
      </c>
      <c r="O1230" s="32">
        <v>0</v>
      </c>
      <c r="P1230" s="47">
        <v>3.49</v>
      </c>
      <c r="Q1230" s="33">
        <v>231.93</v>
      </c>
      <c r="R1230" s="31" t="s">
        <v>8</v>
      </c>
      <c r="S1230" s="31" t="s">
        <v>8</v>
      </c>
      <c r="T1230" s="31" t="s">
        <v>8</v>
      </c>
      <c r="U1230" s="47"/>
      <c r="V1230" s="34" t="s">
        <v>8</v>
      </c>
      <c r="W1230" s="31" t="s">
        <v>8</v>
      </c>
      <c r="X1230" s="31" t="s">
        <v>8</v>
      </c>
      <c r="Y1230" s="44"/>
      <c r="Z1230" s="13"/>
    </row>
    <row r="1231" spans="1:26" ht="29.1" customHeight="1" x14ac:dyDescent="0.35">
      <c r="A1231" s="29" t="s">
        <v>4714</v>
      </c>
      <c r="B1231" s="28" t="s">
        <v>1131</v>
      </c>
      <c r="C1231" s="28" t="s">
        <v>4696</v>
      </c>
      <c r="D1231" s="30" t="s">
        <v>4715</v>
      </c>
      <c r="E1231" s="111" t="str">
        <f t="shared" si="57"/>
        <v>Less than 100 Claims - lower validity</v>
      </c>
      <c r="F1231" s="111" t="str">
        <f t="shared" si="58"/>
        <v>Less than 100 Claims - lower validity</v>
      </c>
      <c r="G1231" s="111" t="str">
        <f t="shared" si="59"/>
        <v>Less than 100 Claims - lower validity</v>
      </c>
      <c r="H1231" s="35" t="s">
        <v>4716</v>
      </c>
      <c r="I1231" s="28">
        <v>37804</v>
      </c>
      <c r="J1231" s="28" t="s">
        <v>79</v>
      </c>
      <c r="K1231" s="28" t="s">
        <v>46</v>
      </c>
      <c r="L1231" s="28">
        <v>3</v>
      </c>
      <c r="M1231" s="31">
        <v>71</v>
      </c>
      <c r="N1231" s="32">
        <v>0.1</v>
      </c>
      <c r="O1231" s="32">
        <v>0</v>
      </c>
      <c r="P1231" s="47">
        <v>2.27</v>
      </c>
      <c r="Q1231" s="33">
        <v>139.78</v>
      </c>
      <c r="R1231" s="31" t="s">
        <v>8</v>
      </c>
      <c r="S1231" s="31" t="s">
        <v>8</v>
      </c>
      <c r="T1231" s="31" t="s">
        <v>8</v>
      </c>
      <c r="U1231" s="47"/>
      <c r="V1231" s="34" t="s">
        <v>8</v>
      </c>
      <c r="W1231" s="31" t="s">
        <v>8</v>
      </c>
      <c r="X1231" s="31" t="s">
        <v>8</v>
      </c>
      <c r="Y1231" s="44"/>
      <c r="Z1231" s="13"/>
    </row>
    <row r="1232" spans="1:26" ht="43.15" customHeight="1" x14ac:dyDescent="0.35">
      <c r="A1232" s="29" t="s">
        <v>4717</v>
      </c>
      <c r="B1232" s="28" t="s">
        <v>4720</v>
      </c>
      <c r="C1232" s="28" t="s">
        <v>4696</v>
      </c>
      <c r="D1232" s="30" t="s">
        <v>4718</v>
      </c>
      <c r="E1232" s="111" t="str">
        <f t="shared" si="57"/>
        <v>Less than 100 Claims - lower validity</v>
      </c>
      <c r="F1232" s="111" t="str">
        <f t="shared" si="58"/>
        <v>Less than 100 Claims - lower validity</v>
      </c>
      <c r="G1232" s="111" t="str">
        <f t="shared" si="59"/>
        <v>Less than 100 Claims - lower validity</v>
      </c>
      <c r="H1232" s="35" t="s">
        <v>4719</v>
      </c>
      <c r="I1232" s="28">
        <v>37620</v>
      </c>
      <c r="J1232" s="35" t="s">
        <v>4721</v>
      </c>
      <c r="K1232" s="28" t="s">
        <v>46</v>
      </c>
      <c r="L1232" s="28">
        <v>3</v>
      </c>
      <c r="M1232" s="31">
        <v>99</v>
      </c>
      <c r="N1232" s="32">
        <v>0</v>
      </c>
      <c r="O1232" s="32">
        <v>0</v>
      </c>
      <c r="P1232" s="47">
        <v>1.28</v>
      </c>
      <c r="Q1232" s="33">
        <v>78.8</v>
      </c>
      <c r="R1232" s="31" t="s">
        <v>8</v>
      </c>
      <c r="S1232" s="31" t="s">
        <v>8</v>
      </c>
      <c r="T1232" s="31" t="s">
        <v>8</v>
      </c>
      <c r="U1232" s="47"/>
      <c r="V1232" s="34" t="s">
        <v>8</v>
      </c>
      <c r="W1232" s="31" t="s">
        <v>8</v>
      </c>
      <c r="X1232" s="31" t="s">
        <v>8</v>
      </c>
      <c r="Y1232" s="44"/>
      <c r="Z1232" s="13"/>
    </row>
    <row r="1233" spans="1:26" ht="29.1" customHeight="1" x14ac:dyDescent="0.35">
      <c r="A1233" s="29" t="s">
        <v>4722</v>
      </c>
      <c r="B1233" s="28" t="s">
        <v>4725</v>
      </c>
      <c r="C1233" s="28" t="s">
        <v>4696</v>
      </c>
      <c r="D1233" s="30" t="s">
        <v>4723</v>
      </c>
      <c r="E1233" s="111" t="str">
        <f t="shared" si="57"/>
        <v>Less than 100 Claims - lower validity</v>
      </c>
      <c r="F1233" s="111" t="str">
        <f t="shared" si="58"/>
        <v>Less than 100 Claims - lower validity</v>
      </c>
      <c r="G1233" s="111" t="str">
        <f t="shared" si="59"/>
        <v>Less than 100 Claims - lower validity</v>
      </c>
      <c r="H1233" s="28" t="s">
        <v>4724</v>
      </c>
      <c r="I1233" s="28">
        <v>37920</v>
      </c>
      <c r="J1233" s="28" t="s">
        <v>79</v>
      </c>
      <c r="K1233" s="28" t="s">
        <v>46</v>
      </c>
      <c r="L1233" s="28">
        <v>2</v>
      </c>
      <c r="M1233" s="31">
        <v>79</v>
      </c>
      <c r="N1233" s="32">
        <v>0.1</v>
      </c>
      <c r="O1233" s="32">
        <v>0.1</v>
      </c>
      <c r="P1233" s="47">
        <v>1.64</v>
      </c>
      <c r="Q1233" s="33">
        <v>100.44</v>
      </c>
      <c r="R1233" s="31" t="s">
        <v>8</v>
      </c>
      <c r="S1233" s="31" t="s">
        <v>8</v>
      </c>
      <c r="T1233" s="31" t="s">
        <v>8</v>
      </c>
      <c r="U1233" s="47"/>
      <c r="V1233" s="34" t="s">
        <v>8</v>
      </c>
      <c r="W1233" s="31" t="s">
        <v>8</v>
      </c>
      <c r="X1233" s="31" t="s">
        <v>8</v>
      </c>
      <c r="Y1233" s="44"/>
      <c r="Z1233" s="13"/>
    </row>
    <row r="1234" spans="1:26" ht="29.1" customHeight="1" x14ac:dyDescent="0.35">
      <c r="A1234" s="29" t="s">
        <v>4726</v>
      </c>
      <c r="B1234" s="28" t="s">
        <v>4729</v>
      </c>
      <c r="C1234" s="28" t="s">
        <v>4696</v>
      </c>
      <c r="D1234" s="30" t="s">
        <v>4727</v>
      </c>
      <c r="E1234" s="111" t="str">
        <f t="shared" si="57"/>
        <v>Less than 100 Claims - lower validity</v>
      </c>
      <c r="F1234" s="111" t="str">
        <f t="shared" si="58"/>
        <v>Less than 100 Claims - lower validity</v>
      </c>
      <c r="G1234" s="111" t="str">
        <f t="shared" si="59"/>
        <v>Less than 100 Claims - lower validity</v>
      </c>
      <c r="H1234" s="35" t="s">
        <v>4728</v>
      </c>
      <c r="I1234" s="28">
        <v>37662</v>
      </c>
      <c r="J1234" s="35" t="s">
        <v>4721</v>
      </c>
      <c r="K1234" s="28" t="s">
        <v>46</v>
      </c>
      <c r="L1234" s="28">
        <v>1</v>
      </c>
      <c r="M1234" s="31">
        <v>66</v>
      </c>
      <c r="N1234" s="32">
        <v>0.1</v>
      </c>
      <c r="O1234" s="32">
        <v>0</v>
      </c>
      <c r="P1234" s="47">
        <v>1.81</v>
      </c>
      <c r="Q1234" s="33">
        <v>111.82</v>
      </c>
      <c r="R1234" s="31" t="s">
        <v>8</v>
      </c>
      <c r="S1234" s="31" t="s">
        <v>8</v>
      </c>
      <c r="T1234" s="31" t="s">
        <v>8</v>
      </c>
      <c r="U1234" s="47"/>
      <c r="V1234" s="34" t="s">
        <v>8</v>
      </c>
      <c r="W1234" s="31" t="s">
        <v>8</v>
      </c>
      <c r="X1234" s="31" t="s">
        <v>8</v>
      </c>
      <c r="Y1234" s="44"/>
      <c r="Z1234" s="13"/>
    </row>
    <row r="1235" spans="1:26" ht="43.15" customHeight="1" x14ac:dyDescent="0.35">
      <c r="A1235" s="29" t="s">
        <v>4730</v>
      </c>
      <c r="B1235" s="28" t="s">
        <v>4733</v>
      </c>
      <c r="C1235" s="28" t="s">
        <v>4696</v>
      </c>
      <c r="D1235" s="30" t="s">
        <v>4731</v>
      </c>
      <c r="E1235" s="111" t="str">
        <f t="shared" si="57"/>
        <v>Less than 100 Claims - lower validity</v>
      </c>
      <c r="F1235" s="111" t="str">
        <f t="shared" si="58"/>
        <v>Less than 100 Claims - lower validity</v>
      </c>
      <c r="G1235" s="111" t="str">
        <f t="shared" si="59"/>
        <v>More than 100 Claims  - higher validity</v>
      </c>
      <c r="H1235" s="28" t="s">
        <v>4732</v>
      </c>
      <c r="I1235" s="28">
        <v>38478</v>
      </c>
      <c r="J1235" s="28" t="s">
        <v>149</v>
      </c>
      <c r="K1235" s="28" t="s">
        <v>46</v>
      </c>
      <c r="L1235" s="28">
        <v>3</v>
      </c>
      <c r="M1235" s="31">
        <v>218</v>
      </c>
      <c r="N1235" s="32">
        <v>0.3</v>
      </c>
      <c r="O1235" s="32">
        <v>0.1</v>
      </c>
      <c r="P1235" s="47">
        <v>4.87</v>
      </c>
      <c r="Q1235" s="33">
        <v>349.24</v>
      </c>
      <c r="R1235" s="31" t="s">
        <v>8</v>
      </c>
      <c r="S1235" s="31" t="s">
        <v>8</v>
      </c>
      <c r="T1235" s="31" t="s">
        <v>8</v>
      </c>
      <c r="U1235" s="47"/>
      <c r="V1235" s="34" t="s">
        <v>8</v>
      </c>
      <c r="W1235" s="31" t="s">
        <v>8</v>
      </c>
      <c r="X1235" s="31" t="s">
        <v>8</v>
      </c>
      <c r="Y1235" s="44"/>
      <c r="Z1235" s="13"/>
    </row>
    <row r="1236" spans="1:26" ht="29.1" customHeight="1" x14ac:dyDescent="0.35">
      <c r="A1236" s="29" t="s">
        <v>4734</v>
      </c>
      <c r="B1236" s="28" t="s">
        <v>1200</v>
      </c>
      <c r="C1236" s="28" t="s">
        <v>4696</v>
      </c>
      <c r="D1236" s="30" t="s">
        <v>4735</v>
      </c>
      <c r="E1236" s="111" t="str">
        <f t="shared" si="57"/>
        <v>More than 100 Claims  - higher validity</v>
      </c>
      <c r="F1236" s="111" t="str">
        <f t="shared" si="58"/>
        <v>More than 100 Claims  - higher validity</v>
      </c>
      <c r="G1236" s="111" t="str">
        <f t="shared" si="59"/>
        <v>More than 100 Claims  - higher validity</v>
      </c>
      <c r="H1236" s="35" t="s">
        <v>4736</v>
      </c>
      <c r="I1236" s="28">
        <v>37067</v>
      </c>
      <c r="J1236" s="28" t="s">
        <v>79</v>
      </c>
      <c r="K1236" s="28" t="s">
        <v>46</v>
      </c>
      <c r="L1236" s="28">
        <v>4</v>
      </c>
      <c r="M1236" s="31">
        <v>3844</v>
      </c>
      <c r="N1236" s="32">
        <v>2.4</v>
      </c>
      <c r="O1236" s="32">
        <v>1.7</v>
      </c>
      <c r="P1236" s="47">
        <v>1.41</v>
      </c>
      <c r="Q1236" s="33">
        <v>96.92</v>
      </c>
      <c r="R1236" s="31">
        <v>210</v>
      </c>
      <c r="S1236" s="32">
        <v>3.2</v>
      </c>
      <c r="T1236" s="32">
        <v>1.8</v>
      </c>
      <c r="U1236" s="47">
        <v>1.77</v>
      </c>
      <c r="V1236" s="34">
        <v>10086</v>
      </c>
      <c r="W1236" s="32">
        <v>5.6</v>
      </c>
      <c r="X1236" s="32">
        <v>3.5</v>
      </c>
      <c r="Y1236" s="44">
        <v>1.6</v>
      </c>
      <c r="Z1236" s="13"/>
    </row>
    <row r="1237" spans="1:26" ht="29.1" customHeight="1" x14ac:dyDescent="0.35">
      <c r="A1237" s="29" t="s">
        <v>4737</v>
      </c>
      <c r="B1237" s="28" t="s">
        <v>4740</v>
      </c>
      <c r="C1237" s="28" t="s">
        <v>4696</v>
      </c>
      <c r="D1237" s="30" t="s">
        <v>4738</v>
      </c>
      <c r="E1237" s="111" t="str">
        <f t="shared" si="57"/>
        <v>Less than 100 Claims - lower validity</v>
      </c>
      <c r="F1237" s="111" t="str">
        <f t="shared" si="58"/>
        <v>Less than 100 Claims - lower validity</v>
      </c>
      <c r="G1237" s="111" t="str">
        <f t="shared" si="59"/>
        <v>Less than 100 Claims - lower validity</v>
      </c>
      <c r="H1237" s="28" t="s">
        <v>4739</v>
      </c>
      <c r="I1237" s="28">
        <v>37814</v>
      </c>
      <c r="J1237" s="28" t="s">
        <v>2274</v>
      </c>
      <c r="K1237" s="28" t="s">
        <v>46</v>
      </c>
      <c r="L1237" s="28">
        <v>3</v>
      </c>
      <c r="M1237" s="31">
        <v>78</v>
      </c>
      <c r="N1237" s="32">
        <v>0</v>
      </c>
      <c r="O1237" s="32">
        <v>0</v>
      </c>
      <c r="P1237" s="47">
        <v>1.82</v>
      </c>
      <c r="Q1237" s="33">
        <v>113.03</v>
      </c>
      <c r="R1237" s="31" t="s">
        <v>8</v>
      </c>
      <c r="S1237" s="31" t="s">
        <v>8</v>
      </c>
      <c r="T1237" s="31" t="s">
        <v>8</v>
      </c>
      <c r="U1237" s="47"/>
      <c r="V1237" s="34" t="s">
        <v>8</v>
      </c>
      <c r="W1237" s="31" t="s">
        <v>8</v>
      </c>
      <c r="X1237" s="31" t="s">
        <v>8</v>
      </c>
      <c r="Y1237" s="44"/>
      <c r="Z1237" s="13"/>
    </row>
    <row r="1238" spans="1:26" ht="43.15" customHeight="1" x14ac:dyDescent="0.35">
      <c r="A1238" s="29" t="s">
        <v>4741</v>
      </c>
      <c r="B1238" s="28" t="s">
        <v>4744</v>
      </c>
      <c r="C1238" s="28" t="s">
        <v>4696</v>
      </c>
      <c r="D1238" s="30" t="s">
        <v>4742</v>
      </c>
      <c r="E1238" s="111" t="str">
        <f t="shared" si="57"/>
        <v>Less than 100 Claims - lower validity</v>
      </c>
      <c r="F1238" s="111" t="str">
        <f t="shared" si="58"/>
        <v>Less than 100 Claims - lower validity</v>
      </c>
      <c r="G1238" s="111" t="str">
        <f t="shared" si="59"/>
        <v>Less than 100 Claims - lower validity</v>
      </c>
      <c r="H1238" s="28" t="s">
        <v>4743</v>
      </c>
      <c r="I1238" s="28">
        <v>37857</v>
      </c>
      <c r="J1238" s="35" t="s">
        <v>4721</v>
      </c>
      <c r="K1238" s="28" t="s">
        <v>46</v>
      </c>
      <c r="L1238" s="28">
        <v>4</v>
      </c>
      <c r="M1238" s="31">
        <v>13</v>
      </c>
      <c r="N1238" s="32">
        <v>0</v>
      </c>
      <c r="O1238" s="32">
        <v>0</v>
      </c>
      <c r="P1238" s="47">
        <v>1.44</v>
      </c>
      <c r="Q1238" s="33">
        <v>88.91</v>
      </c>
      <c r="R1238" s="31" t="s">
        <v>8</v>
      </c>
      <c r="S1238" s="31" t="s">
        <v>8</v>
      </c>
      <c r="T1238" s="31" t="s">
        <v>8</v>
      </c>
      <c r="U1238" s="47"/>
      <c r="V1238" s="34" t="s">
        <v>8</v>
      </c>
      <c r="W1238" s="31" t="s">
        <v>8</v>
      </c>
      <c r="X1238" s="31" t="s">
        <v>8</v>
      </c>
      <c r="Y1238" s="44"/>
      <c r="Z1238" s="13"/>
    </row>
    <row r="1239" spans="1:26" ht="43.15" customHeight="1" x14ac:dyDescent="0.35">
      <c r="A1239" s="29" t="s">
        <v>4745</v>
      </c>
      <c r="B1239" s="28" t="s">
        <v>4748</v>
      </c>
      <c r="C1239" s="28" t="s">
        <v>4696</v>
      </c>
      <c r="D1239" s="30" t="s">
        <v>4746</v>
      </c>
      <c r="E1239" s="111" t="str">
        <f t="shared" si="57"/>
        <v>Less than 100 Claims - lower validity</v>
      </c>
      <c r="F1239" s="111" t="str">
        <f t="shared" si="58"/>
        <v>Less than 100 Claims - lower validity</v>
      </c>
      <c r="G1239" s="111" t="str">
        <f t="shared" si="59"/>
        <v>Less than 100 Claims - lower validity</v>
      </c>
      <c r="H1239" s="35" t="s">
        <v>4747</v>
      </c>
      <c r="I1239" s="28">
        <v>37766</v>
      </c>
      <c r="J1239" s="35" t="s">
        <v>472</v>
      </c>
      <c r="K1239" s="28" t="s">
        <v>46</v>
      </c>
      <c r="L1239" s="28">
        <v>1</v>
      </c>
      <c r="M1239" s="31">
        <v>14</v>
      </c>
      <c r="N1239" s="32">
        <v>0</v>
      </c>
      <c r="O1239" s="32">
        <v>0</v>
      </c>
      <c r="P1239" s="47">
        <v>4.92</v>
      </c>
      <c r="Q1239" s="33">
        <v>327.22000000000003</v>
      </c>
      <c r="R1239" s="31" t="s">
        <v>8</v>
      </c>
      <c r="S1239" s="31" t="s">
        <v>8</v>
      </c>
      <c r="T1239" s="31" t="s">
        <v>8</v>
      </c>
      <c r="U1239" s="47"/>
      <c r="V1239" s="34" t="s">
        <v>8</v>
      </c>
      <c r="W1239" s="31" t="s">
        <v>8</v>
      </c>
      <c r="X1239" s="31" t="s">
        <v>8</v>
      </c>
      <c r="Y1239" s="44"/>
      <c r="Z1239" s="13"/>
    </row>
    <row r="1240" spans="1:26" ht="29.1" customHeight="1" x14ac:dyDescent="0.35">
      <c r="A1240" s="29" t="s">
        <v>4749</v>
      </c>
      <c r="B1240" s="28" t="s">
        <v>4752</v>
      </c>
      <c r="C1240" s="28" t="s">
        <v>4696</v>
      </c>
      <c r="D1240" s="30" t="s">
        <v>4750</v>
      </c>
      <c r="E1240" s="111" t="str">
        <f t="shared" si="57"/>
        <v>Less than 100 Claims - lower validity</v>
      </c>
      <c r="F1240" s="111" t="str">
        <f t="shared" si="58"/>
        <v>Less than 100 Claims - lower validity</v>
      </c>
      <c r="G1240" s="111" t="str">
        <f t="shared" si="59"/>
        <v>Less than 100 Claims - lower validity</v>
      </c>
      <c r="H1240" s="35" t="s">
        <v>4751</v>
      </c>
      <c r="I1240" s="28">
        <v>37830</v>
      </c>
      <c r="J1240" s="28" t="s">
        <v>2274</v>
      </c>
      <c r="K1240" s="28" t="s">
        <v>46</v>
      </c>
      <c r="L1240" s="28">
        <v>3</v>
      </c>
      <c r="M1240" s="31">
        <v>24</v>
      </c>
      <c r="N1240" s="32">
        <v>0</v>
      </c>
      <c r="O1240" s="32">
        <v>0</v>
      </c>
      <c r="P1240" s="47">
        <v>1.34</v>
      </c>
      <c r="Q1240" s="33">
        <v>80.459999999999994</v>
      </c>
      <c r="R1240" s="31" t="s">
        <v>8</v>
      </c>
      <c r="S1240" s="31" t="s">
        <v>8</v>
      </c>
      <c r="T1240" s="31" t="s">
        <v>8</v>
      </c>
      <c r="U1240" s="47"/>
      <c r="V1240" s="34" t="s">
        <v>8</v>
      </c>
      <c r="W1240" s="31" t="s">
        <v>8</v>
      </c>
      <c r="X1240" s="31" t="s">
        <v>8</v>
      </c>
      <c r="Y1240" s="44"/>
      <c r="Z1240" s="13"/>
    </row>
    <row r="1241" spans="1:26" ht="43.15" customHeight="1" x14ac:dyDescent="0.35">
      <c r="A1241" s="29" t="s">
        <v>4753</v>
      </c>
      <c r="B1241" s="28" t="s">
        <v>1499</v>
      </c>
      <c r="C1241" s="28" t="s">
        <v>4696</v>
      </c>
      <c r="D1241" s="30" t="s">
        <v>4754</v>
      </c>
      <c r="E1241" s="111" t="str">
        <f t="shared" si="57"/>
        <v>Less than 100 Claims - lower validity</v>
      </c>
      <c r="F1241" s="111" t="str">
        <f t="shared" si="58"/>
        <v>Less than 100 Claims - lower validity</v>
      </c>
      <c r="G1241" s="111" t="str">
        <f t="shared" si="59"/>
        <v>Less than 100 Claims - lower validity</v>
      </c>
      <c r="H1241" s="28" t="s">
        <v>4755</v>
      </c>
      <c r="I1241" s="28">
        <v>37040</v>
      </c>
      <c r="J1241" s="35" t="s">
        <v>472</v>
      </c>
      <c r="K1241" s="28" t="s">
        <v>46</v>
      </c>
      <c r="L1241" s="28">
        <v>1</v>
      </c>
      <c r="M1241" s="31">
        <v>24</v>
      </c>
      <c r="N1241" s="32">
        <v>0</v>
      </c>
      <c r="O1241" s="32">
        <v>0</v>
      </c>
      <c r="P1241" s="47">
        <v>3.03</v>
      </c>
      <c r="Q1241" s="33">
        <v>210.38</v>
      </c>
      <c r="R1241" s="31" t="s">
        <v>8</v>
      </c>
      <c r="S1241" s="31" t="s">
        <v>8</v>
      </c>
      <c r="T1241" s="31" t="s">
        <v>8</v>
      </c>
      <c r="U1241" s="47"/>
      <c r="V1241" s="34" t="s">
        <v>8</v>
      </c>
      <c r="W1241" s="31" t="s">
        <v>8</v>
      </c>
      <c r="X1241" s="31" t="s">
        <v>8</v>
      </c>
      <c r="Y1241" s="44"/>
      <c r="Z1241" s="13"/>
    </row>
    <row r="1242" spans="1:26" ht="29.1" customHeight="1" x14ac:dyDescent="0.35">
      <c r="A1242" s="29" t="s">
        <v>4756</v>
      </c>
      <c r="B1242" s="28" t="s">
        <v>4705</v>
      </c>
      <c r="C1242" s="28" t="s">
        <v>4696</v>
      </c>
      <c r="D1242" s="30" t="s">
        <v>4757</v>
      </c>
      <c r="E1242" s="111" t="str">
        <f t="shared" si="57"/>
        <v>More than 100 Claims  - higher validity</v>
      </c>
      <c r="F1242" s="111" t="str">
        <f t="shared" si="58"/>
        <v>More than 100 Claims  - higher validity</v>
      </c>
      <c r="G1242" s="111" t="str">
        <f t="shared" si="59"/>
        <v>More than 100 Claims  - higher validity</v>
      </c>
      <c r="H1242" s="35" t="s">
        <v>4758</v>
      </c>
      <c r="I1242" s="28">
        <v>37232</v>
      </c>
      <c r="J1242" s="28" t="s">
        <v>4759</v>
      </c>
      <c r="K1242" s="28" t="s">
        <v>46</v>
      </c>
      <c r="L1242" s="28">
        <v>2</v>
      </c>
      <c r="M1242" s="31">
        <v>3393</v>
      </c>
      <c r="N1242" s="32">
        <v>3.8</v>
      </c>
      <c r="O1242" s="32">
        <v>1.9</v>
      </c>
      <c r="P1242" s="47">
        <v>1.98</v>
      </c>
      <c r="Q1242" s="33">
        <v>132.72999999999999</v>
      </c>
      <c r="R1242" s="31">
        <v>183</v>
      </c>
      <c r="S1242" s="32">
        <v>7.5</v>
      </c>
      <c r="T1242" s="32">
        <v>3.5</v>
      </c>
      <c r="U1242" s="47">
        <v>2.14</v>
      </c>
      <c r="V1242" s="34">
        <v>18175</v>
      </c>
      <c r="W1242" s="32">
        <v>11.2</v>
      </c>
      <c r="X1242" s="32">
        <v>5.4</v>
      </c>
      <c r="Y1242" s="44">
        <v>2.08</v>
      </c>
      <c r="Z1242" s="13"/>
    </row>
    <row r="1243" spans="1:26" ht="29.1" customHeight="1" x14ac:dyDescent="0.35">
      <c r="A1243" s="29" t="s">
        <v>4760</v>
      </c>
      <c r="B1243" s="28" t="s">
        <v>4763</v>
      </c>
      <c r="C1243" s="28" t="s">
        <v>4696</v>
      </c>
      <c r="D1243" s="30" t="s">
        <v>4761</v>
      </c>
      <c r="E1243" s="111" t="str">
        <f t="shared" si="57"/>
        <v>Less than 100 Claims - lower validity</v>
      </c>
      <c r="F1243" s="111" t="str">
        <f t="shared" si="58"/>
        <v>Less than 100 Claims - lower validity</v>
      </c>
      <c r="G1243" s="111" t="str">
        <f t="shared" si="59"/>
        <v>More than 100 Claims  - higher validity</v>
      </c>
      <c r="H1243" s="28" t="s">
        <v>4762</v>
      </c>
      <c r="I1243" s="28">
        <v>37055</v>
      </c>
      <c r="J1243" s="28" t="s">
        <v>131</v>
      </c>
      <c r="K1243" s="28" t="s">
        <v>46</v>
      </c>
      <c r="L1243" s="28">
        <v>4</v>
      </c>
      <c r="M1243" s="31">
        <v>104</v>
      </c>
      <c r="N1243" s="32">
        <v>0.1</v>
      </c>
      <c r="O1243" s="32">
        <v>0</v>
      </c>
      <c r="P1243" s="47">
        <v>2.48</v>
      </c>
      <c r="Q1243" s="33">
        <v>165.71</v>
      </c>
      <c r="R1243" s="31" t="s">
        <v>8</v>
      </c>
      <c r="S1243" s="31" t="s">
        <v>8</v>
      </c>
      <c r="T1243" s="31" t="s">
        <v>8</v>
      </c>
      <c r="U1243" s="47"/>
      <c r="V1243" s="34" t="s">
        <v>8</v>
      </c>
      <c r="W1243" s="31" t="s">
        <v>8</v>
      </c>
      <c r="X1243" s="31" t="s">
        <v>8</v>
      </c>
      <c r="Y1243" s="44"/>
      <c r="Z1243" s="13"/>
    </row>
    <row r="1244" spans="1:26" ht="43.15" customHeight="1" x14ac:dyDescent="0.35">
      <c r="A1244" s="29" t="s">
        <v>4764</v>
      </c>
      <c r="B1244" s="28" t="s">
        <v>4767</v>
      </c>
      <c r="C1244" s="28" t="s">
        <v>4696</v>
      </c>
      <c r="D1244" s="30" t="s">
        <v>4765</v>
      </c>
      <c r="E1244" s="111" t="str">
        <f t="shared" si="57"/>
        <v>Less than 100 Claims - lower validity</v>
      </c>
      <c r="F1244" s="111" t="str">
        <f t="shared" si="58"/>
        <v>Less than 100 Claims - lower validity</v>
      </c>
      <c r="G1244" s="111" t="str">
        <f t="shared" si="59"/>
        <v>More than 100 Claims  - higher validity</v>
      </c>
      <c r="H1244" s="35" t="s">
        <v>4766</v>
      </c>
      <c r="I1244" s="28">
        <v>38120</v>
      </c>
      <c r="J1244" s="35" t="s">
        <v>4768</v>
      </c>
      <c r="K1244" s="28" t="s">
        <v>46</v>
      </c>
      <c r="L1244" s="28">
        <v>2</v>
      </c>
      <c r="M1244" s="31">
        <v>269</v>
      </c>
      <c r="N1244" s="32">
        <v>0.3</v>
      </c>
      <c r="O1244" s="32">
        <v>0.1</v>
      </c>
      <c r="P1244" s="47">
        <v>2.5099999999999998</v>
      </c>
      <c r="Q1244" s="33">
        <v>170.3</v>
      </c>
      <c r="R1244" s="31">
        <v>22</v>
      </c>
      <c r="S1244" s="32">
        <v>0.3</v>
      </c>
      <c r="T1244" s="32">
        <v>0.2</v>
      </c>
      <c r="U1244" s="47">
        <v>1.69</v>
      </c>
      <c r="V1244" s="34">
        <v>10785</v>
      </c>
      <c r="W1244" s="32">
        <v>0.6</v>
      </c>
      <c r="X1244" s="32">
        <v>0.3</v>
      </c>
      <c r="Y1244" s="44">
        <v>2.04</v>
      </c>
      <c r="Z1244" s="13"/>
    </row>
    <row r="1245" spans="1:26" ht="29.1" customHeight="1" x14ac:dyDescent="0.35">
      <c r="A1245" s="29" t="s">
        <v>4769</v>
      </c>
      <c r="B1245" s="28" t="s">
        <v>4767</v>
      </c>
      <c r="C1245" s="28" t="s">
        <v>4696</v>
      </c>
      <c r="D1245" s="30" t="s">
        <v>4770</v>
      </c>
      <c r="E1245" s="111" t="str">
        <f t="shared" si="57"/>
        <v>Less than 100 Claims - lower validity</v>
      </c>
      <c r="F1245" s="111" t="str">
        <f t="shared" si="58"/>
        <v>Less than 100 Claims - lower validity</v>
      </c>
      <c r="G1245" s="111" t="str">
        <f t="shared" si="59"/>
        <v>More than 100 Claims  - higher validity</v>
      </c>
      <c r="H1245" s="35" t="s">
        <v>4771</v>
      </c>
      <c r="I1245" s="28">
        <v>38104</v>
      </c>
      <c r="J1245" s="35" t="s">
        <v>4772</v>
      </c>
      <c r="K1245" s="28" t="s">
        <v>46</v>
      </c>
      <c r="L1245" s="28">
        <v>2</v>
      </c>
      <c r="M1245" s="31">
        <v>305</v>
      </c>
      <c r="N1245" s="32">
        <v>0.6</v>
      </c>
      <c r="O1245" s="32">
        <v>0.1</v>
      </c>
      <c r="P1245" s="47">
        <v>4.62</v>
      </c>
      <c r="Q1245" s="33">
        <v>313.92</v>
      </c>
      <c r="R1245" s="31">
        <v>22</v>
      </c>
      <c r="S1245" s="32">
        <v>0.2</v>
      </c>
      <c r="T1245" s="32">
        <v>0.2</v>
      </c>
      <c r="U1245" s="47">
        <v>1.3</v>
      </c>
      <c r="V1245" s="34">
        <v>9501</v>
      </c>
      <c r="W1245" s="32">
        <v>0.8</v>
      </c>
      <c r="X1245" s="32">
        <v>0.3</v>
      </c>
      <c r="Y1245" s="44">
        <v>2.73</v>
      </c>
      <c r="Z1245" s="13"/>
    </row>
    <row r="1246" spans="1:26" ht="29.1" customHeight="1" x14ac:dyDescent="0.35">
      <c r="A1246" s="29" t="s">
        <v>4773</v>
      </c>
      <c r="B1246" s="28" t="s">
        <v>4776</v>
      </c>
      <c r="C1246" s="28" t="s">
        <v>4696</v>
      </c>
      <c r="D1246" s="30" t="s">
        <v>4774</v>
      </c>
      <c r="E1246" s="111" t="str">
        <f t="shared" si="57"/>
        <v>Less than 100 Claims - lower validity</v>
      </c>
      <c r="F1246" s="111" t="str">
        <f t="shared" si="58"/>
        <v>Less than 100 Claims - lower validity</v>
      </c>
      <c r="G1246" s="111" t="str">
        <f t="shared" si="59"/>
        <v>More than 100 Claims  - higher validity</v>
      </c>
      <c r="H1246" s="35" t="s">
        <v>4775</v>
      </c>
      <c r="I1246" s="28">
        <v>37129</v>
      </c>
      <c r="J1246" s="28" t="s">
        <v>396</v>
      </c>
      <c r="K1246" s="28" t="s">
        <v>46</v>
      </c>
      <c r="L1246" s="28">
        <v>2</v>
      </c>
      <c r="M1246" s="31">
        <v>461</v>
      </c>
      <c r="N1246" s="32">
        <v>0.4</v>
      </c>
      <c r="O1246" s="32">
        <v>0.2</v>
      </c>
      <c r="P1246" s="47">
        <v>1.87</v>
      </c>
      <c r="Q1246" s="33">
        <v>128.44</v>
      </c>
      <c r="R1246" s="31">
        <v>20</v>
      </c>
      <c r="S1246" s="32">
        <v>0.4</v>
      </c>
      <c r="T1246" s="32">
        <v>0.2</v>
      </c>
      <c r="U1246" s="47">
        <v>2.29</v>
      </c>
      <c r="V1246" s="34">
        <v>14256</v>
      </c>
      <c r="W1246" s="32">
        <v>0.8</v>
      </c>
      <c r="X1246" s="32">
        <v>0.4</v>
      </c>
      <c r="Y1246" s="44">
        <v>2.06</v>
      </c>
      <c r="Z1246" s="13"/>
    </row>
    <row r="1247" spans="1:26" ht="29.1" customHeight="1" x14ac:dyDescent="0.35">
      <c r="A1247" s="29" t="s">
        <v>4777</v>
      </c>
      <c r="B1247" s="28" t="s">
        <v>4780</v>
      </c>
      <c r="C1247" s="28" t="s">
        <v>4696</v>
      </c>
      <c r="D1247" s="30" t="s">
        <v>4778</v>
      </c>
      <c r="E1247" s="111" t="str">
        <f t="shared" si="57"/>
        <v>Less than 100 Claims - lower validity</v>
      </c>
      <c r="F1247" s="111" t="str">
        <f t="shared" si="58"/>
        <v>Less than 100 Claims - lower validity</v>
      </c>
      <c r="G1247" s="111" t="str">
        <f t="shared" si="59"/>
        <v>More than 100 Claims  - higher validity</v>
      </c>
      <c r="H1247" s="35" t="s">
        <v>4779</v>
      </c>
      <c r="I1247" s="28">
        <v>38501</v>
      </c>
      <c r="J1247" s="28" t="s">
        <v>79</v>
      </c>
      <c r="K1247" s="28" t="s">
        <v>46</v>
      </c>
      <c r="L1247" s="28">
        <v>3</v>
      </c>
      <c r="M1247" s="31">
        <v>199</v>
      </c>
      <c r="N1247" s="32">
        <v>0.2</v>
      </c>
      <c r="O1247" s="32">
        <v>0.1</v>
      </c>
      <c r="P1247" s="47">
        <v>1.61</v>
      </c>
      <c r="Q1247" s="33">
        <v>107.7</v>
      </c>
      <c r="R1247" s="31" t="s">
        <v>8</v>
      </c>
      <c r="S1247" s="31" t="s">
        <v>8</v>
      </c>
      <c r="T1247" s="31" t="s">
        <v>8</v>
      </c>
      <c r="U1247" s="47"/>
      <c r="V1247" s="34" t="s">
        <v>8</v>
      </c>
      <c r="W1247" s="31" t="s">
        <v>8</v>
      </c>
      <c r="X1247" s="31" t="s">
        <v>8</v>
      </c>
      <c r="Y1247" s="44"/>
      <c r="Z1247" s="13"/>
    </row>
    <row r="1248" spans="1:26" ht="29.1" customHeight="1" x14ac:dyDescent="0.35">
      <c r="A1248" s="29" t="s">
        <v>4781</v>
      </c>
      <c r="B1248" s="28" t="s">
        <v>4784</v>
      </c>
      <c r="C1248" s="28" t="s">
        <v>4696</v>
      </c>
      <c r="D1248" s="30" t="s">
        <v>4782</v>
      </c>
      <c r="E1248" s="111" t="str">
        <f t="shared" si="57"/>
        <v>Less than 100 Claims - lower validity</v>
      </c>
      <c r="F1248" s="111" t="str">
        <f t="shared" si="58"/>
        <v>Less than 100 Claims - lower validity</v>
      </c>
      <c r="G1248" s="111" t="str">
        <f t="shared" si="59"/>
        <v>Less than 100 Claims - lower validity</v>
      </c>
      <c r="H1248" s="35" t="s">
        <v>4783</v>
      </c>
      <c r="I1248" s="28">
        <v>37604</v>
      </c>
      <c r="J1248" s="35" t="s">
        <v>4785</v>
      </c>
      <c r="K1248" s="28" t="s">
        <v>46</v>
      </c>
      <c r="L1248" s="28">
        <v>2</v>
      </c>
      <c r="M1248" s="31">
        <v>52</v>
      </c>
      <c r="N1248" s="32">
        <v>0</v>
      </c>
      <c r="O1248" s="32">
        <v>0</v>
      </c>
      <c r="P1248" s="47">
        <v>2.9</v>
      </c>
      <c r="Q1248" s="33">
        <v>179.69</v>
      </c>
      <c r="R1248" s="31" t="s">
        <v>8</v>
      </c>
      <c r="S1248" s="31" t="s">
        <v>8</v>
      </c>
      <c r="T1248" s="31" t="s">
        <v>8</v>
      </c>
      <c r="U1248" s="47"/>
      <c r="V1248" s="34" t="s">
        <v>8</v>
      </c>
      <c r="W1248" s="31" t="s">
        <v>8</v>
      </c>
      <c r="X1248" s="31" t="s">
        <v>8</v>
      </c>
      <c r="Y1248" s="44"/>
      <c r="Z1248" s="13"/>
    </row>
    <row r="1249" spans="1:26" ht="29.1" customHeight="1" x14ac:dyDescent="0.35">
      <c r="A1249" s="29" t="s">
        <v>4786</v>
      </c>
      <c r="B1249" s="28" t="s">
        <v>280</v>
      </c>
      <c r="C1249" s="28" t="s">
        <v>4696</v>
      </c>
      <c r="D1249" s="30" t="s">
        <v>4787</v>
      </c>
      <c r="E1249" s="111" t="str">
        <f t="shared" si="57"/>
        <v>Less than 100 Claims - lower validity</v>
      </c>
      <c r="F1249" s="111" t="str">
        <f t="shared" si="58"/>
        <v>Less than 100 Claims - lower validity</v>
      </c>
      <c r="G1249" s="111" t="str">
        <f t="shared" si="59"/>
        <v>Less than 100 Claims - lower validity</v>
      </c>
      <c r="H1249" s="28" t="s">
        <v>4788</v>
      </c>
      <c r="I1249" s="28">
        <v>37172</v>
      </c>
      <c r="J1249" s="28" t="s">
        <v>79</v>
      </c>
      <c r="K1249" s="28" t="s">
        <v>46</v>
      </c>
      <c r="L1249" s="28">
        <v>3</v>
      </c>
      <c r="M1249" s="31">
        <v>40</v>
      </c>
      <c r="N1249" s="32">
        <v>0</v>
      </c>
      <c r="O1249" s="32">
        <v>0</v>
      </c>
      <c r="P1249" s="47">
        <v>1.37</v>
      </c>
      <c r="Q1249" s="33">
        <v>92.06</v>
      </c>
      <c r="R1249" s="31" t="s">
        <v>8</v>
      </c>
      <c r="S1249" s="31" t="s">
        <v>8</v>
      </c>
      <c r="T1249" s="31" t="s">
        <v>8</v>
      </c>
      <c r="U1249" s="47"/>
      <c r="V1249" s="34" t="s">
        <v>8</v>
      </c>
      <c r="W1249" s="31" t="s">
        <v>8</v>
      </c>
      <c r="X1249" s="31" t="s">
        <v>8</v>
      </c>
      <c r="Y1249" s="44"/>
      <c r="Z1249" s="13"/>
    </row>
    <row r="1250" spans="1:26" ht="29.1" customHeight="1" x14ac:dyDescent="0.35">
      <c r="A1250" s="29" t="s">
        <v>4789</v>
      </c>
      <c r="B1250" s="28" t="s">
        <v>3112</v>
      </c>
      <c r="C1250" s="28" t="s">
        <v>4696</v>
      </c>
      <c r="D1250" s="30" t="s">
        <v>4790</v>
      </c>
      <c r="E1250" s="111" t="str">
        <f t="shared" si="57"/>
        <v>More than 100 Claims  - higher validity</v>
      </c>
      <c r="F1250" s="111" t="str">
        <f t="shared" si="58"/>
        <v>More than 100 Claims  - higher validity</v>
      </c>
      <c r="G1250" s="111" t="str">
        <f t="shared" si="59"/>
        <v>More than 100 Claims  - higher validity</v>
      </c>
      <c r="H1250" s="28" t="s">
        <v>4791</v>
      </c>
      <c r="I1250" s="28">
        <v>38401</v>
      </c>
      <c r="J1250" s="35" t="s">
        <v>4713</v>
      </c>
      <c r="K1250" s="28" t="s">
        <v>46</v>
      </c>
      <c r="L1250" s="28">
        <v>3</v>
      </c>
      <c r="M1250" s="31">
        <v>7738</v>
      </c>
      <c r="N1250" s="32">
        <v>7.4</v>
      </c>
      <c r="O1250" s="32">
        <v>2.9</v>
      </c>
      <c r="P1250" s="47">
        <v>2.57</v>
      </c>
      <c r="Q1250" s="33">
        <v>173.78</v>
      </c>
      <c r="R1250" s="31">
        <v>296</v>
      </c>
      <c r="S1250" s="32">
        <v>4.3</v>
      </c>
      <c r="T1250" s="32">
        <v>2.7</v>
      </c>
      <c r="U1250" s="47">
        <v>1.6</v>
      </c>
      <c r="V1250" s="34">
        <v>9571</v>
      </c>
      <c r="W1250" s="32">
        <v>11.7</v>
      </c>
      <c r="X1250" s="32">
        <v>5.6</v>
      </c>
      <c r="Y1250" s="44">
        <v>2.1</v>
      </c>
      <c r="Z1250" s="13"/>
    </row>
    <row r="1251" spans="1:26" ht="29.1" customHeight="1" x14ac:dyDescent="0.35">
      <c r="A1251" s="29" t="s">
        <v>4792</v>
      </c>
      <c r="B1251" s="28" t="s">
        <v>4795</v>
      </c>
      <c r="C1251" s="28" t="s">
        <v>4696</v>
      </c>
      <c r="D1251" s="30" t="s">
        <v>4793</v>
      </c>
      <c r="E1251" s="111" t="str">
        <f t="shared" si="57"/>
        <v>Less than 100 Claims - lower validity</v>
      </c>
      <c r="F1251" s="111" t="str">
        <f t="shared" si="58"/>
        <v>Less than 100 Claims - lower validity</v>
      </c>
      <c r="G1251" s="111" t="str">
        <f t="shared" si="59"/>
        <v>Less than 100 Claims - lower validity</v>
      </c>
      <c r="H1251" s="35" t="s">
        <v>4794</v>
      </c>
      <c r="I1251" s="28">
        <v>37862</v>
      </c>
      <c r="J1251" s="28" t="s">
        <v>2274</v>
      </c>
      <c r="K1251" s="28" t="s">
        <v>46</v>
      </c>
      <c r="L1251" s="28">
        <v>2</v>
      </c>
      <c r="M1251" s="31">
        <v>63</v>
      </c>
      <c r="N1251" s="32">
        <v>0</v>
      </c>
      <c r="O1251" s="32">
        <v>0</v>
      </c>
      <c r="P1251" s="47">
        <v>1.81</v>
      </c>
      <c r="Q1251" s="33">
        <v>111.79</v>
      </c>
      <c r="R1251" s="31" t="s">
        <v>8</v>
      </c>
      <c r="S1251" s="31" t="s">
        <v>8</v>
      </c>
      <c r="T1251" s="31" t="s">
        <v>8</v>
      </c>
      <c r="U1251" s="47"/>
      <c r="V1251" s="34" t="s">
        <v>8</v>
      </c>
      <c r="W1251" s="31" t="s">
        <v>8</v>
      </c>
      <c r="X1251" s="31" t="s">
        <v>8</v>
      </c>
      <c r="Y1251" s="44"/>
      <c r="Z1251" s="13"/>
    </row>
    <row r="1252" spans="1:26" ht="29.1" customHeight="1" x14ac:dyDescent="0.35">
      <c r="A1252" s="29" t="s">
        <v>4796</v>
      </c>
      <c r="B1252" s="28" t="s">
        <v>4705</v>
      </c>
      <c r="C1252" s="28" t="s">
        <v>4696</v>
      </c>
      <c r="D1252" s="30" t="s">
        <v>4797</v>
      </c>
      <c r="E1252" s="111" t="str">
        <f t="shared" si="57"/>
        <v>Less than 100 Claims - lower validity</v>
      </c>
      <c r="F1252" s="111" t="str">
        <f t="shared" si="58"/>
        <v>Less than 100 Claims - lower validity</v>
      </c>
      <c r="G1252" s="111" t="str">
        <f t="shared" si="59"/>
        <v>More than 100 Claims  - higher validity</v>
      </c>
      <c r="H1252" s="35" t="s">
        <v>4798</v>
      </c>
      <c r="I1252" s="28">
        <v>37205</v>
      </c>
      <c r="J1252" s="28" t="s">
        <v>396</v>
      </c>
      <c r="K1252" s="28" t="s">
        <v>46</v>
      </c>
      <c r="L1252" s="28">
        <v>4</v>
      </c>
      <c r="M1252" s="31">
        <v>268</v>
      </c>
      <c r="N1252" s="32">
        <v>0.4</v>
      </c>
      <c r="O1252" s="32">
        <v>0.3</v>
      </c>
      <c r="P1252" s="47">
        <v>1.46</v>
      </c>
      <c r="Q1252" s="33">
        <v>98.88</v>
      </c>
      <c r="R1252" s="31">
        <v>29</v>
      </c>
      <c r="S1252" s="32">
        <v>1</v>
      </c>
      <c r="T1252" s="32">
        <v>0.4</v>
      </c>
      <c r="U1252" s="47">
        <v>2.48</v>
      </c>
      <c r="V1252" s="34">
        <v>14458</v>
      </c>
      <c r="W1252" s="32">
        <v>1.4</v>
      </c>
      <c r="X1252" s="32">
        <v>0.7</v>
      </c>
      <c r="Y1252" s="44">
        <v>2.0699999999999998</v>
      </c>
      <c r="Z1252" s="13"/>
    </row>
    <row r="1253" spans="1:26" ht="29.1" customHeight="1" x14ac:dyDescent="0.35">
      <c r="A1253" s="29" t="s">
        <v>4799</v>
      </c>
      <c r="B1253" s="28" t="s">
        <v>4802</v>
      </c>
      <c r="C1253" s="28" t="s">
        <v>4696</v>
      </c>
      <c r="D1253" s="30" t="s">
        <v>4800</v>
      </c>
      <c r="E1253" s="111" t="str">
        <f t="shared" si="57"/>
        <v>Less than 100 Claims - lower validity</v>
      </c>
      <c r="F1253" s="111" t="str">
        <f t="shared" si="58"/>
        <v>Less than 100 Claims - lower validity</v>
      </c>
      <c r="G1253" s="111" t="str">
        <f t="shared" si="59"/>
        <v>Less than 100 Claims - lower validity</v>
      </c>
      <c r="H1253" s="28" t="s">
        <v>4801</v>
      </c>
      <c r="I1253" s="28">
        <v>37404</v>
      </c>
      <c r="J1253" s="35" t="s">
        <v>51</v>
      </c>
      <c r="K1253" s="28" t="s">
        <v>46</v>
      </c>
      <c r="L1253" s="28">
        <v>4</v>
      </c>
      <c r="M1253" s="31">
        <v>16</v>
      </c>
      <c r="N1253" s="32">
        <v>0</v>
      </c>
      <c r="O1253" s="32">
        <v>0</v>
      </c>
      <c r="P1253" s="47">
        <v>4.01</v>
      </c>
      <c r="Q1253" s="33">
        <v>274.49</v>
      </c>
      <c r="R1253" s="31" t="s">
        <v>8</v>
      </c>
      <c r="S1253" s="31" t="s">
        <v>8</v>
      </c>
      <c r="T1253" s="31" t="s">
        <v>8</v>
      </c>
      <c r="U1253" s="47"/>
      <c r="V1253" s="34" t="s">
        <v>8</v>
      </c>
      <c r="W1253" s="31" t="s">
        <v>8</v>
      </c>
      <c r="X1253" s="31" t="s">
        <v>8</v>
      </c>
      <c r="Y1253" s="44"/>
      <c r="Z1253" s="13"/>
    </row>
    <row r="1254" spans="1:26" ht="29.1" customHeight="1" x14ac:dyDescent="0.35">
      <c r="A1254" s="29" t="s">
        <v>4803</v>
      </c>
      <c r="B1254" s="28" t="s">
        <v>752</v>
      </c>
      <c r="C1254" s="28" t="s">
        <v>4696</v>
      </c>
      <c r="D1254" s="36" t="s">
        <v>4804</v>
      </c>
      <c r="E1254" s="111" t="str">
        <f t="shared" si="57"/>
        <v>Less than 100 Claims - lower validity</v>
      </c>
      <c r="F1254" s="111" t="str">
        <f t="shared" si="58"/>
        <v>Less than 100 Claims - lower validity</v>
      </c>
      <c r="G1254" s="111" t="str">
        <f t="shared" si="59"/>
        <v>Less than 100 Claims - lower validity</v>
      </c>
      <c r="H1254" s="35" t="s">
        <v>4805</v>
      </c>
      <c r="I1254" s="28">
        <v>37334</v>
      </c>
      <c r="J1254" s="28" t="s">
        <v>79</v>
      </c>
      <c r="K1254" s="28" t="s">
        <v>46</v>
      </c>
      <c r="L1254" s="28">
        <v>3</v>
      </c>
      <c r="M1254" s="31">
        <v>74</v>
      </c>
      <c r="N1254" s="32">
        <v>0</v>
      </c>
      <c r="O1254" s="32">
        <v>0</v>
      </c>
      <c r="P1254" s="47">
        <v>1.96</v>
      </c>
      <c r="Q1254" s="33">
        <v>123.23</v>
      </c>
      <c r="R1254" s="31" t="s">
        <v>8</v>
      </c>
      <c r="S1254" s="31" t="s">
        <v>8</v>
      </c>
      <c r="T1254" s="31" t="s">
        <v>8</v>
      </c>
      <c r="U1254" s="47"/>
      <c r="V1254" s="34" t="s">
        <v>8</v>
      </c>
      <c r="W1254" s="31" t="s">
        <v>8</v>
      </c>
      <c r="X1254" s="31" t="s">
        <v>8</v>
      </c>
      <c r="Y1254" s="44"/>
      <c r="Z1254" s="13"/>
    </row>
    <row r="1255" spans="1:26" ht="29.1" customHeight="1" x14ac:dyDescent="0.35">
      <c r="A1255" s="29" t="s">
        <v>4806</v>
      </c>
      <c r="B1255" s="28" t="s">
        <v>4802</v>
      </c>
      <c r="C1255" s="28" t="s">
        <v>4696</v>
      </c>
      <c r="D1255" s="30" t="s">
        <v>4807</v>
      </c>
      <c r="E1255" s="111" t="str">
        <f t="shared" si="57"/>
        <v>Less than 100 Claims - lower validity</v>
      </c>
      <c r="F1255" s="111" t="str">
        <f t="shared" si="58"/>
        <v>Less than 100 Claims - lower validity</v>
      </c>
      <c r="G1255" s="111" t="str">
        <f t="shared" si="59"/>
        <v>Less than 100 Claims - lower validity</v>
      </c>
      <c r="H1255" s="28" t="s">
        <v>4808</v>
      </c>
      <c r="I1255" s="28">
        <v>37403</v>
      </c>
      <c r="J1255" s="35" t="s">
        <v>4809</v>
      </c>
      <c r="K1255" s="28" t="s">
        <v>46</v>
      </c>
      <c r="L1255" s="28">
        <v>1</v>
      </c>
      <c r="M1255" s="31">
        <v>96</v>
      </c>
      <c r="N1255" s="32">
        <v>0.1</v>
      </c>
      <c r="O1255" s="32">
        <v>0.1</v>
      </c>
      <c r="P1255" s="47">
        <v>1.1299999999999999</v>
      </c>
      <c r="Q1255" s="33">
        <v>75.98</v>
      </c>
      <c r="R1255" s="31" t="s">
        <v>8</v>
      </c>
      <c r="S1255" s="31" t="s">
        <v>8</v>
      </c>
      <c r="T1255" s="31" t="s">
        <v>8</v>
      </c>
      <c r="U1255" s="47"/>
      <c r="V1255" s="34" t="s">
        <v>8</v>
      </c>
      <c r="W1255" s="31" t="s">
        <v>8</v>
      </c>
      <c r="X1255" s="31" t="s">
        <v>8</v>
      </c>
      <c r="Y1255" s="44"/>
      <c r="Z1255" s="13"/>
    </row>
    <row r="1256" spans="1:26" ht="29.1" customHeight="1" x14ac:dyDescent="0.35">
      <c r="A1256" s="29" t="s">
        <v>4810</v>
      </c>
      <c r="B1256" s="28" t="s">
        <v>4813</v>
      </c>
      <c r="C1256" s="28" t="s">
        <v>4696</v>
      </c>
      <c r="D1256" s="30" t="s">
        <v>4811</v>
      </c>
      <c r="E1256" s="111" t="str">
        <f t="shared" si="57"/>
        <v>Less than 100 Claims - lower validity</v>
      </c>
      <c r="F1256" s="111" t="str">
        <f t="shared" si="58"/>
        <v>Less than 100 Claims - lower validity</v>
      </c>
      <c r="G1256" s="111" t="str">
        <f t="shared" si="59"/>
        <v>Less than 100 Claims - lower validity</v>
      </c>
      <c r="H1256" s="35" t="s">
        <v>4812</v>
      </c>
      <c r="I1256" s="28">
        <v>37772</v>
      </c>
      <c r="J1256" s="28" t="s">
        <v>2274</v>
      </c>
      <c r="K1256" s="28" t="s">
        <v>46</v>
      </c>
      <c r="L1256" s="28">
        <v>4</v>
      </c>
      <c r="M1256" s="31">
        <v>32</v>
      </c>
      <c r="N1256" s="32">
        <v>0</v>
      </c>
      <c r="O1256" s="32">
        <v>0</v>
      </c>
      <c r="P1256" s="47">
        <v>1.96</v>
      </c>
      <c r="Q1256" s="33">
        <v>121.7</v>
      </c>
      <c r="R1256" s="31" t="s">
        <v>8</v>
      </c>
      <c r="S1256" s="31" t="s">
        <v>8</v>
      </c>
      <c r="T1256" s="31" t="s">
        <v>8</v>
      </c>
      <c r="U1256" s="47"/>
      <c r="V1256" s="34" t="s">
        <v>8</v>
      </c>
      <c r="W1256" s="31" t="s">
        <v>8</v>
      </c>
      <c r="X1256" s="31" t="s">
        <v>8</v>
      </c>
      <c r="Y1256" s="44"/>
      <c r="Z1256" s="13"/>
    </row>
    <row r="1257" spans="1:26" ht="43.15" customHeight="1" x14ac:dyDescent="0.35">
      <c r="A1257" s="29" t="s">
        <v>4814</v>
      </c>
      <c r="B1257" s="28" t="s">
        <v>4725</v>
      </c>
      <c r="C1257" s="28" t="s">
        <v>4696</v>
      </c>
      <c r="D1257" s="36" t="s">
        <v>4815</v>
      </c>
      <c r="E1257" s="111" t="str">
        <f t="shared" si="57"/>
        <v>Less than 100 Claims - lower validity</v>
      </c>
      <c r="F1257" s="111" t="str">
        <f t="shared" si="58"/>
        <v>Less than 100 Claims - lower validity</v>
      </c>
      <c r="G1257" s="111" t="str">
        <f t="shared" si="59"/>
        <v>More than 100 Claims  - higher validity</v>
      </c>
      <c r="H1257" s="35" t="s">
        <v>4816</v>
      </c>
      <c r="I1257" s="28">
        <v>37917</v>
      </c>
      <c r="J1257" s="35" t="s">
        <v>472</v>
      </c>
      <c r="K1257" s="28" t="s">
        <v>46</v>
      </c>
      <c r="L1257" s="28">
        <v>1</v>
      </c>
      <c r="M1257" s="31">
        <v>142</v>
      </c>
      <c r="N1257" s="32">
        <v>0.1</v>
      </c>
      <c r="O1257" s="32">
        <v>0.1</v>
      </c>
      <c r="P1257" s="47">
        <v>1.58</v>
      </c>
      <c r="Q1257" s="33">
        <v>95.28</v>
      </c>
      <c r="R1257" s="31" t="s">
        <v>8</v>
      </c>
      <c r="S1257" s="31" t="s">
        <v>8</v>
      </c>
      <c r="T1257" s="31" t="s">
        <v>8</v>
      </c>
      <c r="U1257" s="47"/>
      <c r="V1257" s="34" t="s">
        <v>8</v>
      </c>
      <c r="W1257" s="31" t="s">
        <v>8</v>
      </c>
      <c r="X1257" s="31" t="s">
        <v>8</v>
      </c>
      <c r="Y1257" s="44"/>
      <c r="Z1257" s="13"/>
    </row>
    <row r="1258" spans="1:26" ht="29.1" customHeight="1" x14ac:dyDescent="0.35">
      <c r="A1258" s="29" t="s">
        <v>4817</v>
      </c>
      <c r="B1258" s="28" t="s">
        <v>4725</v>
      </c>
      <c r="C1258" s="28" t="s">
        <v>4696</v>
      </c>
      <c r="D1258" s="30" t="s">
        <v>4818</v>
      </c>
      <c r="E1258" s="111" t="str">
        <f t="shared" si="57"/>
        <v>Less than 100 Claims - lower validity</v>
      </c>
      <c r="F1258" s="111" t="str">
        <f t="shared" si="58"/>
        <v>Less than 100 Claims - lower validity</v>
      </c>
      <c r="G1258" s="111" t="str">
        <f t="shared" si="59"/>
        <v>Less than 100 Claims - lower validity</v>
      </c>
      <c r="H1258" s="28" t="s">
        <v>4819</v>
      </c>
      <c r="I1258" s="28">
        <v>37916</v>
      </c>
      <c r="J1258" s="28" t="s">
        <v>2274</v>
      </c>
      <c r="K1258" s="28" t="s">
        <v>46</v>
      </c>
      <c r="L1258" s="28">
        <v>4</v>
      </c>
      <c r="M1258" s="31">
        <v>68</v>
      </c>
      <c r="N1258" s="32">
        <v>0</v>
      </c>
      <c r="O1258" s="32">
        <v>0</v>
      </c>
      <c r="P1258" s="47">
        <v>1.56</v>
      </c>
      <c r="Q1258" s="33">
        <v>95.87</v>
      </c>
      <c r="R1258" s="31" t="s">
        <v>8</v>
      </c>
      <c r="S1258" s="31" t="s">
        <v>8</v>
      </c>
      <c r="T1258" s="31" t="s">
        <v>8</v>
      </c>
      <c r="U1258" s="47"/>
      <c r="V1258" s="34" t="s">
        <v>8</v>
      </c>
      <c r="W1258" s="31" t="s">
        <v>8</v>
      </c>
      <c r="X1258" s="31" t="s">
        <v>8</v>
      </c>
      <c r="Y1258" s="44"/>
      <c r="Z1258" s="13"/>
    </row>
    <row r="1259" spans="1:26" ht="29.1" customHeight="1" x14ac:dyDescent="0.35">
      <c r="A1259" s="29" t="s">
        <v>4820</v>
      </c>
      <c r="B1259" s="28" t="s">
        <v>1158</v>
      </c>
      <c r="C1259" s="28" t="s">
        <v>4696</v>
      </c>
      <c r="D1259" s="30" t="s">
        <v>4821</v>
      </c>
      <c r="E1259" s="111" t="str">
        <f t="shared" si="57"/>
        <v>Less than 100 Claims - lower validity</v>
      </c>
      <c r="F1259" s="111" t="str">
        <f t="shared" si="58"/>
        <v>Less than 100 Claims - lower validity</v>
      </c>
      <c r="G1259" s="111" t="str">
        <f t="shared" si="59"/>
        <v>Less than 100 Claims - lower validity</v>
      </c>
      <c r="H1259" s="28" t="s">
        <v>4822</v>
      </c>
      <c r="I1259" s="28">
        <v>38242</v>
      </c>
      <c r="J1259" s="28" t="s">
        <v>79</v>
      </c>
      <c r="K1259" s="28" t="s">
        <v>46</v>
      </c>
      <c r="L1259" s="28">
        <v>4</v>
      </c>
      <c r="M1259" s="31">
        <v>50</v>
      </c>
      <c r="N1259" s="32">
        <v>0</v>
      </c>
      <c r="O1259" s="32">
        <v>0</v>
      </c>
      <c r="P1259" s="47">
        <v>2.15</v>
      </c>
      <c r="Q1259" s="33">
        <v>140.15</v>
      </c>
      <c r="R1259" s="31" t="s">
        <v>8</v>
      </c>
      <c r="S1259" s="31" t="s">
        <v>8</v>
      </c>
      <c r="T1259" s="31" t="s">
        <v>8</v>
      </c>
      <c r="U1259" s="47"/>
      <c r="V1259" s="34" t="s">
        <v>8</v>
      </c>
      <c r="W1259" s="31" t="s">
        <v>8</v>
      </c>
      <c r="X1259" s="31" t="s">
        <v>8</v>
      </c>
      <c r="Y1259" s="44"/>
      <c r="Z1259" s="13"/>
    </row>
    <row r="1260" spans="1:26" ht="29.1" customHeight="1" x14ac:dyDescent="0.35">
      <c r="A1260" s="29" t="s">
        <v>4823</v>
      </c>
      <c r="B1260" s="28" t="s">
        <v>4705</v>
      </c>
      <c r="C1260" s="28" t="s">
        <v>4696</v>
      </c>
      <c r="D1260" s="30" t="s">
        <v>4824</v>
      </c>
      <c r="E1260" s="111" t="str">
        <f t="shared" si="57"/>
        <v>Less than 100 Claims - lower validity</v>
      </c>
      <c r="F1260" s="111" t="str">
        <f t="shared" si="58"/>
        <v>Less than 100 Claims - lower validity</v>
      </c>
      <c r="G1260" s="111" t="str">
        <f t="shared" si="59"/>
        <v>More than 100 Claims  - higher validity</v>
      </c>
      <c r="H1260" s="28" t="s">
        <v>4825</v>
      </c>
      <c r="I1260" s="28">
        <v>37236</v>
      </c>
      <c r="J1260" s="28" t="s">
        <v>396</v>
      </c>
      <c r="K1260" s="28" t="s">
        <v>46</v>
      </c>
      <c r="L1260" s="28">
        <v>4</v>
      </c>
      <c r="M1260" s="31">
        <v>380</v>
      </c>
      <c r="N1260" s="32">
        <v>0.5</v>
      </c>
      <c r="O1260" s="32">
        <v>0.3</v>
      </c>
      <c r="P1260" s="47">
        <v>1.71</v>
      </c>
      <c r="Q1260" s="33">
        <v>117.37</v>
      </c>
      <c r="R1260" s="31">
        <v>50</v>
      </c>
      <c r="S1260" s="32">
        <v>1.5</v>
      </c>
      <c r="T1260" s="32">
        <v>0.7</v>
      </c>
      <c r="U1260" s="47">
        <v>2.11</v>
      </c>
      <c r="V1260" s="34">
        <v>13347</v>
      </c>
      <c r="W1260" s="32">
        <v>2</v>
      </c>
      <c r="X1260" s="32">
        <v>1</v>
      </c>
      <c r="Y1260" s="44">
        <v>1.99</v>
      </c>
      <c r="Z1260" s="13"/>
    </row>
    <row r="1261" spans="1:26" ht="43.15" customHeight="1" x14ac:dyDescent="0.35">
      <c r="A1261" s="29" t="s">
        <v>4826</v>
      </c>
      <c r="B1261" s="28" t="s">
        <v>1396</v>
      </c>
      <c r="C1261" s="28" t="s">
        <v>4696</v>
      </c>
      <c r="D1261" s="30" t="s">
        <v>4827</v>
      </c>
      <c r="E1261" s="111" t="str">
        <f t="shared" si="57"/>
        <v>Less than 100 Claims - lower validity</v>
      </c>
      <c r="F1261" s="111" t="str">
        <f t="shared" si="58"/>
        <v>Less than 100 Claims - lower validity</v>
      </c>
      <c r="G1261" s="111" t="str">
        <f t="shared" si="59"/>
        <v>More than 100 Claims  - higher validity</v>
      </c>
      <c r="H1261" s="28" t="s">
        <v>4828</v>
      </c>
      <c r="I1261" s="28">
        <v>37160</v>
      </c>
      <c r="J1261" s="35" t="s">
        <v>472</v>
      </c>
      <c r="K1261" s="28" t="s">
        <v>46</v>
      </c>
      <c r="L1261" s="28">
        <v>2</v>
      </c>
      <c r="M1261" s="31">
        <v>132</v>
      </c>
      <c r="N1261" s="32">
        <v>0.1</v>
      </c>
      <c r="O1261" s="32">
        <v>0</v>
      </c>
      <c r="P1261" s="47">
        <v>3.23</v>
      </c>
      <c r="Q1261" s="33">
        <v>216.8</v>
      </c>
      <c r="R1261" s="31" t="s">
        <v>8</v>
      </c>
      <c r="S1261" s="31" t="s">
        <v>8</v>
      </c>
      <c r="T1261" s="31" t="s">
        <v>8</v>
      </c>
      <c r="U1261" s="47"/>
      <c r="V1261" s="34" t="s">
        <v>8</v>
      </c>
      <c r="W1261" s="31" t="s">
        <v>8</v>
      </c>
      <c r="X1261" s="31" t="s">
        <v>8</v>
      </c>
      <c r="Y1261" s="44"/>
      <c r="Z1261" s="13"/>
    </row>
    <row r="1262" spans="1:26" ht="43.15" customHeight="1" x14ac:dyDescent="0.35">
      <c r="A1262" s="29" t="s">
        <v>4829</v>
      </c>
      <c r="B1262" s="28" t="s">
        <v>4832</v>
      </c>
      <c r="C1262" s="28" t="s">
        <v>4696</v>
      </c>
      <c r="D1262" s="30" t="s">
        <v>4830</v>
      </c>
      <c r="E1262" s="111" t="str">
        <f t="shared" si="57"/>
        <v>Less than 100 Claims - lower validity</v>
      </c>
      <c r="F1262" s="111" t="str">
        <f t="shared" si="58"/>
        <v>Less than 100 Claims - lower validity</v>
      </c>
      <c r="G1262" s="111" t="str">
        <f t="shared" si="59"/>
        <v>More than 100 Claims  - higher validity</v>
      </c>
      <c r="H1262" s="35" t="s">
        <v>4831</v>
      </c>
      <c r="I1262" s="28">
        <v>37388</v>
      </c>
      <c r="J1262" s="35" t="s">
        <v>472</v>
      </c>
      <c r="K1262" s="28" t="s">
        <v>46</v>
      </c>
      <c r="L1262" s="28">
        <v>2</v>
      </c>
      <c r="M1262" s="31">
        <v>102</v>
      </c>
      <c r="N1262" s="32">
        <v>0.1</v>
      </c>
      <c r="O1262" s="32">
        <v>0.1</v>
      </c>
      <c r="P1262" s="47">
        <v>1.71</v>
      </c>
      <c r="Q1262" s="33">
        <v>126.09</v>
      </c>
      <c r="R1262" s="31" t="s">
        <v>8</v>
      </c>
      <c r="S1262" s="31" t="s">
        <v>8</v>
      </c>
      <c r="T1262" s="31" t="s">
        <v>8</v>
      </c>
      <c r="U1262" s="47"/>
      <c r="V1262" s="34" t="s">
        <v>8</v>
      </c>
      <c r="W1262" s="31" t="s">
        <v>8</v>
      </c>
      <c r="X1262" s="31" t="s">
        <v>8</v>
      </c>
      <c r="Y1262" s="44"/>
      <c r="Z1262" s="13"/>
    </row>
    <row r="1263" spans="1:26" ht="29.1" customHeight="1" x14ac:dyDescent="0.35">
      <c r="A1263" s="29" t="s">
        <v>4833</v>
      </c>
      <c r="B1263" s="28" t="s">
        <v>4836</v>
      </c>
      <c r="C1263" s="28" t="s">
        <v>4696</v>
      </c>
      <c r="D1263" s="30" t="s">
        <v>4834</v>
      </c>
      <c r="E1263" s="111" t="str">
        <f t="shared" si="57"/>
        <v>Less than 100 Claims - lower validity</v>
      </c>
      <c r="F1263" s="111" t="str">
        <f t="shared" si="58"/>
        <v>Less than 100 Claims - lower validity</v>
      </c>
      <c r="G1263" s="111" t="str">
        <f t="shared" si="59"/>
        <v>Less than 100 Claims - lower validity</v>
      </c>
      <c r="H1263" s="28" t="s">
        <v>4835</v>
      </c>
      <c r="I1263" s="28">
        <v>37076</v>
      </c>
      <c r="J1263" s="28" t="s">
        <v>131</v>
      </c>
      <c r="K1263" s="28" t="s">
        <v>46</v>
      </c>
      <c r="L1263" s="28">
        <v>2</v>
      </c>
      <c r="M1263" s="31">
        <v>72</v>
      </c>
      <c r="N1263" s="32">
        <v>0.1</v>
      </c>
      <c r="O1263" s="32">
        <v>0</v>
      </c>
      <c r="P1263" s="47">
        <v>2.86</v>
      </c>
      <c r="Q1263" s="33">
        <v>198.78</v>
      </c>
      <c r="R1263" s="31" t="s">
        <v>8</v>
      </c>
      <c r="S1263" s="31" t="s">
        <v>8</v>
      </c>
      <c r="T1263" s="31" t="s">
        <v>8</v>
      </c>
      <c r="U1263" s="47"/>
      <c r="V1263" s="34" t="s">
        <v>8</v>
      </c>
      <c r="W1263" s="31" t="s">
        <v>8</v>
      </c>
      <c r="X1263" s="31" t="s">
        <v>8</v>
      </c>
      <c r="Y1263" s="44"/>
      <c r="Z1263" s="13"/>
    </row>
    <row r="1264" spans="1:26" ht="29.1" customHeight="1" x14ac:dyDescent="0.35">
      <c r="A1264" s="29" t="s">
        <v>4837</v>
      </c>
      <c r="B1264" s="28" t="s">
        <v>4767</v>
      </c>
      <c r="C1264" s="28" t="s">
        <v>4696</v>
      </c>
      <c r="D1264" s="36" t="s">
        <v>4838</v>
      </c>
      <c r="E1264" s="111" t="str">
        <f t="shared" si="57"/>
        <v>Less than 100 Claims - lower validity</v>
      </c>
      <c r="F1264" s="111" t="str">
        <f t="shared" si="58"/>
        <v>Less than 100 Claims - lower validity</v>
      </c>
      <c r="G1264" s="111" t="str">
        <f t="shared" si="59"/>
        <v>Less than 100 Claims - lower validity</v>
      </c>
      <c r="H1264" s="28" t="s">
        <v>4839</v>
      </c>
      <c r="I1264" s="28">
        <v>38118</v>
      </c>
      <c r="J1264" s="35" t="s">
        <v>4840</v>
      </c>
      <c r="K1264" s="28" t="s">
        <v>46</v>
      </c>
      <c r="L1264" s="28">
        <v>2</v>
      </c>
      <c r="M1264" s="31">
        <v>23</v>
      </c>
      <c r="N1264" s="32">
        <v>0</v>
      </c>
      <c r="O1264" s="32">
        <v>0</v>
      </c>
      <c r="P1264" s="47">
        <v>0.71</v>
      </c>
      <c r="Q1264" s="33">
        <v>45.09</v>
      </c>
      <c r="R1264" s="31" t="s">
        <v>8</v>
      </c>
      <c r="S1264" s="31" t="s">
        <v>8</v>
      </c>
      <c r="T1264" s="31" t="s">
        <v>8</v>
      </c>
      <c r="U1264" s="47"/>
      <c r="V1264" s="34" t="s">
        <v>8</v>
      </c>
      <c r="W1264" s="31" t="s">
        <v>8</v>
      </c>
      <c r="X1264" s="31" t="s">
        <v>8</v>
      </c>
      <c r="Y1264" s="44"/>
      <c r="Z1264" s="13"/>
    </row>
    <row r="1265" spans="1:26" ht="29.1" customHeight="1" x14ac:dyDescent="0.35">
      <c r="A1265" s="29" t="s">
        <v>4841</v>
      </c>
      <c r="B1265" s="28" t="s">
        <v>4705</v>
      </c>
      <c r="C1265" s="28" t="s">
        <v>4696</v>
      </c>
      <c r="D1265" s="30" t="s">
        <v>4842</v>
      </c>
      <c r="E1265" s="111" t="str">
        <f t="shared" si="57"/>
        <v>More than 100 Claims  - higher validity</v>
      </c>
      <c r="F1265" s="111" t="str">
        <f t="shared" si="58"/>
        <v>More than 100 Claims  - higher validity</v>
      </c>
      <c r="G1265" s="111" t="str">
        <f t="shared" si="59"/>
        <v>More than 100 Claims  - higher validity</v>
      </c>
      <c r="H1265" s="35" t="s">
        <v>4843</v>
      </c>
      <c r="I1265" s="28">
        <v>37203</v>
      </c>
      <c r="J1265" s="28" t="s">
        <v>131</v>
      </c>
      <c r="K1265" s="28" t="s">
        <v>46</v>
      </c>
      <c r="L1265" s="28">
        <v>3</v>
      </c>
      <c r="M1265" s="31">
        <v>2214</v>
      </c>
      <c r="N1265" s="32">
        <v>2</v>
      </c>
      <c r="O1265" s="32">
        <v>0.8</v>
      </c>
      <c r="P1265" s="47">
        <v>2.46</v>
      </c>
      <c r="Q1265" s="33">
        <v>168.54</v>
      </c>
      <c r="R1265" s="31">
        <v>102</v>
      </c>
      <c r="S1265" s="32">
        <v>2.9</v>
      </c>
      <c r="T1265" s="32">
        <v>1</v>
      </c>
      <c r="U1265" s="47">
        <v>2.8</v>
      </c>
      <c r="V1265" s="34">
        <v>16868</v>
      </c>
      <c r="W1265" s="32">
        <v>4.9000000000000004</v>
      </c>
      <c r="X1265" s="32">
        <v>1.9</v>
      </c>
      <c r="Y1265" s="44">
        <v>2.65</v>
      </c>
      <c r="Z1265" s="13"/>
    </row>
    <row r="1266" spans="1:26" ht="29.1" customHeight="1" x14ac:dyDescent="0.35">
      <c r="A1266" s="29" t="s">
        <v>4844</v>
      </c>
      <c r="B1266" s="28" t="s">
        <v>4725</v>
      </c>
      <c r="C1266" s="28" t="s">
        <v>4696</v>
      </c>
      <c r="D1266" s="30" t="s">
        <v>4845</v>
      </c>
      <c r="E1266" s="111" t="str">
        <f t="shared" si="57"/>
        <v>Less than 100 Claims - lower validity</v>
      </c>
      <c r="F1266" s="111" t="str">
        <f t="shared" si="58"/>
        <v>Less than 100 Claims - lower validity</v>
      </c>
      <c r="G1266" s="111" t="str">
        <f t="shared" si="59"/>
        <v>Less than 100 Claims - lower validity</v>
      </c>
      <c r="H1266" s="28" t="s">
        <v>4846</v>
      </c>
      <c r="I1266" s="28">
        <v>37923</v>
      </c>
      <c r="J1266" s="28" t="s">
        <v>2274</v>
      </c>
      <c r="K1266" s="28" t="s">
        <v>46</v>
      </c>
      <c r="L1266" s="28">
        <v>2</v>
      </c>
      <c r="M1266" s="31">
        <v>81</v>
      </c>
      <c r="N1266" s="32">
        <v>0.1</v>
      </c>
      <c r="O1266" s="32">
        <v>0</v>
      </c>
      <c r="P1266" s="47">
        <v>1.47</v>
      </c>
      <c r="Q1266" s="33">
        <v>91.25</v>
      </c>
      <c r="R1266" s="31" t="s">
        <v>8</v>
      </c>
      <c r="S1266" s="31" t="s">
        <v>8</v>
      </c>
      <c r="T1266" s="31" t="s">
        <v>8</v>
      </c>
      <c r="U1266" s="47"/>
      <c r="V1266" s="34" t="s">
        <v>8</v>
      </c>
      <c r="W1266" s="31" t="s">
        <v>8</v>
      </c>
      <c r="X1266" s="31" t="s">
        <v>8</v>
      </c>
      <c r="Y1266" s="44"/>
      <c r="Z1266" s="13"/>
    </row>
    <row r="1267" spans="1:26" ht="43.15" customHeight="1" x14ac:dyDescent="0.35">
      <c r="A1267" s="29" t="s">
        <v>4847</v>
      </c>
      <c r="B1267" s="28" t="s">
        <v>1376</v>
      </c>
      <c r="C1267" s="28" t="s">
        <v>4696</v>
      </c>
      <c r="D1267" s="30" t="s">
        <v>4848</v>
      </c>
      <c r="E1267" s="111" t="str">
        <f t="shared" si="57"/>
        <v>Less than 100 Claims - lower validity</v>
      </c>
      <c r="F1267" s="111" t="str">
        <f t="shared" si="58"/>
        <v>Less than 100 Claims - lower validity</v>
      </c>
      <c r="G1267" s="111" t="str">
        <f t="shared" si="59"/>
        <v>More than 100 Claims  - higher validity</v>
      </c>
      <c r="H1267" s="28" t="s">
        <v>4849</v>
      </c>
      <c r="I1267" s="28">
        <v>38464</v>
      </c>
      <c r="J1267" s="28" t="s">
        <v>149</v>
      </c>
      <c r="K1267" s="28" t="s">
        <v>46</v>
      </c>
      <c r="L1267" s="28">
        <v>4</v>
      </c>
      <c r="M1267" s="31">
        <v>188</v>
      </c>
      <c r="N1267" s="32">
        <v>0.3</v>
      </c>
      <c r="O1267" s="32">
        <v>0.1</v>
      </c>
      <c r="P1267" s="47">
        <v>4.37</v>
      </c>
      <c r="Q1267" s="33">
        <v>319.33999999999997</v>
      </c>
      <c r="R1267" s="31" t="s">
        <v>8</v>
      </c>
      <c r="S1267" s="31" t="s">
        <v>8</v>
      </c>
      <c r="T1267" s="31" t="s">
        <v>8</v>
      </c>
      <c r="U1267" s="47"/>
      <c r="V1267" s="34" t="s">
        <v>8</v>
      </c>
      <c r="W1267" s="31" t="s">
        <v>8</v>
      </c>
      <c r="X1267" s="31" t="s">
        <v>8</v>
      </c>
      <c r="Y1267" s="44"/>
      <c r="Z1267" s="13"/>
    </row>
    <row r="1268" spans="1:26" ht="29.1" customHeight="1" x14ac:dyDescent="0.35">
      <c r="A1268" s="29" t="s">
        <v>4850</v>
      </c>
      <c r="B1268" s="28" t="s">
        <v>4767</v>
      </c>
      <c r="C1268" s="28" t="s">
        <v>4696</v>
      </c>
      <c r="D1268" s="36" t="s">
        <v>723</v>
      </c>
      <c r="E1268" s="111" t="str">
        <f t="shared" si="57"/>
        <v>Less than 100 Claims - lower validity</v>
      </c>
      <c r="F1268" s="111" t="str">
        <f t="shared" si="58"/>
        <v>Less than 100 Claims - lower validity</v>
      </c>
      <c r="G1268" s="111" t="str">
        <f t="shared" si="59"/>
        <v>More than 100 Claims  - higher validity</v>
      </c>
      <c r="H1268" s="28" t="s">
        <v>4851</v>
      </c>
      <c r="I1268" s="28">
        <v>38119</v>
      </c>
      <c r="J1268" s="35" t="s">
        <v>496</v>
      </c>
      <c r="K1268" s="28" t="s">
        <v>46</v>
      </c>
      <c r="L1268" s="28">
        <v>2</v>
      </c>
      <c r="M1268" s="31">
        <v>118</v>
      </c>
      <c r="N1268" s="32">
        <v>0.1</v>
      </c>
      <c r="O1268" s="32">
        <v>0</v>
      </c>
      <c r="P1268" s="47">
        <v>2.4500000000000002</v>
      </c>
      <c r="Q1268" s="33">
        <v>167.93</v>
      </c>
      <c r="R1268" s="31" t="s">
        <v>8</v>
      </c>
      <c r="S1268" s="31" t="s">
        <v>8</v>
      </c>
      <c r="T1268" s="31" t="s">
        <v>8</v>
      </c>
      <c r="U1268" s="47"/>
      <c r="V1268" s="34" t="s">
        <v>8</v>
      </c>
      <c r="W1268" s="31" t="s">
        <v>8</v>
      </c>
      <c r="X1268" s="31" t="s">
        <v>8</v>
      </c>
      <c r="Y1268" s="44"/>
      <c r="Z1268" s="13"/>
    </row>
    <row r="1269" spans="1:26" ht="29.1" customHeight="1" x14ac:dyDescent="0.35">
      <c r="A1269" s="29" t="s">
        <v>4852</v>
      </c>
      <c r="B1269" s="28" t="s">
        <v>4784</v>
      </c>
      <c r="C1269" s="28" t="s">
        <v>4696</v>
      </c>
      <c r="D1269" s="30" t="s">
        <v>4853</v>
      </c>
      <c r="E1269" s="111" t="str">
        <f t="shared" si="57"/>
        <v>Less than 100 Claims - lower validity</v>
      </c>
      <c r="F1269" s="111" t="str">
        <f t="shared" si="58"/>
        <v>Less than 100 Claims - lower validity</v>
      </c>
      <c r="G1269" s="111" t="str">
        <f t="shared" si="59"/>
        <v>Less than 100 Claims - lower validity</v>
      </c>
      <c r="H1269" s="35" t="s">
        <v>4854</v>
      </c>
      <c r="I1269" s="28">
        <v>37604</v>
      </c>
      <c r="J1269" s="35" t="s">
        <v>4785</v>
      </c>
      <c r="K1269" s="28" t="s">
        <v>46</v>
      </c>
      <c r="L1269" s="28">
        <v>5</v>
      </c>
      <c r="M1269" s="31">
        <v>23</v>
      </c>
      <c r="N1269" s="32">
        <v>0</v>
      </c>
      <c r="O1269" s="32">
        <v>0</v>
      </c>
      <c r="P1269" s="47">
        <v>1.1399999999999999</v>
      </c>
      <c r="Q1269" s="33">
        <v>70.599999999999994</v>
      </c>
      <c r="R1269" s="31" t="s">
        <v>8</v>
      </c>
      <c r="S1269" s="31" t="s">
        <v>8</v>
      </c>
      <c r="T1269" s="31" t="s">
        <v>8</v>
      </c>
      <c r="U1269" s="47"/>
      <c r="V1269" s="34" t="s">
        <v>8</v>
      </c>
      <c r="W1269" s="31" t="s">
        <v>8</v>
      </c>
      <c r="X1269" s="31" t="s">
        <v>8</v>
      </c>
      <c r="Y1269" s="44"/>
      <c r="Z1269" s="13"/>
    </row>
    <row r="1270" spans="1:26" ht="43.15" customHeight="1" x14ac:dyDescent="0.35">
      <c r="A1270" s="29" t="s">
        <v>4855</v>
      </c>
      <c r="B1270" s="28" t="s">
        <v>4044</v>
      </c>
      <c r="C1270" s="28" t="s">
        <v>4696</v>
      </c>
      <c r="D1270" s="30" t="s">
        <v>4856</v>
      </c>
      <c r="E1270" s="111" t="str">
        <f t="shared" si="57"/>
        <v>Less than 100 Claims - lower validity</v>
      </c>
      <c r="F1270" s="111" t="str">
        <f t="shared" si="58"/>
        <v>Less than 100 Claims - lower validity</v>
      </c>
      <c r="G1270" s="111" t="str">
        <f t="shared" si="59"/>
        <v>Less than 100 Claims - lower validity</v>
      </c>
      <c r="H1270" s="35" t="s">
        <v>4857</v>
      </c>
      <c r="I1270" s="28">
        <v>37311</v>
      </c>
      <c r="J1270" s="35" t="s">
        <v>472</v>
      </c>
      <c r="K1270" s="28" t="s">
        <v>46</v>
      </c>
      <c r="L1270" s="28">
        <v>1</v>
      </c>
      <c r="M1270" s="31">
        <v>18</v>
      </c>
      <c r="N1270" s="32">
        <v>0</v>
      </c>
      <c r="O1270" s="32">
        <v>0</v>
      </c>
      <c r="P1270" s="47">
        <v>2.38</v>
      </c>
      <c r="Q1270" s="33">
        <v>161.13</v>
      </c>
      <c r="R1270" s="31" t="s">
        <v>8</v>
      </c>
      <c r="S1270" s="31" t="s">
        <v>8</v>
      </c>
      <c r="T1270" s="31" t="s">
        <v>8</v>
      </c>
      <c r="U1270" s="47"/>
      <c r="V1270" s="34" t="s">
        <v>8</v>
      </c>
      <c r="W1270" s="31" t="s">
        <v>8</v>
      </c>
      <c r="X1270" s="31" t="s">
        <v>8</v>
      </c>
      <c r="Y1270" s="44"/>
      <c r="Z1270" s="13"/>
    </row>
    <row r="1271" spans="1:26" ht="43.15" customHeight="1" x14ac:dyDescent="0.35">
      <c r="A1271" s="29" t="s">
        <v>4858</v>
      </c>
      <c r="B1271" s="28" t="s">
        <v>1411</v>
      </c>
      <c r="C1271" s="28" t="s">
        <v>4696</v>
      </c>
      <c r="D1271" s="30" t="s">
        <v>4859</v>
      </c>
      <c r="E1271" s="111" t="str">
        <f t="shared" si="57"/>
        <v>Less than 100 Claims - lower validity</v>
      </c>
      <c r="F1271" s="111" t="str">
        <f t="shared" si="58"/>
        <v>Less than 100 Claims - lower validity</v>
      </c>
      <c r="G1271" s="111" t="str">
        <f t="shared" si="59"/>
        <v>Less than 100 Claims - lower validity</v>
      </c>
      <c r="H1271" s="35" t="s">
        <v>4860</v>
      </c>
      <c r="I1271" s="28">
        <v>37087</v>
      </c>
      <c r="J1271" s="35" t="s">
        <v>472</v>
      </c>
      <c r="K1271" s="28" t="s">
        <v>46</v>
      </c>
      <c r="L1271" s="28">
        <v>2</v>
      </c>
      <c r="M1271" s="31">
        <v>25</v>
      </c>
      <c r="N1271" s="32">
        <v>0</v>
      </c>
      <c r="O1271" s="32">
        <v>0</v>
      </c>
      <c r="P1271" s="47">
        <v>1.86</v>
      </c>
      <c r="Q1271" s="33">
        <v>120.58</v>
      </c>
      <c r="R1271" s="31" t="s">
        <v>8</v>
      </c>
      <c r="S1271" s="31" t="s">
        <v>8</v>
      </c>
      <c r="T1271" s="31" t="s">
        <v>8</v>
      </c>
      <c r="U1271" s="47"/>
      <c r="V1271" s="34" t="s">
        <v>8</v>
      </c>
      <c r="W1271" s="31" t="s">
        <v>8</v>
      </c>
      <c r="X1271" s="31" t="s">
        <v>8</v>
      </c>
      <c r="Y1271" s="44"/>
      <c r="Z1271" s="13"/>
    </row>
    <row r="1272" spans="1:26" ht="29.1" customHeight="1" x14ac:dyDescent="0.35">
      <c r="A1272" s="29" t="s">
        <v>4861</v>
      </c>
      <c r="B1272" s="28" t="s">
        <v>3826</v>
      </c>
      <c r="C1272" s="28" t="s">
        <v>4696</v>
      </c>
      <c r="D1272" s="30" t="s">
        <v>4862</v>
      </c>
      <c r="E1272" s="111" t="str">
        <f t="shared" si="57"/>
        <v>Less than 100 Claims - lower validity</v>
      </c>
      <c r="F1272" s="111" t="str">
        <f t="shared" si="58"/>
        <v>Less than 100 Claims - lower validity</v>
      </c>
      <c r="G1272" s="111" t="str">
        <f t="shared" si="59"/>
        <v>Less than 100 Claims - lower validity</v>
      </c>
      <c r="H1272" s="35" t="s">
        <v>4863</v>
      </c>
      <c r="I1272" s="28">
        <v>37075</v>
      </c>
      <c r="J1272" s="28" t="s">
        <v>131</v>
      </c>
      <c r="K1272" s="28" t="s">
        <v>46</v>
      </c>
      <c r="L1272" s="28">
        <v>4</v>
      </c>
      <c r="M1272" s="31">
        <v>87</v>
      </c>
      <c r="N1272" s="32">
        <v>0.1</v>
      </c>
      <c r="O1272" s="32">
        <v>0</v>
      </c>
      <c r="P1272" s="47">
        <v>2.59</v>
      </c>
      <c r="Q1272" s="33">
        <v>169.81</v>
      </c>
      <c r="R1272" s="31" t="s">
        <v>8</v>
      </c>
      <c r="S1272" s="31" t="s">
        <v>8</v>
      </c>
      <c r="T1272" s="31" t="s">
        <v>8</v>
      </c>
      <c r="U1272" s="47"/>
      <c r="V1272" s="34" t="s">
        <v>8</v>
      </c>
      <c r="W1272" s="31" t="s">
        <v>8</v>
      </c>
      <c r="X1272" s="31" t="s">
        <v>8</v>
      </c>
      <c r="Y1272" s="44"/>
      <c r="Z1272" s="13"/>
    </row>
    <row r="1273" spans="1:26" ht="29.1" customHeight="1" x14ac:dyDescent="0.35">
      <c r="A1273" s="29" t="s">
        <v>4864</v>
      </c>
      <c r="B1273" s="28" t="s">
        <v>4705</v>
      </c>
      <c r="C1273" s="28" t="s">
        <v>4696</v>
      </c>
      <c r="D1273" s="30" t="s">
        <v>4865</v>
      </c>
      <c r="E1273" s="111" t="str">
        <f t="shared" si="57"/>
        <v>Less than 100 Claims - lower validity</v>
      </c>
      <c r="F1273" s="111" t="str">
        <f t="shared" si="58"/>
        <v>Less than 100 Claims - lower validity</v>
      </c>
      <c r="G1273" s="111" t="str">
        <f t="shared" si="59"/>
        <v>More than 100 Claims  - higher validity</v>
      </c>
      <c r="H1273" s="28" t="s">
        <v>4866</v>
      </c>
      <c r="I1273" s="28">
        <v>37211</v>
      </c>
      <c r="J1273" s="28" t="s">
        <v>131</v>
      </c>
      <c r="K1273" s="28" t="s">
        <v>46</v>
      </c>
      <c r="L1273" s="28">
        <v>3</v>
      </c>
      <c r="M1273" s="31">
        <v>358</v>
      </c>
      <c r="N1273" s="32">
        <v>0.4</v>
      </c>
      <c r="O1273" s="32">
        <v>0.2</v>
      </c>
      <c r="P1273" s="47">
        <v>2.42</v>
      </c>
      <c r="Q1273" s="33">
        <v>162.38</v>
      </c>
      <c r="R1273" s="31">
        <v>15</v>
      </c>
      <c r="S1273" s="32">
        <v>0.3</v>
      </c>
      <c r="T1273" s="32">
        <v>0.1</v>
      </c>
      <c r="U1273" s="47">
        <v>2.17</v>
      </c>
      <c r="V1273" s="34">
        <v>12633</v>
      </c>
      <c r="W1273" s="32">
        <v>0.6</v>
      </c>
      <c r="X1273" s="32">
        <v>0.3</v>
      </c>
      <c r="Y1273" s="44">
        <v>2.31</v>
      </c>
      <c r="Z1273" s="13"/>
    </row>
    <row r="1274" spans="1:26" ht="29.1" customHeight="1" x14ac:dyDescent="0.35">
      <c r="A1274" s="29" t="s">
        <v>4867</v>
      </c>
      <c r="B1274" s="28" t="s">
        <v>4705</v>
      </c>
      <c r="C1274" s="28" t="s">
        <v>4696</v>
      </c>
      <c r="D1274" s="30" t="s">
        <v>4868</v>
      </c>
      <c r="E1274" s="111" t="str">
        <f t="shared" si="57"/>
        <v>Less than 100 Claims - lower validity</v>
      </c>
      <c r="F1274" s="111" t="str">
        <f t="shared" si="58"/>
        <v>Less than 100 Claims - lower validity</v>
      </c>
      <c r="G1274" s="111" t="str">
        <f t="shared" si="59"/>
        <v>Less than 100 Claims - lower validity</v>
      </c>
      <c r="H1274" s="28" t="s">
        <v>4869</v>
      </c>
      <c r="I1274" s="28">
        <v>37203</v>
      </c>
      <c r="J1274" s="28" t="s">
        <v>396</v>
      </c>
      <c r="K1274" s="28" t="s">
        <v>46</v>
      </c>
      <c r="L1274" s="28" t="s">
        <v>140</v>
      </c>
      <c r="M1274" s="31">
        <v>30</v>
      </c>
      <c r="N1274" s="32">
        <v>0.4</v>
      </c>
      <c r="O1274" s="32">
        <v>0.2</v>
      </c>
      <c r="P1274" s="47">
        <v>2.0099999999999998</v>
      </c>
      <c r="Q1274" s="33">
        <v>139.22999999999999</v>
      </c>
      <c r="R1274" s="31" t="s">
        <v>8</v>
      </c>
      <c r="S1274" s="31" t="s">
        <v>8</v>
      </c>
      <c r="T1274" s="31" t="s">
        <v>8</v>
      </c>
      <c r="U1274" s="47"/>
      <c r="V1274" s="34" t="s">
        <v>8</v>
      </c>
      <c r="W1274" s="31" t="s">
        <v>8</v>
      </c>
      <c r="X1274" s="31" t="s">
        <v>8</v>
      </c>
      <c r="Y1274" s="44"/>
      <c r="Z1274" s="13"/>
    </row>
    <row r="1275" spans="1:26" ht="29.1" customHeight="1" x14ac:dyDescent="0.35">
      <c r="A1275" s="29" t="s">
        <v>4870</v>
      </c>
      <c r="B1275" s="28" t="s">
        <v>4873</v>
      </c>
      <c r="C1275" s="28" t="s">
        <v>4696</v>
      </c>
      <c r="D1275" s="30" t="s">
        <v>4871</v>
      </c>
      <c r="E1275" s="111" t="str">
        <f t="shared" si="57"/>
        <v>Less than 100 Claims - lower validity</v>
      </c>
      <c r="F1275" s="111" t="str">
        <f t="shared" si="58"/>
        <v>Less than 100 Claims - lower validity</v>
      </c>
      <c r="G1275" s="111" t="str">
        <f t="shared" si="59"/>
        <v>More than 100 Claims  - higher validity</v>
      </c>
      <c r="H1275" s="35" t="s">
        <v>4872</v>
      </c>
      <c r="I1275" s="28">
        <v>37167</v>
      </c>
      <c r="J1275" s="28" t="s">
        <v>131</v>
      </c>
      <c r="K1275" s="28" t="s">
        <v>46</v>
      </c>
      <c r="L1275" s="28">
        <v>3</v>
      </c>
      <c r="M1275" s="31">
        <v>249</v>
      </c>
      <c r="N1275" s="32">
        <v>0.3</v>
      </c>
      <c r="O1275" s="32">
        <v>0.1</v>
      </c>
      <c r="P1275" s="47">
        <v>3.04</v>
      </c>
      <c r="Q1275" s="33">
        <v>209.56</v>
      </c>
      <c r="R1275" s="31" t="s">
        <v>8</v>
      </c>
      <c r="S1275" s="31" t="s">
        <v>8</v>
      </c>
      <c r="T1275" s="31" t="s">
        <v>8</v>
      </c>
      <c r="U1275" s="47"/>
      <c r="V1275" s="34" t="s">
        <v>8</v>
      </c>
      <c r="W1275" s="31" t="s">
        <v>8</v>
      </c>
      <c r="X1275" s="31" t="s">
        <v>8</v>
      </c>
      <c r="Y1275" s="44"/>
      <c r="Z1275" s="13"/>
    </row>
    <row r="1276" spans="1:26" ht="29.1" customHeight="1" x14ac:dyDescent="0.35">
      <c r="A1276" s="29" t="s">
        <v>4874</v>
      </c>
      <c r="B1276" s="28" t="s">
        <v>4877</v>
      </c>
      <c r="C1276" s="28" t="s">
        <v>4696</v>
      </c>
      <c r="D1276" s="30" t="s">
        <v>4875</v>
      </c>
      <c r="E1276" s="111" t="str">
        <f t="shared" si="57"/>
        <v>Less than 100 Claims - lower validity</v>
      </c>
      <c r="F1276" s="111" t="str">
        <f t="shared" si="58"/>
        <v>Less than 100 Claims - lower validity</v>
      </c>
      <c r="G1276" s="111" t="str">
        <f t="shared" si="59"/>
        <v>Less than 100 Claims - lower validity</v>
      </c>
      <c r="H1276" s="28" t="s">
        <v>4876</v>
      </c>
      <c r="I1276" s="28">
        <v>38133</v>
      </c>
      <c r="J1276" s="35" t="s">
        <v>496</v>
      </c>
      <c r="K1276" s="28" t="s">
        <v>46</v>
      </c>
      <c r="L1276" s="28">
        <v>2</v>
      </c>
      <c r="M1276" s="31">
        <v>32</v>
      </c>
      <c r="N1276" s="32">
        <v>0</v>
      </c>
      <c r="O1276" s="32">
        <v>0</v>
      </c>
      <c r="P1276" s="47">
        <v>2.72</v>
      </c>
      <c r="Q1276" s="33">
        <v>184.97</v>
      </c>
      <c r="R1276" s="31" t="s">
        <v>8</v>
      </c>
      <c r="S1276" s="31" t="s">
        <v>8</v>
      </c>
      <c r="T1276" s="31" t="s">
        <v>8</v>
      </c>
      <c r="U1276" s="47"/>
      <c r="V1276" s="34" t="s">
        <v>8</v>
      </c>
      <c r="W1276" s="31" t="s">
        <v>8</v>
      </c>
      <c r="X1276" s="31" t="s">
        <v>8</v>
      </c>
      <c r="Y1276" s="44"/>
      <c r="Z1276" s="13"/>
    </row>
    <row r="1277" spans="1:26" ht="29.1" customHeight="1" x14ac:dyDescent="0.35">
      <c r="A1277" s="29" t="s">
        <v>4878</v>
      </c>
      <c r="B1277" s="28" t="s">
        <v>4478</v>
      </c>
      <c r="C1277" s="28" t="s">
        <v>4696</v>
      </c>
      <c r="D1277" s="30" t="s">
        <v>4879</v>
      </c>
      <c r="E1277" s="111" t="str">
        <f t="shared" si="57"/>
        <v>Less than 100 Claims - lower validity</v>
      </c>
      <c r="F1277" s="111" t="str">
        <f t="shared" si="58"/>
        <v>Less than 100 Claims - lower validity</v>
      </c>
      <c r="G1277" s="111" t="str">
        <f t="shared" si="59"/>
        <v>More than 100 Claims  - higher validity</v>
      </c>
      <c r="H1277" s="35" t="s">
        <v>4880</v>
      </c>
      <c r="I1277" s="28">
        <v>37091</v>
      </c>
      <c r="J1277" s="35" t="s">
        <v>4713</v>
      </c>
      <c r="K1277" s="28" t="s">
        <v>236</v>
      </c>
      <c r="L1277" s="28">
        <v>4</v>
      </c>
      <c r="M1277" s="31">
        <v>519</v>
      </c>
      <c r="N1277" s="32">
        <v>0.3</v>
      </c>
      <c r="O1277" s="32">
        <v>0.2</v>
      </c>
      <c r="P1277" s="47">
        <v>1.36</v>
      </c>
      <c r="Q1277" s="33">
        <v>179.59</v>
      </c>
      <c r="R1277" s="31" t="s">
        <v>8</v>
      </c>
      <c r="S1277" s="31" t="s">
        <v>8</v>
      </c>
      <c r="T1277" s="31" t="s">
        <v>8</v>
      </c>
      <c r="U1277" s="47"/>
      <c r="V1277" s="34" t="s">
        <v>8</v>
      </c>
      <c r="W1277" s="31" t="s">
        <v>8</v>
      </c>
      <c r="X1277" s="31" t="s">
        <v>8</v>
      </c>
      <c r="Y1277" s="44"/>
      <c r="Z1277" s="13"/>
    </row>
    <row r="1278" spans="1:26" ht="43.15" customHeight="1" x14ac:dyDescent="0.35">
      <c r="A1278" s="29" t="s">
        <v>4881</v>
      </c>
      <c r="B1278" s="28" t="s">
        <v>4884</v>
      </c>
      <c r="C1278" s="28" t="s">
        <v>4885</v>
      </c>
      <c r="D1278" s="30" t="s">
        <v>4882</v>
      </c>
      <c r="E1278" s="111" t="str">
        <f t="shared" si="57"/>
        <v>Less than 100 Claims - lower validity</v>
      </c>
      <c r="F1278" s="111" t="str">
        <f t="shared" si="58"/>
        <v>Less than 100 Claims - lower validity</v>
      </c>
      <c r="G1278" s="111" t="str">
        <f t="shared" si="59"/>
        <v>Less than 100 Claims - lower validity</v>
      </c>
      <c r="H1278" s="28" t="s">
        <v>4883</v>
      </c>
      <c r="I1278" s="28">
        <v>79902</v>
      </c>
      <c r="J1278" s="35" t="s">
        <v>496</v>
      </c>
      <c r="K1278" s="28" t="s">
        <v>46</v>
      </c>
      <c r="L1278" s="28">
        <v>1</v>
      </c>
      <c r="M1278" s="31">
        <v>47</v>
      </c>
      <c r="N1278" s="32">
        <v>0.1</v>
      </c>
      <c r="O1278" s="32">
        <v>0</v>
      </c>
      <c r="P1278" s="47">
        <v>10.59</v>
      </c>
      <c r="Q1278" s="33">
        <v>684.97</v>
      </c>
      <c r="R1278" s="31" t="s">
        <v>8</v>
      </c>
      <c r="S1278" s="31" t="s">
        <v>8</v>
      </c>
      <c r="T1278" s="31" t="s">
        <v>8</v>
      </c>
      <c r="U1278" s="47"/>
      <c r="V1278" s="34" t="s">
        <v>8</v>
      </c>
      <c r="W1278" s="31" t="s">
        <v>8</v>
      </c>
      <c r="X1278" s="31" t="s">
        <v>8</v>
      </c>
      <c r="Y1278" s="44"/>
      <c r="Z1278" s="13"/>
    </row>
    <row r="1279" spans="1:26" ht="29.1" customHeight="1" x14ac:dyDescent="0.35">
      <c r="A1279" s="29" t="s">
        <v>4886</v>
      </c>
      <c r="B1279" s="28" t="s">
        <v>4889</v>
      </c>
      <c r="C1279" s="28" t="s">
        <v>4885</v>
      </c>
      <c r="D1279" s="30" t="s">
        <v>4887</v>
      </c>
      <c r="E1279" s="111" t="str">
        <f t="shared" si="57"/>
        <v>Less than 100 Claims - lower validity</v>
      </c>
      <c r="F1279" s="111" t="str">
        <f t="shared" si="58"/>
        <v>Less than 100 Claims - lower validity</v>
      </c>
      <c r="G1279" s="111" t="str">
        <f t="shared" si="59"/>
        <v>Less than 100 Claims - lower validity</v>
      </c>
      <c r="H1279" s="35" t="s">
        <v>4888</v>
      </c>
      <c r="I1279" s="28">
        <v>78028</v>
      </c>
      <c r="J1279" s="28" t="s">
        <v>79</v>
      </c>
      <c r="K1279" s="28" t="s">
        <v>46</v>
      </c>
      <c r="L1279" s="28">
        <v>4</v>
      </c>
      <c r="M1279" s="31">
        <v>65</v>
      </c>
      <c r="N1279" s="32">
        <v>0.1</v>
      </c>
      <c r="O1279" s="32">
        <v>0</v>
      </c>
      <c r="P1279" s="47">
        <v>4.3499999999999996</v>
      </c>
      <c r="Q1279" s="33">
        <v>315.55</v>
      </c>
      <c r="R1279" s="31" t="s">
        <v>8</v>
      </c>
      <c r="S1279" s="31" t="s">
        <v>8</v>
      </c>
      <c r="T1279" s="31" t="s">
        <v>8</v>
      </c>
      <c r="U1279" s="47"/>
      <c r="V1279" s="34" t="s">
        <v>8</v>
      </c>
      <c r="W1279" s="31" t="s">
        <v>8</v>
      </c>
      <c r="X1279" s="31" t="s">
        <v>8</v>
      </c>
      <c r="Y1279" s="44"/>
      <c r="Z1279" s="13"/>
    </row>
    <row r="1280" spans="1:26" ht="29.1" customHeight="1" x14ac:dyDescent="0.35">
      <c r="A1280" s="29" t="s">
        <v>4890</v>
      </c>
      <c r="B1280" s="28" t="s">
        <v>4893</v>
      </c>
      <c r="C1280" s="28" t="s">
        <v>4885</v>
      </c>
      <c r="D1280" s="30" t="s">
        <v>4891</v>
      </c>
      <c r="E1280" s="111" t="str">
        <f t="shared" si="57"/>
        <v>Less than 100 Claims - lower validity</v>
      </c>
      <c r="F1280" s="111" t="str">
        <f t="shared" si="58"/>
        <v>Less than 100 Claims - lower validity</v>
      </c>
      <c r="G1280" s="111" t="str">
        <f t="shared" si="59"/>
        <v>Less than 100 Claims - lower validity</v>
      </c>
      <c r="H1280" s="28" t="s">
        <v>4892</v>
      </c>
      <c r="I1280" s="28">
        <v>76301</v>
      </c>
      <c r="J1280" s="28" t="s">
        <v>79</v>
      </c>
      <c r="K1280" s="28" t="s">
        <v>46</v>
      </c>
      <c r="L1280" s="28">
        <v>3</v>
      </c>
      <c r="M1280" s="31">
        <v>95</v>
      </c>
      <c r="N1280" s="32">
        <v>0.1</v>
      </c>
      <c r="O1280" s="32">
        <v>0</v>
      </c>
      <c r="P1280" s="47">
        <v>3.01</v>
      </c>
      <c r="Q1280" s="33">
        <v>225.23</v>
      </c>
      <c r="R1280" s="31" t="s">
        <v>8</v>
      </c>
      <c r="S1280" s="31" t="s">
        <v>8</v>
      </c>
      <c r="T1280" s="31" t="s">
        <v>8</v>
      </c>
      <c r="U1280" s="47"/>
      <c r="V1280" s="34" t="s">
        <v>8</v>
      </c>
      <c r="W1280" s="31" t="s">
        <v>8</v>
      </c>
      <c r="X1280" s="31" t="s">
        <v>8</v>
      </c>
      <c r="Y1280" s="44"/>
      <c r="Z1280" s="13"/>
    </row>
    <row r="1281" spans="1:26" ht="29.1" customHeight="1" x14ac:dyDescent="0.35">
      <c r="A1281" s="29" t="s">
        <v>4894</v>
      </c>
      <c r="B1281" s="28" t="s">
        <v>4197</v>
      </c>
      <c r="C1281" s="28" t="s">
        <v>4885</v>
      </c>
      <c r="D1281" s="30" t="s">
        <v>4895</v>
      </c>
      <c r="E1281" s="111" t="str">
        <f t="shared" si="57"/>
        <v>Less than 100 Claims - lower validity</v>
      </c>
      <c r="F1281" s="111" t="str">
        <f t="shared" si="58"/>
        <v>Less than 100 Claims - lower validity</v>
      </c>
      <c r="G1281" s="111" t="str">
        <f t="shared" si="59"/>
        <v>More than 100 Claims  - higher validity</v>
      </c>
      <c r="H1281" s="28" t="s">
        <v>4896</v>
      </c>
      <c r="I1281" s="28">
        <v>77802</v>
      </c>
      <c r="J1281" s="35" t="s">
        <v>51</v>
      </c>
      <c r="K1281" s="28" t="s">
        <v>46</v>
      </c>
      <c r="L1281" s="28">
        <v>4</v>
      </c>
      <c r="M1281" s="31">
        <v>167</v>
      </c>
      <c r="N1281" s="32">
        <v>0.3</v>
      </c>
      <c r="O1281" s="32">
        <v>0.1</v>
      </c>
      <c r="P1281" s="47">
        <v>2.19</v>
      </c>
      <c r="Q1281" s="33">
        <v>121.14</v>
      </c>
      <c r="R1281" s="31">
        <v>15</v>
      </c>
      <c r="S1281" s="32">
        <v>0.3</v>
      </c>
      <c r="T1281" s="32">
        <v>0.2</v>
      </c>
      <c r="U1281" s="47">
        <v>1.8</v>
      </c>
      <c r="V1281" s="34">
        <v>11372</v>
      </c>
      <c r="W1281" s="32">
        <v>0.6</v>
      </c>
      <c r="X1281" s="32">
        <v>0.3</v>
      </c>
      <c r="Y1281" s="44">
        <v>1.97</v>
      </c>
      <c r="Z1281" s="13"/>
    </row>
    <row r="1282" spans="1:26" ht="29.1" customHeight="1" x14ac:dyDescent="0.35">
      <c r="A1282" s="29" t="s">
        <v>4897</v>
      </c>
      <c r="B1282" s="28" t="s">
        <v>4900</v>
      </c>
      <c r="C1282" s="28" t="s">
        <v>4885</v>
      </c>
      <c r="D1282" s="30" t="s">
        <v>4898</v>
      </c>
      <c r="E1282" s="111" t="str">
        <f t="shared" si="57"/>
        <v>Less than 100 Claims - lower validity</v>
      </c>
      <c r="F1282" s="111" t="str">
        <f t="shared" si="58"/>
        <v>Less than 100 Claims - lower validity</v>
      </c>
      <c r="G1282" s="111" t="str">
        <f t="shared" si="59"/>
        <v>More than 100 Claims  - higher validity</v>
      </c>
      <c r="H1282" s="35" t="s">
        <v>4899</v>
      </c>
      <c r="I1282" s="28">
        <v>75235</v>
      </c>
      <c r="J1282" s="28" t="s">
        <v>79</v>
      </c>
      <c r="K1282" s="28" t="s">
        <v>46</v>
      </c>
      <c r="L1282" s="28">
        <v>1</v>
      </c>
      <c r="M1282" s="31">
        <v>108</v>
      </c>
      <c r="N1282" s="32">
        <v>0.3</v>
      </c>
      <c r="O1282" s="32">
        <v>0</v>
      </c>
      <c r="P1282" s="47">
        <v>10.71</v>
      </c>
      <c r="Q1282" s="33">
        <v>776.11</v>
      </c>
      <c r="R1282" s="31" t="s">
        <v>8</v>
      </c>
      <c r="S1282" s="31" t="s">
        <v>8</v>
      </c>
      <c r="T1282" s="31" t="s">
        <v>8</v>
      </c>
      <c r="U1282" s="47"/>
      <c r="V1282" s="34" t="s">
        <v>8</v>
      </c>
      <c r="W1282" s="31" t="s">
        <v>8</v>
      </c>
      <c r="X1282" s="31" t="s">
        <v>8</v>
      </c>
      <c r="Y1282" s="44"/>
      <c r="Z1282" s="13"/>
    </row>
    <row r="1283" spans="1:26" ht="29.1" customHeight="1" x14ac:dyDescent="0.35">
      <c r="A1283" s="29" t="s">
        <v>4901</v>
      </c>
      <c r="B1283" s="28" t="s">
        <v>4904</v>
      </c>
      <c r="C1283" s="28" t="s">
        <v>4885</v>
      </c>
      <c r="D1283" s="30" t="s">
        <v>4902</v>
      </c>
      <c r="E1283" s="111" t="str">
        <f t="shared" si="57"/>
        <v>Less than 100 Claims - lower validity</v>
      </c>
      <c r="F1283" s="111" t="str">
        <f t="shared" si="58"/>
        <v>Less than 100 Claims - lower validity</v>
      </c>
      <c r="G1283" s="111" t="str">
        <f t="shared" si="59"/>
        <v>More than 100 Claims  - higher validity</v>
      </c>
      <c r="H1283" s="35" t="s">
        <v>4903</v>
      </c>
      <c r="I1283" s="28">
        <v>77555</v>
      </c>
      <c r="J1283" s="35" t="s">
        <v>4905</v>
      </c>
      <c r="K1283" s="28" t="s">
        <v>46</v>
      </c>
      <c r="L1283" s="28">
        <v>2</v>
      </c>
      <c r="M1283" s="31">
        <v>1111</v>
      </c>
      <c r="N1283" s="32">
        <v>0.9</v>
      </c>
      <c r="O1283" s="32">
        <v>0.3</v>
      </c>
      <c r="P1283" s="47">
        <v>2.62</v>
      </c>
      <c r="Q1283" s="33">
        <v>184.66</v>
      </c>
      <c r="R1283" s="31">
        <v>57</v>
      </c>
      <c r="S1283" s="32">
        <v>1</v>
      </c>
      <c r="T1283" s="32">
        <v>0.9</v>
      </c>
      <c r="U1283" s="47">
        <v>1.1000000000000001</v>
      </c>
      <c r="V1283" s="34">
        <v>11712</v>
      </c>
      <c r="W1283" s="32">
        <v>1.9</v>
      </c>
      <c r="X1283" s="32">
        <v>1.2</v>
      </c>
      <c r="Y1283" s="44">
        <v>1.52</v>
      </c>
      <c r="Z1283" s="13"/>
    </row>
    <row r="1284" spans="1:26" ht="29.1" customHeight="1" x14ac:dyDescent="0.35">
      <c r="A1284" s="29" t="s">
        <v>4906</v>
      </c>
      <c r="B1284" s="28" t="s">
        <v>4900</v>
      </c>
      <c r="C1284" s="28" t="s">
        <v>4885</v>
      </c>
      <c r="D1284" s="30" t="s">
        <v>4907</v>
      </c>
      <c r="E1284" s="111" t="str">
        <f t="shared" si="57"/>
        <v>Less than 100 Claims - lower validity</v>
      </c>
      <c r="F1284" s="111" t="str">
        <f t="shared" si="58"/>
        <v>Less than 100 Claims - lower validity</v>
      </c>
      <c r="G1284" s="111" t="str">
        <f t="shared" si="59"/>
        <v>More than 100 Claims  - higher validity</v>
      </c>
      <c r="H1284" s="28" t="s">
        <v>4908</v>
      </c>
      <c r="I1284" s="28">
        <v>75246</v>
      </c>
      <c r="J1284" s="35" t="s">
        <v>4909</v>
      </c>
      <c r="K1284" s="28" t="s">
        <v>46</v>
      </c>
      <c r="L1284" s="28">
        <v>3</v>
      </c>
      <c r="M1284" s="31">
        <v>543</v>
      </c>
      <c r="N1284" s="32">
        <v>1</v>
      </c>
      <c r="O1284" s="32">
        <v>0.2</v>
      </c>
      <c r="P1284" s="47">
        <v>4.05</v>
      </c>
      <c r="Q1284" s="33">
        <v>290.24</v>
      </c>
      <c r="R1284" s="31">
        <v>76</v>
      </c>
      <c r="S1284" s="32">
        <v>3</v>
      </c>
      <c r="T1284" s="32">
        <v>1.3</v>
      </c>
      <c r="U1284" s="47">
        <v>2.2599999999999998</v>
      </c>
      <c r="V1284" s="34">
        <v>16453</v>
      </c>
      <c r="W1284" s="32">
        <v>4</v>
      </c>
      <c r="X1284" s="32">
        <v>1.6</v>
      </c>
      <c r="Y1284" s="44">
        <v>2.54</v>
      </c>
      <c r="Z1284" s="13"/>
    </row>
    <row r="1285" spans="1:26" ht="29.1" customHeight="1" x14ac:dyDescent="0.35">
      <c r="A1285" s="29" t="s">
        <v>4910</v>
      </c>
      <c r="B1285" s="28" t="s">
        <v>4913</v>
      </c>
      <c r="C1285" s="28" t="s">
        <v>4885</v>
      </c>
      <c r="D1285" s="30" t="s">
        <v>4911</v>
      </c>
      <c r="E1285" s="111" t="str">
        <f t="shared" si="57"/>
        <v>Less than 100 Claims - lower validity</v>
      </c>
      <c r="F1285" s="111" t="str">
        <f t="shared" si="58"/>
        <v>Less than 100 Claims - lower validity</v>
      </c>
      <c r="G1285" s="111" t="str">
        <f t="shared" si="59"/>
        <v>More than 100 Claims  - higher validity</v>
      </c>
      <c r="H1285" s="28" t="s">
        <v>4912</v>
      </c>
      <c r="I1285" s="28">
        <v>77901</v>
      </c>
      <c r="J1285" s="28" t="s">
        <v>79</v>
      </c>
      <c r="K1285" s="28" t="s">
        <v>46</v>
      </c>
      <c r="L1285" s="28">
        <v>4</v>
      </c>
      <c r="M1285" s="31">
        <v>234</v>
      </c>
      <c r="N1285" s="32">
        <v>0.2</v>
      </c>
      <c r="O1285" s="32">
        <v>0.1</v>
      </c>
      <c r="P1285" s="47">
        <v>3.29</v>
      </c>
      <c r="Q1285" s="33">
        <v>205.84</v>
      </c>
      <c r="R1285" s="31">
        <v>24</v>
      </c>
      <c r="S1285" s="32">
        <v>0.2</v>
      </c>
      <c r="T1285" s="32">
        <v>0.2</v>
      </c>
      <c r="U1285" s="47">
        <v>1.36</v>
      </c>
      <c r="V1285" s="34">
        <v>7607</v>
      </c>
      <c r="W1285" s="32">
        <v>0.4</v>
      </c>
      <c r="X1285" s="32">
        <v>0.2</v>
      </c>
      <c r="Y1285" s="44">
        <v>1.94</v>
      </c>
      <c r="Z1285" s="13"/>
    </row>
    <row r="1286" spans="1:26" ht="29.1" customHeight="1" x14ac:dyDescent="0.35">
      <c r="A1286" s="29" t="s">
        <v>4914</v>
      </c>
      <c r="B1286" s="28" t="s">
        <v>4884</v>
      </c>
      <c r="C1286" s="28" t="s">
        <v>4885</v>
      </c>
      <c r="D1286" s="30" t="s">
        <v>4915</v>
      </c>
      <c r="E1286" s="111" t="str">
        <f t="shared" ref="E1286:E1349" si="60">IF(OR(M1286&lt;100,M1286="",R1286&lt;100,R1286=""),"Less than 100 Claims - lower validity", "More than 100 Claims  - higher validity")</f>
        <v>Less than 100 Claims - lower validity</v>
      </c>
      <c r="F1286" s="111" t="str">
        <f t="shared" ref="F1286:F1349" si="61">IF(OR(R1286&lt;100,R1286=""),"Less than 100 Claims - lower validity", "More than 100 Claims  - higher validity")</f>
        <v>Less than 100 Claims - lower validity</v>
      </c>
      <c r="G1286" s="111" t="str">
        <f t="shared" ref="G1286:G1349" si="62">IF(OR(M1286&lt;100,M1286=""),"Less than 100 Claims - lower validity", "More than 100 Claims  - higher validity")</f>
        <v>Less than 100 Claims - lower validity</v>
      </c>
      <c r="H1286" s="28" t="s">
        <v>4916</v>
      </c>
      <c r="I1286" s="28">
        <v>79905</v>
      </c>
      <c r="J1286" s="28" t="s">
        <v>79</v>
      </c>
      <c r="K1286" s="28" t="s">
        <v>46</v>
      </c>
      <c r="L1286" s="28">
        <v>2</v>
      </c>
      <c r="M1286" s="31">
        <v>26</v>
      </c>
      <c r="N1286" s="32">
        <v>0</v>
      </c>
      <c r="O1286" s="32">
        <v>0</v>
      </c>
      <c r="P1286" s="47">
        <v>3.98</v>
      </c>
      <c r="Q1286" s="33">
        <v>243.35</v>
      </c>
      <c r="R1286" s="31" t="s">
        <v>8</v>
      </c>
      <c r="S1286" s="31" t="s">
        <v>8</v>
      </c>
      <c r="T1286" s="31" t="s">
        <v>8</v>
      </c>
      <c r="U1286" s="47"/>
      <c r="V1286" s="34" t="s">
        <v>8</v>
      </c>
      <c r="W1286" s="31" t="s">
        <v>8</v>
      </c>
      <c r="X1286" s="31" t="s">
        <v>8</v>
      </c>
      <c r="Y1286" s="44"/>
      <c r="Z1286" s="13"/>
    </row>
    <row r="1287" spans="1:26" ht="43.15" customHeight="1" x14ac:dyDescent="0.35">
      <c r="A1287" s="29" t="s">
        <v>4917</v>
      </c>
      <c r="B1287" s="28" t="s">
        <v>2839</v>
      </c>
      <c r="C1287" s="28" t="s">
        <v>4885</v>
      </c>
      <c r="D1287" s="30" t="s">
        <v>4918</v>
      </c>
      <c r="E1287" s="111" t="str">
        <f t="shared" si="60"/>
        <v>Less than 100 Claims - lower validity</v>
      </c>
      <c r="F1287" s="111" t="str">
        <f t="shared" si="61"/>
        <v>Less than 100 Claims - lower validity</v>
      </c>
      <c r="G1287" s="111" t="str">
        <f t="shared" si="62"/>
        <v>More than 100 Claims  - higher validity</v>
      </c>
      <c r="H1287" s="28" t="s">
        <v>4919</v>
      </c>
      <c r="I1287" s="28">
        <v>75670</v>
      </c>
      <c r="J1287" s="28" t="s">
        <v>1952</v>
      </c>
      <c r="K1287" s="28" t="s">
        <v>46</v>
      </c>
      <c r="L1287" s="28">
        <v>4</v>
      </c>
      <c r="M1287" s="31">
        <v>141</v>
      </c>
      <c r="N1287" s="32">
        <v>0.3</v>
      </c>
      <c r="O1287" s="32">
        <v>0.1</v>
      </c>
      <c r="P1287" s="47">
        <v>5.72</v>
      </c>
      <c r="Q1287" s="33">
        <v>371.23</v>
      </c>
      <c r="R1287" s="31" t="s">
        <v>8</v>
      </c>
      <c r="S1287" s="31" t="s">
        <v>8</v>
      </c>
      <c r="T1287" s="31" t="s">
        <v>8</v>
      </c>
      <c r="U1287" s="47"/>
      <c r="V1287" s="34" t="s">
        <v>8</v>
      </c>
      <c r="W1287" s="31" t="s">
        <v>8</v>
      </c>
      <c r="X1287" s="31" t="s">
        <v>8</v>
      </c>
      <c r="Y1287" s="44"/>
      <c r="Z1287" s="13"/>
    </row>
    <row r="1288" spans="1:26" ht="29.1" customHeight="1" x14ac:dyDescent="0.35">
      <c r="A1288" s="29" t="s">
        <v>4920</v>
      </c>
      <c r="B1288" s="28" t="s">
        <v>4923</v>
      </c>
      <c r="C1288" s="28" t="s">
        <v>4885</v>
      </c>
      <c r="D1288" s="30" t="s">
        <v>4921</v>
      </c>
      <c r="E1288" s="111" t="str">
        <f t="shared" si="60"/>
        <v>More than 100 Claims  - higher validity</v>
      </c>
      <c r="F1288" s="111" t="str">
        <f t="shared" si="61"/>
        <v>More than 100 Claims  - higher validity</v>
      </c>
      <c r="G1288" s="111" t="str">
        <f t="shared" si="62"/>
        <v>More than 100 Claims  - higher validity</v>
      </c>
      <c r="H1288" s="28" t="s">
        <v>4922</v>
      </c>
      <c r="I1288" s="28">
        <v>77702</v>
      </c>
      <c r="J1288" s="28" t="s">
        <v>1952</v>
      </c>
      <c r="K1288" s="28" t="s">
        <v>46</v>
      </c>
      <c r="L1288" s="28">
        <v>2</v>
      </c>
      <c r="M1288" s="31">
        <v>1602</v>
      </c>
      <c r="N1288" s="32">
        <v>2.1</v>
      </c>
      <c r="O1288" s="32">
        <v>0.8</v>
      </c>
      <c r="P1288" s="47">
        <v>2.81</v>
      </c>
      <c r="Q1288" s="33">
        <v>198.79</v>
      </c>
      <c r="R1288" s="31">
        <v>111</v>
      </c>
      <c r="S1288" s="32">
        <v>1.9</v>
      </c>
      <c r="T1288" s="32">
        <v>0.8</v>
      </c>
      <c r="U1288" s="47">
        <v>2.37</v>
      </c>
      <c r="V1288" s="34">
        <v>14885</v>
      </c>
      <c r="W1288" s="32">
        <v>4.0999999999999996</v>
      </c>
      <c r="X1288" s="32">
        <v>1.6</v>
      </c>
      <c r="Y1288" s="44">
        <v>2.58</v>
      </c>
      <c r="Z1288" s="13"/>
    </row>
    <row r="1289" spans="1:26" ht="29.1" customHeight="1" x14ac:dyDescent="0.35">
      <c r="A1289" s="29" t="s">
        <v>4924</v>
      </c>
      <c r="B1289" s="28" t="s">
        <v>4926</v>
      </c>
      <c r="C1289" s="28" t="s">
        <v>4885</v>
      </c>
      <c r="D1289" s="30" t="s">
        <v>990</v>
      </c>
      <c r="E1289" s="111" t="str">
        <f t="shared" si="60"/>
        <v>Less than 100 Claims - lower validity</v>
      </c>
      <c r="F1289" s="111" t="str">
        <f t="shared" si="61"/>
        <v>Less than 100 Claims - lower validity</v>
      </c>
      <c r="G1289" s="111" t="str">
        <f t="shared" si="62"/>
        <v>More than 100 Claims  - higher validity</v>
      </c>
      <c r="H1289" s="35" t="s">
        <v>4925</v>
      </c>
      <c r="I1289" s="28">
        <v>77002</v>
      </c>
      <c r="J1289" s="28" t="s">
        <v>341</v>
      </c>
      <c r="K1289" s="28" t="s">
        <v>46</v>
      </c>
      <c r="L1289" s="28">
        <v>2</v>
      </c>
      <c r="M1289" s="31">
        <v>195</v>
      </c>
      <c r="N1289" s="32">
        <v>0.3</v>
      </c>
      <c r="O1289" s="32">
        <v>0.1</v>
      </c>
      <c r="P1289" s="47">
        <v>2.92</v>
      </c>
      <c r="Q1289" s="33">
        <v>207.14</v>
      </c>
      <c r="R1289" s="31" t="s">
        <v>8</v>
      </c>
      <c r="S1289" s="31" t="s">
        <v>8</v>
      </c>
      <c r="T1289" s="31" t="s">
        <v>8</v>
      </c>
      <c r="U1289" s="47"/>
      <c r="V1289" s="34" t="s">
        <v>8</v>
      </c>
      <c r="W1289" s="31" t="s">
        <v>8</v>
      </c>
      <c r="X1289" s="31" t="s">
        <v>8</v>
      </c>
      <c r="Y1289" s="44"/>
      <c r="Z1289" s="13"/>
    </row>
    <row r="1290" spans="1:26" ht="43.15" customHeight="1" x14ac:dyDescent="0.35">
      <c r="A1290" s="29" t="s">
        <v>4927</v>
      </c>
      <c r="B1290" s="28" t="s">
        <v>4930</v>
      </c>
      <c r="C1290" s="28" t="s">
        <v>4885</v>
      </c>
      <c r="D1290" s="30" t="s">
        <v>4928</v>
      </c>
      <c r="E1290" s="111" t="str">
        <f t="shared" si="60"/>
        <v>Less than 100 Claims - lower validity</v>
      </c>
      <c r="F1290" s="111" t="str">
        <f t="shared" si="61"/>
        <v>Less than 100 Claims - lower validity</v>
      </c>
      <c r="G1290" s="111" t="str">
        <f t="shared" si="62"/>
        <v>More than 100 Claims  - higher validity</v>
      </c>
      <c r="H1290" s="35" t="s">
        <v>4929</v>
      </c>
      <c r="I1290" s="28">
        <v>75601</v>
      </c>
      <c r="J1290" s="28" t="s">
        <v>1952</v>
      </c>
      <c r="K1290" s="28" t="s">
        <v>46</v>
      </c>
      <c r="L1290" s="28">
        <v>3</v>
      </c>
      <c r="M1290" s="31">
        <v>309</v>
      </c>
      <c r="N1290" s="32">
        <v>0.3</v>
      </c>
      <c r="O1290" s="32">
        <v>0.1</v>
      </c>
      <c r="P1290" s="47">
        <v>2.4900000000000002</v>
      </c>
      <c r="Q1290" s="33">
        <v>164.47</v>
      </c>
      <c r="R1290" s="31">
        <v>16</v>
      </c>
      <c r="S1290" s="32">
        <v>0.3</v>
      </c>
      <c r="T1290" s="32">
        <v>0.2</v>
      </c>
      <c r="U1290" s="47">
        <v>2.0299999999999998</v>
      </c>
      <c r="V1290" s="34">
        <v>12818</v>
      </c>
      <c r="W1290" s="32">
        <v>0.6</v>
      </c>
      <c r="X1290" s="32">
        <v>0.3</v>
      </c>
      <c r="Y1290" s="44">
        <v>2.21</v>
      </c>
      <c r="Z1290" s="13"/>
    </row>
    <row r="1291" spans="1:26" ht="14.1" customHeight="1" x14ac:dyDescent="0.35">
      <c r="A1291" s="29" t="s">
        <v>4931</v>
      </c>
      <c r="B1291" s="28" t="s">
        <v>4934</v>
      </c>
      <c r="C1291" s="28" t="s">
        <v>4885</v>
      </c>
      <c r="D1291" s="36" t="s">
        <v>4932</v>
      </c>
      <c r="E1291" s="111" t="str">
        <f t="shared" si="60"/>
        <v>Less than 100 Claims - lower validity</v>
      </c>
      <c r="F1291" s="111" t="str">
        <f t="shared" si="61"/>
        <v>Less than 100 Claims - lower validity</v>
      </c>
      <c r="G1291" s="111" t="str">
        <f t="shared" si="62"/>
        <v>More than 100 Claims  - higher validity</v>
      </c>
      <c r="H1291" s="28" t="s">
        <v>4933</v>
      </c>
      <c r="I1291" s="28">
        <v>76104</v>
      </c>
      <c r="J1291" s="28" t="s">
        <v>79</v>
      </c>
      <c r="K1291" s="28" t="s">
        <v>46</v>
      </c>
      <c r="L1291" s="28">
        <v>3</v>
      </c>
      <c r="M1291" s="31">
        <v>410</v>
      </c>
      <c r="N1291" s="32">
        <v>0.3</v>
      </c>
      <c r="O1291" s="32">
        <v>0.1</v>
      </c>
      <c r="P1291" s="47">
        <v>2.78</v>
      </c>
      <c r="Q1291" s="33">
        <v>200.26</v>
      </c>
      <c r="R1291" s="31">
        <v>11</v>
      </c>
      <c r="S1291" s="32">
        <v>0.2</v>
      </c>
      <c r="T1291" s="32">
        <v>0.1</v>
      </c>
      <c r="U1291" s="47">
        <v>1.44</v>
      </c>
      <c r="V1291" s="34">
        <v>11294</v>
      </c>
      <c r="W1291" s="32">
        <v>0.5</v>
      </c>
      <c r="X1291" s="32">
        <v>0.2</v>
      </c>
      <c r="Y1291" s="44">
        <v>2.11</v>
      </c>
      <c r="Z1291" s="13"/>
    </row>
    <row r="1292" spans="1:26" ht="29.1" customHeight="1" x14ac:dyDescent="0.35">
      <c r="A1292" s="29" t="s">
        <v>4935</v>
      </c>
      <c r="B1292" s="28" t="s">
        <v>4937</v>
      </c>
      <c r="C1292" s="28" t="s">
        <v>4885</v>
      </c>
      <c r="D1292" s="30" t="s">
        <v>2674</v>
      </c>
      <c r="E1292" s="111" t="str">
        <f t="shared" si="60"/>
        <v>Less than 100 Claims - lower validity</v>
      </c>
      <c r="F1292" s="111" t="str">
        <f t="shared" si="61"/>
        <v>Less than 100 Claims - lower validity</v>
      </c>
      <c r="G1292" s="111" t="str">
        <f t="shared" si="62"/>
        <v>More than 100 Claims  - higher validity</v>
      </c>
      <c r="H1292" s="28" t="s">
        <v>4936</v>
      </c>
      <c r="I1292" s="28">
        <v>79410</v>
      </c>
      <c r="J1292" s="35" t="s">
        <v>3310</v>
      </c>
      <c r="K1292" s="28" t="s">
        <v>46</v>
      </c>
      <c r="L1292" s="28">
        <v>4</v>
      </c>
      <c r="M1292" s="31">
        <v>132</v>
      </c>
      <c r="N1292" s="32">
        <v>0.3</v>
      </c>
      <c r="O1292" s="32">
        <v>0.1</v>
      </c>
      <c r="P1292" s="47">
        <v>6.34</v>
      </c>
      <c r="Q1292" s="33">
        <v>416.61</v>
      </c>
      <c r="R1292" s="31">
        <v>11</v>
      </c>
      <c r="S1292" s="32">
        <v>0.3</v>
      </c>
      <c r="T1292" s="32">
        <v>0.1</v>
      </c>
      <c r="U1292" s="47">
        <v>2.0699999999999998</v>
      </c>
      <c r="V1292" s="34">
        <v>12107</v>
      </c>
      <c r="W1292" s="32">
        <v>0.6</v>
      </c>
      <c r="X1292" s="32">
        <v>0.2</v>
      </c>
      <c r="Y1292" s="44">
        <v>3.23</v>
      </c>
      <c r="Z1292" s="13"/>
    </row>
    <row r="1293" spans="1:26" ht="29.1" customHeight="1" x14ac:dyDescent="0.35">
      <c r="A1293" s="29" t="s">
        <v>4938</v>
      </c>
      <c r="B1293" s="28" t="s">
        <v>4941</v>
      </c>
      <c r="C1293" s="28" t="s">
        <v>4885</v>
      </c>
      <c r="D1293" s="30" t="s">
        <v>4939</v>
      </c>
      <c r="E1293" s="111" t="str">
        <f t="shared" si="60"/>
        <v>Less than 100 Claims - lower validity</v>
      </c>
      <c r="F1293" s="111" t="str">
        <f t="shared" si="61"/>
        <v>Less than 100 Claims - lower validity</v>
      </c>
      <c r="G1293" s="111" t="str">
        <f t="shared" si="62"/>
        <v>Less than 100 Claims - lower validity</v>
      </c>
      <c r="H1293" s="35" t="s">
        <v>4940</v>
      </c>
      <c r="I1293" s="28">
        <v>76712</v>
      </c>
      <c r="J1293" s="28" t="s">
        <v>396</v>
      </c>
      <c r="K1293" s="28" t="s">
        <v>46</v>
      </c>
      <c r="L1293" s="28">
        <v>2</v>
      </c>
      <c r="M1293" s="31">
        <v>73</v>
      </c>
      <c r="N1293" s="32">
        <v>0.1</v>
      </c>
      <c r="O1293" s="32">
        <v>0</v>
      </c>
      <c r="P1293" s="47">
        <v>3.43</v>
      </c>
      <c r="Q1293" s="33">
        <v>231.23</v>
      </c>
      <c r="R1293" s="31" t="s">
        <v>8</v>
      </c>
      <c r="S1293" s="31" t="s">
        <v>8</v>
      </c>
      <c r="T1293" s="31" t="s">
        <v>8</v>
      </c>
      <c r="U1293" s="47"/>
      <c r="V1293" s="34" t="s">
        <v>8</v>
      </c>
      <c r="W1293" s="31" t="s">
        <v>8</v>
      </c>
      <c r="X1293" s="31" t="s">
        <v>8</v>
      </c>
      <c r="Y1293" s="44"/>
      <c r="Z1293" s="13"/>
    </row>
    <row r="1294" spans="1:26" ht="29.1" customHeight="1" x14ac:dyDescent="0.35">
      <c r="A1294" s="29" t="s">
        <v>4942</v>
      </c>
      <c r="B1294" s="28" t="s">
        <v>4900</v>
      </c>
      <c r="C1294" s="28" t="s">
        <v>4885</v>
      </c>
      <c r="D1294" s="30" t="s">
        <v>4943</v>
      </c>
      <c r="E1294" s="111" t="str">
        <f t="shared" si="60"/>
        <v>More than 100 Claims  - higher validity</v>
      </c>
      <c r="F1294" s="111" t="str">
        <f t="shared" si="61"/>
        <v>More than 100 Claims  - higher validity</v>
      </c>
      <c r="G1294" s="111" t="str">
        <f t="shared" si="62"/>
        <v>More than 100 Claims  - higher validity</v>
      </c>
      <c r="H1294" s="35" t="s">
        <v>4944</v>
      </c>
      <c r="I1294" s="28">
        <v>75390</v>
      </c>
      <c r="J1294" s="28" t="s">
        <v>79</v>
      </c>
      <c r="K1294" s="28" t="s">
        <v>46</v>
      </c>
      <c r="L1294" s="28">
        <v>4</v>
      </c>
      <c r="M1294" s="31">
        <v>992</v>
      </c>
      <c r="N1294" s="32">
        <v>1.8</v>
      </c>
      <c r="O1294" s="32">
        <v>0.6</v>
      </c>
      <c r="P1294" s="47">
        <v>3.12</v>
      </c>
      <c r="Q1294" s="33">
        <v>220.08</v>
      </c>
      <c r="R1294" s="31">
        <v>105</v>
      </c>
      <c r="S1294" s="32">
        <v>2.6</v>
      </c>
      <c r="T1294" s="32">
        <v>1.3</v>
      </c>
      <c r="U1294" s="47">
        <v>2.0499999999999998</v>
      </c>
      <c r="V1294" s="34">
        <v>15196</v>
      </c>
      <c r="W1294" s="32">
        <v>4.4000000000000004</v>
      </c>
      <c r="X1294" s="32">
        <v>1.9</v>
      </c>
      <c r="Y1294" s="44">
        <v>2.37</v>
      </c>
      <c r="Z1294" s="13"/>
    </row>
    <row r="1295" spans="1:26" ht="29.1" customHeight="1" x14ac:dyDescent="0.35">
      <c r="A1295" s="29" t="s">
        <v>4945</v>
      </c>
      <c r="B1295" s="28" t="s">
        <v>4948</v>
      </c>
      <c r="C1295" s="28" t="s">
        <v>4885</v>
      </c>
      <c r="D1295" s="30" t="s">
        <v>4946</v>
      </c>
      <c r="E1295" s="111" t="str">
        <f t="shared" si="60"/>
        <v>Less than 100 Claims - lower validity</v>
      </c>
      <c r="F1295" s="111" t="str">
        <f t="shared" si="61"/>
        <v>Less than 100 Claims - lower validity</v>
      </c>
      <c r="G1295" s="111" t="str">
        <f t="shared" si="62"/>
        <v>More than 100 Claims  - higher validity</v>
      </c>
      <c r="H1295" s="28" t="s">
        <v>4947</v>
      </c>
      <c r="I1295" s="28">
        <v>78404</v>
      </c>
      <c r="J1295" s="28" t="s">
        <v>1952</v>
      </c>
      <c r="K1295" s="28" t="s">
        <v>46</v>
      </c>
      <c r="L1295" s="28">
        <v>3</v>
      </c>
      <c r="M1295" s="31">
        <v>272</v>
      </c>
      <c r="N1295" s="32">
        <v>0.3</v>
      </c>
      <c r="O1295" s="32">
        <v>0.1</v>
      </c>
      <c r="P1295" s="47">
        <v>3.22</v>
      </c>
      <c r="Q1295" s="33">
        <v>209.71</v>
      </c>
      <c r="R1295" s="31">
        <v>27</v>
      </c>
      <c r="S1295" s="32">
        <v>0.9</v>
      </c>
      <c r="T1295" s="32">
        <v>0.3</v>
      </c>
      <c r="U1295" s="47">
        <v>3.05</v>
      </c>
      <c r="V1295" s="34">
        <v>19387</v>
      </c>
      <c r="W1295" s="32">
        <v>1.2</v>
      </c>
      <c r="X1295" s="32">
        <v>0.4</v>
      </c>
      <c r="Y1295" s="44">
        <v>3.09</v>
      </c>
      <c r="Z1295" s="13"/>
    </row>
    <row r="1296" spans="1:26" ht="29.1" customHeight="1" x14ac:dyDescent="0.35">
      <c r="A1296" s="29" t="s">
        <v>4949</v>
      </c>
      <c r="B1296" s="28" t="s">
        <v>4900</v>
      </c>
      <c r="C1296" s="28" t="s">
        <v>4885</v>
      </c>
      <c r="D1296" s="30" t="s">
        <v>4950</v>
      </c>
      <c r="E1296" s="111" t="str">
        <f t="shared" si="60"/>
        <v>More than 100 Claims  - higher validity</v>
      </c>
      <c r="F1296" s="111" t="str">
        <f t="shared" si="61"/>
        <v>More than 100 Claims  - higher validity</v>
      </c>
      <c r="G1296" s="111" t="str">
        <f t="shared" si="62"/>
        <v>More than 100 Claims  - higher validity</v>
      </c>
      <c r="H1296" s="35" t="s">
        <v>4951</v>
      </c>
      <c r="I1296" s="28">
        <v>75203</v>
      </c>
      <c r="J1296" s="35" t="s">
        <v>4952</v>
      </c>
      <c r="K1296" s="28" t="s">
        <v>46</v>
      </c>
      <c r="L1296" s="28">
        <v>3</v>
      </c>
      <c r="M1296" s="31">
        <v>3879</v>
      </c>
      <c r="N1296" s="32">
        <v>5</v>
      </c>
      <c r="O1296" s="32">
        <v>1.4</v>
      </c>
      <c r="P1296" s="47">
        <v>3.62</v>
      </c>
      <c r="Q1296" s="33">
        <v>258.32</v>
      </c>
      <c r="R1296" s="31">
        <v>271</v>
      </c>
      <c r="S1296" s="32">
        <v>6</v>
      </c>
      <c r="T1296" s="32">
        <v>3</v>
      </c>
      <c r="U1296" s="47">
        <v>2</v>
      </c>
      <c r="V1296" s="34">
        <v>15649</v>
      </c>
      <c r="W1296" s="32">
        <v>11.1</v>
      </c>
      <c r="X1296" s="32">
        <v>4.4000000000000004</v>
      </c>
      <c r="Y1296" s="44">
        <v>2.5099999999999998</v>
      </c>
      <c r="Z1296" s="13"/>
    </row>
    <row r="1297" spans="1:26" ht="29.1" customHeight="1" x14ac:dyDescent="0.35">
      <c r="A1297" s="29" t="s">
        <v>4953</v>
      </c>
      <c r="B1297" s="28" t="s">
        <v>4956</v>
      </c>
      <c r="C1297" s="28" t="s">
        <v>4885</v>
      </c>
      <c r="D1297" s="30" t="s">
        <v>4954</v>
      </c>
      <c r="E1297" s="111" t="str">
        <f t="shared" si="60"/>
        <v>Less than 100 Claims - lower validity</v>
      </c>
      <c r="F1297" s="111" t="str">
        <f t="shared" si="61"/>
        <v>Less than 100 Claims - lower validity</v>
      </c>
      <c r="G1297" s="111" t="str">
        <f t="shared" si="62"/>
        <v>More than 100 Claims  - higher validity</v>
      </c>
      <c r="H1297" s="28" t="s">
        <v>4955</v>
      </c>
      <c r="I1297" s="28">
        <v>76508</v>
      </c>
      <c r="J1297" s="35" t="s">
        <v>4909</v>
      </c>
      <c r="K1297" s="28" t="s">
        <v>46</v>
      </c>
      <c r="L1297" s="28">
        <v>3</v>
      </c>
      <c r="M1297" s="31">
        <v>1231</v>
      </c>
      <c r="N1297" s="32">
        <v>0.8</v>
      </c>
      <c r="O1297" s="32">
        <v>0.3</v>
      </c>
      <c r="P1297" s="47">
        <v>2.46</v>
      </c>
      <c r="Q1297" s="33">
        <v>170.1</v>
      </c>
      <c r="R1297" s="31">
        <v>25</v>
      </c>
      <c r="S1297" s="32">
        <v>1</v>
      </c>
      <c r="T1297" s="32">
        <v>0.5</v>
      </c>
      <c r="U1297" s="47">
        <v>1.82</v>
      </c>
      <c r="V1297" s="34">
        <v>13401</v>
      </c>
      <c r="W1297" s="32">
        <v>1.8</v>
      </c>
      <c r="X1297" s="32">
        <v>0.9</v>
      </c>
      <c r="Y1297" s="44">
        <v>2.06</v>
      </c>
      <c r="Z1297" s="13"/>
    </row>
    <row r="1298" spans="1:26" ht="29.1" customHeight="1" x14ac:dyDescent="0.35">
      <c r="A1298" s="29" t="s">
        <v>4957</v>
      </c>
      <c r="B1298" s="28" t="s">
        <v>4960</v>
      </c>
      <c r="C1298" s="28" t="s">
        <v>4885</v>
      </c>
      <c r="D1298" s="30" t="s">
        <v>4958</v>
      </c>
      <c r="E1298" s="111" t="str">
        <f t="shared" si="60"/>
        <v>More than 100 Claims  - higher validity</v>
      </c>
      <c r="F1298" s="111" t="str">
        <f t="shared" si="61"/>
        <v>More than 100 Claims  - higher validity</v>
      </c>
      <c r="G1298" s="111" t="str">
        <f t="shared" si="62"/>
        <v>More than 100 Claims  - higher validity</v>
      </c>
      <c r="H1298" s="28" t="s">
        <v>4959</v>
      </c>
      <c r="I1298" s="28">
        <v>78705</v>
      </c>
      <c r="J1298" s="28" t="s">
        <v>396</v>
      </c>
      <c r="K1298" s="28" t="s">
        <v>46</v>
      </c>
      <c r="L1298" s="28">
        <v>3</v>
      </c>
      <c r="M1298" s="31">
        <v>1745</v>
      </c>
      <c r="N1298" s="32">
        <v>3</v>
      </c>
      <c r="O1298" s="32">
        <v>0.7</v>
      </c>
      <c r="P1298" s="47">
        <v>4.18</v>
      </c>
      <c r="Q1298" s="33">
        <v>288.57</v>
      </c>
      <c r="R1298" s="31">
        <v>183</v>
      </c>
      <c r="S1298" s="32">
        <v>8.1999999999999993</v>
      </c>
      <c r="T1298" s="32">
        <v>1.8</v>
      </c>
      <c r="U1298" s="47">
        <v>4.6100000000000003</v>
      </c>
      <c r="V1298" s="34">
        <v>27997</v>
      </c>
      <c r="W1298" s="32">
        <v>11.2</v>
      </c>
      <c r="X1298" s="32">
        <v>2.5</v>
      </c>
      <c r="Y1298" s="44">
        <v>4.49</v>
      </c>
      <c r="Z1298" s="13"/>
    </row>
    <row r="1299" spans="1:26" ht="29.1" customHeight="1" x14ac:dyDescent="0.35">
      <c r="A1299" s="29" t="s">
        <v>4961</v>
      </c>
      <c r="B1299" s="28" t="s">
        <v>4964</v>
      </c>
      <c r="C1299" s="28" t="s">
        <v>4885</v>
      </c>
      <c r="D1299" s="36" t="s">
        <v>4962</v>
      </c>
      <c r="E1299" s="111" t="str">
        <f t="shared" si="60"/>
        <v>Less than 100 Claims - lower validity</v>
      </c>
      <c r="F1299" s="111" t="str">
        <f t="shared" si="61"/>
        <v>Less than 100 Claims - lower validity</v>
      </c>
      <c r="G1299" s="111" t="str">
        <f t="shared" si="62"/>
        <v>Less than 100 Claims - lower validity</v>
      </c>
      <c r="H1299" s="28" t="s">
        <v>4963</v>
      </c>
      <c r="I1299" s="28">
        <v>78205</v>
      </c>
      <c r="J1299" s="35" t="s">
        <v>496</v>
      </c>
      <c r="K1299" s="28" t="s">
        <v>46</v>
      </c>
      <c r="L1299" s="28">
        <v>3</v>
      </c>
      <c r="M1299" s="31">
        <v>33</v>
      </c>
      <c r="N1299" s="32">
        <v>0.1</v>
      </c>
      <c r="O1299" s="32">
        <v>0</v>
      </c>
      <c r="P1299" s="47">
        <v>2.9</v>
      </c>
      <c r="Q1299" s="33">
        <v>197.98</v>
      </c>
      <c r="R1299" s="31" t="s">
        <v>8</v>
      </c>
      <c r="S1299" s="31" t="s">
        <v>8</v>
      </c>
      <c r="T1299" s="31" t="s">
        <v>8</v>
      </c>
      <c r="U1299" s="47"/>
      <c r="V1299" s="34" t="s">
        <v>8</v>
      </c>
      <c r="W1299" s="31" t="s">
        <v>8</v>
      </c>
      <c r="X1299" s="31" t="s">
        <v>8</v>
      </c>
      <c r="Y1299" s="44"/>
      <c r="Z1299" s="13"/>
    </row>
    <row r="1300" spans="1:26" ht="29.1" customHeight="1" x14ac:dyDescent="0.35">
      <c r="A1300" s="29" t="s">
        <v>4965</v>
      </c>
      <c r="B1300" s="28" t="s">
        <v>4968</v>
      </c>
      <c r="C1300" s="28" t="s">
        <v>4885</v>
      </c>
      <c r="D1300" s="30" t="s">
        <v>4966</v>
      </c>
      <c r="E1300" s="111" t="str">
        <f t="shared" si="60"/>
        <v>More than 100 Claims  - higher validity</v>
      </c>
      <c r="F1300" s="111" t="str">
        <f t="shared" si="61"/>
        <v>More than 100 Claims  - higher validity</v>
      </c>
      <c r="G1300" s="111" t="str">
        <f t="shared" si="62"/>
        <v>More than 100 Claims  - higher validity</v>
      </c>
      <c r="H1300" s="35" t="s">
        <v>4967</v>
      </c>
      <c r="I1300" s="28">
        <v>76012</v>
      </c>
      <c r="J1300" s="35" t="s">
        <v>4969</v>
      </c>
      <c r="K1300" s="28" t="s">
        <v>46</v>
      </c>
      <c r="L1300" s="28">
        <v>3</v>
      </c>
      <c r="M1300" s="31">
        <v>2622</v>
      </c>
      <c r="N1300" s="32">
        <v>3.2</v>
      </c>
      <c r="O1300" s="32">
        <v>0.9</v>
      </c>
      <c r="P1300" s="47">
        <v>3.71</v>
      </c>
      <c r="Q1300" s="33">
        <v>259.58999999999997</v>
      </c>
      <c r="R1300" s="31">
        <v>141</v>
      </c>
      <c r="S1300" s="32">
        <v>2.9</v>
      </c>
      <c r="T1300" s="32">
        <v>1.2</v>
      </c>
      <c r="U1300" s="47">
        <v>2.37</v>
      </c>
      <c r="V1300" s="34">
        <v>14749</v>
      </c>
      <c r="W1300" s="32">
        <v>6</v>
      </c>
      <c r="X1300" s="32">
        <v>2.1</v>
      </c>
      <c r="Y1300" s="44">
        <v>2.93</v>
      </c>
      <c r="Z1300" s="13"/>
    </row>
    <row r="1301" spans="1:26" ht="29.1" customHeight="1" x14ac:dyDescent="0.35">
      <c r="A1301" s="29" t="s">
        <v>4970</v>
      </c>
      <c r="B1301" s="28" t="s">
        <v>4926</v>
      </c>
      <c r="C1301" s="28" t="s">
        <v>4885</v>
      </c>
      <c r="D1301" s="30" t="s">
        <v>4971</v>
      </c>
      <c r="E1301" s="111" t="str">
        <f t="shared" si="60"/>
        <v>More than 100 Claims  - higher validity</v>
      </c>
      <c r="F1301" s="111" t="str">
        <f t="shared" si="61"/>
        <v>More than 100 Claims  - higher validity</v>
      </c>
      <c r="G1301" s="111" t="str">
        <f t="shared" si="62"/>
        <v>More than 100 Claims  - higher validity</v>
      </c>
      <c r="H1301" s="28" t="s">
        <v>4972</v>
      </c>
      <c r="I1301" s="28">
        <v>77030</v>
      </c>
      <c r="J1301" s="35" t="s">
        <v>4973</v>
      </c>
      <c r="K1301" s="28" t="s">
        <v>46</v>
      </c>
      <c r="L1301" s="28">
        <v>2</v>
      </c>
      <c r="M1301" s="31">
        <v>1272</v>
      </c>
      <c r="N1301" s="32">
        <v>1.4</v>
      </c>
      <c r="O1301" s="32">
        <v>0.4</v>
      </c>
      <c r="P1301" s="47">
        <v>3.29</v>
      </c>
      <c r="Q1301" s="33">
        <v>236.74</v>
      </c>
      <c r="R1301" s="31">
        <v>154</v>
      </c>
      <c r="S1301" s="32">
        <v>3.3</v>
      </c>
      <c r="T1301" s="32">
        <v>2.5</v>
      </c>
      <c r="U1301" s="47">
        <v>1.31</v>
      </c>
      <c r="V1301" s="34">
        <v>11273</v>
      </c>
      <c r="W1301" s="32">
        <v>4.7</v>
      </c>
      <c r="X1301" s="32">
        <v>3</v>
      </c>
      <c r="Y1301" s="44">
        <v>1.6</v>
      </c>
      <c r="Z1301" s="13"/>
    </row>
    <row r="1302" spans="1:26" ht="29.1" customHeight="1" x14ac:dyDescent="0.35">
      <c r="A1302" s="29" t="s">
        <v>4974</v>
      </c>
      <c r="B1302" s="28" t="s">
        <v>4977</v>
      </c>
      <c r="C1302" s="28" t="s">
        <v>4885</v>
      </c>
      <c r="D1302" s="30" t="s">
        <v>4975</v>
      </c>
      <c r="E1302" s="111" t="str">
        <f t="shared" si="60"/>
        <v>Less than 100 Claims - lower validity</v>
      </c>
      <c r="F1302" s="111" t="str">
        <f t="shared" si="61"/>
        <v>Less than 100 Claims - lower validity</v>
      </c>
      <c r="G1302" s="111" t="str">
        <f t="shared" si="62"/>
        <v>More than 100 Claims  - higher validity</v>
      </c>
      <c r="H1302" s="28" t="s">
        <v>4976</v>
      </c>
      <c r="I1302" s="28">
        <v>77566</v>
      </c>
      <c r="J1302" s="35" t="s">
        <v>51</v>
      </c>
      <c r="K1302" s="28" t="s">
        <v>46</v>
      </c>
      <c r="L1302" s="28">
        <v>3</v>
      </c>
      <c r="M1302" s="31">
        <v>227</v>
      </c>
      <c r="N1302" s="32">
        <v>0.2</v>
      </c>
      <c r="O1302" s="32">
        <v>0.1</v>
      </c>
      <c r="P1302" s="47">
        <v>2.2400000000000002</v>
      </c>
      <c r="Q1302" s="33">
        <v>155.36000000000001</v>
      </c>
      <c r="R1302" s="31" t="s">
        <v>8</v>
      </c>
      <c r="S1302" s="31" t="s">
        <v>8</v>
      </c>
      <c r="T1302" s="31" t="s">
        <v>8</v>
      </c>
      <c r="U1302" s="47"/>
      <c r="V1302" s="34" t="s">
        <v>8</v>
      </c>
      <c r="W1302" s="31" t="s">
        <v>8</v>
      </c>
      <c r="X1302" s="31" t="s">
        <v>8</v>
      </c>
      <c r="Y1302" s="44"/>
      <c r="Z1302" s="13"/>
    </row>
    <row r="1303" spans="1:26" ht="29.1" customHeight="1" x14ac:dyDescent="0.35">
      <c r="A1303" s="29" t="s">
        <v>4978</v>
      </c>
      <c r="B1303" s="28" t="s">
        <v>3707</v>
      </c>
      <c r="C1303" s="28" t="s">
        <v>4885</v>
      </c>
      <c r="D1303" s="30" t="s">
        <v>4979</v>
      </c>
      <c r="E1303" s="111" t="str">
        <f t="shared" si="60"/>
        <v>Less than 100 Claims - lower validity</v>
      </c>
      <c r="F1303" s="111" t="str">
        <f t="shared" si="61"/>
        <v>Less than 100 Claims - lower validity</v>
      </c>
      <c r="G1303" s="111" t="str">
        <f t="shared" si="62"/>
        <v>More than 100 Claims  - higher validity</v>
      </c>
      <c r="H1303" s="35" t="s">
        <v>4980</v>
      </c>
      <c r="I1303" s="28">
        <v>75061</v>
      </c>
      <c r="J1303" s="35" t="s">
        <v>4909</v>
      </c>
      <c r="K1303" s="28" t="s">
        <v>46</v>
      </c>
      <c r="L1303" s="28">
        <v>4</v>
      </c>
      <c r="M1303" s="31">
        <v>525</v>
      </c>
      <c r="N1303" s="32">
        <v>1</v>
      </c>
      <c r="O1303" s="32">
        <v>0.3</v>
      </c>
      <c r="P1303" s="47">
        <v>3.94</v>
      </c>
      <c r="Q1303" s="33">
        <v>281.14999999999998</v>
      </c>
      <c r="R1303" s="31">
        <v>27</v>
      </c>
      <c r="S1303" s="32">
        <v>0.3</v>
      </c>
      <c r="T1303" s="32">
        <v>0.2</v>
      </c>
      <c r="U1303" s="47">
        <v>1.57</v>
      </c>
      <c r="V1303" s="34">
        <v>9979</v>
      </c>
      <c r="W1303" s="32">
        <v>1.3</v>
      </c>
      <c r="X1303" s="32">
        <v>0.4</v>
      </c>
      <c r="Y1303" s="44">
        <v>2.97</v>
      </c>
      <c r="Z1303" s="13"/>
    </row>
    <row r="1304" spans="1:26" ht="29.1" customHeight="1" x14ac:dyDescent="0.35">
      <c r="A1304" s="29" t="s">
        <v>4981</v>
      </c>
      <c r="B1304" s="35" t="s">
        <v>2694</v>
      </c>
      <c r="C1304" s="28" t="s">
        <v>4885</v>
      </c>
      <c r="D1304" s="30" t="s">
        <v>4982</v>
      </c>
      <c r="E1304" s="111" t="str">
        <f t="shared" si="60"/>
        <v>Less than 100 Claims - lower validity</v>
      </c>
      <c r="F1304" s="111" t="str">
        <f t="shared" si="61"/>
        <v>Less than 100 Claims - lower validity</v>
      </c>
      <c r="G1304" s="111" t="str">
        <f t="shared" si="62"/>
        <v>More than 100 Claims  - higher validity</v>
      </c>
      <c r="H1304" s="28" t="s">
        <v>4983</v>
      </c>
      <c r="I1304" s="28">
        <v>75455</v>
      </c>
      <c r="J1304" s="28" t="s">
        <v>79</v>
      </c>
      <c r="K1304" s="28" t="s">
        <v>46</v>
      </c>
      <c r="L1304" s="28">
        <v>3</v>
      </c>
      <c r="M1304" s="31">
        <v>108</v>
      </c>
      <c r="N1304" s="32">
        <v>0.1</v>
      </c>
      <c r="O1304" s="32">
        <v>0</v>
      </c>
      <c r="P1304" s="47">
        <v>1.74</v>
      </c>
      <c r="Q1304" s="33">
        <v>112.84</v>
      </c>
      <c r="R1304" s="31" t="s">
        <v>8</v>
      </c>
      <c r="S1304" s="31" t="s">
        <v>8</v>
      </c>
      <c r="T1304" s="31" t="s">
        <v>8</v>
      </c>
      <c r="U1304" s="47"/>
      <c r="V1304" s="34" t="s">
        <v>8</v>
      </c>
      <c r="W1304" s="31" t="s">
        <v>8</v>
      </c>
      <c r="X1304" s="31" t="s">
        <v>8</v>
      </c>
      <c r="Y1304" s="44"/>
      <c r="Z1304" s="13"/>
    </row>
    <row r="1305" spans="1:26" ht="43.15" customHeight="1" x14ac:dyDescent="0.35">
      <c r="A1305" s="29" t="s">
        <v>4984</v>
      </c>
      <c r="B1305" s="28" t="s">
        <v>4987</v>
      </c>
      <c r="C1305" s="28" t="s">
        <v>4885</v>
      </c>
      <c r="D1305" s="30" t="s">
        <v>4985</v>
      </c>
      <c r="E1305" s="111" t="str">
        <f t="shared" si="60"/>
        <v>Less than 100 Claims - lower validity</v>
      </c>
      <c r="F1305" s="111" t="str">
        <f t="shared" si="61"/>
        <v>Less than 100 Claims - lower validity</v>
      </c>
      <c r="G1305" s="111" t="str">
        <f t="shared" si="62"/>
        <v>More than 100 Claims  - higher validity</v>
      </c>
      <c r="H1305" s="35" t="s">
        <v>4986</v>
      </c>
      <c r="I1305" s="28">
        <v>75701</v>
      </c>
      <c r="J1305" s="35" t="s">
        <v>4988</v>
      </c>
      <c r="K1305" s="28" t="s">
        <v>46</v>
      </c>
      <c r="L1305" s="28">
        <v>3</v>
      </c>
      <c r="M1305" s="31">
        <v>104</v>
      </c>
      <c r="N1305" s="32">
        <v>0.2</v>
      </c>
      <c r="O1305" s="32">
        <v>0.1</v>
      </c>
      <c r="P1305" s="47">
        <v>2.96</v>
      </c>
      <c r="Q1305" s="33">
        <v>196.55</v>
      </c>
      <c r="R1305" s="31">
        <v>20</v>
      </c>
      <c r="S1305" s="32">
        <v>0.4</v>
      </c>
      <c r="T1305" s="32">
        <v>0.2</v>
      </c>
      <c r="U1305" s="47">
        <v>1.64</v>
      </c>
      <c r="V1305" s="34">
        <v>9371</v>
      </c>
      <c r="W1305" s="32">
        <v>0.5</v>
      </c>
      <c r="X1305" s="32">
        <v>0.3</v>
      </c>
      <c r="Y1305" s="44">
        <v>1.89</v>
      </c>
      <c r="Z1305" s="13"/>
    </row>
    <row r="1306" spans="1:26" ht="29.1" customHeight="1" x14ac:dyDescent="0.35">
      <c r="A1306" s="29" t="s">
        <v>4989</v>
      </c>
      <c r="B1306" s="28" t="s">
        <v>4992</v>
      </c>
      <c r="C1306" s="28" t="s">
        <v>4885</v>
      </c>
      <c r="D1306" s="30" t="s">
        <v>4990</v>
      </c>
      <c r="E1306" s="111" t="str">
        <f t="shared" si="60"/>
        <v>Less than 100 Claims - lower validity</v>
      </c>
      <c r="F1306" s="111" t="str">
        <f t="shared" si="61"/>
        <v>Less than 100 Claims - lower validity</v>
      </c>
      <c r="G1306" s="111" t="str">
        <f t="shared" si="62"/>
        <v>Less than 100 Claims - lower validity</v>
      </c>
      <c r="H1306" s="35" t="s">
        <v>4991</v>
      </c>
      <c r="I1306" s="28">
        <v>76450</v>
      </c>
      <c r="J1306" s="28" t="s">
        <v>79</v>
      </c>
      <c r="K1306" s="28" t="s">
        <v>46</v>
      </c>
      <c r="L1306" s="28">
        <v>3</v>
      </c>
      <c r="M1306" s="31">
        <v>16</v>
      </c>
      <c r="N1306" s="32">
        <v>0</v>
      </c>
      <c r="O1306" s="32">
        <v>0</v>
      </c>
      <c r="P1306" s="47">
        <v>2.94</v>
      </c>
      <c r="Q1306" s="33">
        <v>200.4</v>
      </c>
      <c r="R1306" s="31" t="s">
        <v>8</v>
      </c>
      <c r="S1306" s="31" t="s">
        <v>8</v>
      </c>
      <c r="T1306" s="31" t="s">
        <v>8</v>
      </c>
      <c r="U1306" s="47"/>
      <c r="V1306" s="34" t="s">
        <v>8</v>
      </c>
      <c r="W1306" s="31" t="s">
        <v>8</v>
      </c>
      <c r="X1306" s="31" t="s">
        <v>8</v>
      </c>
      <c r="Y1306" s="44"/>
      <c r="Z1306" s="13"/>
    </row>
    <row r="1307" spans="1:26" ht="29.1" customHeight="1" x14ac:dyDescent="0.35">
      <c r="A1307" s="29" t="s">
        <v>4993</v>
      </c>
      <c r="B1307" s="35" t="s">
        <v>4996</v>
      </c>
      <c r="C1307" s="28" t="s">
        <v>4885</v>
      </c>
      <c r="D1307" s="36" t="s">
        <v>4994</v>
      </c>
      <c r="E1307" s="111" t="str">
        <f t="shared" si="60"/>
        <v>Less than 100 Claims - lower validity</v>
      </c>
      <c r="F1307" s="111" t="str">
        <f t="shared" si="61"/>
        <v>Less than 100 Claims - lower validity</v>
      </c>
      <c r="G1307" s="111" t="str">
        <f t="shared" si="62"/>
        <v>More than 100 Claims  - higher validity</v>
      </c>
      <c r="H1307" s="35" t="s">
        <v>4995</v>
      </c>
      <c r="I1307" s="28">
        <v>76180</v>
      </c>
      <c r="J1307" s="28" t="s">
        <v>131</v>
      </c>
      <c r="K1307" s="28" t="s">
        <v>46</v>
      </c>
      <c r="L1307" s="28">
        <v>3</v>
      </c>
      <c r="M1307" s="31">
        <v>317</v>
      </c>
      <c r="N1307" s="32">
        <v>0.4</v>
      </c>
      <c r="O1307" s="32">
        <v>0.1</v>
      </c>
      <c r="P1307" s="47">
        <v>3.63</v>
      </c>
      <c r="Q1307" s="33">
        <v>260</v>
      </c>
      <c r="R1307" s="31">
        <v>21</v>
      </c>
      <c r="S1307" s="32">
        <v>0.5</v>
      </c>
      <c r="T1307" s="32">
        <v>0.2</v>
      </c>
      <c r="U1307" s="47">
        <v>2.86</v>
      </c>
      <c r="V1307" s="34">
        <v>16774</v>
      </c>
      <c r="W1307" s="32">
        <v>1</v>
      </c>
      <c r="X1307" s="32">
        <v>0.3</v>
      </c>
      <c r="Y1307" s="44">
        <v>3.15</v>
      </c>
      <c r="Z1307" s="13"/>
    </row>
    <row r="1308" spans="1:26" ht="29.1" customHeight="1" x14ac:dyDescent="0.35">
      <c r="A1308" s="29" t="s">
        <v>4997</v>
      </c>
      <c r="B1308" s="28" t="s">
        <v>452</v>
      </c>
      <c r="C1308" s="28" t="s">
        <v>4885</v>
      </c>
      <c r="D1308" s="30" t="s">
        <v>4998</v>
      </c>
      <c r="E1308" s="111" t="str">
        <f t="shared" si="60"/>
        <v>Less than 100 Claims - lower validity</v>
      </c>
      <c r="F1308" s="111" t="str">
        <f t="shared" si="61"/>
        <v>Less than 100 Claims - lower validity</v>
      </c>
      <c r="G1308" s="111" t="str">
        <f t="shared" si="62"/>
        <v>Less than 100 Claims - lower validity</v>
      </c>
      <c r="H1308" s="28" t="s">
        <v>4999</v>
      </c>
      <c r="I1308" s="28">
        <v>76240</v>
      </c>
      <c r="J1308" s="28" t="s">
        <v>79</v>
      </c>
      <c r="K1308" s="28" t="s">
        <v>46</v>
      </c>
      <c r="L1308" s="28">
        <v>3</v>
      </c>
      <c r="M1308" s="31">
        <v>23</v>
      </c>
      <c r="N1308" s="32">
        <v>0</v>
      </c>
      <c r="O1308" s="32">
        <v>0</v>
      </c>
      <c r="P1308" s="47">
        <v>3.62</v>
      </c>
      <c r="Q1308" s="33">
        <v>259.33999999999997</v>
      </c>
      <c r="R1308" s="31" t="s">
        <v>8</v>
      </c>
      <c r="S1308" s="31" t="s">
        <v>8</v>
      </c>
      <c r="T1308" s="31" t="s">
        <v>8</v>
      </c>
      <c r="U1308" s="47"/>
      <c r="V1308" s="34" t="s">
        <v>8</v>
      </c>
      <c r="W1308" s="31" t="s">
        <v>8</v>
      </c>
      <c r="X1308" s="31" t="s">
        <v>8</v>
      </c>
      <c r="Y1308" s="44"/>
      <c r="Z1308" s="13"/>
    </row>
    <row r="1309" spans="1:26" ht="29.1" customHeight="1" x14ac:dyDescent="0.35">
      <c r="A1309" s="29" t="s">
        <v>5000</v>
      </c>
      <c r="B1309" s="28" t="s">
        <v>5003</v>
      </c>
      <c r="C1309" s="28" t="s">
        <v>4885</v>
      </c>
      <c r="D1309" s="30" t="s">
        <v>5001</v>
      </c>
      <c r="E1309" s="111" t="str">
        <f t="shared" si="60"/>
        <v>Less than 100 Claims - lower validity</v>
      </c>
      <c r="F1309" s="111" t="str">
        <f t="shared" si="61"/>
        <v>Less than 100 Claims - lower validity</v>
      </c>
      <c r="G1309" s="111" t="str">
        <f t="shared" si="62"/>
        <v>More than 100 Claims  - higher validity</v>
      </c>
      <c r="H1309" s="28" t="s">
        <v>5002</v>
      </c>
      <c r="I1309" s="28">
        <v>77504</v>
      </c>
      <c r="J1309" s="28" t="s">
        <v>131</v>
      </c>
      <c r="K1309" s="28" t="s">
        <v>46</v>
      </c>
      <c r="L1309" s="28">
        <v>2</v>
      </c>
      <c r="M1309" s="31">
        <v>107</v>
      </c>
      <c r="N1309" s="32">
        <v>0.2</v>
      </c>
      <c r="O1309" s="32">
        <v>0</v>
      </c>
      <c r="P1309" s="47">
        <v>4.74</v>
      </c>
      <c r="Q1309" s="33">
        <v>342.19</v>
      </c>
      <c r="R1309" s="31" t="s">
        <v>8</v>
      </c>
      <c r="S1309" s="31" t="s">
        <v>8</v>
      </c>
      <c r="T1309" s="31" t="s">
        <v>8</v>
      </c>
      <c r="U1309" s="47"/>
      <c r="V1309" s="34" t="s">
        <v>8</v>
      </c>
      <c r="W1309" s="31" t="s">
        <v>8</v>
      </c>
      <c r="X1309" s="31" t="s">
        <v>8</v>
      </c>
      <c r="Y1309" s="44"/>
      <c r="Z1309" s="13"/>
    </row>
    <row r="1310" spans="1:26" ht="29.1" customHeight="1" x14ac:dyDescent="0.35">
      <c r="A1310" s="29" t="s">
        <v>5004</v>
      </c>
      <c r="B1310" s="28" t="s">
        <v>5007</v>
      </c>
      <c r="C1310" s="28" t="s">
        <v>4885</v>
      </c>
      <c r="D1310" s="30" t="s">
        <v>5005</v>
      </c>
      <c r="E1310" s="111" t="str">
        <f t="shared" si="60"/>
        <v>Less than 100 Claims - lower validity</v>
      </c>
      <c r="F1310" s="111" t="str">
        <f t="shared" si="61"/>
        <v>Less than 100 Claims - lower validity</v>
      </c>
      <c r="G1310" s="111" t="str">
        <f t="shared" si="62"/>
        <v>Less than 100 Claims - lower validity</v>
      </c>
      <c r="H1310" s="28" t="s">
        <v>5006</v>
      </c>
      <c r="I1310" s="28">
        <v>79065</v>
      </c>
      <c r="J1310" s="35" t="s">
        <v>1647</v>
      </c>
      <c r="K1310" s="28" t="s">
        <v>46</v>
      </c>
      <c r="L1310" s="28">
        <v>4</v>
      </c>
      <c r="M1310" s="31">
        <v>37</v>
      </c>
      <c r="N1310" s="32">
        <v>0</v>
      </c>
      <c r="O1310" s="32">
        <v>0</v>
      </c>
      <c r="P1310" s="47">
        <v>2.73</v>
      </c>
      <c r="Q1310" s="33">
        <v>188.02</v>
      </c>
      <c r="R1310" s="31" t="s">
        <v>8</v>
      </c>
      <c r="S1310" s="31" t="s">
        <v>8</v>
      </c>
      <c r="T1310" s="31" t="s">
        <v>8</v>
      </c>
      <c r="U1310" s="47"/>
      <c r="V1310" s="34" t="s">
        <v>8</v>
      </c>
      <c r="W1310" s="31" t="s">
        <v>8</v>
      </c>
      <c r="X1310" s="31" t="s">
        <v>8</v>
      </c>
      <c r="Y1310" s="44"/>
      <c r="Z1310" s="13"/>
    </row>
    <row r="1311" spans="1:26" ht="43.15" customHeight="1" x14ac:dyDescent="0.35">
      <c r="A1311" s="29" t="s">
        <v>5008</v>
      </c>
      <c r="B1311" s="28" t="s">
        <v>4941</v>
      </c>
      <c r="C1311" s="28" t="s">
        <v>4885</v>
      </c>
      <c r="D1311" s="30" t="s">
        <v>5009</v>
      </c>
      <c r="E1311" s="111" t="str">
        <f t="shared" si="60"/>
        <v>Less than 100 Claims - lower validity</v>
      </c>
      <c r="F1311" s="111" t="str">
        <f t="shared" si="61"/>
        <v>Less than 100 Claims - lower validity</v>
      </c>
      <c r="G1311" s="111" t="str">
        <f t="shared" si="62"/>
        <v>More than 100 Claims  - higher validity</v>
      </c>
      <c r="H1311" s="35" t="s">
        <v>5010</v>
      </c>
      <c r="I1311" s="28">
        <v>76712</v>
      </c>
      <c r="J1311" s="35" t="s">
        <v>4909</v>
      </c>
      <c r="K1311" s="28" t="s">
        <v>46</v>
      </c>
      <c r="L1311" s="28">
        <v>3</v>
      </c>
      <c r="M1311" s="31">
        <v>158</v>
      </c>
      <c r="N1311" s="32">
        <v>0.1</v>
      </c>
      <c r="O1311" s="32">
        <v>0.1</v>
      </c>
      <c r="P1311" s="47">
        <v>2.68</v>
      </c>
      <c r="Q1311" s="33">
        <v>186.68</v>
      </c>
      <c r="R1311" s="31" t="s">
        <v>8</v>
      </c>
      <c r="S1311" s="31" t="s">
        <v>8</v>
      </c>
      <c r="T1311" s="31" t="s">
        <v>8</v>
      </c>
      <c r="U1311" s="47"/>
      <c r="V1311" s="34" t="s">
        <v>8</v>
      </c>
      <c r="W1311" s="31" t="s">
        <v>8</v>
      </c>
      <c r="X1311" s="31" t="s">
        <v>8</v>
      </c>
      <c r="Y1311" s="44"/>
      <c r="Z1311" s="13"/>
    </row>
    <row r="1312" spans="1:26" ht="29.1" customHeight="1" x14ac:dyDescent="0.35">
      <c r="A1312" s="29" t="s">
        <v>5011</v>
      </c>
      <c r="B1312" s="28" t="s">
        <v>4987</v>
      </c>
      <c r="C1312" s="28" t="s">
        <v>4885</v>
      </c>
      <c r="D1312" s="30" t="s">
        <v>5012</v>
      </c>
      <c r="E1312" s="111" t="str">
        <f t="shared" si="60"/>
        <v>Less than 100 Claims - lower validity</v>
      </c>
      <c r="F1312" s="111" t="str">
        <f t="shared" si="61"/>
        <v>Less than 100 Claims - lower validity</v>
      </c>
      <c r="G1312" s="111" t="str">
        <f t="shared" si="62"/>
        <v>More than 100 Claims  - higher validity</v>
      </c>
      <c r="H1312" s="28" t="s">
        <v>5013</v>
      </c>
      <c r="I1312" s="28">
        <v>75701</v>
      </c>
      <c r="J1312" s="28" t="s">
        <v>1952</v>
      </c>
      <c r="K1312" s="28" t="s">
        <v>46</v>
      </c>
      <c r="L1312" s="28">
        <v>5</v>
      </c>
      <c r="M1312" s="31">
        <v>567</v>
      </c>
      <c r="N1312" s="32">
        <v>0.8</v>
      </c>
      <c r="O1312" s="32">
        <v>0.2</v>
      </c>
      <c r="P1312" s="47">
        <v>3.26</v>
      </c>
      <c r="Q1312" s="33">
        <v>211</v>
      </c>
      <c r="R1312" s="31">
        <v>20</v>
      </c>
      <c r="S1312" s="32">
        <v>0.3</v>
      </c>
      <c r="T1312" s="32">
        <v>0.1</v>
      </c>
      <c r="U1312" s="47">
        <v>1.99</v>
      </c>
      <c r="V1312" s="34">
        <v>11344</v>
      </c>
      <c r="W1312" s="32">
        <v>1</v>
      </c>
      <c r="X1312" s="32">
        <v>0.4</v>
      </c>
      <c r="Y1312" s="44">
        <v>2.79</v>
      </c>
      <c r="Z1312" s="13"/>
    </row>
    <row r="1313" spans="1:26" ht="29.1" customHeight="1" x14ac:dyDescent="0.35">
      <c r="A1313" s="29" t="s">
        <v>5014</v>
      </c>
      <c r="B1313" s="28" t="s">
        <v>5017</v>
      </c>
      <c r="C1313" s="28" t="s">
        <v>4885</v>
      </c>
      <c r="D1313" s="30" t="s">
        <v>5015</v>
      </c>
      <c r="E1313" s="111" t="str">
        <f t="shared" si="60"/>
        <v>Less than 100 Claims - lower validity</v>
      </c>
      <c r="F1313" s="111" t="str">
        <f t="shared" si="61"/>
        <v>Less than 100 Claims - lower validity</v>
      </c>
      <c r="G1313" s="111" t="str">
        <f t="shared" si="62"/>
        <v>Less than 100 Claims - lower validity</v>
      </c>
      <c r="H1313" s="28" t="s">
        <v>5016</v>
      </c>
      <c r="I1313" s="28">
        <v>78155</v>
      </c>
      <c r="J1313" s="28" t="s">
        <v>79</v>
      </c>
      <c r="K1313" s="28" t="s">
        <v>46</v>
      </c>
      <c r="L1313" s="28">
        <v>3</v>
      </c>
      <c r="M1313" s="31">
        <v>19</v>
      </c>
      <c r="N1313" s="32">
        <v>0</v>
      </c>
      <c r="O1313" s="32">
        <v>0</v>
      </c>
      <c r="P1313" s="47">
        <v>2.04</v>
      </c>
      <c r="Q1313" s="33">
        <v>139.56</v>
      </c>
      <c r="R1313" s="31" t="s">
        <v>8</v>
      </c>
      <c r="S1313" s="31" t="s">
        <v>8</v>
      </c>
      <c r="T1313" s="31" t="s">
        <v>8</v>
      </c>
      <c r="U1313" s="47"/>
      <c r="V1313" s="34" t="s">
        <v>8</v>
      </c>
      <c r="W1313" s="31" t="s">
        <v>8</v>
      </c>
      <c r="X1313" s="31" t="s">
        <v>8</v>
      </c>
      <c r="Y1313" s="44"/>
      <c r="Z1313" s="13"/>
    </row>
    <row r="1314" spans="1:26" ht="29.1" customHeight="1" x14ac:dyDescent="0.35">
      <c r="A1314" s="29" t="s">
        <v>5018</v>
      </c>
      <c r="B1314" s="28" t="s">
        <v>4884</v>
      </c>
      <c r="C1314" s="28" t="s">
        <v>4885</v>
      </c>
      <c r="D1314" s="30" t="s">
        <v>5019</v>
      </c>
      <c r="E1314" s="111" t="str">
        <f t="shared" si="60"/>
        <v>Less than 100 Claims - lower validity</v>
      </c>
      <c r="F1314" s="111" t="str">
        <f t="shared" si="61"/>
        <v>Less than 100 Claims - lower validity</v>
      </c>
      <c r="G1314" s="111" t="str">
        <f t="shared" si="62"/>
        <v>Less than 100 Claims - lower validity</v>
      </c>
      <c r="H1314" s="35" t="s">
        <v>5020</v>
      </c>
      <c r="I1314" s="28">
        <v>79902</v>
      </c>
      <c r="J1314" s="28" t="s">
        <v>131</v>
      </c>
      <c r="K1314" s="28" t="s">
        <v>46</v>
      </c>
      <c r="L1314" s="28">
        <v>2</v>
      </c>
      <c r="M1314" s="31">
        <v>47</v>
      </c>
      <c r="N1314" s="32">
        <v>0.2</v>
      </c>
      <c r="O1314" s="32">
        <v>0</v>
      </c>
      <c r="P1314" s="47">
        <v>14.46</v>
      </c>
      <c r="Q1314" s="33">
        <v>933.39</v>
      </c>
      <c r="R1314" s="31" t="s">
        <v>8</v>
      </c>
      <c r="S1314" s="31" t="s">
        <v>8</v>
      </c>
      <c r="T1314" s="31" t="s">
        <v>8</v>
      </c>
      <c r="U1314" s="47"/>
      <c r="V1314" s="34" t="s">
        <v>8</v>
      </c>
      <c r="W1314" s="31" t="s">
        <v>8</v>
      </c>
      <c r="X1314" s="31" t="s">
        <v>8</v>
      </c>
      <c r="Y1314" s="44"/>
      <c r="Z1314" s="13"/>
    </row>
    <row r="1315" spans="1:26" ht="29.1" customHeight="1" x14ac:dyDescent="0.35">
      <c r="A1315" s="29" t="s">
        <v>5021</v>
      </c>
      <c r="B1315" s="28" t="s">
        <v>5024</v>
      </c>
      <c r="C1315" s="28" t="s">
        <v>4885</v>
      </c>
      <c r="D1315" s="30" t="s">
        <v>5022</v>
      </c>
      <c r="E1315" s="111" t="str">
        <f t="shared" si="60"/>
        <v>Less than 100 Claims - lower validity</v>
      </c>
      <c r="F1315" s="111" t="str">
        <f t="shared" si="61"/>
        <v>Less than 100 Claims - lower validity</v>
      </c>
      <c r="G1315" s="111" t="str">
        <f t="shared" si="62"/>
        <v>Less than 100 Claims - lower validity</v>
      </c>
      <c r="H1315" s="35" t="s">
        <v>5023</v>
      </c>
      <c r="I1315" s="28">
        <v>78539</v>
      </c>
      <c r="J1315" s="35" t="s">
        <v>556</v>
      </c>
      <c r="K1315" s="28" t="s">
        <v>46</v>
      </c>
      <c r="L1315" s="28">
        <v>3</v>
      </c>
      <c r="M1315" s="31">
        <v>61</v>
      </c>
      <c r="N1315" s="32">
        <v>0.1</v>
      </c>
      <c r="O1315" s="32">
        <v>0</v>
      </c>
      <c r="P1315" s="47">
        <v>7.54</v>
      </c>
      <c r="Q1315" s="33">
        <v>492.38</v>
      </c>
      <c r="R1315" s="31" t="s">
        <v>8</v>
      </c>
      <c r="S1315" s="31" t="s">
        <v>8</v>
      </c>
      <c r="T1315" s="31" t="s">
        <v>8</v>
      </c>
      <c r="U1315" s="47"/>
      <c r="V1315" s="34" t="s">
        <v>8</v>
      </c>
      <c r="W1315" s="31" t="s">
        <v>8</v>
      </c>
      <c r="X1315" s="31" t="s">
        <v>8</v>
      </c>
      <c r="Y1315" s="44"/>
      <c r="Z1315" s="13"/>
    </row>
    <row r="1316" spans="1:26" ht="43.15" customHeight="1" x14ac:dyDescent="0.35">
      <c r="A1316" s="29" t="s">
        <v>5025</v>
      </c>
      <c r="B1316" s="28" t="s">
        <v>4960</v>
      </c>
      <c r="C1316" s="28" t="s">
        <v>4885</v>
      </c>
      <c r="D1316" s="30" t="s">
        <v>5026</v>
      </c>
      <c r="E1316" s="111" t="str">
        <f t="shared" si="60"/>
        <v>Less than 100 Claims - lower validity</v>
      </c>
      <c r="F1316" s="111" t="str">
        <f t="shared" si="61"/>
        <v>Less than 100 Claims - lower validity</v>
      </c>
      <c r="G1316" s="111" t="str">
        <f t="shared" si="62"/>
        <v>Less than 100 Claims - lower validity</v>
      </c>
      <c r="H1316" s="28" t="s">
        <v>5027</v>
      </c>
      <c r="I1316" s="28">
        <v>78701</v>
      </c>
      <c r="J1316" s="28" t="s">
        <v>79</v>
      </c>
      <c r="K1316" s="28" t="s">
        <v>46</v>
      </c>
      <c r="L1316" s="28">
        <v>2</v>
      </c>
      <c r="M1316" s="31">
        <v>56</v>
      </c>
      <c r="N1316" s="32">
        <v>0.2</v>
      </c>
      <c r="O1316" s="32">
        <v>0</v>
      </c>
      <c r="P1316" s="47">
        <v>6.47</v>
      </c>
      <c r="Q1316" s="33">
        <v>534.89</v>
      </c>
      <c r="R1316" s="31">
        <v>11</v>
      </c>
      <c r="S1316" s="32">
        <v>0.3</v>
      </c>
      <c r="T1316" s="32">
        <v>0.1</v>
      </c>
      <c r="U1316" s="47">
        <v>2.1800000000000002</v>
      </c>
      <c r="V1316" s="34">
        <v>15825</v>
      </c>
      <c r="W1316" s="32">
        <v>0.5</v>
      </c>
      <c r="X1316" s="32">
        <v>0.2</v>
      </c>
      <c r="Y1316" s="44">
        <v>2.8</v>
      </c>
      <c r="Z1316" s="13"/>
    </row>
    <row r="1317" spans="1:26" ht="29.1" customHeight="1" x14ac:dyDescent="0.35">
      <c r="A1317" s="29" t="s">
        <v>5028</v>
      </c>
      <c r="B1317" s="28" t="s">
        <v>4964</v>
      </c>
      <c r="C1317" s="28" t="s">
        <v>4885</v>
      </c>
      <c r="D1317" s="30" t="s">
        <v>5029</v>
      </c>
      <c r="E1317" s="111" t="str">
        <f t="shared" si="60"/>
        <v>Less than 100 Claims - lower validity</v>
      </c>
      <c r="F1317" s="111" t="str">
        <f t="shared" si="61"/>
        <v>Less than 100 Claims - lower validity</v>
      </c>
      <c r="G1317" s="111" t="str">
        <f t="shared" si="62"/>
        <v>Less than 100 Claims - lower validity</v>
      </c>
      <c r="H1317" s="35" t="s">
        <v>5030</v>
      </c>
      <c r="I1317" s="28">
        <v>78205</v>
      </c>
      <c r="J1317" s="35" t="s">
        <v>5031</v>
      </c>
      <c r="K1317" s="28" t="s">
        <v>46</v>
      </c>
      <c r="L1317" s="28">
        <v>3</v>
      </c>
      <c r="M1317" s="31">
        <v>21</v>
      </c>
      <c r="N1317" s="32">
        <v>0</v>
      </c>
      <c r="O1317" s="32">
        <v>0</v>
      </c>
      <c r="P1317" s="47">
        <v>5.77</v>
      </c>
      <c r="Q1317" s="33">
        <v>390.36</v>
      </c>
      <c r="R1317" s="31" t="s">
        <v>8</v>
      </c>
      <c r="S1317" s="31" t="s">
        <v>8</v>
      </c>
      <c r="T1317" s="31" t="s">
        <v>8</v>
      </c>
      <c r="U1317" s="47"/>
      <c r="V1317" s="34" t="s">
        <v>8</v>
      </c>
      <c r="W1317" s="31" t="s">
        <v>8</v>
      </c>
      <c r="X1317" s="31" t="s">
        <v>8</v>
      </c>
      <c r="Y1317" s="44"/>
      <c r="Z1317" s="13"/>
    </row>
    <row r="1318" spans="1:26" ht="29.1" customHeight="1" x14ac:dyDescent="0.35">
      <c r="A1318" s="29" t="s">
        <v>5032</v>
      </c>
      <c r="B1318" s="28" t="s">
        <v>5035</v>
      </c>
      <c r="C1318" s="28" t="s">
        <v>4885</v>
      </c>
      <c r="D1318" s="30" t="s">
        <v>5033</v>
      </c>
      <c r="E1318" s="111" t="str">
        <f t="shared" si="60"/>
        <v>Less than 100 Claims - lower validity</v>
      </c>
      <c r="F1318" s="111" t="str">
        <f t="shared" si="61"/>
        <v>Less than 100 Claims - lower validity</v>
      </c>
      <c r="G1318" s="111" t="str">
        <f t="shared" si="62"/>
        <v>Less than 100 Claims - lower validity</v>
      </c>
      <c r="H1318" s="28" t="s">
        <v>5034</v>
      </c>
      <c r="I1318" s="28">
        <v>79761</v>
      </c>
      <c r="J1318" s="28" t="s">
        <v>79</v>
      </c>
      <c r="K1318" s="28" t="s">
        <v>46</v>
      </c>
      <c r="L1318" s="28">
        <v>1</v>
      </c>
      <c r="M1318" s="31">
        <v>70</v>
      </c>
      <c r="N1318" s="32">
        <v>0.1</v>
      </c>
      <c r="O1318" s="32">
        <v>0</v>
      </c>
      <c r="P1318" s="47">
        <v>2.78</v>
      </c>
      <c r="Q1318" s="33">
        <v>197.25</v>
      </c>
      <c r="R1318" s="31">
        <v>19</v>
      </c>
      <c r="S1318" s="32">
        <v>0.2</v>
      </c>
      <c r="T1318" s="32">
        <v>0.3</v>
      </c>
      <c r="U1318" s="47">
        <v>0.8</v>
      </c>
      <c r="V1318" s="34">
        <v>5205</v>
      </c>
      <c r="W1318" s="32">
        <v>0.3</v>
      </c>
      <c r="X1318" s="32">
        <v>0.3</v>
      </c>
      <c r="Y1318" s="44">
        <v>0.93</v>
      </c>
      <c r="Z1318" s="13"/>
    </row>
    <row r="1319" spans="1:26" ht="43.15" customHeight="1" x14ac:dyDescent="0.35">
      <c r="A1319" s="29" t="s">
        <v>5036</v>
      </c>
      <c r="B1319" s="28" t="s">
        <v>2843</v>
      </c>
      <c r="C1319" s="28" t="s">
        <v>4885</v>
      </c>
      <c r="D1319" s="30" t="s">
        <v>5037</v>
      </c>
      <c r="E1319" s="111" t="str">
        <f t="shared" si="60"/>
        <v>Less than 100 Claims - lower validity</v>
      </c>
      <c r="F1319" s="111" t="str">
        <f t="shared" si="61"/>
        <v>Less than 100 Claims - lower validity</v>
      </c>
      <c r="G1319" s="111" t="str">
        <f t="shared" si="62"/>
        <v>Less than 100 Claims - lower validity</v>
      </c>
      <c r="H1319" s="35" t="s">
        <v>5038</v>
      </c>
      <c r="I1319" s="28">
        <v>79701</v>
      </c>
      <c r="J1319" s="28" t="s">
        <v>79</v>
      </c>
      <c r="K1319" s="28" t="s">
        <v>46</v>
      </c>
      <c r="L1319" s="28">
        <v>3</v>
      </c>
      <c r="M1319" s="31">
        <v>59</v>
      </c>
      <c r="N1319" s="32">
        <v>0</v>
      </c>
      <c r="O1319" s="32">
        <v>0</v>
      </c>
      <c r="P1319" s="47">
        <v>2.6</v>
      </c>
      <c r="Q1319" s="33">
        <v>176.57</v>
      </c>
      <c r="R1319" s="31" t="s">
        <v>8</v>
      </c>
      <c r="S1319" s="31" t="s">
        <v>8</v>
      </c>
      <c r="T1319" s="31" t="s">
        <v>8</v>
      </c>
      <c r="U1319" s="47"/>
      <c r="V1319" s="34" t="s">
        <v>8</v>
      </c>
      <c r="W1319" s="31" t="s">
        <v>8</v>
      </c>
      <c r="X1319" s="31" t="s">
        <v>8</v>
      </c>
      <c r="Y1319" s="44"/>
      <c r="Z1319" s="13"/>
    </row>
    <row r="1320" spans="1:26" ht="29.1" customHeight="1" x14ac:dyDescent="0.35">
      <c r="A1320" s="29" t="s">
        <v>5039</v>
      </c>
      <c r="B1320" s="28" t="s">
        <v>4934</v>
      </c>
      <c r="C1320" s="28" t="s">
        <v>4885</v>
      </c>
      <c r="D1320" s="30" t="s">
        <v>5040</v>
      </c>
      <c r="E1320" s="111" t="str">
        <f t="shared" si="60"/>
        <v>More than 100 Claims  - higher validity</v>
      </c>
      <c r="F1320" s="111" t="str">
        <f t="shared" si="61"/>
        <v>More than 100 Claims  - higher validity</v>
      </c>
      <c r="G1320" s="111" t="str">
        <f t="shared" si="62"/>
        <v>More than 100 Claims  - higher validity</v>
      </c>
      <c r="H1320" s="35" t="s">
        <v>5041</v>
      </c>
      <c r="I1320" s="28">
        <v>76104</v>
      </c>
      <c r="J1320" s="35" t="s">
        <v>4969</v>
      </c>
      <c r="K1320" s="28" t="s">
        <v>46</v>
      </c>
      <c r="L1320" s="28">
        <v>2</v>
      </c>
      <c r="M1320" s="31">
        <v>2065</v>
      </c>
      <c r="N1320" s="32">
        <v>2.8</v>
      </c>
      <c r="O1320" s="32">
        <v>0.7</v>
      </c>
      <c r="P1320" s="47">
        <v>3.83</v>
      </c>
      <c r="Q1320" s="33">
        <v>270.75</v>
      </c>
      <c r="R1320" s="31">
        <v>143</v>
      </c>
      <c r="S1320" s="32">
        <v>2.2999999999999998</v>
      </c>
      <c r="T1320" s="32">
        <v>1.1000000000000001</v>
      </c>
      <c r="U1320" s="47">
        <v>2.17</v>
      </c>
      <c r="V1320" s="34">
        <v>13832</v>
      </c>
      <c r="W1320" s="32">
        <v>5.0999999999999996</v>
      </c>
      <c r="X1320" s="32">
        <v>1.8</v>
      </c>
      <c r="Y1320" s="44">
        <v>2.84</v>
      </c>
      <c r="Z1320" s="13"/>
    </row>
    <row r="1321" spans="1:26" ht="43.15" customHeight="1" x14ac:dyDescent="0.35">
      <c r="A1321" s="29" t="s">
        <v>5042</v>
      </c>
      <c r="B1321" s="28" t="s">
        <v>4934</v>
      </c>
      <c r="C1321" s="28" t="s">
        <v>4885</v>
      </c>
      <c r="D1321" s="30" t="s">
        <v>5043</v>
      </c>
      <c r="E1321" s="111" t="str">
        <f t="shared" si="60"/>
        <v>More than 100 Claims  - higher validity</v>
      </c>
      <c r="F1321" s="111" t="str">
        <f t="shared" si="61"/>
        <v>More than 100 Claims  - higher validity</v>
      </c>
      <c r="G1321" s="111" t="str">
        <f t="shared" si="62"/>
        <v>More than 100 Claims  - higher validity</v>
      </c>
      <c r="H1321" s="28" t="s">
        <v>5044</v>
      </c>
      <c r="I1321" s="28">
        <v>76104</v>
      </c>
      <c r="J1321" s="35" t="s">
        <v>4909</v>
      </c>
      <c r="K1321" s="28" t="s">
        <v>46</v>
      </c>
      <c r="L1321" s="28">
        <v>5</v>
      </c>
      <c r="M1321" s="31">
        <v>573</v>
      </c>
      <c r="N1321" s="32">
        <v>0.9</v>
      </c>
      <c r="O1321" s="32">
        <v>0.2</v>
      </c>
      <c r="P1321" s="47">
        <v>3.88</v>
      </c>
      <c r="Q1321" s="33">
        <v>270.61</v>
      </c>
      <c r="R1321" s="31">
        <v>110</v>
      </c>
      <c r="S1321" s="32">
        <v>1.6</v>
      </c>
      <c r="T1321" s="32">
        <v>0.8</v>
      </c>
      <c r="U1321" s="47">
        <v>1.92</v>
      </c>
      <c r="V1321" s="34">
        <v>13506</v>
      </c>
      <c r="W1321" s="32">
        <v>2.5</v>
      </c>
      <c r="X1321" s="32">
        <v>1.1000000000000001</v>
      </c>
      <c r="Y1321" s="44">
        <v>2.35</v>
      </c>
      <c r="Z1321" s="13"/>
    </row>
    <row r="1322" spans="1:26" ht="29.1" customHeight="1" x14ac:dyDescent="0.35">
      <c r="A1322" s="29" t="s">
        <v>5045</v>
      </c>
      <c r="B1322" s="28" t="s">
        <v>5048</v>
      </c>
      <c r="C1322" s="28" t="s">
        <v>4885</v>
      </c>
      <c r="D1322" s="30" t="s">
        <v>5046</v>
      </c>
      <c r="E1322" s="111" t="str">
        <f t="shared" si="60"/>
        <v>Less than 100 Claims - lower validity</v>
      </c>
      <c r="F1322" s="111" t="str">
        <f t="shared" si="61"/>
        <v>Less than 100 Claims - lower validity</v>
      </c>
      <c r="G1322" s="111" t="str">
        <f t="shared" si="62"/>
        <v>Less than 100 Claims - lower validity</v>
      </c>
      <c r="H1322" s="28" t="s">
        <v>5047</v>
      </c>
      <c r="I1322" s="28">
        <v>78957</v>
      </c>
      <c r="J1322" s="28" t="s">
        <v>396</v>
      </c>
      <c r="K1322" s="28" t="s">
        <v>46</v>
      </c>
      <c r="L1322" s="28">
        <v>4</v>
      </c>
      <c r="M1322" s="31">
        <v>27</v>
      </c>
      <c r="N1322" s="32">
        <v>0.1</v>
      </c>
      <c r="O1322" s="32">
        <v>0</v>
      </c>
      <c r="P1322" s="47">
        <v>6.02</v>
      </c>
      <c r="Q1322" s="33">
        <v>432.98</v>
      </c>
      <c r="R1322" s="31" t="s">
        <v>8</v>
      </c>
      <c r="S1322" s="31" t="s">
        <v>8</v>
      </c>
      <c r="T1322" s="31" t="s">
        <v>8</v>
      </c>
      <c r="U1322" s="47"/>
      <c r="V1322" s="34" t="s">
        <v>8</v>
      </c>
      <c r="W1322" s="31" t="s">
        <v>8</v>
      </c>
      <c r="X1322" s="31" t="s">
        <v>8</v>
      </c>
      <c r="Y1322" s="44"/>
      <c r="Z1322" s="13"/>
    </row>
    <row r="1323" spans="1:26" ht="43.15" customHeight="1" x14ac:dyDescent="0.35">
      <c r="A1323" s="29" t="s">
        <v>5049</v>
      </c>
      <c r="B1323" s="28" t="s">
        <v>5052</v>
      </c>
      <c r="C1323" s="28" t="s">
        <v>4885</v>
      </c>
      <c r="D1323" s="30" t="s">
        <v>5050</v>
      </c>
      <c r="E1323" s="111" t="str">
        <f t="shared" si="60"/>
        <v>Less than 100 Claims - lower validity</v>
      </c>
      <c r="F1323" s="111" t="str">
        <f t="shared" si="61"/>
        <v>Less than 100 Claims - lower validity</v>
      </c>
      <c r="G1323" s="111" t="str">
        <f t="shared" si="62"/>
        <v>Less than 100 Claims - lower validity</v>
      </c>
      <c r="H1323" s="28" t="s">
        <v>5051</v>
      </c>
      <c r="I1323" s="28">
        <v>79714</v>
      </c>
      <c r="J1323" s="28" t="s">
        <v>79</v>
      </c>
      <c r="K1323" s="28" t="s">
        <v>46</v>
      </c>
      <c r="L1323" s="28">
        <v>3</v>
      </c>
      <c r="M1323" s="31">
        <v>19</v>
      </c>
      <c r="N1323" s="32">
        <v>0</v>
      </c>
      <c r="O1323" s="32">
        <v>0</v>
      </c>
      <c r="P1323" s="47">
        <v>4.18</v>
      </c>
      <c r="Q1323" s="33">
        <v>292.85000000000002</v>
      </c>
      <c r="R1323" s="31" t="s">
        <v>8</v>
      </c>
      <c r="S1323" s="31" t="s">
        <v>8</v>
      </c>
      <c r="T1323" s="31" t="s">
        <v>8</v>
      </c>
      <c r="U1323" s="47"/>
      <c r="V1323" s="34" t="s">
        <v>8</v>
      </c>
      <c r="W1323" s="31" t="s">
        <v>8</v>
      </c>
      <c r="X1323" s="31" t="s">
        <v>8</v>
      </c>
      <c r="Y1323" s="44"/>
      <c r="Z1323" s="13"/>
    </row>
    <row r="1324" spans="1:26" ht="43.15" customHeight="1" x14ac:dyDescent="0.35">
      <c r="A1324" s="29" t="s">
        <v>5053</v>
      </c>
      <c r="B1324" s="28" t="s">
        <v>4913</v>
      </c>
      <c r="C1324" s="28" t="s">
        <v>4885</v>
      </c>
      <c r="D1324" s="30" t="s">
        <v>5054</v>
      </c>
      <c r="E1324" s="111" t="str">
        <f t="shared" si="60"/>
        <v>Less than 100 Claims - lower validity</v>
      </c>
      <c r="F1324" s="111" t="str">
        <f t="shared" si="61"/>
        <v>Less than 100 Claims - lower validity</v>
      </c>
      <c r="G1324" s="111" t="str">
        <f t="shared" si="62"/>
        <v>More than 100 Claims  - higher validity</v>
      </c>
      <c r="H1324" s="35" t="s">
        <v>5055</v>
      </c>
      <c r="I1324" s="28">
        <v>77902</v>
      </c>
      <c r="J1324" s="35" t="s">
        <v>472</v>
      </c>
      <c r="K1324" s="28" t="s">
        <v>46</v>
      </c>
      <c r="L1324" s="28">
        <v>3</v>
      </c>
      <c r="M1324" s="31">
        <v>202</v>
      </c>
      <c r="N1324" s="32">
        <v>0.4</v>
      </c>
      <c r="O1324" s="32">
        <v>0.1</v>
      </c>
      <c r="P1324" s="47">
        <v>4.0199999999999996</v>
      </c>
      <c r="Q1324" s="33">
        <v>253.25</v>
      </c>
      <c r="R1324" s="31" t="s">
        <v>8</v>
      </c>
      <c r="S1324" s="31" t="s">
        <v>8</v>
      </c>
      <c r="T1324" s="31" t="s">
        <v>8</v>
      </c>
      <c r="U1324" s="47"/>
      <c r="V1324" s="34" t="s">
        <v>8</v>
      </c>
      <c r="W1324" s="31" t="s">
        <v>8</v>
      </c>
      <c r="X1324" s="31" t="s">
        <v>8</v>
      </c>
      <c r="Y1324" s="44"/>
      <c r="Z1324" s="13"/>
    </row>
    <row r="1325" spans="1:26" ht="43.15" customHeight="1" x14ac:dyDescent="0.35">
      <c r="A1325" s="29" t="s">
        <v>5056</v>
      </c>
      <c r="B1325" s="28" t="s">
        <v>5059</v>
      </c>
      <c r="C1325" s="28" t="s">
        <v>4885</v>
      </c>
      <c r="D1325" s="30" t="s">
        <v>5057</v>
      </c>
      <c r="E1325" s="111" t="str">
        <f t="shared" si="60"/>
        <v>Less than 100 Claims - lower validity</v>
      </c>
      <c r="F1325" s="111" t="str">
        <f t="shared" si="61"/>
        <v>Less than 100 Claims - lower validity</v>
      </c>
      <c r="G1325" s="111" t="str">
        <f t="shared" si="62"/>
        <v>More than 100 Claims  - higher validity</v>
      </c>
      <c r="H1325" s="28" t="s">
        <v>5058</v>
      </c>
      <c r="I1325" s="28">
        <v>76033</v>
      </c>
      <c r="J1325" s="35" t="s">
        <v>4969</v>
      </c>
      <c r="K1325" s="28" t="s">
        <v>46</v>
      </c>
      <c r="L1325" s="28">
        <v>4</v>
      </c>
      <c r="M1325" s="31">
        <v>104</v>
      </c>
      <c r="N1325" s="32">
        <v>0.1</v>
      </c>
      <c r="O1325" s="32">
        <v>0</v>
      </c>
      <c r="P1325" s="47">
        <v>4.99</v>
      </c>
      <c r="Q1325" s="33">
        <v>344.44</v>
      </c>
      <c r="R1325" s="31">
        <v>11</v>
      </c>
      <c r="S1325" s="32">
        <v>0.2</v>
      </c>
      <c r="T1325" s="32">
        <v>0.1</v>
      </c>
      <c r="U1325" s="47">
        <v>2.8</v>
      </c>
      <c r="V1325" s="34">
        <v>17297</v>
      </c>
      <c r="W1325" s="32">
        <v>0.3</v>
      </c>
      <c r="X1325" s="32">
        <v>0.1</v>
      </c>
      <c r="Y1325" s="44">
        <v>3.47</v>
      </c>
      <c r="Z1325" s="13"/>
    </row>
    <row r="1326" spans="1:26" ht="43.15" customHeight="1" x14ac:dyDescent="0.35">
      <c r="A1326" s="29" t="s">
        <v>5060</v>
      </c>
      <c r="B1326" s="28" t="s">
        <v>5063</v>
      </c>
      <c r="C1326" s="28" t="s">
        <v>4885</v>
      </c>
      <c r="D1326" s="36" t="s">
        <v>5061</v>
      </c>
      <c r="E1326" s="111" t="str">
        <f t="shared" si="60"/>
        <v>Less than 100 Claims - lower validity</v>
      </c>
      <c r="F1326" s="111" t="str">
        <f t="shared" si="61"/>
        <v>Less than 100 Claims - lower validity</v>
      </c>
      <c r="G1326" s="111" t="str">
        <f t="shared" si="62"/>
        <v>Less than 100 Claims - lower validity</v>
      </c>
      <c r="H1326" s="35" t="s">
        <v>5062</v>
      </c>
      <c r="I1326" s="28">
        <v>76542</v>
      </c>
      <c r="J1326" s="35" t="s">
        <v>187</v>
      </c>
      <c r="K1326" s="28" t="s">
        <v>46</v>
      </c>
      <c r="L1326" s="28">
        <v>3</v>
      </c>
      <c r="M1326" s="31">
        <v>23</v>
      </c>
      <c r="N1326" s="32">
        <v>0</v>
      </c>
      <c r="O1326" s="32">
        <v>0</v>
      </c>
      <c r="P1326" s="47">
        <v>2.91</v>
      </c>
      <c r="Q1326" s="33">
        <v>206.79</v>
      </c>
      <c r="R1326" s="31" t="s">
        <v>8</v>
      </c>
      <c r="S1326" s="31" t="s">
        <v>8</v>
      </c>
      <c r="T1326" s="31" t="s">
        <v>8</v>
      </c>
      <c r="U1326" s="47"/>
      <c r="V1326" s="34" t="s">
        <v>8</v>
      </c>
      <c r="W1326" s="31" t="s">
        <v>8</v>
      </c>
      <c r="X1326" s="31" t="s">
        <v>8</v>
      </c>
      <c r="Y1326" s="44"/>
      <c r="Z1326" s="13"/>
    </row>
    <row r="1327" spans="1:26" ht="14.1" customHeight="1" x14ac:dyDescent="0.35">
      <c r="A1327" s="29" t="s">
        <v>5064</v>
      </c>
      <c r="B1327" s="28" t="s">
        <v>4937</v>
      </c>
      <c r="C1327" s="28" t="s">
        <v>4885</v>
      </c>
      <c r="D1327" s="36" t="s">
        <v>5065</v>
      </c>
      <c r="E1327" s="111" t="str">
        <f t="shared" si="60"/>
        <v>Less than 100 Claims - lower validity</v>
      </c>
      <c r="F1327" s="111" t="str">
        <f t="shared" si="61"/>
        <v>Less than 100 Claims - lower validity</v>
      </c>
      <c r="G1327" s="111" t="str">
        <f t="shared" si="62"/>
        <v>Less than 100 Claims - lower validity</v>
      </c>
      <c r="H1327" s="28" t="s">
        <v>5066</v>
      </c>
      <c r="I1327" s="28">
        <v>79412</v>
      </c>
      <c r="J1327" s="28" t="s">
        <v>79</v>
      </c>
      <c r="K1327" s="28" t="s">
        <v>46</v>
      </c>
      <c r="L1327" s="28">
        <v>4</v>
      </c>
      <c r="M1327" s="31">
        <v>55</v>
      </c>
      <c r="N1327" s="32">
        <v>0.1</v>
      </c>
      <c r="O1327" s="32">
        <v>0</v>
      </c>
      <c r="P1327" s="47">
        <v>3.85</v>
      </c>
      <c r="Q1327" s="33">
        <v>261.14</v>
      </c>
      <c r="R1327" s="31" t="s">
        <v>8</v>
      </c>
      <c r="S1327" s="31" t="s">
        <v>8</v>
      </c>
      <c r="T1327" s="31" t="s">
        <v>8</v>
      </c>
      <c r="U1327" s="47"/>
      <c r="V1327" s="34" t="s">
        <v>8</v>
      </c>
      <c r="W1327" s="31" t="s">
        <v>8</v>
      </c>
      <c r="X1327" s="31" t="s">
        <v>8</v>
      </c>
      <c r="Y1327" s="44"/>
      <c r="Z1327" s="13"/>
    </row>
    <row r="1328" spans="1:26" ht="29.1" customHeight="1" x14ac:dyDescent="0.35">
      <c r="A1328" s="29" t="s">
        <v>5067</v>
      </c>
      <c r="B1328" s="28" t="s">
        <v>5070</v>
      </c>
      <c r="C1328" s="28" t="s">
        <v>4885</v>
      </c>
      <c r="D1328" s="30" t="s">
        <v>5068</v>
      </c>
      <c r="E1328" s="111" t="str">
        <f t="shared" si="60"/>
        <v>Less than 100 Claims - lower validity</v>
      </c>
      <c r="F1328" s="111" t="str">
        <f t="shared" si="61"/>
        <v>Less than 100 Claims - lower validity</v>
      </c>
      <c r="G1328" s="111" t="str">
        <f t="shared" si="62"/>
        <v>Less than 100 Claims - lower validity</v>
      </c>
      <c r="H1328" s="35" t="s">
        <v>5069</v>
      </c>
      <c r="I1328" s="28">
        <v>78363</v>
      </c>
      <c r="J1328" s="28" t="s">
        <v>1952</v>
      </c>
      <c r="K1328" s="28" t="s">
        <v>46</v>
      </c>
      <c r="L1328" s="28">
        <v>2</v>
      </c>
      <c r="M1328" s="31">
        <v>29</v>
      </c>
      <c r="N1328" s="32">
        <v>0</v>
      </c>
      <c r="O1328" s="32">
        <v>0</v>
      </c>
      <c r="P1328" s="47">
        <v>3.78</v>
      </c>
      <c r="Q1328" s="33">
        <v>260.02</v>
      </c>
      <c r="R1328" s="31" t="s">
        <v>8</v>
      </c>
      <c r="S1328" s="31" t="s">
        <v>8</v>
      </c>
      <c r="T1328" s="31" t="s">
        <v>8</v>
      </c>
      <c r="U1328" s="47"/>
      <c r="V1328" s="34" t="s">
        <v>8</v>
      </c>
      <c r="W1328" s="31" t="s">
        <v>8</v>
      </c>
      <c r="X1328" s="31" t="s">
        <v>8</v>
      </c>
      <c r="Y1328" s="44"/>
      <c r="Z1328" s="13"/>
    </row>
    <row r="1329" spans="1:26" ht="29.1" customHeight="1" x14ac:dyDescent="0.35">
      <c r="A1329" s="29" t="s">
        <v>5071</v>
      </c>
      <c r="B1329" s="28" t="s">
        <v>4926</v>
      </c>
      <c r="C1329" s="28" t="s">
        <v>4885</v>
      </c>
      <c r="D1329" s="30" t="s">
        <v>5072</v>
      </c>
      <c r="E1329" s="111" t="str">
        <f t="shared" si="60"/>
        <v>More than 100 Claims  - higher validity</v>
      </c>
      <c r="F1329" s="111" t="str">
        <f t="shared" si="61"/>
        <v>More than 100 Claims  - higher validity</v>
      </c>
      <c r="G1329" s="111" t="str">
        <f t="shared" si="62"/>
        <v>More than 100 Claims  - higher validity</v>
      </c>
      <c r="H1329" s="35" t="s">
        <v>5073</v>
      </c>
      <c r="I1329" s="28">
        <v>77008</v>
      </c>
      <c r="J1329" s="35" t="s">
        <v>4973</v>
      </c>
      <c r="K1329" s="28" t="s">
        <v>46</v>
      </c>
      <c r="L1329" s="28">
        <v>4</v>
      </c>
      <c r="M1329" s="31">
        <v>3293</v>
      </c>
      <c r="N1329" s="32">
        <v>3.8</v>
      </c>
      <c r="O1329" s="32">
        <v>1.3</v>
      </c>
      <c r="P1329" s="47">
        <v>3.03</v>
      </c>
      <c r="Q1329" s="33">
        <v>216.92</v>
      </c>
      <c r="R1329" s="31">
        <v>192</v>
      </c>
      <c r="S1329" s="32">
        <v>3.2</v>
      </c>
      <c r="T1329" s="32">
        <v>1.9</v>
      </c>
      <c r="U1329" s="47">
        <v>1.67</v>
      </c>
      <c r="V1329" s="34">
        <v>11122</v>
      </c>
      <c r="W1329" s="32">
        <v>7</v>
      </c>
      <c r="X1329" s="32">
        <v>3.1</v>
      </c>
      <c r="Y1329" s="44">
        <v>2.2200000000000002</v>
      </c>
      <c r="Z1329" s="13"/>
    </row>
    <row r="1330" spans="1:26" ht="29.1" customHeight="1" x14ac:dyDescent="0.35">
      <c r="A1330" s="29" t="s">
        <v>5074</v>
      </c>
      <c r="B1330" s="28" t="s">
        <v>5077</v>
      </c>
      <c r="C1330" s="28" t="s">
        <v>4885</v>
      </c>
      <c r="D1330" s="30" t="s">
        <v>5075</v>
      </c>
      <c r="E1330" s="111" t="str">
        <f t="shared" si="60"/>
        <v>Less than 100 Claims - lower validity</v>
      </c>
      <c r="F1330" s="111" t="str">
        <f t="shared" si="61"/>
        <v>Less than 100 Claims - lower validity</v>
      </c>
      <c r="G1330" s="111" t="str">
        <f t="shared" si="62"/>
        <v>Less than 100 Claims - lower validity</v>
      </c>
      <c r="H1330" s="28" t="s">
        <v>5076</v>
      </c>
      <c r="I1330" s="28">
        <v>77833</v>
      </c>
      <c r="J1330" s="35" t="s">
        <v>4909</v>
      </c>
      <c r="K1330" s="28" t="s">
        <v>46</v>
      </c>
      <c r="L1330" s="28">
        <v>4</v>
      </c>
      <c r="M1330" s="31">
        <v>97</v>
      </c>
      <c r="N1330" s="32">
        <v>0.1</v>
      </c>
      <c r="O1330" s="32">
        <v>0</v>
      </c>
      <c r="P1330" s="47">
        <v>2.85</v>
      </c>
      <c r="Q1330" s="33">
        <v>205.2</v>
      </c>
      <c r="R1330" s="31" t="s">
        <v>8</v>
      </c>
      <c r="S1330" s="31" t="s">
        <v>8</v>
      </c>
      <c r="T1330" s="31" t="s">
        <v>8</v>
      </c>
      <c r="U1330" s="47"/>
      <c r="V1330" s="34" t="s">
        <v>8</v>
      </c>
      <c r="W1330" s="31" t="s">
        <v>8</v>
      </c>
      <c r="X1330" s="31" t="s">
        <v>8</v>
      </c>
      <c r="Y1330" s="44"/>
      <c r="Z1330" s="13"/>
    </row>
    <row r="1331" spans="1:26" ht="43.15" customHeight="1" x14ac:dyDescent="0.35">
      <c r="A1331" s="29" t="s">
        <v>5078</v>
      </c>
      <c r="B1331" s="28" t="s">
        <v>4926</v>
      </c>
      <c r="C1331" s="28" t="s">
        <v>4885</v>
      </c>
      <c r="D1331" s="30" t="s">
        <v>5079</v>
      </c>
      <c r="E1331" s="111" t="str">
        <f t="shared" si="60"/>
        <v>More than 100 Claims  - higher validity</v>
      </c>
      <c r="F1331" s="111" t="str">
        <f t="shared" si="61"/>
        <v>More than 100 Claims  - higher validity</v>
      </c>
      <c r="G1331" s="111" t="str">
        <f t="shared" si="62"/>
        <v>More than 100 Claims  - higher validity</v>
      </c>
      <c r="H1331" s="28" t="s">
        <v>5080</v>
      </c>
      <c r="I1331" s="28">
        <v>77030</v>
      </c>
      <c r="J1331" s="35" t="s">
        <v>51</v>
      </c>
      <c r="K1331" s="28" t="s">
        <v>46</v>
      </c>
      <c r="L1331" s="28">
        <v>2</v>
      </c>
      <c r="M1331" s="31">
        <v>1725</v>
      </c>
      <c r="N1331" s="32">
        <v>3.4</v>
      </c>
      <c r="O1331" s="32">
        <v>1.3</v>
      </c>
      <c r="P1331" s="47">
        <v>2.67</v>
      </c>
      <c r="Q1331" s="33">
        <v>182.36</v>
      </c>
      <c r="R1331" s="31">
        <v>114</v>
      </c>
      <c r="S1331" s="32">
        <v>2.2999999999999998</v>
      </c>
      <c r="T1331" s="32">
        <v>2.2000000000000002</v>
      </c>
      <c r="U1331" s="47">
        <v>1.05</v>
      </c>
      <c r="V1331" s="34">
        <v>7655</v>
      </c>
      <c r="W1331" s="32">
        <v>5.7</v>
      </c>
      <c r="X1331" s="32">
        <v>3.4</v>
      </c>
      <c r="Y1331" s="44">
        <v>1.66</v>
      </c>
      <c r="Z1331" s="13"/>
    </row>
    <row r="1332" spans="1:26" ht="43.15" customHeight="1" x14ac:dyDescent="0.35">
      <c r="A1332" s="29" t="s">
        <v>5081</v>
      </c>
      <c r="B1332" s="28" t="s">
        <v>5084</v>
      </c>
      <c r="C1332" s="28" t="s">
        <v>4885</v>
      </c>
      <c r="D1332" s="30" t="s">
        <v>5082</v>
      </c>
      <c r="E1332" s="111" t="str">
        <f t="shared" si="60"/>
        <v>Less than 100 Claims - lower validity</v>
      </c>
      <c r="F1332" s="111" t="str">
        <f t="shared" si="61"/>
        <v>Less than 100 Claims - lower validity</v>
      </c>
      <c r="G1332" s="111" t="str">
        <f t="shared" si="62"/>
        <v>More than 100 Claims  - higher validity</v>
      </c>
      <c r="H1332" s="28" t="s">
        <v>5083</v>
      </c>
      <c r="I1332" s="28">
        <v>76086</v>
      </c>
      <c r="J1332" s="35" t="s">
        <v>472</v>
      </c>
      <c r="K1332" s="28" t="s">
        <v>46</v>
      </c>
      <c r="L1332" s="28">
        <v>4</v>
      </c>
      <c r="M1332" s="31">
        <v>140</v>
      </c>
      <c r="N1332" s="32">
        <v>0.1</v>
      </c>
      <c r="O1332" s="32">
        <v>0.1</v>
      </c>
      <c r="P1332" s="47">
        <v>1.54</v>
      </c>
      <c r="Q1332" s="33">
        <v>103.44</v>
      </c>
      <c r="R1332" s="31" t="s">
        <v>8</v>
      </c>
      <c r="S1332" s="31" t="s">
        <v>8</v>
      </c>
      <c r="T1332" s="31" t="s">
        <v>8</v>
      </c>
      <c r="U1332" s="47"/>
      <c r="V1332" s="34" t="s">
        <v>8</v>
      </c>
      <c r="W1332" s="31" t="s">
        <v>8</v>
      </c>
      <c r="X1332" s="31" t="s">
        <v>8</v>
      </c>
      <c r="Y1332" s="44"/>
      <c r="Z1332" s="13"/>
    </row>
    <row r="1333" spans="1:26" ht="29.1" customHeight="1" x14ac:dyDescent="0.35">
      <c r="A1333" s="29" t="s">
        <v>5085</v>
      </c>
      <c r="B1333" s="28" t="s">
        <v>5088</v>
      </c>
      <c r="C1333" s="28" t="s">
        <v>4885</v>
      </c>
      <c r="D1333" s="30" t="s">
        <v>5086</v>
      </c>
      <c r="E1333" s="111" t="str">
        <f t="shared" si="60"/>
        <v>Less than 100 Claims - lower validity</v>
      </c>
      <c r="F1333" s="111" t="str">
        <f t="shared" si="61"/>
        <v>Less than 100 Claims - lower validity</v>
      </c>
      <c r="G1333" s="111" t="str">
        <f t="shared" si="62"/>
        <v>Less than 100 Claims - lower validity</v>
      </c>
      <c r="H1333" s="28" t="s">
        <v>5087</v>
      </c>
      <c r="I1333" s="28">
        <v>79106</v>
      </c>
      <c r="J1333" s="35" t="s">
        <v>556</v>
      </c>
      <c r="K1333" s="28" t="s">
        <v>46</v>
      </c>
      <c r="L1333" s="28">
        <v>2</v>
      </c>
      <c r="M1333" s="31">
        <v>51</v>
      </c>
      <c r="N1333" s="32">
        <v>0.1</v>
      </c>
      <c r="O1333" s="32">
        <v>0</v>
      </c>
      <c r="P1333" s="47">
        <v>4.3499999999999996</v>
      </c>
      <c r="Q1333" s="33">
        <v>280.44</v>
      </c>
      <c r="R1333" s="31" t="s">
        <v>8</v>
      </c>
      <c r="S1333" s="31" t="s">
        <v>8</v>
      </c>
      <c r="T1333" s="31" t="s">
        <v>8</v>
      </c>
      <c r="U1333" s="47"/>
      <c r="V1333" s="34" t="s">
        <v>8</v>
      </c>
      <c r="W1333" s="31" t="s">
        <v>8</v>
      </c>
      <c r="X1333" s="31" t="s">
        <v>8</v>
      </c>
      <c r="Y1333" s="44"/>
      <c r="Z1333" s="13"/>
    </row>
    <row r="1334" spans="1:26" ht="43.15" customHeight="1" x14ac:dyDescent="0.35">
      <c r="A1334" s="29" t="s">
        <v>5089</v>
      </c>
      <c r="B1334" s="28" t="s">
        <v>5092</v>
      </c>
      <c r="C1334" s="28" t="s">
        <v>4885</v>
      </c>
      <c r="D1334" s="36" t="s">
        <v>5090</v>
      </c>
      <c r="E1334" s="111" t="str">
        <f t="shared" si="60"/>
        <v>Less than 100 Claims - lower validity</v>
      </c>
      <c r="F1334" s="111" t="str">
        <f t="shared" si="61"/>
        <v>Less than 100 Claims - lower validity</v>
      </c>
      <c r="G1334" s="111" t="str">
        <f t="shared" si="62"/>
        <v>Less than 100 Claims - lower validity</v>
      </c>
      <c r="H1334" s="28" t="s">
        <v>5091</v>
      </c>
      <c r="I1334" s="28">
        <v>75633</v>
      </c>
      <c r="J1334" s="35" t="s">
        <v>4988</v>
      </c>
      <c r="K1334" s="28" t="s">
        <v>46</v>
      </c>
      <c r="L1334" s="28">
        <v>3</v>
      </c>
      <c r="M1334" s="31">
        <v>80</v>
      </c>
      <c r="N1334" s="32">
        <v>0.1</v>
      </c>
      <c r="O1334" s="32">
        <v>0</v>
      </c>
      <c r="P1334" s="47">
        <v>4.6500000000000004</v>
      </c>
      <c r="Q1334" s="33">
        <v>323.14</v>
      </c>
      <c r="R1334" s="31" t="s">
        <v>8</v>
      </c>
      <c r="S1334" s="31" t="s">
        <v>8</v>
      </c>
      <c r="T1334" s="31" t="s">
        <v>8</v>
      </c>
      <c r="U1334" s="47"/>
      <c r="V1334" s="34" t="s">
        <v>8</v>
      </c>
      <c r="W1334" s="31" t="s">
        <v>8</v>
      </c>
      <c r="X1334" s="31" t="s">
        <v>8</v>
      </c>
      <c r="Y1334" s="44"/>
      <c r="Z1334" s="13"/>
    </row>
    <row r="1335" spans="1:26" ht="29.1" customHeight="1" x14ac:dyDescent="0.35">
      <c r="A1335" s="29" t="s">
        <v>5093</v>
      </c>
      <c r="B1335" s="28" t="s">
        <v>5096</v>
      </c>
      <c r="C1335" s="28" t="s">
        <v>4885</v>
      </c>
      <c r="D1335" s="30" t="s">
        <v>5094</v>
      </c>
      <c r="E1335" s="111" t="str">
        <f t="shared" si="60"/>
        <v>Less than 100 Claims - lower validity</v>
      </c>
      <c r="F1335" s="111" t="str">
        <f t="shared" si="61"/>
        <v>Less than 100 Claims - lower validity</v>
      </c>
      <c r="G1335" s="111" t="str">
        <f t="shared" si="62"/>
        <v>Less than 100 Claims - lower validity</v>
      </c>
      <c r="H1335" s="35" t="s">
        <v>5095</v>
      </c>
      <c r="I1335" s="28">
        <v>75901</v>
      </c>
      <c r="J1335" s="35" t="s">
        <v>51</v>
      </c>
      <c r="K1335" s="28" t="s">
        <v>46</v>
      </c>
      <c r="L1335" s="28">
        <v>3</v>
      </c>
      <c r="M1335" s="31">
        <v>62</v>
      </c>
      <c r="N1335" s="32">
        <v>0.1</v>
      </c>
      <c r="O1335" s="32">
        <v>0</v>
      </c>
      <c r="P1335" s="47">
        <v>3.42</v>
      </c>
      <c r="Q1335" s="33">
        <v>220.08</v>
      </c>
      <c r="R1335" s="31" t="s">
        <v>8</v>
      </c>
      <c r="S1335" s="31" t="s">
        <v>8</v>
      </c>
      <c r="T1335" s="31" t="s">
        <v>8</v>
      </c>
      <c r="U1335" s="47"/>
      <c r="V1335" s="34" t="s">
        <v>8</v>
      </c>
      <c r="W1335" s="31" t="s">
        <v>8</v>
      </c>
      <c r="X1335" s="31" t="s">
        <v>8</v>
      </c>
      <c r="Y1335" s="44"/>
      <c r="Z1335" s="13"/>
    </row>
    <row r="1336" spans="1:26" ht="29.1" customHeight="1" x14ac:dyDescent="0.35">
      <c r="A1336" s="29" t="s">
        <v>5097</v>
      </c>
      <c r="B1336" s="28" t="s">
        <v>5100</v>
      </c>
      <c r="C1336" s="28" t="s">
        <v>4885</v>
      </c>
      <c r="D1336" s="30" t="s">
        <v>5098</v>
      </c>
      <c r="E1336" s="111" t="str">
        <f t="shared" si="60"/>
        <v>Less than 100 Claims - lower validity</v>
      </c>
      <c r="F1336" s="111" t="str">
        <f t="shared" si="61"/>
        <v>Less than 100 Claims - lower validity</v>
      </c>
      <c r="G1336" s="111" t="str">
        <f t="shared" si="62"/>
        <v>Less than 100 Claims - lower validity</v>
      </c>
      <c r="H1336" s="35" t="s">
        <v>5099</v>
      </c>
      <c r="I1336" s="28">
        <v>77304</v>
      </c>
      <c r="J1336" s="28" t="s">
        <v>131</v>
      </c>
      <c r="K1336" s="28" t="s">
        <v>46</v>
      </c>
      <c r="L1336" s="28">
        <v>1</v>
      </c>
      <c r="M1336" s="31">
        <v>89</v>
      </c>
      <c r="N1336" s="32">
        <v>0.1</v>
      </c>
      <c r="O1336" s="32">
        <v>0</v>
      </c>
      <c r="P1336" s="47">
        <v>2.9</v>
      </c>
      <c r="Q1336" s="33">
        <v>202.4</v>
      </c>
      <c r="R1336" s="31" t="s">
        <v>8</v>
      </c>
      <c r="S1336" s="31" t="s">
        <v>8</v>
      </c>
      <c r="T1336" s="31" t="s">
        <v>8</v>
      </c>
      <c r="U1336" s="47"/>
      <c r="V1336" s="34" t="s">
        <v>8</v>
      </c>
      <c r="W1336" s="31" t="s">
        <v>8</v>
      </c>
      <c r="X1336" s="31" t="s">
        <v>8</v>
      </c>
      <c r="Y1336" s="44"/>
      <c r="Z1336" s="13"/>
    </row>
    <row r="1337" spans="1:26" ht="29.1" customHeight="1" x14ac:dyDescent="0.35">
      <c r="A1337" s="29" t="s">
        <v>5101</v>
      </c>
      <c r="B1337" s="28" t="s">
        <v>5104</v>
      </c>
      <c r="C1337" s="28" t="s">
        <v>4885</v>
      </c>
      <c r="D1337" s="30" t="s">
        <v>5102</v>
      </c>
      <c r="E1337" s="111" t="str">
        <f t="shared" si="60"/>
        <v>Less than 100 Claims - lower validity</v>
      </c>
      <c r="F1337" s="111" t="str">
        <f t="shared" si="61"/>
        <v>Less than 100 Claims - lower validity</v>
      </c>
      <c r="G1337" s="111" t="str">
        <f t="shared" si="62"/>
        <v>Less than 100 Claims - lower validity</v>
      </c>
      <c r="H1337" s="28" t="s">
        <v>5103</v>
      </c>
      <c r="I1337" s="28">
        <v>79601</v>
      </c>
      <c r="J1337" s="28" t="s">
        <v>79</v>
      </c>
      <c r="K1337" s="28" t="s">
        <v>46</v>
      </c>
      <c r="L1337" s="28">
        <v>4</v>
      </c>
      <c r="M1337" s="31">
        <v>40</v>
      </c>
      <c r="N1337" s="32">
        <v>0</v>
      </c>
      <c r="O1337" s="32">
        <v>0</v>
      </c>
      <c r="P1337" s="47">
        <v>2.5099999999999998</v>
      </c>
      <c r="Q1337" s="33">
        <v>167.07</v>
      </c>
      <c r="R1337" s="31" t="s">
        <v>8</v>
      </c>
      <c r="S1337" s="31" t="s">
        <v>8</v>
      </c>
      <c r="T1337" s="31" t="s">
        <v>8</v>
      </c>
      <c r="U1337" s="47"/>
      <c r="V1337" s="34" t="s">
        <v>8</v>
      </c>
      <c r="W1337" s="31" t="s">
        <v>8</v>
      </c>
      <c r="X1337" s="31" t="s">
        <v>8</v>
      </c>
      <c r="Y1337" s="44"/>
      <c r="Z1337" s="13"/>
    </row>
    <row r="1338" spans="1:26" ht="29.1" customHeight="1" x14ac:dyDescent="0.35">
      <c r="A1338" s="29" t="s">
        <v>5105</v>
      </c>
      <c r="B1338" s="28" t="s">
        <v>5088</v>
      </c>
      <c r="C1338" s="28" t="s">
        <v>4885</v>
      </c>
      <c r="D1338" s="30" t="s">
        <v>5106</v>
      </c>
      <c r="E1338" s="111" t="str">
        <f t="shared" si="60"/>
        <v>Less than 100 Claims - lower validity</v>
      </c>
      <c r="F1338" s="111" t="str">
        <f t="shared" si="61"/>
        <v>Less than 100 Claims - lower validity</v>
      </c>
      <c r="G1338" s="111" t="str">
        <f t="shared" si="62"/>
        <v>More than 100 Claims  - higher validity</v>
      </c>
      <c r="H1338" s="28" t="s">
        <v>5107</v>
      </c>
      <c r="I1338" s="28">
        <v>79106</v>
      </c>
      <c r="J1338" s="28" t="s">
        <v>3527</v>
      </c>
      <c r="K1338" s="28" t="s">
        <v>46</v>
      </c>
      <c r="L1338" s="28">
        <v>4</v>
      </c>
      <c r="M1338" s="31">
        <v>126</v>
      </c>
      <c r="N1338" s="32">
        <v>0.3</v>
      </c>
      <c r="O1338" s="32">
        <v>0.1</v>
      </c>
      <c r="P1338" s="47">
        <v>3.14</v>
      </c>
      <c r="Q1338" s="33">
        <v>198.39</v>
      </c>
      <c r="R1338" s="31">
        <v>51</v>
      </c>
      <c r="S1338" s="32">
        <v>1.2</v>
      </c>
      <c r="T1338" s="32">
        <v>0.5</v>
      </c>
      <c r="U1338" s="47">
        <v>2.29</v>
      </c>
      <c r="V1338" s="34">
        <v>12634</v>
      </c>
      <c r="W1338" s="32">
        <v>1.5</v>
      </c>
      <c r="X1338" s="32">
        <v>0.6</v>
      </c>
      <c r="Y1338" s="44">
        <v>2.4</v>
      </c>
      <c r="Z1338" s="13"/>
    </row>
    <row r="1339" spans="1:26" ht="43.15" customHeight="1" x14ac:dyDescent="0.35">
      <c r="A1339" s="29" t="s">
        <v>5108</v>
      </c>
      <c r="B1339" s="35" t="s">
        <v>5111</v>
      </c>
      <c r="C1339" s="28" t="s">
        <v>4885</v>
      </c>
      <c r="D1339" s="30" t="s">
        <v>5109</v>
      </c>
      <c r="E1339" s="111" t="str">
        <f t="shared" si="60"/>
        <v>Less than 100 Claims - lower validity</v>
      </c>
      <c r="F1339" s="111" t="str">
        <f t="shared" si="61"/>
        <v>Less than 100 Claims - lower validity</v>
      </c>
      <c r="G1339" s="111" t="str">
        <f t="shared" si="62"/>
        <v>Less than 100 Claims - lower validity</v>
      </c>
      <c r="H1339" s="28" t="s">
        <v>5110</v>
      </c>
      <c r="I1339" s="28">
        <v>75482</v>
      </c>
      <c r="J1339" s="28" t="s">
        <v>1952</v>
      </c>
      <c r="K1339" s="28" t="s">
        <v>46</v>
      </c>
      <c r="L1339" s="28">
        <v>3</v>
      </c>
      <c r="M1339" s="31">
        <v>47</v>
      </c>
      <c r="N1339" s="32">
        <v>0</v>
      </c>
      <c r="O1339" s="32">
        <v>0</v>
      </c>
      <c r="P1339" s="47">
        <v>2.14</v>
      </c>
      <c r="Q1339" s="33">
        <v>141.61000000000001</v>
      </c>
      <c r="R1339" s="31" t="s">
        <v>8</v>
      </c>
      <c r="S1339" s="31" t="s">
        <v>8</v>
      </c>
      <c r="T1339" s="31" t="s">
        <v>8</v>
      </c>
      <c r="U1339" s="47"/>
      <c r="V1339" s="34" t="s">
        <v>8</v>
      </c>
      <c r="W1339" s="31" t="s">
        <v>8</v>
      </c>
      <c r="X1339" s="31" t="s">
        <v>8</v>
      </c>
      <c r="Y1339" s="44"/>
      <c r="Z1339" s="13"/>
    </row>
    <row r="1340" spans="1:26" ht="29.1" customHeight="1" x14ac:dyDescent="0.35">
      <c r="A1340" s="29" t="s">
        <v>5112</v>
      </c>
      <c r="B1340" s="28" t="s">
        <v>4964</v>
      </c>
      <c r="C1340" s="28" t="s">
        <v>4885</v>
      </c>
      <c r="D1340" s="30" t="s">
        <v>5113</v>
      </c>
      <c r="E1340" s="111" t="str">
        <f t="shared" si="60"/>
        <v>Less than 100 Claims - lower validity</v>
      </c>
      <c r="F1340" s="111" t="str">
        <f t="shared" si="61"/>
        <v>Less than 100 Claims - lower validity</v>
      </c>
      <c r="G1340" s="111" t="str">
        <f t="shared" si="62"/>
        <v>More than 100 Claims  - higher validity</v>
      </c>
      <c r="H1340" s="28" t="s">
        <v>5114</v>
      </c>
      <c r="I1340" s="28">
        <v>78207</v>
      </c>
      <c r="J1340" s="28" t="s">
        <v>1952</v>
      </c>
      <c r="K1340" s="28" t="s">
        <v>46</v>
      </c>
      <c r="L1340" s="28">
        <v>4</v>
      </c>
      <c r="M1340" s="31">
        <v>110</v>
      </c>
      <c r="N1340" s="32">
        <v>0.2</v>
      </c>
      <c r="O1340" s="32">
        <v>0</v>
      </c>
      <c r="P1340" s="47">
        <v>4.92</v>
      </c>
      <c r="Q1340" s="33">
        <v>334.45</v>
      </c>
      <c r="R1340" s="31" t="s">
        <v>8</v>
      </c>
      <c r="S1340" s="31" t="s">
        <v>8</v>
      </c>
      <c r="T1340" s="31" t="s">
        <v>8</v>
      </c>
      <c r="U1340" s="47"/>
      <c r="V1340" s="34" t="s">
        <v>8</v>
      </c>
      <c r="W1340" s="31" t="s">
        <v>8</v>
      </c>
      <c r="X1340" s="31" t="s">
        <v>8</v>
      </c>
      <c r="Y1340" s="44"/>
      <c r="Z1340" s="13"/>
    </row>
    <row r="1341" spans="1:26" ht="29.1" customHeight="1" x14ac:dyDescent="0.35">
      <c r="A1341" s="29" t="s">
        <v>5115</v>
      </c>
      <c r="B1341" s="28" t="s">
        <v>5118</v>
      </c>
      <c r="C1341" s="28" t="s">
        <v>4885</v>
      </c>
      <c r="D1341" s="30" t="s">
        <v>5116</v>
      </c>
      <c r="E1341" s="111" t="str">
        <f t="shared" si="60"/>
        <v>Less than 100 Claims - lower validity</v>
      </c>
      <c r="F1341" s="111" t="str">
        <f t="shared" si="61"/>
        <v>Less than 100 Claims - lower validity</v>
      </c>
      <c r="G1341" s="111" t="str">
        <f t="shared" si="62"/>
        <v>Less than 100 Claims - lower validity</v>
      </c>
      <c r="H1341" s="28" t="s">
        <v>5117</v>
      </c>
      <c r="I1341" s="28">
        <v>77418</v>
      </c>
      <c r="J1341" s="35" t="s">
        <v>51</v>
      </c>
      <c r="K1341" s="28" t="s">
        <v>46</v>
      </c>
      <c r="L1341" s="28">
        <v>3</v>
      </c>
      <c r="M1341" s="31">
        <v>22</v>
      </c>
      <c r="N1341" s="32">
        <v>0</v>
      </c>
      <c r="O1341" s="32">
        <v>0</v>
      </c>
      <c r="P1341" s="47">
        <v>4.26</v>
      </c>
      <c r="Q1341" s="33">
        <v>308.79000000000002</v>
      </c>
      <c r="R1341" s="31" t="s">
        <v>8</v>
      </c>
      <c r="S1341" s="31" t="s">
        <v>8</v>
      </c>
      <c r="T1341" s="31" t="s">
        <v>8</v>
      </c>
      <c r="U1341" s="47"/>
      <c r="V1341" s="34" t="s">
        <v>8</v>
      </c>
      <c r="W1341" s="31" t="s">
        <v>8</v>
      </c>
      <c r="X1341" s="31" t="s">
        <v>8</v>
      </c>
      <c r="Y1341" s="44"/>
      <c r="Z1341" s="13"/>
    </row>
    <row r="1342" spans="1:26" ht="29.1" customHeight="1" x14ac:dyDescent="0.35">
      <c r="A1342" s="29" t="s">
        <v>5119</v>
      </c>
      <c r="B1342" s="28" t="s">
        <v>680</v>
      </c>
      <c r="C1342" s="28" t="s">
        <v>4885</v>
      </c>
      <c r="D1342" s="30" t="s">
        <v>5120</v>
      </c>
      <c r="E1342" s="111" t="str">
        <f t="shared" si="60"/>
        <v>Less than 100 Claims - lower validity</v>
      </c>
      <c r="F1342" s="111" t="str">
        <f t="shared" si="61"/>
        <v>Less than 100 Claims - lower validity</v>
      </c>
      <c r="G1342" s="111" t="str">
        <f t="shared" si="62"/>
        <v>More than 100 Claims  - higher validity</v>
      </c>
      <c r="H1342" s="35" t="s">
        <v>5121</v>
      </c>
      <c r="I1342" s="28">
        <v>76234</v>
      </c>
      <c r="J1342" s="28" t="s">
        <v>79</v>
      </c>
      <c r="K1342" s="28" t="s">
        <v>46</v>
      </c>
      <c r="L1342" s="28">
        <v>2</v>
      </c>
      <c r="M1342" s="31">
        <v>424</v>
      </c>
      <c r="N1342" s="32">
        <v>2</v>
      </c>
      <c r="O1342" s="32">
        <v>0.3</v>
      </c>
      <c r="P1342" s="47">
        <v>7.02</v>
      </c>
      <c r="Q1342" s="33">
        <v>486.65</v>
      </c>
      <c r="R1342" s="31" t="s">
        <v>8</v>
      </c>
      <c r="S1342" s="31" t="s">
        <v>8</v>
      </c>
      <c r="T1342" s="31" t="s">
        <v>8</v>
      </c>
      <c r="U1342" s="47"/>
      <c r="V1342" s="34" t="s">
        <v>8</v>
      </c>
      <c r="W1342" s="31" t="s">
        <v>8</v>
      </c>
      <c r="X1342" s="31" t="s">
        <v>8</v>
      </c>
      <c r="Y1342" s="44"/>
      <c r="Z1342" s="13"/>
    </row>
    <row r="1343" spans="1:26" ht="43.15" customHeight="1" x14ac:dyDescent="0.35">
      <c r="A1343" s="29" t="s">
        <v>5122</v>
      </c>
      <c r="B1343" s="28" t="s">
        <v>5125</v>
      </c>
      <c r="C1343" s="28" t="s">
        <v>4885</v>
      </c>
      <c r="D1343" s="30" t="s">
        <v>5123</v>
      </c>
      <c r="E1343" s="111" t="str">
        <f t="shared" si="60"/>
        <v>Less than 100 Claims - lower validity</v>
      </c>
      <c r="F1343" s="111" t="str">
        <f t="shared" si="61"/>
        <v>Less than 100 Claims - lower validity</v>
      </c>
      <c r="G1343" s="111" t="str">
        <f t="shared" si="62"/>
        <v>Less than 100 Claims - lower validity</v>
      </c>
      <c r="H1343" s="35" t="s">
        <v>5124</v>
      </c>
      <c r="I1343" s="28">
        <v>78666</v>
      </c>
      <c r="J1343" s="35" t="s">
        <v>187</v>
      </c>
      <c r="K1343" s="28" t="s">
        <v>46</v>
      </c>
      <c r="L1343" s="28">
        <v>3</v>
      </c>
      <c r="M1343" s="31">
        <v>58</v>
      </c>
      <c r="N1343" s="32">
        <v>0</v>
      </c>
      <c r="O1343" s="32">
        <v>0</v>
      </c>
      <c r="P1343" s="47">
        <v>4.07</v>
      </c>
      <c r="Q1343" s="33">
        <v>289.52</v>
      </c>
      <c r="R1343" s="31" t="s">
        <v>8</v>
      </c>
      <c r="S1343" s="31" t="s">
        <v>8</v>
      </c>
      <c r="T1343" s="31" t="s">
        <v>8</v>
      </c>
      <c r="U1343" s="47"/>
      <c r="V1343" s="34" t="s">
        <v>8</v>
      </c>
      <c r="W1343" s="31" t="s">
        <v>8</v>
      </c>
      <c r="X1343" s="31" t="s">
        <v>8</v>
      </c>
      <c r="Y1343" s="44"/>
      <c r="Z1343" s="13"/>
    </row>
    <row r="1344" spans="1:26" ht="43.15" customHeight="1" x14ac:dyDescent="0.35">
      <c r="A1344" s="29" t="s">
        <v>5126</v>
      </c>
      <c r="B1344" s="28" t="s">
        <v>5129</v>
      </c>
      <c r="C1344" s="28" t="s">
        <v>4885</v>
      </c>
      <c r="D1344" s="30" t="s">
        <v>5127</v>
      </c>
      <c r="E1344" s="111" t="str">
        <f t="shared" si="60"/>
        <v>Less than 100 Claims - lower validity</v>
      </c>
      <c r="F1344" s="111" t="str">
        <f t="shared" si="61"/>
        <v>Less than 100 Claims - lower validity</v>
      </c>
      <c r="G1344" s="111" t="str">
        <f t="shared" si="62"/>
        <v>Less than 100 Claims - lower validity</v>
      </c>
      <c r="H1344" s="35" t="s">
        <v>5128</v>
      </c>
      <c r="I1344" s="28">
        <v>75042</v>
      </c>
      <c r="J1344" s="35" t="s">
        <v>4909</v>
      </c>
      <c r="K1344" s="28" t="s">
        <v>46</v>
      </c>
      <c r="L1344" s="28">
        <v>3</v>
      </c>
      <c r="M1344" s="31">
        <v>96</v>
      </c>
      <c r="N1344" s="32">
        <v>0.1</v>
      </c>
      <c r="O1344" s="32">
        <v>0</v>
      </c>
      <c r="P1344" s="47">
        <v>3.86</v>
      </c>
      <c r="Q1344" s="33">
        <v>266.95999999999998</v>
      </c>
      <c r="R1344" s="31" t="s">
        <v>8</v>
      </c>
      <c r="S1344" s="31" t="s">
        <v>8</v>
      </c>
      <c r="T1344" s="31" t="s">
        <v>8</v>
      </c>
      <c r="U1344" s="47"/>
      <c r="V1344" s="34" t="s">
        <v>8</v>
      </c>
      <c r="W1344" s="31" t="s">
        <v>8</v>
      </c>
      <c r="X1344" s="31" t="s">
        <v>8</v>
      </c>
      <c r="Y1344" s="44"/>
      <c r="Z1344" s="13"/>
    </row>
    <row r="1345" spans="1:26" ht="14.1" customHeight="1" x14ac:dyDescent="0.35">
      <c r="A1345" s="29" t="s">
        <v>5130</v>
      </c>
      <c r="B1345" s="28" t="s">
        <v>4926</v>
      </c>
      <c r="C1345" s="28" t="s">
        <v>4885</v>
      </c>
      <c r="D1345" s="36" t="s">
        <v>5131</v>
      </c>
      <c r="E1345" s="111" t="str">
        <f t="shared" si="60"/>
        <v>Less than 100 Claims - lower validity</v>
      </c>
      <c r="F1345" s="111" t="str">
        <f t="shared" si="61"/>
        <v>Less than 100 Claims - lower validity</v>
      </c>
      <c r="G1345" s="111" t="str">
        <f t="shared" si="62"/>
        <v>Less than 100 Claims - lower validity</v>
      </c>
      <c r="H1345" s="28" t="s">
        <v>5132</v>
      </c>
      <c r="I1345" s="28">
        <v>77054</v>
      </c>
      <c r="J1345" s="28" t="s">
        <v>79</v>
      </c>
      <c r="K1345" s="28" t="s">
        <v>46</v>
      </c>
      <c r="L1345" s="28">
        <v>2</v>
      </c>
      <c r="M1345" s="31">
        <v>80</v>
      </c>
      <c r="N1345" s="32">
        <v>0</v>
      </c>
      <c r="O1345" s="32">
        <v>0</v>
      </c>
      <c r="P1345" s="47">
        <v>1.78</v>
      </c>
      <c r="Q1345" s="33">
        <v>128.55000000000001</v>
      </c>
      <c r="R1345" s="31">
        <v>12</v>
      </c>
      <c r="S1345" s="32">
        <v>0.2</v>
      </c>
      <c r="T1345" s="32">
        <v>0.2</v>
      </c>
      <c r="U1345" s="47">
        <v>0.94</v>
      </c>
      <c r="V1345" s="34">
        <v>9556</v>
      </c>
      <c r="W1345" s="32">
        <v>0.2</v>
      </c>
      <c r="X1345" s="32">
        <v>0.2</v>
      </c>
      <c r="Y1345" s="44">
        <v>1.02</v>
      </c>
      <c r="Z1345" s="13"/>
    </row>
    <row r="1346" spans="1:26" ht="43.15" customHeight="1" x14ac:dyDescent="0.35">
      <c r="A1346" s="29" t="s">
        <v>5133</v>
      </c>
      <c r="B1346" s="28" t="s">
        <v>5136</v>
      </c>
      <c r="C1346" s="28" t="s">
        <v>4885</v>
      </c>
      <c r="D1346" s="30" t="s">
        <v>5134</v>
      </c>
      <c r="E1346" s="111" t="str">
        <f t="shared" si="60"/>
        <v>Less than 100 Claims - lower validity</v>
      </c>
      <c r="F1346" s="111" t="str">
        <f t="shared" si="61"/>
        <v>Less than 100 Claims - lower validity</v>
      </c>
      <c r="G1346" s="111" t="str">
        <f t="shared" si="62"/>
        <v>More than 100 Claims  - higher validity</v>
      </c>
      <c r="H1346" s="35" t="s">
        <v>5135</v>
      </c>
      <c r="I1346" s="28">
        <v>77842</v>
      </c>
      <c r="J1346" s="35" t="s">
        <v>472</v>
      </c>
      <c r="K1346" s="28" t="s">
        <v>46</v>
      </c>
      <c r="L1346" s="28">
        <v>4</v>
      </c>
      <c r="M1346" s="31">
        <v>262</v>
      </c>
      <c r="N1346" s="32">
        <v>0.9</v>
      </c>
      <c r="O1346" s="32">
        <v>0.1</v>
      </c>
      <c r="P1346" s="47">
        <v>8.32</v>
      </c>
      <c r="Q1346" s="33">
        <v>588.08000000000004</v>
      </c>
      <c r="R1346" s="31">
        <v>12</v>
      </c>
      <c r="S1346" s="32">
        <v>0.2</v>
      </c>
      <c r="T1346" s="32">
        <v>0.1</v>
      </c>
      <c r="U1346" s="47">
        <v>2.82</v>
      </c>
      <c r="V1346" s="34">
        <v>17328</v>
      </c>
      <c r="W1346" s="32">
        <v>1.1000000000000001</v>
      </c>
      <c r="X1346" s="32">
        <v>0.2</v>
      </c>
      <c r="Y1346" s="44">
        <v>6</v>
      </c>
      <c r="Z1346" s="13"/>
    </row>
    <row r="1347" spans="1:26" ht="29.1" customHeight="1" x14ac:dyDescent="0.35">
      <c r="A1347" s="29" t="s">
        <v>5137</v>
      </c>
      <c r="B1347" s="28" t="s">
        <v>5140</v>
      </c>
      <c r="C1347" s="28" t="s">
        <v>4885</v>
      </c>
      <c r="D1347" s="30" t="s">
        <v>5138</v>
      </c>
      <c r="E1347" s="111" t="str">
        <f t="shared" si="60"/>
        <v>Less than 100 Claims - lower validity</v>
      </c>
      <c r="F1347" s="111" t="str">
        <f t="shared" si="61"/>
        <v>Less than 100 Claims - lower validity</v>
      </c>
      <c r="G1347" s="111" t="str">
        <f t="shared" si="62"/>
        <v>Less than 100 Claims - lower validity</v>
      </c>
      <c r="H1347" s="35" t="s">
        <v>5139</v>
      </c>
      <c r="I1347" s="28">
        <v>75020</v>
      </c>
      <c r="J1347" s="35" t="s">
        <v>556</v>
      </c>
      <c r="K1347" s="28" t="s">
        <v>46</v>
      </c>
      <c r="L1347" s="28">
        <v>3</v>
      </c>
      <c r="M1347" s="31">
        <v>90</v>
      </c>
      <c r="N1347" s="32">
        <v>0.1</v>
      </c>
      <c r="O1347" s="32">
        <v>0.1</v>
      </c>
      <c r="P1347" s="47">
        <v>2.29</v>
      </c>
      <c r="Q1347" s="33">
        <v>165.31</v>
      </c>
      <c r="R1347" s="31" t="s">
        <v>8</v>
      </c>
      <c r="S1347" s="31" t="s">
        <v>8</v>
      </c>
      <c r="T1347" s="31" t="s">
        <v>8</v>
      </c>
      <c r="U1347" s="47"/>
      <c r="V1347" s="34" t="s">
        <v>8</v>
      </c>
      <c r="W1347" s="31" t="s">
        <v>8</v>
      </c>
      <c r="X1347" s="31" t="s">
        <v>8</v>
      </c>
      <c r="Y1347" s="44"/>
      <c r="Z1347" s="13"/>
    </row>
    <row r="1348" spans="1:26" ht="29.1" customHeight="1" x14ac:dyDescent="0.35">
      <c r="A1348" s="29" t="s">
        <v>5141</v>
      </c>
      <c r="B1348" s="28" t="s">
        <v>1317</v>
      </c>
      <c r="C1348" s="28" t="s">
        <v>4885</v>
      </c>
      <c r="D1348" s="30" t="s">
        <v>5142</v>
      </c>
      <c r="E1348" s="111" t="str">
        <f t="shared" si="60"/>
        <v>Less than 100 Claims - lower validity</v>
      </c>
      <c r="F1348" s="111" t="str">
        <f t="shared" si="61"/>
        <v>Less than 100 Claims - lower validity</v>
      </c>
      <c r="G1348" s="111" t="str">
        <f t="shared" si="62"/>
        <v>More than 100 Claims  - higher validity</v>
      </c>
      <c r="H1348" s="28" t="s">
        <v>5143</v>
      </c>
      <c r="I1348" s="28">
        <v>77469</v>
      </c>
      <c r="J1348" s="28" t="s">
        <v>79</v>
      </c>
      <c r="K1348" s="28" t="s">
        <v>46</v>
      </c>
      <c r="L1348" s="28">
        <v>3</v>
      </c>
      <c r="M1348" s="31">
        <v>639</v>
      </c>
      <c r="N1348" s="32">
        <v>5</v>
      </c>
      <c r="O1348" s="32">
        <v>0.8</v>
      </c>
      <c r="P1348" s="47">
        <v>6.43</v>
      </c>
      <c r="Q1348" s="33">
        <v>448.23</v>
      </c>
      <c r="R1348" s="31" t="s">
        <v>8</v>
      </c>
      <c r="S1348" s="31" t="s">
        <v>8</v>
      </c>
      <c r="T1348" s="31" t="s">
        <v>8</v>
      </c>
      <c r="U1348" s="47"/>
      <c r="V1348" s="34" t="s">
        <v>8</v>
      </c>
      <c r="W1348" s="31" t="s">
        <v>8</v>
      </c>
      <c r="X1348" s="31" t="s">
        <v>8</v>
      </c>
      <c r="Y1348" s="44"/>
      <c r="Z1348" s="13"/>
    </row>
    <row r="1349" spans="1:26" ht="43.15" customHeight="1" x14ac:dyDescent="0.35">
      <c r="A1349" s="29" t="s">
        <v>5144</v>
      </c>
      <c r="B1349" s="28" t="s">
        <v>5147</v>
      </c>
      <c r="C1349" s="28" t="s">
        <v>4885</v>
      </c>
      <c r="D1349" s="30" t="s">
        <v>5145</v>
      </c>
      <c r="E1349" s="111" t="str">
        <f t="shared" si="60"/>
        <v>Less than 100 Claims - lower validity</v>
      </c>
      <c r="F1349" s="111" t="str">
        <f t="shared" si="61"/>
        <v>Less than 100 Claims - lower validity</v>
      </c>
      <c r="G1349" s="111" t="str">
        <f t="shared" si="62"/>
        <v>Less than 100 Claims - lower validity</v>
      </c>
      <c r="H1349" s="35" t="s">
        <v>5146</v>
      </c>
      <c r="I1349" s="28">
        <v>76904</v>
      </c>
      <c r="J1349" s="35" t="s">
        <v>472</v>
      </c>
      <c r="K1349" s="28" t="s">
        <v>46</v>
      </c>
      <c r="L1349" s="28">
        <v>4</v>
      </c>
      <c r="M1349" s="31">
        <v>24</v>
      </c>
      <c r="N1349" s="32">
        <v>0</v>
      </c>
      <c r="O1349" s="32">
        <v>0</v>
      </c>
      <c r="P1349" s="47">
        <v>3.12</v>
      </c>
      <c r="Q1349" s="33">
        <v>214.53</v>
      </c>
      <c r="R1349" s="31" t="s">
        <v>8</v>
      </c>
      <c r="S1349" s="31" t="s">
        <v>8</v>
      </c>
      <c r="T1349" s="31" t="s">
        <v>8</v>
      </c>
      <c r="U1349" s="47"/>
      <c r="V1349" s="34" t="s">
        <v>8</v>
      </c>
      <c r="W1349" s="31" t="s">
        <v>8</v>
      </c>
      <c r="X1349" s="31" t="s">
        <v>8</v>
      </c>
      <c r="Y1349" s="44"/>
      <c r="Z1349" s="13"/>
    </row>
    <row r="1350" spans="1:26" ht="29.1" customHeight="1" x14ac:dyDescent="0.35">
      <c r="A1350" s="29" t="s">
        <v>5148</v>
      </c>
      <c r="B1350" s="28" t="s">
        <v>4923</v>
      </c>
      <c r="C1350" s="28" t="s">
        <v>4885</v>
      </c>
      <c r="D1350" s="30" t="s">
        <v>5149</v>
      </c>
      <c r="E1350" s="111" t="str">
        <f t="shared" ref="E1350:E1413" si="63">IF(OR(M1350&lt;100,M1350="",R1350&lt;100,R1350=""),"Less than 100 Claims - lower validity", "More than 100 Claims  - higher validity")</f>
        <v>Less than 100 Claims - lower validity</v>
      </c>
      <c r="F1350" s="111" t="str">
        <f t="shared" ref="F1350:F1413" si="64">IF(OR(R1350&lt;100,R1350=""),"Less than 100 Claims - lower validity", "More than 100 Claims  - higher validity")</f>
        <v>Less than 100 Claims - lower validity</v>
      </c>
      <c r="G1350" s="111" t="str">
        <f t="shared" ref="G1350:G1413" si="65">IF(OR(M1350&lt;100,M1350=""),"Less than 100 Claims - lower validity", "More than 100 Claims  - higher validity")</f>
        <v>More than 100 Claims  - higher validity</v>
      </c>
      <c r="H1350" s="28" t="s">
        <v>5150</v>
      </c>
      <c r="I1350" s="28">
        <v>77701</v>
      </c>
      <c r="J1350" s="35" t="s">
        <v>2080</v>
      </c>
      <c r="K1350" s="28" t="s">
        <v>46</v>
      </c>
      <c r="L1350" s="28">
        <v>1</v>
      </c>
      <c r="M1350" s="31">
        <v>831</v>
      </c>
      <c r="N1350" s="32">
        <v>0.7</v>
      </c>
      <c r="O1350" s="32">
        <v>0.3</v>
      </c>
      <c r="P1350" s="47">
        <v>2.2599999999999998</v>
      </c>
      <c r="Q1350" s="33">
        <v>161.4</v>
      </c>
      <c r="R1350" s="31">
        <v>35</v>
      </c>
      <c r="S1350" s="32">
        <v>0.2</v>
      </c>
      <c r="T1350" s="32">
        <v>0.2</v>
      </c>
      <c r="U1350" s="47">
        <v>1.05</v>
      </c>
      <c r="V1350" s="34">
        <v>6644</v>
      </c>
      <c r="W1350" s="32">
        <v>0.9</v>
      </c>
      <c r="X1350" s="32">
        <v>0.5</v>
      </c>
      <c r="Y1350" s="44">
        <v>1.75</v>
      </c>
      <c r="Z1350" s="13"/>
    </row>
    <row r="1351" spans="1:26" ht="29.1" customHeight="1" x14ac:dyDescent="0.35">
      <c r="A1351" s="29" t="s">
        <v>5151</v>
      </c>
      <c r="B1351" s="28" t="s">
        <v>5154</v>
      </c>
      <c r="C1351" s="28" t="s">
        <v>4885</v>
      </c>
      <c r="D1351" s="30" t="s">
        <v>5152</v>
      </c>
      <c r="E1351" s="111" t="str">
        <f t="shared" si="63"/>
        <v>Less than 100 Claims - lower validity</v>
      </c>
      <c r="F1351" s="111" t="str">
        <f t="shared" si="64"/>
        <v>Less than 100 Claims - lower validity</v>
      </c>
      <c r="G1351" s="111" t="str">
        <f t="shared" si="65"/>
        <v>Less than 100 Claims - lower validity</v>
      </c>
      <c r="H1351" s="35" t="s">
        <v>5153</v>
      </c>
      <c r="I1351" s="28">
        <v>77340</v>
      </c>
      <c r="J1351" s="28" t="s">
        <v>79</v>
      </c>
      <c r="K1351" s="28" t="s">
        <v>46</v>
      </c>
      <c r="L1351" s="28">
        <v>1</v>
      </c>
      <c r="M1351" s="31">
        <v>63</v>
      </c>
      <c r="N1351" s="32">
        <v>0.1</v>
      </c>
      <c r="O1351" s="32">
        <v>0</v>
      </c>
      <c r="P1351" s="47">
        <v>4.09</v>
      </c>
      <c r="Q1351" s="33">
        <v>299.52</v>
      </c>
      <c r="R1351" s="31" t="s">
        <v>8</v>
      </c>
      <c r="S1351" s="31" t="s">
        <v>8</v>
      </c>
      <c r="T1351" s="31" t="s">
        <v>8</v>
      </c>
      <c r="U1351" s="47"/>
      <c r="V1351" s="34" t="s">
        <v>8</v>
      </c>
      <c r="W1351" s="31" t="s">
        <v>8</v>
      </c>
      <c r="X1351" s="31" t="s">
        <v>8</v>
      </c>
      <c r="Y1351" s="44"/>
      <c r="Z1351" s="13"/>
    </row>
    <row r="1352" spans="1:26" ht="29.1" customHeight="1" x14ac:dyDescent="0.35">
      <c r="A1352" s="29" t="s">
        <v>5155</v>
      </c>
      <c r="B1352" s="28" t="s">
        <v>966</v>
      </c>
      <c r="C1352" s="28" t="s">
        <v>4885</v>
      </c>
      <c r="D1352" s="30" t="s">
        <v>5156</v>
      </c>
      <c r="E1352" s="111" t="str">
        <f t="shared" si="63"/>
        <v>Less than 100 Claims - lower validity</v>
      </c>
      <c r="F1352" s="111" t="str">
        <f t="shared" si="64"/>
        <v>Less than 100 Claims - lower validity</v>
      </c>
      <c r="G1352" s="111" t="str">
        <f t="shared" si="65"/>
        <v>More than 100 Claims  - higher validity</v>
      </c>
      <c r="H1352" s="35" t="s">
        <v>5157</v>
      </c>
      <c r="I1352" s="28">
        <v>75401</v>
      </c>
      <c r="J1352" s="35" t="s">
        <v>5158</v>
      </c>
      <c r="K1352" s="28" t="s">
        <v>46</v>
      </c>
      <c r="L1352" s="28">
        <v>2</v>
      </c>
      <c r="M1352" s="31">
        <v>137</v>
      </c>
      <c r="N1352" s="32">
        <v>0.1</v>
      </c>
      <c r="O1352" s="32">
        <v>0</v>
      </c>
      <c r="P1352" s="47">
        <v>2.31</v>
      </c>
      <c r="Q1352" s="33">
        <v>168.38</v>
      </c>
      <c r="R1352" s="31" t="s">
        <v>8</v>
      </c>
      <c r="S1352" s="31" t="s">
        <v>8</v>
      </c>
      <c r="T1352" s="31" t="s">
        <v>8</v>
      </c>
      <c r="U1352" s="47"/>
      <c r="V1352" s="34" t="s">
        <v>8</v>
      </c>
      <c r="W1352" s="31" t="s">
        <v>8</v>
      </c>
      <c r="X1352" s="31" t="s">
        <v>8</v>
      </c>
      <c r="Y1352" s="44"/>
      <c r="Z1352" s="13"/>
    </row>
    <row r="1353" spans="1:26" ht="14.1" customHeight="1" x14ac:dyDescent="0.35">
      <c r="A1353" s="29" t="s">
        <v>5159</v>
      </c>
      <c r="B1353" s="28" t="s">
        <v>4926</v>
      </c>
      <c r="C1353" s="28" t="s">
        <v>4885</v>
      </c>
      <c r="D1353" s="36" t="s">
        <v>5160</v>
      </c>
      <c r="E1353" s="111" t="str">
        <f t="shared" si="63"/>
        <v>More than 100 Claims  - higher validity</v>
      </c>
      <c r="F1353" s="111" t="str">
        <f t="shared" si="64"/>
        <v>More than 100 Claims  - higher validity</v>
      </c>
      <c r="G1353" s="111" t="str">
        <f t="shared" si="65"/>
        <v>More than 100 Claims  - higher validity</v>
      </c>
      <c r="H1353" s="28" t="s">
        <v>5161</v>
      </c>
      <c r="I1353" s="28">
        <v>77030</v>
      </c>
      <c r="J1353" s="28" t="s">
        <v>5162</v>
      </c>
      <c r="K1353" s="28" t="s">
        <v>46</v>
      </c>
      <c r="L1353" s="28">
        <v>5</v>
      </c>
      <c r="M1353" s="31">
        <v>3237</v>
      </c>
      <c r="N1353" s="32">
        <v>6.4</v>
      </c>
      <c r="O1353" s="32">
        <v>1.9</v>
      </c>
      <c r="P1353" s="47">
        <v>3.34</v>
      </c>
      <c r="Q1353" s="33">
        <v>236.29</v>
      </c>
      <c r="R1353" s="31">
        <v>303</v>
      </c>
      <c r="S1353" s="32">
        <v>7.5</v>
      </c>
      <c r="T1353" s="32">
        <v>5.8</v>
      </c>
      <c r="U1353" s="47">
        <v>1.29</v>
      </c>
      <c r="V1353" s="34">
        <v>9482</v>
      </c>
      <c r="W1353" s="32">
        <v>14</v>
      </c>
      <c r="X1353" s="32">
        <v>7.8</v>
      </c>
      <c r="Y1353" s="44">
        <v>1.8</v>
      </c>
      <c r="Z1353" s="13"/>
    </row>
    <row r="1354" spans="1:26" ht="43.15" customHeight="1" x14ac:dyDescent="0.35">
      <c r="A1354" s="29" t="s">
        <v>5163</v>
      </c>
      <c r="B1354" s="28" t="s">
        <v>5166</v>
      </c>
      <c r="C1354" s="28" t="s">
        <v>4885</v>
      </c>
      <c r="D1354" s="30" t="s">
        <v>5164</v>
      </c>
      <c r="E1354" s="111" t="str">
        <f t="shared" si="63"/>
        <v>Less than 100 Claims - lower validity</v>
      </c>
      <c r="F1354" s="111" t="str">
        <f t="shared" si="64"/>
        <v>Less than 100 Claims - lower validity</v>
      </c>
      <c r="G1354" s="111" t="str">
        <f t="shared" si="65"/>
        <v>More than 100 Claims  - higher validity</v>
      </c>
      <c r="H1354" s="35" t="s">
        <v>5165</v>
      </c>
      <c r="I1354" s="28">
        <v>75165</v>
      </c>
      <c r="J1354" s="35" t="s">
        <v>4909</v>
      </c>
      <c r="K1354" s="28" t="s">
        <v>46</v>
      </c>
      <c r="L1354" s="28">
        <v>5</v>
      </c>
      <c r="M1354" s="31">
        <v>577</v>
      </c>
      <c r="N1354" s="32">
        <v>0.7</v>
      </c>
      <c r="O1354" s="32">
        <v>0.1</v>
      </c>
      <c r="P1354" s="47">
        <v>4.53</v>
      </c>
      <c r="Q1354" s="33">
        <v>322.39999999999998</v>
      </c>
      <c r="R1354" s="31">
        <v>12</v>
      </c>
      <c r="S1354" s="32">
        <v>0.2</v>
      </c>
      <c r="T1354" s="32">
        <v>0.1</v>
      </c>
      <c r="U1354" s="47">
        <v>1.75</v>
      </c>
      <c r="V1354" s="34">
        <v>10410</v>
      </c>
      <c r="W1354" s="32">
        <v>0.8</v>
      </c>
      <c r="X1354" s="32">
        <v>0.2</v>
      </c>
      <c r="Y1354" s="44">
        <v>3.49</v>
      </c>
      <c r="Z1354" s="13"/>
    </row>
    <row r="1355" spans="1:26" ht="29.1" customHeight="1" x14ac:dyDescent="0.35">
      <c r="A1355" s="29" t="s">
        <v>5167</v>
      </c>
      <c r="B1355" s="28" t="s">
        <v>4900</v>
      </c>
      <c r="C1355" s="28" t="s">
        <v>4885</v>
      </c>
      <c r="D1355" s="36" t="s">
        <v>5168</v>
      </c>
      <c r="E1355" s="111" t="str">
        <f t="shared" si="63"/>
        <v>Less than 100 Claims - lower validity</v>
      </c>
      <c r="F1355" s="111" t="str">
        <f t="shared" si="64"/>
        <v>Less than 100 Claims - lower validity</v>
      </c>
      <c r="G1355" s="111" t="str">
        <f t="shared" si="65"/>
        <v>Less than 100 Claims - lower validity</v>
      </c>
      <c r="H1355" s="28" t="s">
        <v>5169</v>
      </c>
      <c r="I1355" s="28">
        <v>75234</v>
      </c>
      <c r="J1355" s="35" t="s">
        <v>1647</v>
      </c>
      <c r="K1355" s="28" t="s">
        <v>46</v>
      </c>
      <c r="L1355" s="28">
        <v>3</v>
      </c>
      <c r="M1355" s="31">
        <v>64</v>
      </c>
      <c r="N1355" s="32">
        <v>0.1</v>
      </c>
      <c r="O1355" s="32">
        <v>0</v>
      </c>
      <c r="P1355" s="47">
        <v>3.14</v>
      </c>
      <c r="Q1355" s="33">
        <v>211.07</v>
      </c>
      <c r="R1355" s="31">
        <v>14</v>
      </c>
      <c r="S1355" s="32">
        <v>0.3</v>
      </c>
      <c r="T1355" s="32">
        <v>0.2</v>
      </c>
      <c r="U1355" s="47">
        <v>1.49</v>
      </c>
      <c r="V1355" s="34">
        <v>9162</v>
      </c>
      <c r="W1355" s="32">
        <v>0.4</v>
      </c>
      <c r="X1355" s="32">
        <v>0.2</v>
      </c>
      <c r="Y1355" s="44">
        <v>1.72</v>
      </c>
      <c r="Z1355" s="13"/>
    </row>
    <row r="1356" spans="1:26" ht="14.1" customHeight="1" x14ac:dyDescent="0.35">
      <c r="A1356" s="29" t="s">
        <v>5170</v>
      </c>
      <c r="B1356" s="28" t="s">
        <v>4964</v>
      </c>
      <c r="C1356" s="28" t="s">
        <v>4885</v>
      </c>
      <c r="D1356" s="36" t="s">
        <v>1860</v>
      </c>
      <c r="E1356" s="111" t="str">
        <f t="shared" si="63"/>
        <v>Less than 100 Claims - lower validity</v>
      </c>
      <c r="F1356" s="111" t="str">
        <f t="shared" si="64"/>
        <v>Less than 100 Claims - lower validity</v>
      </c>
      <c r="G1356" s="111" t="str">
        <f t="shared" si="65"/>
        <v>Less than 100 Claims - lower validity</v>
      </c>
      <c r="H1356" s="28" t="s">
        <v>5171</v>
      </c>
      <c r="I1356" s="28">
        <v>78229</v>
      </c>
      <c r="J1356" s="28" t="s">
        <v>131</v>
      </c>
      <c r="K1356" s="28" t="s">
        <v>46</v>
      </c>
      <c r="L1356" s="28">
        <v>4</v>
      </c>
      <c r="M1356" s="31">
        <v>73</v>
      </c>
      <c r="N1356" s="32">
        <v>0.2</v>
      </c>
      <c r="O1356" s="32">
        <v>0.1</v>
      </c>
      <c r="P1356" s="47">
        <v>4.08</v>
      </c>
      <c r="Q1356" s="33">
        <v>276.70999999999998</v>
      </c>
      <c r="R1356" s="31">
        <v>12</v>
      </c>
      <c r="S1356" s="32">
        <v>0.2</v>
      </c>
      <c r="T1356" s="32">
        <v>0.1</v>
      </c>
      <c r="U1356" s="47">
        <v>1.99</v>
      </c>
      <c r="V1356" s="34">
        <v>12819</v>
      </c>
      <c r="W1356" s="32">
        <v>0.4</v>
      </c>
      <c r="X1356" s="32">
        <v>0.2</v>
      </c>
      <c r="Y1356" s="44">
        <v>2.77</v>
      </c>
      <c r="Z1356" s="13"/>
    </row>
    <row r="1357" spans="1:26" ht="43.15" customHeight="1" x14ac:dyDescent="0.35">
      <c r="A1357" s="29" t="s">
        <v>5172</v>
      </c>
      <c r="B1357" s="28" t="s">
        <v>592</v>
      </c>
      <c r="C1357" s="28" t="s">
        <v>4885</v>
      </c>
      <c r="D1357" s="30" t="s">
        <v>5173</v>
      </c>
      <c r="E1357" s="111" t="str">
        <f t="shared" si="63"/>
        <v>Less than 100 Claims - lower validity</v>
      </c>
      <c r="F1357" s="111" t="str">
        <f t="shared" si="64"/>
        <v>Less than 100 Claims - lower validity</v>
      </c>
      <c r="G1357" s="111" t="str">
        <f t="shared" si="65"/>
        <v>Less than 100 Claims - lower validity</v>
      </c>
      <c r="H1357" s="28" t="s">
        <v>5174</v>
      </c>
      <c r="I1357" s="28">
        <v>75751</v>
      </c>
      <c r="J1357" s="35" t="s">
        <v>4988</v>
      </c>
      <c r="K1357" s="28" t="s">
        <v>46</v>
      </c>
      <c r="L1357" s="28">
        <v>3</v>
      </c>
      <c r="M1357" s="31">
        <v>62</v>
      </c>
      <c r="N1357" s="32">
        <v>0.1</v>
      </c>
      <c r="O1357" s="32">
        <v>0</v>
      </c>
      <c r="P1357" s="47">
        <v>2.68</v>
      </c>
      <c r="Q1357" s="33">
        <v>174.9</v>
      </c>
      <c r="R1357" s="31" t="s">
        <v>8</v>
      </c>
      <c r="S1357" s="31" t="s">
        <v>8</v>
      </c>
      <c r="T1357" s="31" t="s">
        <v>8</v>
      </c>
      <c r="U1357" s="47"/>
      <c r="V1357" s="34" t="s">
        <v>8</v>
      </c>
      <c r="W1357" s="31" t="s">
        <v>8</v>
      </c>
      <c r="X1357" s="31" t="s">
        <v>8</v>
      </c>
      <c r="Y1357" s="44"/>
      <c r="Z1357" s="13"/>
    </row>
    <row r="1358" spans="1:26" ht="43.15" customHeight="1" x14ac:dyDescent="0.35">
      <c r="A1358" s="29" t="s">
        <v>5175</v>
      </c>
      <c r="B1358" s="28" t="s">
        <v>5178</v>
      </c>
      <c r="C1358" s="28" t="s">
        <v>4885</v>
      </c>
      <c r="D1358" s="30" t="s">
        <v>5176</v>
      </c>
      <c r="E1358" s="111" t="str">
        <f t="shared" si="63"/>
        <v>Less than 100 Claims - lower validity</v>
      </c>
      <c r="F1358" s="111" t="str">
        <f t="shared" si="64"/>
        <v>Less than 100 Claims - lower validity</v>
      </c>
      <c r="G1358" s="111" t="str">
        <f t="shared" si="65"/>
        <v>Less than 100 Claims - lower validity</v>
      </c>
      <c r="H1358" s="28" t="s">
        <v>5177</v>
      </c>
      <c r="I1358" s="28">
        <v>76020</v>
      </c>
      <c r="J1358" s="35" t="s">
        <v>4969</v>
      </c>
      <c r="K1358" s="28" t="s">
        <v>46</v>
      </c>
      <c r="L1358" s="28">
        <v>4</v>
      </c>
      <c r="M1358" s="31">
        <v>77</v>
      </c>
      <c r="N1358" s="32">
        <v>0.1</v>
      </c>
      <c r="O1358" s="32">
        <v>0</v>
      </c>
      <c r="P1358" s="47">
        <v>4.95</v>
      </c>
      <c r="Q1358" s="33">
        <v>356.5</v>
      </c>
      <c r="R1358" s="31" t="s">
        <v>8</v>
      </c>
      <c r="S1358" s="31" t="s">
        <v>8</v>
      </c>
      <c r="T1358" s="31" t="s">
        <v>8</v>
      </c>
      <c r="U1358" s="47"/>
      <c r="V1358" s="34" t="s">
        <v>8</v>
      </c>
      <c r="W1358" s="31" t="s">
        <v>8</v>
      </c>
      <c r="X1358" s="31" t="s">
        <v>8</v>
      </c>
      <c r="Y1358" s="44"/>
      <c r="Z1358" s="13"/>
    </row>
    <row r="1359" spans="1:26" ht="29.1" customHeight="1" x14ac:dyDescent="0.35">
      <c r="A1359" s="29" t="s">
        <v>5179</v>
      </c>
      <c r="B1359" s="28" t="s">
        <v>4900</v>
      </c>
      <c r="C1359" s="28" t="s">
        <v>4885</v>
      </c>
      <c r="D1359" s="30" t="s">
        <v>5180</v>
      </c>
      <c r="E1359" s="111" t="str">
        <f t="shared" si="63"/>
        <v>Less than 100 Claims - lower validity</v>
      </c>
      <c r="F1359" s="111" t="str">
        <f t="shared" si="64"/>
        <v>Less than 100 Claims - lower validity</v>
      </c>
      <c r="G1359" s="111" t="str">
        <f t="shared" si="65"/>
        <v>Less than 100 Claims - lower validity</v>
      </c>
      <c r="H1359" s="35" t="s">
        <v>5181</v>
      </c>
      <c r="I1359" s="28">
        <v>75204</v>
      </c>
      <c r="J1359" s="35" t="s">
        <v>5182</v>
      </c>
      <c r="K1359" s="28" t="s">
        <v>46</v>
      </c>
      <c r="L1359" s="28" t="s">
        <v>140</v>
      </c>
      <c r="M1359" s="31">
        <v>37</v>
      </c>
      <c r="N1359" s="32">
        <v>0.1</v>
      </c>
      <c r="O1359" s="32">
        <v>0</v>
      </c>
      <c r="P1359" s="47">
        <v>2.35</v>
      </c>
      <c r="Q1359" s="33">
        <v>157.44</v>
      </c>
      <c r="R1359" s="31" t="s">
        <v>8</v>
      </c>
      <c r="S1359" s="31" t="s">
        <v>8</v>
      </c>
      <c r="T1359" s="31" t="s">
        <v>8</v>
      </c>
      <c r="U1359" s="47"/>
      <c r="V1359" s="34" t="s">
        <v>8</v>
      </c>
      <c r="W1359" s="31" t="s">
        <v>8</v>
      </c>
      <c r="X1359" s="31" t="s">
        <v>8</v>
      </c>
      <c r="Y1359" s="44"/>
      <c r="Z1359" s="13"/>
    </row>
    <row r="1360" spans="1:26" ht="29.1" customHeight="1" x14ac:dyDescent="0.35">
      <c r="A1360" s="29" t="s">
        <v>5183</v>
      </c>
      <c r="B1360" s="28" t="s">
        <v>5186</v>
      </c>
      <c r="C1360" s="28" t="s">
        <v>4885</v>
      </c>
      <c r="D1360" s="30" t="s">
        <v>5184</v>
      </c>
      <c r="E1360" s="111" t="str">
        <f t="shared" si="63"/>
        <v>Less than 100 Claims - lower validity</v>
      </c>
      <c r="F1360" s="111" t="str">
        <f t="shared" si="64"/>
        <v>Less than 100 Claims - lower validity</v>
      </c>
      <c r="G1360" s="111" t="str">
        <f t="shared" si="65"/>
        <v>More than 100 Claims  - higher validity</v>
      </c>
      <c r="H1360" s="28" t="s">
        <v>5185</v>
      </c>
      <c r="I1360" s="28">
        <v>77521</v>
      </c>
      <c r="J1360" s="28" t="s">
        <v>5162</v>
      </c>
      <c r="K1360" s="28" t="s">
        <v>46</v>
      </c>
      <c r="L1360" s="28">
        <v>3</v>
      </c>
      <c r="M1360" s="31">
        <v>542</v>
      </c>
      <c r="N1360" s="32">
        <v>0.9</v>
      </c>
      <c r="O1360" s="32">
        <v>0.3</v>
      </c>
      <c r="P1360" s="47">
        <v>3.22</v>
      </c>
      <c r="Q1360" s="33">
        <v>228.94</v>
      </c>
      <c r="R1360" s="31">
        <v>48</v>
      </c>
      <c r="S1360" s="32">
        <v>0.9</v>
      </c>
      <c r="T1360" s="32">
        <v>0.3</v>
      </c>
      <c r="U1360" s="47">
        <v>2.59</v>
      </c>
      <c r="V1360" s="34">
        <v>17704</v>
      </c>
      <c r="W1360" s="32">
        <v>1.8</v>
      </c>
      <c r="X1360" s="32">
        <v>0.6</v>
      </c>
      <c r="Y1360" s="44">
        <v>2.88</v>
      </c>
      <c r="Z1360" s="13"/>
    </row>
    <row r="1361" spans="1:26" ht="29.1" customHeight="1" x14ac:dyDescent="0.35">
      <c r="A1361" s="29" t="s">
        <v>5187</v>
      </c>
      <c r="B1361" s="28" t="s">
        <v>4960</v>
      </c>
      <c r="C1361" s="28" t="s">
        <v>4885</v>
      </c>
      <c r="D1361" s="30" t="s">
        <v>5188</v>
      </c>
      <c r="E1361" s="111" t="str">
        <f t="shared" si="63"/>
        <v>More than 100 Claims  - higher validity</v>
      </c>
      <c r="F1361" s="111" t="str">
        <f t="shared" si="64"/>
        <v>More than 100 Claims  - higher validity</v>
      </c>
      <c r="G1361" s="111" t="str">
        <f t="shared" si="65"/>
        <v>More than 100 Claims  - higher validity</v>
      </c>
      <c r="H1361" s="28" t="s">
        <v>5189</v>
      </c>
      <c r="I1361" s="28">
        <v>78705</v>
      </c>
      <c r="J1361" s="28" t="s">
        <v>131</v>
      </c>
      <c r="K1361" s="28" t="s">
        <v>46</v>
      </c>
      <c r="L1361" s="28">
        <v>5</v>
      </c>
      <c r="M1361" s="31">
        <v>1625</v>
      </c>
      <c r="N1361" s="32">
        <v>2.7</v>
      </c>
      <c r="O1361" s="32">
        <v>0.8</v>
      </c>
      <c r="P1361" s="47">
        <v>3.22</v>
      </c>
      <c r="Q1361" s="33">
        <v>227.17</v>
      </c>
      <c r="R1361" s="31">
        <v>313</v>
      </c>
      <c r="S1361" s="32">
        <v>3.8</v>
      </c>
      <c r="T1361" s="32">
        <v>2.4</v>
      </c>
      <c r="U1361" s="47">
        <v>1.59</v>
      </c>
      <c r="V1361" s="34">
        <v>10166</v>
      </c>
      <c r="W1361" s="32">
        <v>6.5</v>
      </c>
      <c r="X1361" s="32">
        <v>3.2</v>
      </c>
      <c r="Y1361" s="44">
        <v>2.02</v>
      </c>
      <c r="Z1361" s="13"/>
    </row>
    <row r="1362" spans="1:26" ht="43.15" customHeight="1" x14ac:dyDescent="0.35">
      <c r="A1362" s="29" t="s">
        <v>5190</v>
      </c>
      <c r="B1362" s="28" t="s">
        <v>5193</v>
      </c>
      <c r="C1362" s="28" t="s">
        <v>4885</v>
      </c>
      <c r="D1362" s="30" t="s">
        <v>5191</v>
      </c>
      <c r="E1362" s="111" t="str">
        <f t="shared" si="63"/>
        <v>Less than 100 Claims - lower validity</v>
      </c>
      <c r="F1362" s="111" t="str">
        <f t="shared" si="64"/>
        <v>Less than 100 Claims - lower validity</v>
      </c>
      <c r="G1362" s="111" t="str">
        <f t="shared" si="65"/>
        <v>Less than 100 Claims - lower validity</v>
      </c>
      <c r="H1362" s="35" t="s">
        <v>5192</v>
      </c>
      <c r="I1362" s="28">
        <v>75110</v>
      </c>
      <c r="J1362" s="35" t="s">
        <v>472</v>
      </c>
      <c r="K1362" s="28" t="s">
        <v>46</v>
      </c>
      <c r="L1362" s="28">
        <v>2</v>
      </c>
      <c r="M1362" s="31">
        <v>21</v>
      </c>
      <c r="N1362" s="32">
        <v>0</v>
      </c>
      <c r="O1362" s="32">
        <v>0</v>
      </c>
      <c r="P1362" s="47">
        <v>4.04</v>
      </c>
      <c r="Q1362" s="33">
        <v>290.01</v>
      </c>
      <c r="R1362" s="31" t="s">
        <v>8</v>
      </c>
      <c r="S1362" s="31" t="s">
        <v>8</v>
      </c>
      <c r="T1362" s="31" t="s">
        <v>8</v>
      </c>
      <c r="U1362" s="47"/>
      <c r="V1362" s="34" t="s">
        <v>8</v>
      </c>
      <c r="W1362" s="31" t="s">
        <v>8</v>
      </c>
      <c r="X1362" s="31" t="s">
        <v>8</v>
      </c>
      <c r="Y1362" s="44"/>
      <c r="Z1362" s="13"/>
    </row>
    <row r="1363" spans="1:26" ht="29.1" customHeight="1" x14ac:dyDescent="0.35">
      <c r="A1363" s="29" t="s">
        <v>5194</v>
      </c>
      <c r="B1363" s="28" t="s">
        <v>5197</v>
      </c>
      <c r="C1363" s="28" t="s">
        <v>4885</v>
      </c>
      <c r="D1363" s="30" t="s">
        <v>5195</v>
      </c>
      <c r="E1363" s="111" t="str">
        <f t="shared" si="63"/>
        <v>Less than 100 Claims - lower validity</v>
      </c>
      <c r="F1363" s="111" t="str">
        <f t="shared" si="64"/>
        <v>Less than 100 Claims - lower validity</v>
      </c>
      <c r="G1363" s="111" t="str">
        <f t="shared" si="65"/>
        <v>Less than 100 Claims - lower validity</v>
      </c>
      <c r="H1363" s="28" t="s">
        <v>5196</v>
      </c>
      <c r="I1363" s="28">
        <v>76043</v>
      </c>
      <c r="J1363" s="28" t="s">
        <v>79</v>
      </c>
      <c r="K1363" s="28" t="s">
        <v>46</v>
      </c>
      <c r="L1363" s="28">
        <v>5</v>
      </c>
      <c r="M1363" s="31">
        <v>39</v>
      </c>
      <c r="N1363" s="32">
        <v>0</v>
      </c>
      <c r="O1363" s="32">
        <v>0</v>
      </c>
      <c r="P1363" s="47">
        <v>2.95</v>
      </c>
      <c r="Q1363" s="33">
        <v>182.47</v>
      </c>
      <c r="R1363" s="31" t="s">
        <v>8</v>
      </c>
      <c r="S1363" s="31" t="s">
        <v>8</v>
      </c>
      <c r="T1363" s="31" t="s">
        <v>8</v>
      </c>
      <c r="U1363" s="47"/>
      <c r="V1363" s="34" t="s">
        <v>8</v>
      </c>
      <c r="W1363" s="31" t="s">
        <v>8</v>
      </c>
      <c r="X1363" s="31" t="s">
        <v>8</v>
      </c>
      <c r="Y1363" s="44"/>
      <c r="Z1363" s="13"/>
    </row>
    <row r="1364" spans="1:26" ht="43.15" customHeight="1" x14ac:dyDescent="0.35">
      <c r="A1364" s="29" t="s">
        <v>5198</v>
      </c>
      <c r="B1364" s="28" t="s">
        <v>4900</v>
      </c>
      <c r="C1364" s="28" t="s">
        <v>4885</v>
      </c>
      <c r="D1364" s="30" t="s">
        <v>5199</v>
      </c>
      <c r="E1364" s="111" t="str">
        <f t="shared" si="63"/>
        <v>Less than 100 Claims - lower validity</v>
      </c>
      <c r="F1364" s="111" t="str">
        <f t="shared" si="64"/>
        <v>Less than 100 Claims - lower validity</v>
      </c>
      <c r="G1364" s="111" t="str">
        <f t="shared" si="65"/>
        <v>More than 100 Claims  - higher validity</v>
      </c>
      <c r="H1364" s="35" t="s">
        <v>5200</v>
      </c>
      <c r="I1364" s="28">
        <v>75231</v>
      </c>
      <c r="J1364" s="35" t="s">
        <v>4969</v>
      </c>
      <c r="K1364" s="28" t="s">
        <v>46</v>
      </c>
      <c r="L1364" s="28">
        <v>4</v>
      </c>
      <c r="M1364" s="31">
        <v>332</v>
      </c>
      <c r="N1364" s="32">
        <v>0.4</v>
      </c>
      <c r="O1364" s="32">
        <v>0.1</v>
      </c>
      <c r="P1364" s="47">
        <v>3.03</v>
      </c>
      <c r="Q1364" s="33">
        <v>193.98</v>
      </c>
      <c r="R1364" s="31">
        <v>57</v>
      </c>
      <c r="S1364" s="32">
        <v>0.9</v>
      </c>
      <c r="T1364" s="32">
        <v>0.4</v>
      </c>
      <c r="U1364" s="47">
        <v>2.0699999999999998</v>
      </c>
      <c r="V1364" s="34">
        <v>13637</v>
      </c>
      <c r="W1364" s="32">
        <v>1.4</v>
      </c>
      <c r="X1364" s="32">
        <v>0.6</v>
      </c>
      <c r="Y1364" s="44">
        <v>2.31</v>
      </c>
      <c r="Z1364" s="13"/>
    </row>
    <row r="1365" spans="1:26" ht="29.1" customHeight="1" x14ac:dyDescent="0.35">
      <c r="A1365" s="29" t="s">
        <v>5201</v>
      </c>
      <c r="B1365" s="28" t="s">
        <v>2636</v>
      </c>
      <c r="C1365" s="28" t="s">
        <v>4885</v>
      </c>
      <c r="D1365" s="30" t="s">
        <v>5202</v>
      </c>
      <c r="E1365" s="111" t="str">
        <f t="shared" si="63"/>
        <v>Less than 100 Claims - lower validity</v>
      </c>
      <c r="F1365" s="111" t="str">
        <f t="shared" si="64"/>
        <v>Less than 100 Claims - lower validity</v>
      </c>
      <c r="G1365" s="111" t="str">
        <f t="shared" si="65"/>
        <v>More than 100 Claims  - higher validity</v>
      </c>
      <c r="H1365" s="28" t="s">
        <v>5203</v>
      </c>
      <c r="I1365" s="28">
        <v>77414</v>
      </c>
      <c r="J1365" s="28" t="s">
        <v>61</v>
      </c>
      <c r="K1365" s="28" t="s">
        <v>46</v>
      </c>
      <c r="L1365" s="28">
        <v>4</v>
      </c>
      <c r="M1365" s="31">
        <v>157</v>
      </c>
      <c r="N1365" s="32">
        <v>0.1</v>
      </c>
      <c r="O1365" s="32">
        <v>0</v>
      </c>
      <c r="P1365" s="47">
        <v>2.93</v>
      </c>
      <c r="Q1365" s="33">
        <v>202.83</v>
      </c>
      <c r="R1365" s="31" t="s">
        <v>8</v>
      </c>
      <c r="S1365" s="31" t="s">
        <v>8</v>
      </c>
      <c r="T1365" s="31" t="s">
        <v>8</v>
      </c>
      <c r="U1365" s="47"/>
      <c r="V1365" s="34" t="s">
        <v>8</v>
      </c>
      <c r="W1365" s="31" t="s">
        <v>8</v>
      </c>
      <c r="X1365" s="31" t="s">
        <v>8</v>
      </c>
      <c r="Y1365" s="44"/>
      <c r="Z1365" s="13"/>
    </row>
    <row r="1366" spans="1:26" ht="43.15" customHeight="1" x14ac:dyDescent="0.35">
      <c r="A1366" s="29" t="s">
        <v>5204</v>
      </c>
      <c r="B1366" s="28" t="s">
        <v>5096</v>
      </c>
      <c r="C1366" s="28" t="s">
        <v>4885</v>
      </c>
      <c r="D1366" s="30" t="s">
        <v>5205</v>
      </c>
      <c r="E1366" s="111" t="str">
        <f t="shared" si="63"/>
        <v>Less than 100 Claims - lower validity</v>
      </c>
      <c r="F1366" s="111" t="str">
        <f t="shared" si="64"/>
        <v>Less than 100 Claims - lower validity</v>
      </c>
      <c r="G1366" s="111" t="str">
        <f t="shared" si="65"/>
        <v>Less than 100 Claims - lower validity</v>
      </c>
      <c r="H1366" s="35" t="s">
        <v>5206</v>
      </c>
      <c r="I1366" s="28">
        <v>75904</v>
      </c>
      <c r="J1366" s="35" t="s">
        <v>472</v>
      </c>
      <c r="K1366" s="28" t="s">
        <v>46</v>
      </c>
      <c r="L1366" s="28">
        <v>5</v>
      </c>
      <c r="M1366" s="31">
        <v>48</v>
      </c>
      <c r="N1366" s="32">
        <v>0.2</v>
      </c>
      <c r="O1366" s="32">
        <v>0</v>
      </c>
      <c r="P1366" s="47">
        <v>4.8899999999999997</v>
      </c>
      <c r="Q1366" s="33">
        <v>304.87</v>
      </c>
      <c r="R1366" s="31" t="s">
        <v>8</v>
      </c>
      <c r="S1366" s="31" t="s">
        <v>8</v>
      </c>
      <c r="T1366" s="31" t="s">
        <v>8</v>
      </c>
      <c r="U1366" s="47"/>
      <c r="V1366" s="34" t="s">
        <v>8</v>
      </c>
      <c r="W1366" s="31" t="s">
        <v>8</v>
      </c>
      <c r="X1366" s="31" t="s">
        <v>8</v>
      </c>
      <c r="Y1366" s="44"/>
      <c r="Z1366" s="13"/>
    </row>
    <row r="1367" spans="1:26" ht="29.1" customHeight="1" x14ac:dyDescent="0.35">
      <c r="A1367" s="29" t="s">
        <v>5207</v>
      </c>
      <c r="B1367" s="28" t="s">
        <v>5210</v>
      </c>
      <c r="C1367" s="28" t="s">
        <v>4885</v>
      </c>
      <c r="D1367" s="30" t="s">
        <v>5208</v>
      </c>
      <c r="E1367" s="111" t="str">
        <f t="shared" si="63"/>
        <v>Less than 100 Claims - lower validity</v>
      </c>
      <c r="F1367" s="111" t="str">
        <f t="shared" si="64"/>
        <v>Less than 100 Claims - lower validity</v>
      </c>
      <c r="G1367" s="111" t="str">
        <f t="shared" si="65"/>
        <v>More than 100 Claims  - higher validity</v>
      </c>
      <c r="H1367" s="35" t="s">
        <v>5209</v>
      </c>
      <c r="I1367" s="28">
        <v>77640</v>
      </c>
      <c r="J1367" s="28" t="s">
        <v>341</v>
      </c>
      <c r="K1367" s="28" t="s">
        <v>46</v>
      </c>
      <c r="L1367" s="28">
        <v>2</v>
      </c>
      <c r="M1367" s="31">
        <v>438</v>
      </c>
      <c r="N1367" s="32">
        <v>0.8</v>
      </c>
      <c r="O1367" s="32">
        <v>0.2</v>
      </c>
      <c r="P1367" s="47">
        <v>3.04</v>
      </c>
      <c r="Q1367" s="33">
        <v>197.02</v>
      </c>
      <c r="R1367" s="31">
        <v>34</v>
      </c>
      <c r="S1367" s="32">
        <v>0.4</v>
      </c>
      <c r="T1367" s="32">
        <v>0.2</v>
      </c>
      <c r="U1367" s="47">
        <v>2.12</v>
      </c>
      <c r="V1367" s="34">
        <v>12256</v>
      </c>
      <c r="W1367" s="32">
        <v>1.1000000000000001</v>
      </c>
      <c r="X1367" s="32">
        <v>0.4</v>
      </c>
      <c r="Y1367" s="44">
        <v>2.65</v>
      </c>
      <c r="Z1367" s="13"/>
    </row>
    <row r="1368" spans="1:26" ht="43.15" customHeight="1" x14ac:dyDescent="0.35">
      <c r="A1368" s="29" t="s">
        <v>5211</v>
      </c>
      <c r="B1368" s="28" t="s">
        <v>5214</v>
      </c>
      <c r="C1368" s="28" t="s">
        <v>4885</v>
      </c>
      <c r="D1368" s="30" t="s">
        <v>5212</v>
      </c>
      <c r="E1368" s="111" t="str">
        <f t="shared" si="63"/>
        <v>Less than 100 Claims - lower validity</v>
      </c>
      <c r="F1368" s="111" t="str">
        <f t="shared" si="64"/>
        <v>Less than 100 Claims - lower validity</v>
      </c>
      <c r="G1368" s="111" t="str">
        <f t="shared" si="65"/>
        <v>Less than 100 Claims - lower validity</v>
      </c>
      <c r="H1368" s="35" t="s">
        <v>5213</v>
      </c>
      <c r="I1368" s="28">
        <v>75082</v>
      </c>
      <c r="J1368" s="35" t="s">
        <v>4952</v>
      </c>
      <c r="K1368" s="28" t="s">
        <v>46</v>
      </c>
      <c r="L1368" s="28">
        <v>2</v>
      </c>
      <c r="M1368" s="31">
        <v>27</v>
      </c>
      <c r="N1368" s="32">
        <v>0</v>
      </c>
      <c r="O1368" s="32">
        <v>0</v>
      </c>
      <c r="P1368" s="47">
        <v>3.84</v>
      </c>
      <c r="Q1368" s="33">
        <v>275.85000000000002</v>
      </c>
      <c r="R1368" s="31" t="s">
        <v>8</v>
      </c>
      <c r="S1368" s="31" t="s">
        <v>8</v>
      </c>
      <c r="T1368" s="31" t="s">
        <v>8</v>
      </c>
      <c r="U1368" s="47"/>
      <c r="V1368" s="34" t="s">
        <v>8</v>
      </c>
      <c r="W1368" s="31" t="s">
        <v>8</v>
      </c>
      <c r="X1368" s="31" t="s">
        <v>8</v>
      </c>
      <c r="Y1368" s="44"/>
      <c r="Z1368" s="13"/>
    </row>
    <row r="1369" spans="1:26" ht="43.15" customHeight="1" x14ac:dyDescent="0.35">
      <c r="A1369" s="29" t="s">
        <v>5215</v>
      </c>
      <c r="B1369" s="28" t="s">
        <v>5104</v>
      </c>
      <c r="C1369" s="28" t="s">
        <v>4885</v>
      </c>
      <c r="D1369" s="30" t="s">
        <v>5216</v>
      </c>
      <c r="E1369" s="111" t="str">
        <f t="shared" si="63"/>
        <v>Less than 100 Claims - lower validity</v>
      </c>
      <c r="F1369" s="111" t="str">
        <f t="shared" si="64"/>
        <v>Less than 100 Claims - lower validity</v>
      </c>
      <c r="G1369" s="111" t="str">
        <f t="shared" si="65"/>
        <v>Less than 100 Claims - lower validity</v>
      </c>
      <c r="H1369" s="28" t="s">
        <v>5217</v>
      </c>
      <c r="I1369" s="28">
        <v>79606</v>
      </c>
      <c r="J1369" s="35" t="s">
        <v>472</v>
      </c>
      <c r="K1369" s="28" t="s">
        <v>46</v>
      </c>
      <c r="L1369" s="28">
        <v>3</v>
      </c>
      <c r="M1369" s="31">
        <v>40</v>
      </c>
      <c r="N1369" s="32">
        <v>0</v>
      </c>
      <c r="O1369" s="32">
        <v>0</v>
      </c>
      <c r="P1369" s="47">
        <v>3.49</v>
      </c>
      <c r="Q1369" s="33">
        <v>236.56</v>
      </c>
      <c r="R1369" s="31" t="s">
        <v>8</v>
      </c>
      <c r="S1369" s="31" t="s">
        <v>8</v>
      </c>
      <c r="T1369" s="31" t="s">
        <v>8</v>
      </c>
      <c r="U1369" s="47"/>
      <c r="V1369" s="34" t="s">
        <v>8</v>
      </c>
      <c r="W1369" s="31" t="s">
        <v>8</v>
      </c>
      <c r="X1369" s="31" t="s">
        <v>8</v>
      </c>
      <c r="Y1369" s="44"/>
      <c r="Z1369" s="13"/>
    </row>
    <row r="1370" spans="1:26" ht="43.15" customHeight="1" x14ac:dyDescent="0.35">
      <c r="A1370" s="29" t="s">
        <v>5218</v>
      </c>
      <c r="B1370" s="28" t="s">
        <v>5221</v>
      </c>
      <c r="C1370" s="28" t="s">
        <v>4885</v>
      </c>
      <c r="D1370" s="30" t="s">
        <v>5219</v>
      </c>
      <c r="E1370" s="111" t="str">
        <f t="shared" si="63"/>
        <v>Less than 100 Claims - lower validity</v>
      </c>
      <c r="F1370" s="111" t="str">
        <f t="shared" si="64"/>
        <v>Less than 100 Claims - lower validity</v>
      </c>
      <c r="G1370" s="111" t="str">
        <f t="shared" si="65"/>
        <v>More than 100 Claims  - higher validity</v>
      </c>
      <c r="H1370" s="35" t="s">
        <v>5220</v>
      </c>
      <c r="I1370" s="28">
        <v>76051</v>
      </c>
      <c r="J1370" s="35" t="s">
        <v>4909</v>
      </c>
      <c r="K1370" s="28" t="s">
        <v>46</v>
      </c>
      <c r="L1370" s="28">
        <v>3</v>
      </c>
      <c r="M1370" s="31">
        <v>241</v>
      </c>
      <c r="N1370" s="32">
        <v>0.2</v>
      </c>
      <c r="O1370" s="32">
        <v>0</v>
      </c>
      <c r="P1370" s="47">
        <v>4.6900000000000004</v>
      </c>
      <c r="Q1370" s="33">
        <v>336.53</v>
      </c>
      <c r="R1370" s="31" t="s">
        <v>8</v>
      </c>
      <c r="S1370" s="31" t="s">
        <v>8</v>
      </c>
      <c r="T1370" s="31" t="s">
        <v>8</v>
      </c>
      <c r="U1370" s="47"/>
      <c r="V1370" s="34" t="s">
        <v>8</v>
      </c>
      <c r="W1370" s="31" t="s">
        <v>8</v>
      </c>
      <c r="X1370" s="31" t="s">
        <v>8</v>
      </c>
      <c r="Y1370" s="44"/>
      <c r="Z1370" s="13"/>
    </row>
    <row r="1371" spans="1:26" ht="29.1" customHeight="1" x14ac:dyDescent="0.35">
      <c r="A1371" s="29" t="s">
        <v>5222</v>
      </c>
      <c r="B1371" s="28" t="s">
        <v>5225</v>
      </c>
      <c r="C1371" s="28" t="s">
        <v>4885</v>
      </c>
      <c r="D1371" s="30" t="s">
        <v>5223</v>
      </c>
      <c r="E1371" s="111" t="str">
        <f t="shared" si="63"/>
        <v>Less than 100 Claims - lower validity</v>
      </c>
      <c r="F1371" s="111" t="str">
        <f t="shared" si="64"/>
        <v>Less than 100 Claims - lower validity</v>
      </c>
      <c r="G1371" s="111" t="str">
        <f t="shared" si="65"/>
        <v>Less than 100 Claims - lower validity</v>
      </c>
      <c r="H1371" s="35" t="s">
        <v>5224</v>
      </c>
      <c r="I1371" s="28">
        <v>76067</v>
      </c>
      <c r="J1371" s="28" t="s">
        <v>79</v>
      </c>
      <c r="K1371" s="28" t="s">
        <v>46</v>
      </c>
      <c r="L1371" s="28">
        <v>2</v>
      </c>
      <c r="M1371" s="31">
        <v>39</v>
      </c>
      <c r="N1371" s="32">
        <v>0</v>
      </c>
      <c r="O1371" s="32">
        <v>0</v>
      </c>
      <c r="P1371" s="47">
        <v>1.95</v>
      </c>
      <c r="Q1371" s="33">
        <v>133.52000000000001</v>
      </c>
      <c r="R1371" s="31" t="s">
        <v>8</v>
      </c>
      <c r="S1371" s="31" t="s">
        <v>8</v>
      </c>
      <c r="T1371" s="31" t="s">
        <v>8</v>
      </c>
      <c r="U1371" s="47"/>
      <c r="V1371" s="34" t="s">
        <v>8</v>
      </c>
      <c r="W1371" s="31" t="s">
        <v>8</v>
      </c>
      <c r="X1371" s="31" t="s">
        <v>8</v>
      </c>
      <c r="Y1371" s="44"/>
      <c r="Z1371" s="13"/>
    </row>
    <row r="1372" spans="1:26" ht="29.1" customHeight="1" x14ac:dyDescent="0.35">
      <c r="A1372" s="29" t="s">
        <v>5226</v>
      </c>
      <c r="B1372" s="28" t="s">
        <v>5147</v>
      </c>
      <c r="C1372" s="28" t="s">
        <v>4885</v>
      </c>
      <c r="D1372" s="30" t="s">
        <v>5227</v>
      </c>
      <c r="E1372" s="111" t="str">
        <f t="shared" si="63"/>
        <v>Less than 100 Claims - lower validity</v>
      </c>
      <c r="F1372" s="111" t="str">
        <f t="shared" si="64"/>
        <v>Less than 100 Claims - lower validity</v>
      </c>
      <c r="G1372" s="111" t="str">
        <f t="shared" si="65"/>
        <v>Less than 100 Claims - lower validity</v>
      </c>
      <c r="H1372" s="35" t="s">
        <v>5228</v>
      </c>
      <c r="I1372" s="28">
        <v>76903</v>
      </c>
      <c r="J1372" s="28" t="s">
        <v>79</v>
      </c>
      <c r="K1372" s="28" t="s">
        <v>46</v>
      </c>
      <c r="L1372" s="28">
        <v>4</v>
      </c>
      <c r="M1372" s="31">
        <v>58</v>
      </c>
      <c r="N1372" s="32">
        <v>0.1</v>
      </c>
      <c r="O1372" s="32">
        <v>0</v>
      </c>
      <c r="P1372" s="47">
        <v>2.78</v>
      </c>
      <c r="Q1372" s="33">
        <v>190.3</v>
      </c>
      <c r="R1372" s="31" t="s">
        <v>8</v>
      </c>
      <c r="S1372" s="31" t="s">
        <v>8</v>
      </c>
      <c r="T1372" s="31" t="s">
        <v>8</v>
      </c>
      <c r="U1372" s="47"/>
      <c r="V1372" s="34" t="s">
        <v>8</v>
      </c>
      <c r="W1372" s="31" t="s">
        <v>8</v>
      </c>
      <c r="X1372" s="31" t="s">
        <v>8</v>
      </c>
      <c r="Y1372" s="44"/>
      <c r="Z1372" s="13"/>
    </row>
    <row r="1373" spans="1:26" ht="29.1" customHeight="1" x14ac:dyDescent="0.35">
      <c r="A1373" s="29" t="s">
        <v>5229</v>
      </c>
      <c r="B1373" s="28" t="s">
        <v>760</v>
      </c>
      <c r="C1373" s="28" t="s">
        <v>4885</v>
      </c>
      <c r="D1373" s="30" t="s">
        <v>5230</v>
      </c>
      <c r="E1373" s="111" t="str">
        <f t="shared" si="63"/>
        <v>Less than 100 Claims - lower validity</v>
      </c>
      <c r="F1373" s="111" t="str">
        <f t="shared" si="64"/>
        <v>Less than 100 Claims - lower validity</v>
      </c>
      <c r="G1373" s="111" t="str">
        <f t="shared" si="65"/>
        <v>Less than 100 Claims - lower validity</v>
      </c>
      <c r="H1373" s="35" t="s">
        <v>5231</v>
      </c>
      <c r="I1373" s="28">
        <v>75951</v>
      </c>
      <c r="J1373" s="28" t="s">
        <v>1952</v>
      </c>
      <c r="K1373" s="28" t="s">
        <v>46</v>
      </c>
      <c r="L1373" s="28">
        <v>4</v>
      </c>
      <c r="M1373" s="31">
        <v>20</v>
      </c>
      <c r="N1373" s="32">
        <v>0</v>
      </c>
      <c r="O1373" s="32">
        <v>0</v>
      </c>
      <c r="P1373" s="47">
        <v>6.5</v>
      </c>
      <c r="Q1373" s="33">
        <v>420.77</v>
      </c>
      <c r="R1373" s="31" t="s">
        <v>8</v>
      </c>
      <c r="S1373" s="31" t="s">
        <v>8</v>
      </c>
      <c r="T1373" s="31" t="s">
        <v>8</v>
      </c>
      <c r="U1373" s="47"/>
      <c r="V1373" s="34" t="s">
        <v>8</v>
      </c>
      <c r="W1373" s="31" t="s">
        <v>8</v>
      </c>
      <c r="X1373" s="31" t="s">
        <v>8</v>
      </c>
      <c r="Y1373" s="44"/>
      <c r="Z1373" s="13"/>
    </row>
    <row r="1374" spans="1:26" ht="29.1" customHeight="1" x14ac:dyDescent="0.35">
      <c r="A1374" s="29" t="s">
        <v>5232</v>
      </c>
      <c r="B1374" s="28" t="s">
        <v>5235</v>
      </c>
      <c r="C1374" s="28" t="s">
        <v>4885</v>
      </c>
      <c r="D1374" s="30" t="s">
        <v>5233</v>
      </c>
      <c r="E1374" s="111" t="str">
        <f t="shared" si="63"/>
        <v>Less than 100 Claims - lower validity</v>
      </c>
      <c r="F1374" s="111" t="str">
        <f t="shared" si="64"/>
        <v>Less than 100 Claims - lower validity</v>
      </c>
      <c r="G1374" s="111" t="str">
        <f t="shared" si="65"/>
        <v>Less than 100 Claims - lower validity</v>
      </c>
      <c r="H1374" s="28" t="s">
        <v>5234</v>
      </c>
      <c r="I1374" s="28">
        <v>76384</v>
      </c>
      <c r="J1374" s="28" t="s">
        <v>79</v>
      </c>
      <c r="K1374" s="28" t="s">
        <v>46</v>
      </c>
      <c r="L1374" s="28">
        <v>3</v>
      </c>
      <c r="M1374" s="31">
        <v>15</v>
      </c>
      <c r="N1374" s="32">
        <v>0</v>
      </c>
      <c r="O1374" s="32">
        <v>0</v>
      </c>
      <c r="P1374" s="47">
        <v>5.15</v>
      </c>
      <c r="Q1374" s="33">
        <v>354.08</v>
      </c>
      <c r="R1374" s="31" t="s">
        <v>8</v>
      </c>
      <c r="S1374" s="31" t="s">
        <v>8</v>
      </c>
      <c r="T1374" s="31" t="s">
        <v>8</v>
      </c>
      <c r="U1374" s="47"/>
      <c r="V1374" s="34" t="s">
        <v>8</v>
      </c>
      <c r="W1374" s="31" t="s">
        <v>8</v>
      </c>
      <c r="X1374" s="31" t="s">
        <v>8</v>
      </c>
      <c r="Y1374" s="44"/>
      <c r="Z1374" s="13"/>
    </row>
    <row r="1375" spans="1:26" ht="43.15" customHeight="1" x14ac:dyDescent="0.35">
      <c r="A1375" s="29" t="s">
        <v>5236</v>
      </c>
      <c r="B1375" s="28" t="s">
        <v>5239</v>
      </c>
      <c r="C1375" s="28" t="s">
        <v>4885</v>
      </c>
      <c r="D1375" s="30" t="s">
        <v>5237</v>
      </c>
      <c r="E1375" s="111" t="str">
        <f t="shared" si="63"/>
        <v>Less than 100 Claims - lower validity</v>
      </c>
      <c r="F1375" s="111" t="str">
        <f t="shared" si="64"/>
        <v>Less than 100 Claims - lower validity</v>
      </c>
      <c r="G1375" s="111" t="str">
        <f t="shared" si="65"/>
        <v>Less than 100 Claims - lower validity</v>
      </c>
      <c r="H1375" s="28" t="s">
        <v>5238</v>
      </c>
      <c r="I1375" s="28">
        <v>76801</v>
      </c>
      <c r="J1375" s="35" t="s">
        <v>472</v>
      </c>
      <c r="K1375" s="28" t="s">
        <v>46</v>
      </c>
      <c r="L1375" s="28">
        <v>2</v>
      </c>
      <c r="M1375" s="31">
        <v>33</v>
      </c>
      <c r="N1375" s="32">
        <v>0</v>
      </c>
      <c r="O1375" s="32">
        <v>0</v>
      </c>
      <c r="P1375" s="47">
        <v>2.67</v>
      </c>
      <c r="Q1375" s="33">
        <v>178.73</v>
      </c>
      <c r="R1375" s="31" t="s">
        <v>8</v>
      </c>
      <c r="S1375" s="31" t="s">
        <v>8</v>
      </c>
      <c r="T1375" s="31" t="s">
        <v>8</v>
      </c>
      <c r="U1375" s="47"/>
      <c r="V1375" s="34" t="s">
        <v>8</v>
      </c>
      <c r="W1375" s="31" t="s">
        <v>8</v>
      </c>
      <c r="X1375" s="31" t="s">
        <v>8</v>
      </c>
      <c r="Y1375" s="44"/>
      <c r="Z1375" s="13"/>
    </row>
    <row r="1376" spans="1:26" ht="43.15" customHeight="1" x14ac:dyDescent="0.35">
      <c r="A1376" s="29" t="s">
        <v>5240</v>
      </c>
      <c r="B1376" s="28" t="s">
        <v>5243</v>
      </c>
      <c r="C1376" s="28" t="s">
        <v>4885</v>
      </c>
      <c r="D1376" s="30" t="s">
        <v>5241</v>
      </c>
      <c r="E1376" s="111" t="str">
        <f t="shared" si="63"/>
        <v>Less than 100 Claims - lower validity</v>
      </c>
      <c r="F1376" s="111" t="str">
        <f t="shared" si="64"/>
        <v>Less than 100 Claims - lower validity</v>
      </c>
      <c r="G1376" s="111" t="str">
        <f t="shared" si="65"/>
        <v>More than 100 Claims  - higher validity</v>
      </c>
      <c r="H1376" s="28" t="s">
        <v>5242</v>
      </c>
      <c r="I1376" s="28">
        <v>76048</v>
      </c>
      <c r="J1376" s="35" t="s">
        <v>472</v>
      </c>
      <c r="K1376" s="28" t="s">
        <v>46</v>
      </c>
      <c r="L1376" s="28">
        <v>3</v>
      </c>
      <c r="M1376" s="31">
        <v>138</v>
      </c>
      <c r="N1376" s="32">
        <v>0.3</v>
      </c>
      <c r="O1376" s="32">
        <v>0.1</v>
      </c>
      <c r="P1376" s="47">
        <v>4.4000000000000004</v>
      </c>
      <c r="Q1376" s="33">
        <v>321.08</v>
      </c>
      <c r="R1376" s="31" t="s">
        <v>8</v>
      </c>
      <c r="S1376" s="31" t="s">
        <v>8</v>
      </c>
      <c r="T1376" s="31" t="s">
        <v>8</v>
      </c>
      <c r="U1376" s="47"/>
      <c r="V1376" s="34" t="s">
        <v>8</v>
      </c>
      <c r="W1376" s="31" t="s">
        <v>8</v>
      </c>
      <c r="X1376" s="31" t="s">
        <v>8</v>
      </c>
      <c r="Y1376" s="44"/>
      <c r="Z1376" s="13"/>
    </row>
    <row r="1377" spans="1:26" ht="29.1" customHeight="1" x14ac:dyDescent="0.35">
      <c r="A1377" s="29" t="s">
        <v>5244</v>
      </c>
      <c r="B1377" s="28" t="s">
        <v>5247</v>
      </c>
      <c r="C1377" s="28" t="s">
        <v>4885</v>
      </c>
      <c r="D1377" s="30" t="s">
        <v>5245</v>
      </c>
      <c r="E1377" s="111" t="str">
        <f t="shared" si="63"/>
        <v>Less than 100 Claims - lower validity</v>
      </c>
      <c r="F1377" s="111" t="str">
        <f t="shared" si="64"/>
        <v>Less than 100 Claims - lower validity</v>
      </c>
      <c r="G1377" s="111" t="str">
        <f t="shared" si="65"/>
        <v>More than 100 Claims  - higher validity</v>
      </c>
      <c r="H1377" s="35" t="s">
        <v>5246</v>
      </c>
      <c r="I1377" s="28">
        <v>78624</v>
      </c>
      <c r="J1377" s="28" t="s">
        <v>79</v>
      </c>
      <c r="K1377" s="28" t="s">
        <v>46</v>
      </c>
      <c r="L1377" s="28">
        <v>5</v>
      </c>
      <c r="M1377" s="31">
        <v>117</v>
      </c>
      <c r="N1377" s="32">
        <v>0.2</v>
      </c>
      <c r="O1377" s="32">
        <v>0.1</v>
      </c>
      <c r="P1377" s="47">
        <v>3.09</v>
      </c>
      <c r="Q1377" s="33">
        <v>223.27</v>
      </c>
      <c r="R1377" s="31" t="s">
        <v>8</v>
      </c>
      <c r="S1377" s="31" t="s">
        <v>8</v>
      </c>
      <c r="T1377" s="31" t="s">
        <v>8</v>
      </c>
      <c r="U1377" s="47"/>
      <c r="V1377" s="34" t="s">
        <v>8</v>
      </c>
      <c r="W1377" s="31" t="s">
        <v>8</v>
      </c>
      <c r="X1377" s="31" t="s">
        <v>8</v>
      </c>
      <c r="Y1377" s="44"/>
      <c r="Z1377" s="13"/>
    </row>
    <row r="1378" spans="1:26" ht="29.1" customHeight="1" x14ac:dyDescent="0.35">
      <c r="A1378" s="29" t="s">
        <v>5248</v>
      </c>
      <c r="B1378" s="28" t="s">
        <v>5251</v>
      </c>
      <c r="C1378" s="28" t="s">
        <v>4885</v>
      </c>
      <c r="D1378" s="30" t="s">
        <v>5249</v>
      </c>
      <c r="E1378" s="111" t="str">
        <f t="shared" si="63"/>
        <v>Less than 100 Claims - lower validity</v>
      </c>
      <c r="F1378" s="111" t="str">
        <f t="shared" si="64"/>
        <v>Less than 100 Claims - lower validity</v>
      </c>
      <c r="G1378" s="111" t="str">
        <f t="shared" si="65"/>
        <v>Less than 100 Claims - lower validity</v>
      </c>
      <c r="H1378" s="35" t="s">
        <v>5250</v>
      </c>
      <c r="I1378" s="28">
        <v>78336</v>
      </c>
      <c r="J1378" s="28" t="s">
        <v>79</v>
      </c>
      <c r="K1378" s="28" t="s">
        <v>46</v>
      </c>
      <c r="L1378" s="28">
        <v>4</v>
      </c>
      <c r="M1378" s="31">
        <v>45</v>
      </c>
      <c r="N1378" s="32">
        <v>0</v>
      </c>
      <c r="O1378" s="32">
        <v>0</v>
      </c>
      <c r="P1378" s="47">
        <v>2.35</v>
      </c>
      <c r="Q1378" s="33">
        <v>156.46</v>
      </c>
      <c r="R1378" s="31" t="s">
        <v>8</v>
      </c>
      <c r="S1378" s="31" t="s">
        <v>8</v>
      </c>
      <c r="T1378" s="31" t="s">
        <v>8</v>
      </c>
      <c r="U1378" s="47"/>
      <c r="V1378" s="34" t="s">
        <v>8</v>
      </c>
      <c r="W1378" s="31" t="s">
        <v>8</v>
      </c>
      <c r="X1378" s="31" t="s">
        <v>8</v>
      </c>
      <c r="Y1378" s="44"/>
      <c r="Z1378" s="13"/>
    </row>
    <row r="1379" spans="1:26" ht="43.15" customHeight="1" x14ac:dyDescent="0.35">
      <c r="A1379" s="29" t="s">
        <v>5252</v>
      </c>
      <c r="B1379" s="28" t="s">
        <v>4926</v>
      </c>
      <c r="C1379" s="28" t="s">
        <v>4885</v>
      </c>
      <c r="D1379" s="30" t="s">
        <v>5253</v>
      </c>
      <c r="E1379" s="111" t="str">
        <f t="shared" si="63"/>
        <v>More than 100 Claims  - higher validity</v>
      </c>
      <c r="F1379" s="111" t="str">
        <f t="shared" si="64"/>
        <v>More than 100 Claims  - higher validity</v>
      </c>
      <c r="G1379" s="111" t="str">
        <f t="shared" si="65"/>
        <v>More than 100 Claims  - higher validity</v>
      </c>
      <c r="H1379" s="28" t="s">
        <v>5254</v>
      </c>
      <c r="I1379" s="28">
        <v>77024</v>
      </c>
      <c r="J1379" s="35" t="s">
        <v>4973</v>
      </c>
      <c r="K1379" s="28" t="s">
        <v>46</v>
      </c>
      <c r="L1379" s="28">
        <v>5</v>
      </c>
      <c r="M1379" s="31">
        <v>2271</v>
      </c>
      <c r="N1379" s="32">
        <v>2.8</v>
      </c>
      <c r="O1379" s="32">
        <v>1.2</v>
      </c>
      <c r="P1379" s="47">
        <v>2.44</v>
      </c>
      <c r="Q1379" s="33">
        <v>172.09</v>
      </c>
      <c r="R1379" s="31">
        <v>276</v>
      </c>
      <c r="S1379" s="32">
        <v>4.3</v>
      </c>
      <c r="T1379" s="32">
        <v>1.9</v>
      </c>
      <c r="U1379" s="47">
        <v>2.27</v>
      </c>
      <c r="V1379" s="34">
        <v>14100</v>
      </c>
      <c r="W1379" s="32">
        <v>7.1</v>
      </c>
      <c r="X1379" s="32">
        <v>3.1</v>
      </c>
      <c r="Y1379" s="44">
        <v>2.33</v>
      </c>
      <c r="Z1379" s="13"/>
    </row>
    <row r="1380" spans="1:26" ht="29.1" customHeight="1" x14ac:dyDescent="0.35">
      <c r="A1380" s="29" t="s">
        <v>5255</v>
      </c>
      <c r="B1380" s="28" t="s">
        <v>5258</v>
      </c>
      <c r="C1380" s="28" t="s">
        <v>4885</v>
      </c>
      <c r="D1380" s="30" t="s">
        <v>5256</v>
      </c>
      <c r="E1380" s="111" t="str">
        <f t="shared" si="63"/>
        <v>More than 100 Claims  - higher validity</v>
      </c>
      <c r="F1380" s="111" t="str">
        <f t="shared" si="64"/>
        <v>More than 100 Claims  - higher validity</v>
      </c>
      <c r="G1380" s="111" t="str">
        <f t="shared" si="65"/>
        <v>More than 100 Claims  - higher validity</v>
      </c>
      <c r="H1380" s="35" t="s">
        <v>5257</v>
      </c>
      <c r="I1380" s="28">
        <v>77598</v>
      </c>
      <c r="J1380" s="28" t="s">
        <v>131</v>
      </c>
      <c r="K1380" s="28" t="s">
        <v>46</v>
      </c>
      <c r="L1380" s="28">
        <v>3</v>
      </c>
      <c r="M1380" s="31">
        <v>589</v>
      </c>
      <c r="N1380" s="32">
        <v>1.1000000000000001</v>
      </c>
      <c r="O1380" s="32">
        <v>0.4</v>
      </c>
      <c r="P1380" s="47">
        <v>2.56</v>
      </c>
      <c r="Q1380" s="33">
        <v>184.77</v>
      </c>
      <c r="R1380" s="31">
        <v>114</v>
      </c>
      <c r="S1380" s="32">
        <v>1.6</v>
      </c>
      <c r="T1380" s="32">
        <v>1.1000000000000001</v>
      </c>
      <c r="U1380" s="47">
        <v>1.42</v>
      </c>
      <c r="V1380" s="34">
        <v>8976</v>
      </c>
      <c r="W1380" s="32">
        <v>2.7</v>
      </c>
      <c r="X1380" s="32">
        <v>1.5</v>
      </c>
      <c r="Y1380" s="44">
        <v>1.74</v>
      </c>
      <c r="Z1380" s="13"/>
    </row>
    <row r="1381" spans="1:26" ht="29.1" customHeight="1" x14ac:dyDescent="0.35">
      <c r="A1381" s="29" t="s">
        <v>5259</v>
      </c>
      <c r="B1381" s="28" t="s">
        <v>5262</v>
      </c>
      <c r="C1381" s="28" t="s">
        <v>4885</v>
      </c>
      <c r="D1381" s="30" t="s">
        <v>5260</v>
      </c>
      <c r="E1381" s="111" t="str">
        <f t="shared" si="63"/>
        <v>Less than 100 Claims - lower validity</v>
      </c>
      <c r="F1381" s="111" t="str">
        <f t="shared" si="64"/>
        <v>Less than 100 Claims - lower validity</v>
      </c>
      <c r="G1381" s="111" t="str">
        <f t="shared" si="65"/>
        <v>Less than 100 Claims - lower validity</v>
      </c>
      <c r="H1381" s="28" t="s">
        <v>5261</v>
      </c>
      <c r="I1381" s="28">
        <v>76210</v>
      </c>
      <c r="J1381" s="28" t="s">
        <v>131</v>
      </c>
      <c r="K1381" s="28" t="s">
        <v>46</v>
      </c>
      <c r="L1381" s="28">
        <v>4</v>
      </c>
      <c r="M1381" s="31">
        <v>77</v>
      </c>
      <c r="N1381" s="32">
        <v>0.1</v>
      </c>
      <c r="O1381" s="32">
        <v>0</v>
      </c>
      <c r="P1381" s="47">
        <v>5.78</v>
      </c>
      <c r="Q1381" s="33">
        <v>418.54</v>
      </c>
      <c r="R1381" s="31" t="s">
        <v>8</v>
      </c>
      <c r="S1381" s="31" t="s">
        <v>8</v>
      </c>
      <c r="T1381" s="31" t="s">
        <v>8</v>
      </c>
      <c r="U1381" s="47"/>
      <c r="V1381" s="34" t="s">
        <v>8</v>
      </c>
      <c r="W1381" s="31" t="s">
        <v>8</v>
      </c>
      <c r="X1381" s="31" t="s">
        <v>8</v>
      </c>
      <c r="Y1381" s="44"/>
      <c r="Z1381" s="13"/>
    </row>
    <row r="1382" spans="1:26" ht="29.1" customHeight="1" x14ac:dyDescent="0.35">
      <c r="A1382" s="29" t="s">
        <v>5263</v>
      </c>
      <c r="B1382" s="28" t="s">
        <v>4926</v>
      </c>
      <c r="C1382" s="28" t="s">
        <v>4885</v>
      </c>
      <c r="D1382" s="30" t="s">
        <v>5264</v>
      </c>
      <c r="E1382" s="111" t="str">
        <f t="shared" si="63"/>
        <v>Less than 100 Claims - lower validity</v>
      </c>
      <c r="F1382" s="111" t="str">
        <f t="shared" si="64"/>
        <v>Less than 100 Claims - lower validity</v>
      </c>
      <c r="G1382" s="111" t="str">
        <f t="shared" si="65"/>
        <v>More than 100 Claims  - higher validity</v>
      </c>
      <c r="H1382" s="35" t="s">
        <v>5265</v>
      </c>
      <c r="I1382" s="28">
        <v>77090</v>
      </c>
      <c r="J1382" s="35" t="s">
        <v>496</v>
      </c>
      <c r="K1382" s="28" t="s">
        <v>46</v>
      </c>
      <c r="L1382" s="28">
        <v>2</v>
      </c>
      <c r="M1382" s="31">
        <v>153</v>
      </c>
      <c r="N1382" s="32">
        <v>0.3</v>
      </c>
      <c r="O1382" s="32">
        <v>0.1</v>
      </c>
      <c r="P1382" s="47">
        <v>3.98</v>
      </c>
      <c r="Q1382" s="33">
        <v>287.17</v>
      </c>
      <c r="R1382" s="31" t="s">
        <v>8</v>
      </c>
      <c r="S1382" s="31" t="s">
        <v>8</v>
      </c>
      <c r="T1382" s="31" t="s">
        <v>8</v>
      </c>
      <c r="U1382" s="47"/>
      <c r="V1382" s="34" t="s">
        <v>8</v>
      </c>
      <c r="W1382" s="31" t="s">
        <v>8</v>
      </c>
      <c r="X1382" s="31" t="s">
        <v>8</v>
      </c>
      <c r="Y1382" s="44"/>
      <c r="Z1382" s="13"/>
    </row>
    <row r="1383" spans="1:26" ht="29.1" customHeight="1" x14ac:dyDescent="0.35">
      <c r="A1383" s="29" t="s">
        <v>5266</v>
      </c>
      <c r="B1383" s="28" t="s">
        <v>4926</v>
      </c>
      <c r="C1383" s="28" t="s">
        <v>4885</v>
      </c>
      <c r="D1383" s="30" t="s">
        <v>5267</v>
      </c>
      <c r="E1383" s="111" t="str">
        <f t="shared" si="63"/>
        <v>Less than 100 Claims - lower validity</v>
      </c>
      <c r="F1383" s="111" t="str">
        <f t="shared" si="64"/>
        <v>Less than 100 Claims - lower validity</v>
      </c>
      <c r="G1383" s="111" t="str">
        <f t="shared" si="65"/>
        <v>More than 100 Claims  - higher validity</v>
      </c>
      <c r="H1383" s="35" t="s">
        <v>5268</v>
      </c>
      <c r="I1383" s="28">
        <v>77082</v>
      </c>
      <c r="J1383" s="28" t="s">
        <v>131</v>
      </c>
      <c r="K1383" s="28" t="s">
        <v>46</v>
      </c>
      <c r="L1383" s="28">
        <v>3</v>
      </c>
      <c r="M1383" s="31">
        <v>272</v>
      </c>
      <c r="N1383" s="32">
        <v>0.3</v>
      </c>
      <c r="O1383" s="32">
        <v>0.1</v>
      </c>
      <c r="P1383" s="47">
        <v>2.64</v>
      </c>
      <c r="Q1383" s="33">
        <v>195.48</v>
      </c>
      <c r="R1383" s="31">
        <v>31</v>
      </c>
      <c r="S1383" s="32">
        <v>0.7</v>
      </c>
      <c r="T1383" s="32">
        <v>0.3</v>
      </c>
      <c r="U1383" s="47">
        <v>2.42</v>
      </c>
      <c r="V1383" s="34">
        <v>15973</v>
      </c>
      <c r="W1383" s="32">
        <v>1.1000000000000001</v>
      </c>
      <c r="X1383" s="32">
        <v>0.4</v>
      </c>
      <c r="Y1383" s="44">
        <v>2.48</v>
      </c>
      <c r="Z1383" s="13"/>
    </row>
    <row r="1384" spans="1:26" ht="14.1" customHeight="1" x14ac:dyDescent="0.35">
      <c r="A1384" s="29" t="s">
        <v>5269</v>
      </c>
      <c r="B1384" s="28" t="s">
        <v>4900</v>
      </c>
      <c r="C1384" s="28" t="s">
        <v>4885</v>
      </c>
      <c r="D1384" s="36" t="s">
        <v>5270</v>
      </c>
      <c r="E1384" s="111" t="str">
        <f t="shared" si="63"/>
        <v>More than 100 Claims  - higher validity</v>
      </c>
      <c r="F1384" s="111" t="str">
        <f t="shared" si="64"/>
        <v>More than 100 Claims  - higher validity</v>
      </c>
      <c r="G1384" s="111" t="str">
        <f t="shared" si="65"/>
        <v>More than 100 Claims  - higher validity</v>
      </c>
      <c r="H1384" s="28" t="s">
        <v>5271</v>
      </c>
      <c r="I1384" s="28">
        <v>75230</v>
      </c>
      <c r="J1384" s="28" t="s">
        <v>131</v>
      </c>
      <c r="K1384" s="28" t="s">
        <v>46</v>
      </c>
      <c r="L1384" s="28">
        <v>4</v>
      </c>
      <c r="M1384" s="31">
        <v>1550</v>
      </c>
      <c r="N1384" s="32">
        <v>2.1</v>
      </c>
      <c r="O1384" s="32">
        <v>0.5</v>
      </c>
      <c r="P1384" s="47">
        <v>4.57</v>
      </c>
      <c r="Q1384" s="33">
        <v>331.99</v>
      </c>
      <c r="R1384" s="31">
        <v>119</v>
      </c>
      <c r="S1384" s="32">
        <v>2</v>
      </c>
      <c r="T1384" s="32">
        <v>1.1000000000000001</v>
      </c>
      <c r="U1384" s="47">
        <v>1.81</v>
      </c>
      <c r="V1384" s="34">
        <v>12038</v>
      </c>
      <c r="W1384" s="32">
        <v>4.0999999999999996</v>
      </c>
      <c r="X1384" s="32">
        <v>1.6</v>
      </c>
      <c r="Y1384" s="44">
        <v>2.62</v>
      </c>
      <c r="Z1384" s="13"/>
    </row>
    <row r="1385" spans="1:26" ht="29.1" customHeight="1" x14ac:dyDescent="0.35">
      <c r="A1385" s="29" t="s">
        <v>5272</v>
      </c>
      <c r="B1385" s="28" t="s">
        <v>5275</v>
      </c>
      <c r="C1385" s="28" t="s">
        <v>4885</v>
      </c>
      <c r="D1385" s="30" t="s">
        <v>5273</v>
      </c>
      <c r="E1385" s="111" t="str">
        <f t="shared" si="63"/>
        <v>Less than 100 Claims - lower validity</v>
      </c>
      <c r="F1385" s="111" t="str">
        <f t="shared" si="64"/>
        <v>Less than 100 Claims - lower validity</v>
      </c>
      <c r="G1385" s="111" t="str">
        <f t="shared" si="65"/>
        <v>More than 100 Claims  - higher validity</v>
      </c>
      <c r="H1385" s="28" t="s">
        <v>5274</v>
      </c>
      <c r="I1385" s="28">
        <v>75075</v>
      </c>
      <c r="J1385" s="28" t="s">
        <v>131</v>
      </c>
      <c r="K1385" s="28" t="s">
        <v>46</v>
      </c>
      <c r="L1385" s="28">
        <v>2</v>
      </c>
      <c r="M1385" s="31">
        <v>112</v>
      </c>
      <c r="N1385" s="32">
        <v>0.2</v>
      </c>
      <c r="O1385" s="32">
        <v>0.1</v>
      </c>
      <c r="P1385" s="47">
        <v>3.45</v>
      </c>
      <c r="Q1385" s="33">
        <v>251.34</v>
      </c>
      <c r="R1385" s="31">
        <v>16</v>
      </c>
      <c r="S1385" s="32">
        <v>0.5</v>
      </c>
      <c r="T1385" s="32">
        <v>0.1</v>
      </c>
      <c r="U1385" s="47">
        <v>4.2699999999999996</v>
      </c>
      <c r="V1385" s="34">
        <v>26204</v>
      </c>
      <c r="W1385" s="32">
        <v>0.7</v>
      </c>
      <c r="X1385" s="32">
        <v>0.2</v>
      </c>
      <c r="Y1385" s="44">
        <v>4</v>
      </c>
      <c r="Z1385" s="13"/>
    </row>
    <row r="1386" spans="1:26" ht="29.1" customHeight="1" x14ac:dyDescent="0.35">
      <c r="A1386" s="29" t="s">
        <v>5276</v>
      </c>
      <c r="B1386" s="28" t="s">
        <v>5279</v>
      </c>
      <c r="C1386" s="28" t="s">
        <v>4885</v>
      </c>
      <c r="D1386" s="30" t="s">
        <v>5277</v>
      </c>
      <c r="E1386" s="111" t="str">
        <f t="shared" si="63"/>
        <v>Less than 100 Claims - lower validity</v>
      </c>
      <c r="F1386" s="111" t="str">
        <f t="shared" si="64"/>
        <v>Less than 100 Claims - lower validity</v>
      </c>
      <c r="G1386" s="111" t="str">
        <f t="shared" si="65"/>
        <v>Less than 100 Claims - lower validity</v>
      </c>
      <c r="H1386" s="35" t="s">
        <v>5278</v>
      </c>
      <c r="I1386" s="28">
        <v>75961</v>
      </c>
      <c r="J1386" s="35" t="s">
        <v>496</v>
      </c>
      <c r="K1386" s="28" t="s">
        <v>46</v>
      </c>
      <c r="L1386" s="28">
        <v>3</v>
      </c>
      <c r="M1386" s="31">
        <v>55</v>
      </c>
      <c r="N1386" s="32">
        <v>0</v>
      </c>
      <c r="O1386" s="32">
        <v>0</v>
      </c>
      <c r="P1386" s="47">
        <v>3.82</v>
      </c>
      <c r="Q1386" s="33">
        <v>247.15</v>
      </c>
      <c r="R1386" s="31" t="s">
        <v>8</v>
      </c>
      <c r="S1386" s="31" t="s">
        <v>8</v>
      </c>
      <c r="T1386" s="31" t="s">
        <v>8</v>
      </c>
      <c r="U1386" s="47"/>
      <c r="V1386" s="34" t="s">
        <v>8</v>
      </c>
      <c r="W1386" s="31" t="s">
        <v>8</v>
      </c>
      <c r="X1386" s="31" t="s">
        <v>8</v>
      </c>
      <c r="Y1386" s="44"/>
      <c r="Z1386" s="13"/>
    </row>
    <row r="1387" spans="1:26" ht="29.1" customHeight="1" x14ac:dyDescent="0.35">
      <c r="A1387" s="29" t="s">
        <v>5280</v>
      </c>
      <c r="B1387" s="28" t="s">
        <v>5283</v>
      </c>
      <c r="C1387" s="28" t="s">
        <v>4885</v>
      </c>
      <c r="D1387" s="30" t="s">
        <v>5281</v>
      </c>
      <c r="E1387" s="111" t="str">
        <f t="shared" si="63"/>
        <v>Less than 100 Claims - lower validity</v>
      </c>
      <c r="F1387" s="111" t="str">
        <f t="shared" si="64"/>
        <v>Less than 100 Claims - lower validity</v>
      </c>
      <c r="G1387" s="111" t="str">
        <f t="shared" si="65"/>
        <v>Less than 100 Claims - lower validity</v>
      </c>
      <c r="H1387" s="35" t="s">
        <v>5282</v>
      </c>
      <c r="I1387" s="28">
        <v>75057</v>
      </c>
      <c r="J1387" s="28" t="s">
        <v>131</v>
      </c>
      <c r="K1387" s="28" t="s">
        <v>46</v>
      </c>
      <c r="L1387" s="28">
        <v>3</v>
      </c>
      <c r="M1387" s="31">
        <v>18</v>
      </c>
      <c r="N1387" s="32">
        <v>0</v>
      </c>
      <c r="O1387" s="32">
        <v>0</v>
      </c>
      <c r="P1387" s="47">
        <v>6.16</v>
      </c>
      <c r="Q1387" s="33">
        <v>445.25</v>
      </c>
      <c r="R1387" s="31" t="s">
        <v>8</v>
      </c>
      <c r="S1387" s="31" t="s">
        <v>8</v>
      </c>
      <c r="T1387" s="31" t="s">
        <v>8</v>
      </c>
      <c r="U1387" s="47"/>
      <c r="V1387" s="34" t="s">
        <v>8</v>
      </c>
      <c r="W1387" s="31" t="s">
        <v>8</v>
      </c>
      <c r="X1387" s="31" t="s">
        <v>8</v>
      </c>
      <c r="Y1387" s="44"/>
      <c r="Z1387" s="13"/>
    </row>
    <row r="1388" spans="1:26" ht="43.15" customHeight="1" x14ac:dyDescent="0.35">
      <c r="A1388" s="29" t="s">
        <v>5284</v>
      </c>
      <c r="B1388" s="28" t="s">
        <v>5287</v>
      </c>
      <c r="C1388" s="28" t="s">
        <v>4885</v>
      </c>
      <c r="D1388" s="30" t="s">
        <v>5285</v>
      </c>
      <c r="E1388" s="111" t="str">
        <f t="shared" si="63"/>
        <v>Less than 100 Claims - lower validity</v>
      </c>
      <c r="F1388" s="111" t="str">
        <f t="shared" si="64"/>
        <v>Less than 100 Claims - lower validity</v>
      </c>
      <c r="G1388" s="111" t="str">
        <f t="shared" si="65"/>
        <v>Less than 100 Claims - lower validity</v>
      </c>
      <c r="H1388" s="28" t="s">
        <v>5286</v>
      </c>
      <c r="I1388" s="28">
        <v>77375</v>
      </c>
      <c r="J1388" s="35" t="s">
        <v>472</v>
      </c>
      <c r="K1388" s="28" t="s">
        <v>46</v>
      </c>
      <c r="L1388" s="28">
        <v>3</v>
      </c>
      <c r="M1388" s="31">
        <v>68</v>
      </c>
      <c r="N1388" s="32">
        <v>0.1</v>
      </c>
      <c r="O1388" s="32">
        <v>0</v>
      </c>
      <c r="P1388" s="47">
        <v>2.37</v>
      </c>
      <c r="Q1388" s="33">
        <v>165</v>
      </c>
      <c r="R1388" s="31" t="s">
        <v>8</v>
      </c>
      <c r="S1388" s="31" t="s">
        <v>8</v>
      </c>
      <c r="T1388" s="31" t="s">
        <v>8</v>
      </c>
      <c r="U1388" s="47"/>
      <c r="V1388" s="34" t="s">
        <v>8</v>
      </c>
      <c r="W1388" s="31" t="s">
        <v>8</v>
      </c>
      <c r="X1388" s="31" t="s">
        <v>8</v>
      </c>
      <c r="Y1388" s="44"/>
      <c r="Z1388" s="13"/>
    </row>
    <row r="1389" spans="1:26" ht="29.1" customHeight="1" x14ac:dyDescent="0.35">
      <c r="A1389" s="29" t="s">
        <v>5288</v>
      </c>
      <c r="B1389" s="28" t="s">
        <v>4934</v>
      </c>
      <c r="C1389" s="28" t="s">
        <v>4885</v>
      </c>
      <c r="D1389" s="30" t="s">
        <v>5289</v>
      </c>
      <c r="E1389" s="111" t="str">
        <f t="shared" si="63"/>
        <v>Less than 100 Claims - lower validity</v>
      </c>
      <c r="F1389" s="111" t="str">
        <f t="shared" si="64"/>
        <v>Less than 100 Claims - lower validity</v>
      </c>
      <c r="G1389" s="111" t="str">
        <f t="shared" si="65"/>
        <v>More than 100 Claims  - higher validity</v>
      </c>
      <c r="H1389" s="28" t="s">
        <v>5290</v>
      </c>
      <c r="I1389" s="28">
        <v>76104</v>
      </c>
      <c r="J1389" s="28" t="s">
        <v>131</v>
      </c>
      <c r="K1389" s="28" t="s">
        <v>46</v>
      </c>
      <c r="L1389" s="28">
        <v>2</v>
      </c>
      <c r="M1389" s="31">
        <v>177</v>
      </c>
      <c r="N1389" s="32">
        <v>0.3</v>
      </c>
      <c r="O1389" s="32">
        <v>0.1</v>
      </c>
      <c r="P1389" s="47">
        <v>2.78</v>
      </c>
      <c r="Q1389" s="33">
        <v>199.37</v>
      </c>
      <c r="R1389" s="31">
        <v>31</v>
      </c>
      <c r="S1389" s="32">
        <v>0.5</v>
      </c>
      <c r="T1389" s="32">
        <v>0.3</v>
      </c>
      <c r="U1389" s="47">
        <v>1.77</v>
      </c>
      <c r="V1389" s="34">
        <v>12501</v>
      </c>
      <c r="W1389" s="32">
        <v>0.8</v>
      </c>
      <c r="X1389" s="32">
        <v>0.4</v>
      </c>
      <c r="Y1389" s="44">
        <v>2.04</v>
      </c>
      <c r="Z1389" s="13"/>
    </row>
    <row r="1390" spans="1:26" ht="29.1" customHeight="1" x14ac:dyDescent="0.35">
      <c r="A1390" s="29" t="s">
        <v>5291</v>
      </c>
      <c r="B1390" s="28" t="s">
        <v>4926</v>
      </c>
      <c r="C1390" s="28" t="s">
        <v>4885</v>
      </c>
      <c r="D1390" s="30" t="s">
        <v>5292</v>
      </c>
      <c r="E1390" s="111" t="str">
        <f t="shared" si="63"/>
        <v>More than 100 Claims  - higher validity</v>
      </c>
      <c r="F1390" s="111" t="str">
        <f t="shared" si="64"/>
        <v>More than 100 Claims  - higher validity</v>
      </c>
      <c r="G1390" s="111" t="str">
        <f t="shared" si="65"/>
        <v>More than 100 Claims  - higher validity</v>
      </c>
      <c r="H1390" s="28" t="s">
        <v>5293</v>
      </c>
      <c r="I1390" s="28">
        <v>77054</v>
      </c>
      <c r="J1390" s="28" t="s">
        <v>131</v>
      </c>
      <c r="K1390" s="28" t="s">
        <v>46</v>
      </c>
      <c r="L1390" s="28">
        <v>3</v>
      </c>
      <c r="M1390" s="31">
        <v>344</v>
      </c>
      <c r="N1390" s="32">
        <v>0.4</v>
      </c>
      <c r="O1390" s="32">
        <v>0.2</v>
      </c>
      <c r="P1390" s="47">
        <v>1.56</v>
      </c>
      <c r="Q1390" s="33">
        <v>111.8</v>
      </c>
      <c r="R1390" s="31">
        <v>325</v>
      </c>
      <c r="S1390" s="32">
        <v>1.8</v>
      </c>
      <c r="T1390" s="32">
        <v>2.2000000000000002</v>
      </c>
      <c r="U1390" s="47">
        <v>0.81</v>
      </c>
      <c r="V1390" s="34">
        <v>5525</v>
      </c>
      <c r="W1390" s="32">
        <v>2.2000000000000002</v>
      </c>
      <c r="X1390" s="32">
        <v>2.5</v>
      </c>
      <c r="Y1390" s="44">
        <v>0.89</v>
      </c>
      <c r="Z1390" s="13"/>
    </row>
    <row r="1391" spans="1:26" ht="14.1" customHeight="1" x14ac:dyDescent="0.35">
      <c r="A1391" s="29" t="s">
        <v>5294</v>
      </c>
      <c r="B1391" s="28" t="s">
        <v>4968</v>
      </c>
      <c r="C1391" s="28" t="s">
        <v>4885</v>
      </c>
      <c r="D1391" s="36" t="s">
        <v>5295</v>
      </c>
      <c r="E1391" s="111" t="str">
        <f t="shared" si="63"/>
        <v>More than 100 Claims  - higher validity</v>
      </c>
      <c r="F1391" s="111" t="str">
        <f t="shared" si="64"/>
        <v>More than 100 Claims  - higher validity</v>
      </c>
      <c r="G1391" s="111" t="str">
        <f t="shared" si="65"/>
        <v>More than 100 Claims  - higher validity</v>
      </c>
      <c r="H1391" s="28" t="s">
        <v>5296</v>
      </c>
      <c r="I1391" s="28">
        <v>76015</v>
      </c>
      <c r="J1391" s="28" t="s">
        <v>131</v>
      </c>
      <c r="K1391" s="28" t="s">
        <v>46</v>
      </c>
      <c r="L1391" s="28">
        <v>3</v>
      </c>
      <c r="M1391" s="31">
        <v>1995</v>
      </c>
      <c r="N1391" s="32">
        <v>2.2999999999999998</v>
      </c>
      <c r="O1391" s="32">
        <v>0.5</v>
      </c>
      <c r="P1391" s="47">
        <v>4.41</v>
      </c>
      <c r="Q1391" s="33">
        <v>310.58</v>
      </c>
      <c r="R1391" s="31">
        <v>153</v>
      </c>
      <c r="S1391" s="32">
        <v>2.2000000000000002</v>
      </c>
      <c r="T1391" s="32">
        <v>1.1000000000000001</v>
      </c>
      <c r="U1391" s="47">
        <v>1.96</v>
      </c>
      <c r="V1391" s="34">
        <v>12487</v>
      </c>
      <c r="W1391" s="32">
        <v>4.5</v>
      </c>
      <c r="X1391" s="32">
        <v>1.6</v>
      </c>
      <c r="Y1391" s="44">
        <v>2.73</v>
      </c>
      <c r="Z1391" s="13"/>
    </row>
    <row r="1392" spans="1:26" ht="43.15" customHeight="1" x14ac:dyDescent="0.35">
      <c r="A1392" s="29" t="s">
        <v>5297</v>
      </c>
      <c r="B1392" s="28" t="s">
        <v>5300</v>
      </c>
      <c r="C1392" s="28" t="s">
        <v>4885</v>
      </c>
      <c r="D1392" s="30" t="s">
        <v>5298</v>
      </c>
      <c r="E1392" s="111" t="str">
        <f t="shared" si="63"/>
        <v>Less than 100 Claims - lower validity</v>
      </c>
      <c r="F1392" s="111" t="str">
        <f t="shared" si="64"/>
        <v>Less than 100 Claims - lower validity</v>
      </c>
      <c r="G1392" s="111" t="str">
        <f t="shared" si="65"/>
        <v>More than 100 Claims  - higher validity</v>
      </c>
      <c r="H1392" s="35" t="s">
        <v>5299</v>
      </c>
      <c r="I1392" s="28">
        <v>76028</v>
      </c>
      <c r="J1392" s="35" t="s">
        <v>187</v>
      </c>
      <c r="K1392" s="28" t="s">
        <v>46</v>
      </c>
      <c r="L1392" s="28">
        <v>4</v>
      </c>
      <c r="M1392" s="31">
        <v>731</v>
      </c>
      <c r="N1392" s="32">
        <v>1</v>
      </c>
      <c r="O1392" s="32">
        <v>0.3</v>
      </c>
      <c r="P1392" s="47">
        <v>2.96</v>
      </c>
      <c r="Q1392" s="33">
        <v>199.28</v>
      </c>
      <c r="R1392" s="31">
        <v>62</v>
      </c>
      <c r="S1392" s="32">
        <v>0.8</v>
      </c>
      <c r="T1392" s="32">
        <v>0.4</v>
      </c>
      <c r="U1392" s="47">
        <v>2.16</v>
      </c>
      <c r="V1392" s="34">
        <v>13547</v>
      </c>
      <c r="W1392" s="32">
        <v>1.8</v>
      </c>
      <c r="X1392" s="32">
        <v>0.7</v>
      </c>
      <c r="Y1392" s="44">
        <v>2.5499999999999998</v>
      </c>
      <c r="Z1392" s="13"/>
    </row>
    <row r="1393" spans="1:26" ht="43.15" customHeight="1" x14ac:dyDescent="0.35">
      <c r="A1393" s="29" t="s">
        <v>5301</v>
      </c>
      <c r="B1393" s="28" t="s">
        <v>4900</v>
      </c>
      <c r="C1393" s="28" t="s">
        <v>4885</v>
      </c>
      <c r="D1393" s="30" t="s">
        <v>5302</v>
      </c>
      <c r="E1393" s="111" t="str">
        <f t="shared" si="63"/>
        <v>Less than 100 Claims - lower validity</v>
      </c>
      <c r="F1393" s="111" t="str">
        <f t="shared" si="64"/>
        <v>Less than 100 Claims - lower validity</v>
      </c>
      <c r="G1393" s="111" t="str">
        <f t="shared" si="65"/>
        <v>Less than 100 Claims - lower validity</v>
      </c>
      <c r="H1393" s="28" t="s">
        <v>5303</v>
      </c>
      <c r="I1393" s="28">
        <v>75218</v>
      </c>
      <c r="J1393" s="35" t="s">
        <v>496</v>
      </c>
      <c r="K1393" s="28" t="s">
        <v>46</v>
      </c>
      <c r="L1393" s="28">
        <v>2</v>
      </c>
      <c r="M1393" s="31">
        <v>34</v>
      </c>
      <c r="N1393" s="32">
        <v>0.1</v>
      </c>
      <c r="O1393" s="32">
        <v>0</v>
      </c>
      <c r="P1393" s="47">
        <v>4.03</v>
      </c>
      <c r="Q1393" s="33">
        <v>293.60000000000002</v>
      </c>
      <c r="R1393" s="31">
        <v>25</v>
      </c>
      <c r="S1393" s="32">
        <v>0.6</v>
      </c>
      <c r="T1393" s="32">
        <v>0.2</v>
      </c>
      <c r="U1393" s="47">
        <v>2.4900000000000002</v>
      </c>
      <c r="V1393" s="34">
        <v>15538</v>
      </c>
      <c r="W1393" s="32">
        <v>0.7</v>
      </c>
      <c r="X1393" s="32">
        <v>0.3</v>
      </c>
      <c r="Y1393" s="44">
        <v>2.67</v>
      </c>
      <c r="Z1393" s="13"/>
    </row>
    <row r="1394" spans="1:26" ht="29.1" customHeight="1" x14ac:dyDescent="0.35">
      <c r="A1394" s="29" t="s">
        <v>5304</v>
      </c>
      <c r="B1394" s="28" t="s">
        <v>5307</v>
      </c>
      <c r="C1394" s="28" t="s">
        <v>4885</v>
      </c>
      <c r="D1394" s="30" t="s">
        <v>5305</v>
      </c>
      <c r="E1394" s="111" t="str">
        <f t="shared" si="63"/>
        <v>Less than 100 Claims - lower validity</v>
      </c>
      <c r="F1394" s="111" t="str">
        <f t="shared" si="64"/>
        <v>Less than 100 Claims - lower validity</v>
      </c>
      <c r="G1394" s="111" t="str">
        <f t="shared" si="65"/>
        <v>More than 100 Claims  - higher validity</v>
      </c>
      <c r="H1394" s="35" t="s">
        <v>5306</v>
      </c>
      <c r="I1394" s="28">
        <v>77338</v>
      </c>
      <c r="J1394" s="35" t="s">
        <v>4973</v>
      </c>
      <c r="K1394" s="28" t="s">
        <v>46</v>
      </c>
      <c r="L1394" s="28">
        <v>3</v>
      </c>
      <c r="M1394" s="31">
        <v>322</v>
      </c>
      <c r="N1394" s="32">
        <v>0.4</v>
      </c>
      <c r="O1394" s="32">
        <v>0.1</v>
      </c>
      <c r="P1394" s="47">
        <v>4.4800000000000004</v>
      </c>
      <c r="Q1394" s="33">
        <v>321.56</v>
      </c>
      <c r="R1394" s="31" t="s">
        <v>8</v>
      </c>
      <c r="S1394" s="31" t="s">
        <v>8</v>
      </c>
      <c r="T1394" s="31" t="s">
        <v>8</v>
      </c>
      <c r="U1394" s="47"/>
      <c r="V1394" s="34" t="s">
        <v>8</v>
      </c>
      <c r="W1394" s="31" t="s">
        <v>8</v>
      </c>
      <c r="X1394" s="31" t="s">
        <v>8</v>
      </c>
      <c r="Y1394" s="44"/>
      <c r="Z1394" s="13"/>
    </row>
    <row r="1395" spans="1:26" ht="29.1" customHeight="1" x14ac:dyDescent="0.35">
      <c r="A1395" s="29" t="s">
        <v>5308</v>
      </c>
      <c r="B1395" s="28" t="s">
        <v>4937</v>
      </c>
      <c r="C1395" s="28" t="s">
        <v>4885</v>
      </c>
      <c r="D1395" s="30" t="s">
        <v>5309</v>
      </c>
      <c r="E1395" s="111" t="str">
        <f t="shared" si="63"/>
        <v>Less than 100 Claims - lower validity</v>
      </c>
      <c r="F1395" s="111" t="str">
        <f t="shared" si="64"/>
        <v>Less than 100 Claims - lower validity</v>
      </c>
      <c r="G1395" s="111" t="str">
        <f t="shared" si="65"/>
        <v>More than 100 Claims  - higher validity</v>
      </c>
      <c r="H1395" s="28" t="s">
        <v>5310</v>
      </c>
      <c r="I1395" s="28">
        <v>79415</v>
      </c>
      <c r="J1395" s="28" t="s">
        <v>79</v>
      </c>
      <c r="K1395" s="28" t="s">
        <v>46</v>
      </c>
      <c r="L1395" s="28">
        <v>2</v>
      </c>
      <c r="M1395" s="31">
        <v>133</v>
      </c>
      <c r="N1395" s="32">
        <v>0.2</v>
      </c>
      <c r="O1395" s="32">
        <v>0.1</v>
      </c>
      <c r="P1395" s="47">
        <v>3.19</v>
      </c>
      <c r="Q1395" s="33">
        <v>207.98</v>
      </c>
      <c r="R1395" s="31">
        <v>11</v>
      </c>
      <c r="S1395" s="32">
        <v>0.3</v>
      </c>
      <c r="T1395" s="32">
        <v>0.1</v>
      </c>
      <c r="U1395" s="47">
        <v>2.56</v>
      </c>
      <c r="V1395" s="34">
        <v>18276</v>
      </c>
      <c r="W1395" s="32">
        <v>0.4</v>
      </c>
      <c r="X1395" s="32">
        <v>0.2</v>
      </c>
      <c r="Y1395" s="44">
        <v>2.79</v>
      </c>
      <c r="Z1395" s="13"/>
    </row>
    <row r="1396" spans="1:26" ht="43.15" customHeight="1" x14ac:dyDescent="0.35">
      <c r="A1396" s="29" t="s">
        <v>5311</v>
      </c>
      <c r="B1396" s="28" t="s">
        <v>4987</v>
      </c>
      <c r="C1396" s="28" t="s">
        <v>4885</v>
      </c>
      <c r="D1396" s="30" t="s">
        <v>5312</v>
      </c>
      <c r="E1396" s="111" t="str">
        <f t="shared" si="63"/>
        <v>Less than 100 Claims - lower validity</v>
      </c>
      <c r="F1396" s="111" t="str">
        <f t="shared" si="64"/>
        <v>Less than 100 Claims - lower validity</v>
      </c>
      <c r="G1396" s="111" t="str">
        <f t="shared" si="65"/>
        <v>Less than 100 Claims - lower validity</v>
      </c>
      <c r="H1396" s="35" t="s">
        <v>5313</v>
      </c>
      <c r="I1396" s="28">
        <v>75708</v>
      </c>
      <c r="J1396" s="35" t="s">
        <v>4905</v>
      </c>
      <c r="K1396" s="28" t="s">
        <v>46</v>
      </c>
      <c r="L1396" s="28">
        <v>5</v>
      </c>
      <c r="M1396" s="31">
        <v>59</v>
      </c>
      <c r="N1396" s="32">
        <v>0</v>
      </c>
      <c r="O1396" s="32">
        <v>0</v>
      </c>
      <c r="P1396" s="47">
        <v>3.2</v>
      </c>
      <c r="Q1396" s="33">
        <v>212.29</v>
      </c>
      <c r="R1396" s="31" t="s">
        <v>8</v>
      </c>
      <c r="S1396" s="31" t="s">
        <v>8</v>
      </c>
      <c r="T1396" s="31" t="s">
        <v>8</v>
      </c>
      <c r="U1396" s="47"/>
      <c r="V1396" s="34" t="s">
        <v>8</v>
      </c>
      <c r="W1396" s="31" t="s">
        <v>8</v>
      </c>
      <c r="X1396" s="31" t="s">
        <v>8</v>
      </c>
      <c r="Y1396" s="44"/>
      <c r="Z1396" s="13"/>
    </row>
    <row r="1397" spans="1:26" ht="43.15" customHeight="1" x14ac:dyDescent="0.35">
      <c r="A1397" s="29" t="s">
        <v>5314</v>
      </c>
      <c r="B1397" s="28" t="s">
        <v>4930</v>
      </c>
      <c r="C1397" s="28" t="s">
        <v>4885</v>
      </c>
      <c r="D1397" s="30" t="s">
        <v>5315</v>
      </c>
      <c r="E1397" s="111" t="str">
        <f t="shared" si="63"/>
        <v>Less than 100 Claims - lower validity</v>
      </c>
      <c r="F1397" s="111" t="str">
        <f t="shared" si="64"/>
        <v>Less than 100 Claims - lower validity</v>
      </c>
      <c r="G1397" s="111" t="str">
        <f t="shared" si="65"/>
        <v>More than 100 Claims  - higher validity</v>
      </c>
      <c r="H1397" s="28" t="s">
        <v>5316</v>
      </c>
      <c r="I1397" s="28">
        <v>75605</v>
      </c>
      <c r="J1397" s="35" t="s">
        <v>472</v>
      </c>
      <c r="K1397" s="28" t="s">
        <v>46</v>
      </c>
      <c r="L1397" s="28">
        <v>3</v>
      </c>
      <c r="M1397" s="31">
        <v>344</v>
      </c>
      <c r="N1397" s="32">
        <v>0.7</v>
      </c>
      <c r="O1397" s="32">
        <v>0.2</v>
      </c>
      <c r="P1397" s="47">
        <v>3.58</v>
      </c>
      <c r="Q1397" s="33">
        <v>235.02</v>
      </c>
      <c r="R1397" s="31">
        <v>41</v>
      </c>
      <c r="S1397" s="32">
        <v>0.8</v>
      </c>
      <c r="T1397" s="32">
        <v>0.4</v>
      </c>
      <c r="U1397" s="47">
        <v>1.85</v>
      </c>
      <c r="V1397" s="34">
        <v>10508</v>
      </c>
      <c r="W1397" s="32">
        <v>1.5</v>
      </c>
      <c r="X1397" s="32">
        <v>0.6</v>
      </c>
      <c r="Y1397" s="44">
        <v>2.39</v>
      </c>
      <c r="Z1397" s="13"/>
    </row>
    <row r="1398" spans="1:26" ht="29.1" customHeight="1" x14ac:dyDescent="0.35">
      <c r="A1398" s="29" t="s">
        <v>5317</v>
      </c>
      <c r="B1398" s="28" t="s">
        <v>5320</v>
      </c>
      <c r="C1398" s="28" t="s">
        <v>4885</v>
      </c>
      <c r="D1398" s="30" t="s">
        <v>5318</v>
      </c>
      <c r="E1398" s="111" t="str">
        <f t="shared" si="63"/>
        <v>Less than 100 Claims - lower validity</v>
      </c>
      <c r="F1398" s="111" t="str">
        <f t="shared" si="64"/>
        <v>Less than 100 Claims - lower validity</v>
      </c>
      <c r="G1398" s="111" t="str">
        <f t="shared" si="65"/>
        <v>More than 100 Claims  - higher validity</v>
      </c>
      <c r="H1398" s="28" t="s">
        <v>5319</v>
      </c>
      <c r="I1398" s="28">
        <v>77058</v>
      </c>
      <c r="J1398" s="28" t="s">
        <v>5162</v>
      </c>
      <c r="K1398" s="28" t="s">
        <v>46</v>
      </c>
      <c r="L1398" s="28">
        <v>4</v>
      </c>
      <c r="M1398" s="31">
        <v>418</v>
      </c>
      <c r="N1398" s="32">
        <v>0.6</v>
      </c>
      <c r="O1398" s="32">
        <v>0.2</v>
      </c>
      <c r="P1398" s="47">
        <v>3.2</v>
      </c>
      <c r="Q1398" s="33">
        <v>216.47</v>
      </c>
      <c r="R1398" s="31">
        <v>22</v>
      </c>
      <c r="S1398" s="32">
        <v>0.3</v>
      </c>
      <c r="T1398" s="32">
        <v>0.2</v>
      </c>
      <c r="U1398" s="47">
        <v>1.65</v>
      </c>
      <c r="V1398" s="34">
        <v>9791</v>
      </c>
      <c r="W1398" s="32">
        <v>1</v>
      </c>
      <c r="X1398" s="32">
        <v>0.4</v>
      </c>
      <c r="Y1398" s="44">
        <v>2.42</v>
      </c>
      <c r="Z1398" s="13"/>
    </row>
    <row r="1399" spans="1:26" ht="29.1" customHeight="1" x14ac:dyDescent="0.35">
      <c r="A1399" s="29" t="s">
        <v>5321</v>
      </c>
      <c r="B1399" s="28" t="s">
        <v>5324</v>
      </c>
      <c r="C1399" s="28" t="s">
        <v>4885</v>
      </c>
      <c r="D1399" s="30" t="s">
        <v>5322</v>
      </c>
      <c r="E1399" s="111" t="str">
        <f t="shared" si="63"/>
        <v>Less than 100 Claims - lower validity</v>
      </c>
      <c r="F1399" s="111" t="str">
        <f t="shared" si="64"/>
        <v>Less than 100 Claims - lower validity</v>
      </c>
      <c r="G1399" s="111" t="str">
        <f t="shared" si="65"/>
        <v>Less than 100 Claims - lower validity</v>
      </c>
      <c r="H1399" s="28" t="s">
        <v>5323</v>
      </c>
      <c r="I1399" s="28">
        <v>78503</v>
      </c>
      <c r="J1399" s="28" t="s">
        <v>131</v>
      </c>
      <c r="K1399" s="28" t="s">
        <v>46</v>
      </c>
      <c r="L1399" s="28">
        <v>4</v>
      </c>
      <c r="M1399" s="31">
        <v>28</v>
      </c>
      <c r="N1399" s="32">
        <v>0</v>
      </c>
      <c r="O1399" s="32">
        <v>0</v>
      </c>
      <c r="P1399" s="47">
        <v>2.09</v>
      </c>
      <c r="Q1399" s="33">
        <v>97.35</v>
      </c>
      <c r="R1399" s="31" t="s">
        <v>8</v>
      </c>
      <c r="S1399" s="31" t="s">
        <v>8</v>
      </c>
      <c r="T1399" s="31" t="s">
        <v>8</v>
      </c>
      <c r="U1399" s="47"/>
      <c r="V1399" s="34" t="s">
        <v>8</v>
      </c>
      <c r="W1399" s="31" t="s">
        <v>8</v>
      </c>
      <c r="X1399" s="31" t="s">
        <v>8</v>
      </c>
      <c r="Y1399" s="44"/>
      <c r="Z1399" s="13"/>
    </row>
    <row r="1400" spans="1:26" ht="29.1" customHeight="1" x14ac:dyDescent="0.35">
      <c r="A1400" s="29" t="s">
        <v>5325</v>
      </c>
      <c r="B1400" s="28" t="s">
        <v>4960</v>
      </c>
      <c r="C1400" s="28" t="s">
        <v>4885</v>
      </c>
      <c r="D1400" s="30" t="s">
        <v>5326</v>
      </c>
      <c r="E1400" s="111" t="str">
        <f t="shared" si="63"/>
        <v>Less than 100 Claims - lower validity</v>
      </c>
      <c r="F1400" s="111" t="str">
        <f t="shared" si="64"/>
        <v>Less than 100 Claims - lower validity</v>
      </c>
      <c r="G1400" s="111" t="str">
        <f t="shared" si="65"/>
        <v>Less than 100 Claims - lower validity</v>
      </c>
      <c r="H1400" s="35" t="s">
        <v>5327</v>
      </c>
      <c r="I1400" s="28">
        <v>78704</v>
      </c>
      <c r="J1400" s="28" t="s">
        <v>131</v>
      </c>
      <c r="K1400" s="28" t="s">
        <v>46</v>
      </c>
      <c r="L1400" s="28">
        <v>4</v>
      </c>
      <c r="M1400" s="31">
        <v>51</v>
      </c>
      <c r="N1400" s="32">
        <v>0.1</v>
      </c>
      <c r="O1400" s="32">
        <v>0</v>
      </c>
      <c r="P1400" s="47">
        <v>3.35</v>
      </c>
      <c r="Q1400" s="33">
        <v>222.14</v>
      </c>
      <c r="R1400" s="31" t="s">
        <v>8</v>
      </c>
      <c r="S1400" s="31" t="s">
        <v>8</v>
      </c>
      <c r="T1400" s="31" t="s">
        <v>8</v>
      </c>
      <c r="U1400" s="47"/>
      <c r="V1400" s="34" t="s">
        <v>8</v>
      </c>
      <c r="W1400" s="31" t="s">
        <v>8</v>
      </c>
      <c r="X1400" s="31" t="s">
        <v>8</v>
      </c>
      <c r="Y1400" s="44"/>
      <c r="Z1400" s="13"/>
    </row>
    <row r="1401" spans="1:26" ht="29.1" customHeight="1" x14ac:dyDescent="0.35">
      <c r="A1401" s="29" t="s">
        <v>5328</v>
      </c>
      <c r="B1401" s="28" t="s">
        <v>4926</v>
      </c>
      <c r="C1401" s="28" t="s">
        <v>4885</v>
      </c>
      <c r="D1401" s="30" t="s">
        <v>5329</v>
      </c>
      <c r="E1401" s="111" t="str">
        <f t="shared" si="63"/>
        <v>Less than 100 Claims - lower validity</v>
      </c>
      <c r="F1401" s="111" t="str">
        <f t="shared" si="64"/>
        <v>Less than 100 Claims - lower validity</v>
      </c>
      <c r="G1401" s="111" t="str">
        <f t="shared" si="65"/>
        <v>Less than 100 Claims - lower validity</v>
      </c>
      <c r="H1401" s="35" t="s">
        <v>5330</v>
      </c>
      <c r="I1401" s="28">
        <v>77065</v>
      </c>
      <c r="J1401" s="35" t="s">
        <v>496</v>
      </c>
      <c r="K1401" s="28" t="s">
        <v>46</v>
      </c>
      <c r="L1401" s="28">
        <v>2</v>
      </c>
      <c r="M1401" s="31">
        <v>22</v>
      </c>
      <c r="N1401" s="32">
        <v>0</v>
      </c>
      <c r="O1401" s="32">
        <v>0</v>
      </c>
      <c r="P1401" s="47">
        <v>3.01</v>
      </c>
      <c r="Q1401" s="33">
        <v>218.48</v>
      </c>
      <c r="R1401" s="31" t="s">
        <v>8</v>
      </c>
      <c r="S1401" s="31" t="s">
        <v>8</v>
      </c>
      <c r="T1401" s="31" t="s">
        <v>8</v>
      </c>
      <c r="U1401" s="47"/>
      <c r="V1401" s="34" t="s">
        <v>8</v>
      </c>
      <c r="W1401" s="31" t="s">
        <v>8</v>
      </c>
      <c r="X1401" s="31" t="s">
        <v>8</v>
      </c>
      <c r="Y1401" s="44"/>
      <c r="Z1401" s="13"/>
    </row>
    <row r="1402" spans="1:26" ht="29.1" customHeight="1" x14ac:dyDescent="0.35">
      <c r="A1402" s="29" t="s">
        <v>5331</v>
      </c>
      <c r="B1402" s="28" t="s">
        <v>5334</v>
      </c>
      <c r="C1402" s="28" t="s">
        <v>4885</v>
      </c>
      <c r="D1402" s="30" t="s">
        <v>5332</v>
      </c>
      <c r="E1402" s="111" t="str">
        <f t="shared" si="63"/>
        <v>Less than 100 Claims - lower validity</v>
      </c>
      <c r="F1402" s="111" t="str">
        <f t="shared" si="64"/>
        <v>Less than 100 Claims - lower validity</v>
      </c>
      <c r="G1402" s="111" t="str">
        <f t="shared" si="65"/>
        <v>More than 100 Claims  - higher validity</v>
      </c>
      <c r="H1402" s="35" t="s">
        <v>5333</v>
      </c>
      <c r="I1402" s="28">
        <v>78681</v>
      </c>
      <c r="J1402" s="28" t="s">
        <v>131</v>
      </c>
      <c r="K1402" s="28" t="s">
        <v>46</v>
      </c>
      <c r="L1402" s="28">
        <v>5</v>
      </c>
      <c r="M1402" s="31">
        <v>751</v>
      </c>
      <c r="N1402" s="32">
        <v>0.9</v>
      </c>
      <c r="O1402" s="32">
        <v>0.3</v>
      </c>
      <c r="P1402" s="47">
        <v>3.24</v>
      </c>
      <c r="Q1402" s="33">
        <v>227.27</v>
      </c>
      <c r="R1402" s="31">
        <v>62</v>
      </c>
      <c r="S1402" s="32">
        <v>0.7</v>
      </c>
      <c r="T1402" s="32">
        <v>0.4</v>
      </c>
      <c r="U1402" s="47">
        <v>1.57</v>
      </c>
      <c r="V1402" s="34">
        <v>9755</v>
      </c>
      <c r="W1402" s="32">
        <v>1.6</v>
      </c>
      <c r="X1402" s="32">
        <v>0.7</v>
      </c>
      <c r="Y1402" s="44">
        <v>2.2200000000000002</v>
      </c>
      <c r="Z1402" s="13"/>
    </row>
    <row r="1403" spans="1:26" ht="43.15" customHeight="1" x14ac:dyDescent="0.35">
      <c r="A1403" s="29" t="s">
        <v>5335</v>
      </c>
      <c r="B1403" s="28" t="s">
        <v>610</v>
      </c>
      <c r="C1403" s="28" t="s">
        <v>4885</v>
      </c>
      <c r="D1403" s="30" t="s">
        <v>5336</v>
      </c>
      <c r="E1403" s="111" t="str">
        <f t="shared" si="63"/>
        <v>Less than 100 Claims - lower validity</v>
      </c>
      <c r="F1403" s="111" t="str">
        <f t="shared" si="64"/>
        <v>Less than 100 Claims - lower validity</v>
      </c>
      <c r="G1403" s="111" t="str">
        <f t="shared" si="65"/>
        <v>Less than 100 Claims - lower validity</v>
      </c>
      <c r="H1403" s="35" t="s">
        <v>5337</v>
      </c>
      <c r="I1403" s="28">
        <v>75010</v>
      </c>
      <c r="J1403" s="35" t="s">
        <v>4909</v>
      </c>
      <c r="K1403" s="28" t="s">
        <v>46</v>
      </c>
      <c r="L1403" s="28">
        <v>3</v>
      </c>
      <c r="M1403" s="31">
        <v>38</v>
      </c>
      <c r="N1403" s="32">
        <v>0.1</v>
      </c>
      <c r="O1403" s="32">
        <v>0</v>
      </c>
      <c r="P1403" s="47">
        <v>3.25</v>
      </c>
      <c r="Q1403" s="33">
        <v>247.69</v>
      </c>
      <c r="R1403" s="31" t="s">
        <v>8</v>
      </c>
      <c r="S1403" s="31" t="s">
        <v>8</v>
      </c>
      <c r="T1403" s="31" t="s">
        <v>8</v>
      </c>
      <c r="U1403" s="47"/>
      <c r="V1403" s="34" t="s">
        <v>8</v>
      </c>
      <c r="W1403" s="31" t="s">
        <v>8</v>
      </c>
      <c r="X1403" s="31" t="s">
        <v>8</v>
      </c>
      <c r="Y1403" s="44"/>
      <c r="Z1403" s="13"/>
    </row>
    <row r="1404" spans="1:26" ht="43.15" customHeight="1" x14ac:dyDescent="0.35">
      <c r="A1404" s="29" t="s">
        <v>5338</v>
      </c>
      <c r="B1404" s="28" t="s">
        <v>5341</v>
      </c>
      <c r="C1404" s="28" t="s">
        <v>4885</v>
      </c>
      <c r="D1404" s="30" t="s">
        <v>5339</v>
      </c>
      <c r="E1404" s="111" t="str">
        <f t="shared" si="63"/>
        <v>Less than 100 Claims - lower validity</v>
      </c>
      <c r="F1404" s="111" t="str">
        <f t="shared" si="64"/>
        <v>Less than 100 Claims - lower validity</v>
      </c>
      <c r="G1404" s="111" t="str">
        <f t="shared" si="65"/>
        <v>More than 100 Claims  - higher validity</v>
      </c>
      <c r="H1404" s="28" t="s">
        <v>5340</v>
      </c>
      <c r="I1404" s="28">
        <v>75088</v>
      </c>
      <c r="J1404" s="35" t="s">
        <v>496</v>
      </c>
      <c r="K1404" s="28" t="s">
        <v>46</v>
      </c>
      <c r="L1404" s="28">
        <v>1</v>
      </c>
      <c r="M1404" s="31">
        <v>145</v>
      </c>
      <c r="N1404" s="32">
        <v>0.2</v>
      </c>
      <c r="O1404" s="32">
        <v>0</v>
      </c>
      <c r="P1404" s="47">
        <v>3.96</v>
      </c>
      <c r="Q1404" s="33">
        <v>282.89</v>
      </c>
      <c r="R1404" s="31" t="s">
        <v>8</v>
      </c>
      <c r="S1404" s="31" t="s">
        <v>8</v>
      </c>
      <c r="T1404" s="31" t="s">
        <v>8</v>
      </c>
      <c r="U1404" s="47"/>
      <c r="V1404" s="34" t="s">
        <v>8</v>
      </c>
      <c r="W1404" s="31" t="s">
        <v>8</v>
      </c>
      <c r="X1404" s="31" t="s">
        <v>8</v>
      </c>
      <c r="Y1404" s="44"/>
      <c r="Z1404" s="13"/>
    </row>
    <row r="1405" spans="1:26" ht="43.15" customHeight="1" x14ac:dyDescent="0.35">
      <c r="A1405" s="29" t="s">
        <v>5342</v>
      </c>
      <c r="B1405" s="28" t="s">
        <v>5262</v>
      </c>
      <c r="C1405" s="28" t="s">
        <v>4885</v>
      </c>
      <c r="D1405" s="30" t="s">
        <v>5343</v>
      </c>
      <c r="E1405" s="111" t="str">
        <f t="shared" si="63"/>
        <v>Less than 100 Claims - lower validity</v>
      </c>
      <c r="F1405" s="111" t="str">
        <f t="shared" si="64"/>
        <v>Less than 100 Claims - lower validity</v>
      </c>
      <c r="G1405" s="111" t="str">
        <f t="shared" si="65"/>
        <v>Less than 100 Claims - lower validity</v>
      </c>
      <c r="H1405" s="28" t="s">
        <v>5344</v>
      </c>
      <c r="I1405" s="28">
        <v>76201</v>
      </c>
      <c r="J1405" s="35" t="s">
        <v>4969</v>
      </c>
      <c r="K1405" s="28" t="s">
        <v>46</v>
      </c>
      <c r="L1405" s="28">
        <v>4</v>
      </c>
      <c r="M1405" s="31">
        <v>98</v>
      </c>
      <c r="N1405" s="32">
        <v>0.1</v>
      </c>
      <c r="O1405" s="32">
        <v>0</v>
      </c>
      <c r="P1405" s="47">
        <v>4.13</v>
      </c>
      <c r="Q1405" s="33">
        <v>300.02</v>
      </c>
      <c r="R1405" s="31" t="s">
        <v>8</v>
      </c>
      <c r="S1405" s="31" t="s">
        <v>8</v>
      </c>
      <c r="T1405" s="31" t="s">
        <v>8</v>
      </c>
      <c r="U1405" s="47"/>
      <c r="V1405" s="34" t="s">
        <v>8</v>
      </c>
      <c r="W1405" s="31" t="s">
        <v>8</v>
      </c>
      <c r="X1405" s="31" t="s">
        <v>8</v>
      </c>
      <c r="Y1405" s="44"/>
      <c r="Z1405" s="13"/>
    </row>
    <row r="1406" spans="1:26" ht="29.1" customHeight="1" x14ac:dyDescent="0.35">
      <c r="A1406" s="29" t="s">
        <v>5345</v>
      </c>
      <c r="B1406" s="28" t="s">
        <v>5348</v>
      </c>
      <c r="C1406" s="28" t="s">
        <v>4885</v>
      </c>
      <c r="D1406" s="30" t="s">
        <v>5346</v>
      </c>
      <c r="E1406" s="111" t="str">
        <f t="shared" si="63"/>
        <v>Less than 100 Claims - lower validity</v>
      </c>
      <c r="F1406" s="111" t="str">
        <f t="shared" si="64"/>
        <v>Less than 100 Claims - lower validity</v>
      </c>
      <c r="G1406" s="111" t="str">
        <f t="shared" si="65"/>
        <v>Less than 100 Claims - lower validity</v>
      </c>
      <c r="H1406" s="28" t="s">
        <v>5347</v>
      </c>
      <c r="I1406" s="28">
        <v>75801</v>
      </c>
      <c r="J1406" s="28" t="s">
        <v>149</v>
      </c>
      <c r="K1406" s="28" t="s">
        <v>46</v>
      </c>
      <c r="L1406" s="28">
        <v>3</v>
      </c>
      <c r="M1406" s="31">
        <v>26</v>
      </c>
      <c r="N1406" s="32">
        <v>0</v>
      </c>
      <c r="O1406" s="32">
        <v>0</v>
      </c>
      <c r="P1406" s="47">
        <v>0.92</v>
      </c>
      <c r="Q1406" s="33">
        <v>64.16</v>
      </c>
      <c r="R1406" s="31" t="s">
        <v>8</v>
      </c>
      <c r="S1406" s="31" t="s">
        <v>8</v>
      </c>
      <c r="T1406" s="31" t="s">
        <v>8</v>
      </c>
      <c r="U1406" s="47"/>
      <c r="V1406" s="34" t="s">
        <v>8</v>
      </c>
      <c r="W1406" s="31" t="s">
        <v>8</v>
      </c>
      <c r="X1406" s="31" t="s">
        <v>8</v>
      </c>
      <c r="Y1406" s="44"/>
      <c r="Z1406" s="13"/>
    </row>
    <row r="1407" spans="1:26" ht="29.1" customHeight="1" x14ac:dyDescent="0.35">
      <c r="A1407" s="29" t="s">
        <v>5349</v>
      </c>
      <c r="B1407" s="28" t="s">
        <v>3391</v>
      </c>
      <c r="C1407" s="28" t="s">
        <v>4885</v>
      </c>
      <c r="D1407" s="30" t="s">
        <v>5350</v>
      </c>
      <c r="E1407" s="111" t="str">
        <f t="shared" si="63"/>
        <v>Less than 100 Claims - lower validity</v>
      </c>
      <c r="F1407" s="111" t="str">
        <f t="shared" si="64"/>
        <v>Less than 100 Claims - lower validity</v>
      </c>
      <c r="G1407" s="111" t="str">
        <f t="shared" si="65"/>
        <v>Less than 100 Claims - lower validity</v>
      </c>
      <c r="H1407" s="35" t="s">
        <v>5351</v>
      </c>
      <c r="I1407" s="28">
        <v>76531</v>
      </c>
      <c r="J1407" s="28" t="s">
        <v>79</v>
      </c>
      <c r="K1407" s="28" t="s">
        <v>46</v>
      </c>
      <c r="L1407" s="28">
        <v>5</v>
      </c>
      <c r="M1407" s="31">
        <v>24</v>
      </c>
      <c r="N1407" s="32">
        <v>0</v>
      </c>
      <c r="O1407" s="32">
        <v>0</v>
      </c>
      <c r="P1407" s="47">
        <v>6.71</v>
      </c>
      <c r="Q1407" s="33">
        <v>491.27</v>
      </c>
      <c r="R1407" s="31" t="s">
        <v>8</v>
      </c>
      <c r="S1407" s="31" t="s">
        <v>8</v>
      </c>
      <c r="T1407" s="31" t="s">
        <v>8</v>
      </c>
      <c r="U1407" s="47"/>
      <c r="V1407" s="34" t="s">
        <v>8</v>
      </c>
      <c r="W1407" s="31" t="s">
        <v>8</v>
      </c>
      <c r="X1407" s="31" t="s">
        <v>8</v>
      </c>
      <c r="Y1407" s="44"/>
      <c r="Z1407" s="13"/>
    </row>
    <row r="1408" spans="1:26" ht="43.15" customHeight="1" x14ac:dyDescent="0.35">
      <c r="A1408" s="29" t="s">
        <v>5352</v>
      </c>
      <c r="B1408" s="28" t="s">
        <v>5275</v>
      </c>
      <c r="C1408" s="28" t="s">
        <v>4885</v>
      </c>
      <c r="D1408" s="30" t="s">
        <v>5353</v>
      </c>
      <c r="E1408" s="111" t="str">
        <f t="shared" si="63"/>
        <v>Less than 100 Claims - lower validity</v>
      </c>
      <c r="F1408" s="111" t="str">
        <f t="shared" si="64"/>
        <v>Less than 100 Claims - lower validity</v>
      </c>
      <c r="G1408" s="111" t="str">
        <f t="shared" si="65"/>
        <v>More than 100 Claims  - higher validity</v>
      </c>
      <c r="H1408" s="28" t="s">
        <v>5354</v>
      </c>
      <c r="I1408" s="28">
        <v>75093</v>
      </c>
      <c r="J1408" s="35" t="s">
        <v>4969</v>
      </c>
      <c r="K1408" s="28" t="s">
        <v>46</v>
      </c>
      <c r="L1408" s="28">
        <v>3</v>
      </c>
      <c r="M1408" s="31">
        <v>128</v>
      </c>
      <c r="N1408" s="32">
        <v>0.2</v>
      </c>
      <c r="O1408" s="32">
        <v>0.1</v>
      </c>
      <c r="P1408" s="47">
        <v>4.04</v>
      </c>
      <c r="Q1408" s="33">
        <v>292.38</v>
      </c>
      <c r="R1408" s="31">
        <v>16</v>
      </c>
      <c r="S1408" s="32">
        <v>0.5</v>
      </c>
      <c r="T1408" s="32">
        <v>0.2</v>
      </c>
      <c r="U1408" s="47">
        <v>2.73</v>
      </c>
      <c r="V1408" s="34">
        <v>16834</v>
      </c>
      <c r="W1408" s="32">
        <v>0.7</v>
      </c>
      <c r="X1408" s="32">
        <v>0.2</v>
      </c>
      <c r="Y1408" s="44">
        <v>3.07</v>
      </c>
      <c r="Z1408" s="13"/>
    </row>
    <row r="1409" spans="1:26" ht="29.1" customHeight="1" x14ac:dyDescent="0.35">
      <c r="A1409" s="29" t="s">
        <v>5355</v>
      </c>
      <c r="B1409" s="28" t="s">
        <v>4926</v>
      </c>
      <c r="C1409" s="28" t="s">
        <v>4885</v>
      </c>
      <c r="D1409" s="30" t="s">
        <v>5356</v>
      </c>
      <c r="E1409" s="111" t="str">
        <f t="shared" si="63"/>
        <v>Less than 100 Claims - lower validity</v>
      </c>
      <c r="F1409" s="111" t="str">
        <f t="shared" si="64"/>
        <v>Less than 100 Claims - lower validity</v>
      </c>
      <c r="G1409" s="111" t="str">
        <f t="shared" si="65"/>
        <v>More than 100 Claims  - higher validity</v>
      </c>
      <c r="H1409" s="35" t="s">
        <v>5357</v>
      </c>
      <c r="I1409" s="28">
        <v>77090</v>
      </c>
      <c r="J1409" s="35" t="s">
        <v>5182</v>
      </c>
      <c r="K1409" s="28" t="s">
        <v>46</v>
      </c>
      <c r="L1409" s="28">
        <v>5</v>
      </c>
      <c r="M1409" s="31">
        <v>122</v>
      </c>
      <c r="N1409" s="32">
        <v>0.1</v>
      </c>
      <c r="O1409" s="32">
        <v>0.1</v>
      </c>
      <c r="P1409" s="47">
        <v>1.45</v>
      </c>
      <c r="Q1409" s="33">
        <v>100.08</v>
      </c>
      <c r="R1409" s="31" t="s">
        <v>8</v>
      </c>
      <c r="S1409" s="31" t="s">
        <v>8</v>
      </c>
      <c r="T1409" s="31" t="s">
        <v>8</v>
      </c>
      <c r="U1409" s="47"/>
      <c r="V1409" s="34" t="s">
        <v>8</v>
      </c>
      <c r="W1409" s="31" t="s">
        <v>8</v>
      </c>
      <c r="X1409" s="31" t="s">
        <v>8</v>
      </c>
      <c r="Y1409" s="44"/>
      <c r="Z1409" s="13"/>
    </row>
    <row r="1410" spans="1:26" ht="29.1" customHeight="1" x14ac:dyDescent="0.35">
      <c r="A1410" s="29" t="s">
        <v>5358</v>
      </c>
      <c r="B1410" s="28" t="s">
        <v>5361</v>
      </c>
      <c r="C1410" s="28" t="s">
        <v>4885</v>
      </c>
      <c r="D1410" s="30" t="s">
        <v>5359</v>
      </c>
      <c r="E1410" s="111" t="str">
        <f t="shared" si="63"/>
        <v>Less than 100 Claims - lower validity</v>
      </c>
      <c r="F1410" s="111" t="str">
        <f t="shared" si="64"/>
        <v>Less than 100 Claims - lower validity</v>
      </c>
      <c r="G1410" s="111" t="str">
        <f t="shared" si="65"/>
        <v>More than 100 Claims  - higher validity</v>
      </c>
      <c r="H1410" s="28" t="s">
        <v>5360</v>
      </c>
      <c r="I1410" s="28">
        <v>77325</v>
      </c>
      <c r="J1410" s="28" t="s">
        <v>131</v>
      </c>
      <c r="K1410" s="28" t="s">
        <v>46</v>
      </c>
      <c r="L1410" s="28">
        <v>2</v>
      </c>
      <c r="M1410" s="31">
        <v>147</v>
      </c>
      <c r="N1410" s="32">
        <v>0.2</v>
      </c>
      <c r="O1410" s="32">
        <v>0.1</v>
      </c>
      <c r="P1410" s="47">
        <v>3.25</v>
      </c>
      <c r="Q1410" s="33">
        <v>229.84</v>
      </c>
      <c r="R1410" s="31">
        <v>12</v>
      </c>
      <c r="S1410" s="32">
        <v>0.1</v>
      </c>
      <c r="T1410" s="32">
        <v>0.1</v>
      </c>
      <c r="U1410" s="47">
        <v>1.51</v>
      </c>
      <c r="V1410" s="34">
        <v>9648</v>
      </c>
      <c r="W1410" s="32">
        <v>0.3</v>
      </c>
      <c r="X1410" s="32">
        <v>0.1</v>
      </c>
      <c r="Y1410" s="44">
        <v>2.33</v>
      </c>
      <c r="Z1410" s="13"/>
    </row>
    <row r="1411" spans="1:26" ht="43.15" customHeight="1" x14ac:dyDescent="0.35">
      <c r="A1411" s="29" t="s">
        <v>5362</v>
      </c>
      <c r="B1411" s="28" t="s">
        <v>4934</v>
      </c>
      <c r="C1411" s="28" t="s">
        <v>4885</v>
      </c>
      <c r="D1411" s="30" t="s">
        <v>5363</v>
      </c>
      <c r="E1411" s="111" t="str">
        <f t="shared" si="63"/>
        <v>More than 100 Claims  - higher validity</v>
      </c>
      <c r="F1411" s="111" t="str">
        <f t="shared" si="64"/>
        <v>More than 100 Claims  - higher validity</v>
      </c>
      <c r="G1411" s="111" t="str">
        <f t="shared" si="65"/>
        <v>More than 100 Claims  - higher validity</v>
      </c>
      <c r="H1411" s="28" t="s">
        <v>5364</v>
      </c>
      <c r="I1411" s="28">
        <v>76132</v>
      </c>
      <c r="J1411" s="35" t="s">
        <v>4969</v>
      </c>
      <c r="K1411" s="28" t="s">
        <v>46</v>
      </c>
      <c r="L1411" s="28">
        <v>5</v>
      </c>
      <c r="M1411" s="31">
        <v>1145</v>
      </c>
      <c r="N1411" s="32">
        <v>1.7</v>
      </c>
      <c r="O1411" s="32">
        <v>0.5</v>
      </c>
      <c r="P1411" s="47">
        <v>3.38</v>
      </c>
      <c r="Q1411" s="33">
        <v>238.33</v>
      </c>
      <c r="R1411" s="31">
        <v>102</v>
      </c>
      <c r="S1411" s="32">
        <v>2.6</v>
      </c>
      <c r="T1411" s="32">
        <v>0.8</v>
      </c>
      <c r="U1411" s="47">
        <v>3.13</v>
      </c>
      <c r="V1411" s="34">
        <v>19528</v>
      </c>
      <c r="W1411" s="32">
        <v>4.3</v>
      </c>
      <c r="X1411" s="32">
        <v>1.3</v>
      </c>
      <c r="Y1411" s="44">
        <v>3.23</v>
      </c>
      <c r="Z1411" s="13"/>
    </row>
    <row r="1412" spans="1:26" ht="29.1" customHeight="1" x14ac:dyDescent="0.35">
      <c r="A1412" s="29" t="s">
        <v>5365</v>
      </c>
      <c r="B1412" s="28" t="s">
        <v>4948</v>
      </c>
      <c r="C1412" s="28" t="s">
        <v>4885</v>
      </c>
      <c r="D1412" s="30" t="s">
        <v>5366</v>
      </c>
      <c r="E1412" s="111" t="str">
        <f t="shared" si="63"/>
        <v>Less than 100 Claims - lower validity</v>
      </c>
      <c r="F1412" s="111" t="str">
        <f t="shared" si="64"/>
        <v>Less than 100 Claims - lower validity</v>
      </c>
      <c r="G1412" s="111" t="str">
        <f t="shared" si="65"/>
        <v>Less than 100 Claims - lower validity</v>
      </c>
      <c r="H1412" s="35" t="s">
        <v>5367</v>
      </c>
      <c r="I1412" s="28">
        <v>78412</v>
      </c>
      <c r="J1412" s="28" t="s">
        <v>131</v>
      </c>
      <c r="K1412" s="28" t="s">
        <v>46</v>
      </c>
      <c r="L1412" s="28">
        <v>3</v>
      </c>
      <c r="M1412" s="31">
        <v>27</v>
      </c>
      <c r="N1412" s="32">
        <v>0.1</v>
      </c>
      <c r="O1412" s="32">
        <v>0</v>
      </c>
      <c r="P1412" s="47">
        <v>3.99</v>
      </c>
      <c r="Q1412" s="33">
        <v>266.23</v>
      </c>
      <c r="R1412" s="31" t="s">
        <v>8</v>
      </c>
      <c r="S1412" s="31" t="s">
        <v>8</v>
      </c>
      <c r="T1412" s="31" t="s">
        <v>8</v>
      </c>
      <c r="U1412" s="47"/>
      <c r="V1412" s="34" t="s">
        <v>8</v>
      </c>
      <c r="W1412" s="31" t="s">
        <v>8</v>
      </c>
      <c r="X1412" s="31" t="s">
        <v>8</v>
      </c>
      <c r="Y1412" s="44"/>
      <c r="Z1412" s="13"/>
    </row>
    <row r="1413" spans="1:26" ht="29.1" customHeight="1" x14ac:dyDescent="0.35">
      <c r="A1413" s="29" t="s">
        <v>5368</v>
      </c>
      <c r="B1413" s="28" t="s">
        <v>4926</v>
      </c>
      <c r="C1413" s="28" t="s">
        <v>4885</v>
      </c>
      <c r="D1413" s="30" t="s">
        <v>5369</v>
      </c>
      <c r="E1413" s="111" t="str">
        <f t="shared" si="63"/>
        <v>Less than 100 Claims - lower validity</v>
      </c>
      <c r="F1413" s="111" t="str">
        <f t="shared" si="64"/>
        <v>Less than 100 Claims - lower validity</v>
      </c>
      <c r="G1413" s="111" t="str">
        <f t="shared" si="65"/>
        <v>Less than 100 Claims - lower validity</v>
      </c>
      <c r="H1413" s="35" t="s">
        <v>5370</v>
      </c>
      <c r="I1413" s="28">
        <v>77004</v>
      </c>
      <c r="J1413" s="28" t="s">
        <v>79</v>
      </c>
      <c r="K1413" s="28" t="s">
        <v>46</v>
      </c>
      <c r="L1413" s="28" t="s">
        <v>140</v>
      </c>
      <c r="M1413" s="31">
        <v>26</v>
      </c>
      <c r="N1413" s="32">
        <v>0</v>
      </c>
      <c r="O1413" s="32">
        <v>0</v>
      </c>
      <c r="P1413" s="47">
        <v>1.02</v>
      </c>
      <c r="Q1413" s="33">
        <v>74.599999999999994</v>
      </c>
      <c r="R1413" s="31" t="s">
        <v>8</v>
      </c>
      <c r="S1413" s="31" t="s">
        <v>8</v>
      </c>
      <c r="T1413" s="31" t="s">
        <v>8</v>
      </c>
      <c r="U1413" s="47"/>
      <c r="V1413" s="34" t="s">
        <v>8</v>
      </c>
      <c r="W1413" s="31" t="s">
        <v>8</v>
      </c>
      <c r="X1413" s="31" t="s">
        <v>8</v>
      </c>
      <c r="Y1413" s="44"/>
      <c r="Z1413" s="13"/>
    </row>
    <row r="1414" spans="1:26" ht="29.1" customHeight="1" x14ac:dyDescent="0.35">
      <c r="A1414" s="29" t="s">
        <v>5371</v>
      </c>
      <c r="B1414" s="28" t="s">
        <v>5374</v>
      </c>
      <c r="C1414" s="28" t="s">
        <v>4885</v>
      </c>
      <c r="D1414" s="30" t="s">
        <v>5372</v>
      </c>
      <c r="E1414" s="111" t="str">
        <f t="shared" ref="E1414:E1477" si="66">IF(OR(M1414&lt;100,M1414="",R1414&lt;100,R1414=""),"Less than 100 Claims - lower validity", "More than 100 Claims  - higher validity")</f>
        <v>Less than 100 Claims - lower validity</v>
      </c>
      <c r="F1414" s="111" t="str">
        <f t="shared" ref="F1414:F1477" si="67">IF(OR(R1414&lt;100,R1414=""),"Less than 100 Claims - lower validity", "More than 100 Claims  - higher validity")</f>
        <v>Less than 100 Claims - lower validity</v>
      </c>
      <c r="G1414" s="111" t="str">
        <f t="shared" ref="G1414:G1477" si="68">IF(OR(M1414&lt;100,M1414=""),"Less than 100 Claims - lower validity", "More than 100 Claims  - higher validity")</f>
        <v>More than 100 Claims  - higher validity</v>
      </c>
      <c r="H1414" s="28" t="s">
        <v>5373</v>
      </c>
      <c r="I1414" s="28">
        <v>75504</v>
      </c>
      <c r="J1414" s="28" t="s">
        <v>1952</v>
      </c>
      <c r="K1414" s="28" t="s">
        <v>46</v>
      </c>
      <c r="L1414" s="28">
        <v>5</v>
      </c>
      <c r="M1414" s="31">
        <v>116</v>
      </c>
      <c r="N1414" s="32">
        <v>0.2</v>
      </c>
      <c r="O1414" s="32">
        <v>0.1</v>
      </c>
      <c r="P1414" s="47">
        <v>4.1399999999999997</v>
      </c>
      <c r="Q1414" s="33">
        <v>269.70999999999998</v>
      </c>
      <c r="R1414" s="31" t="s">
        <v>8</v>
      </c>
      <c r="S1414" s="31" t="s">
        <v>8</v>
      </c>
      <c r="T1414" s="31" t="s">
        <v>8</v>
      </c>
      <c r="U1414" s="47"/>
      <c r="V1414" s="34" t="s">
        <v>8</v>
      </c>
      <c r="W1414" s="31" t="s">
        <v>8</v>
      </c>
      <c r="X1414" s="31" t="s">
        <v>8</v>
      </c>
      <c r="Y1414" s="44"/>
      <c r="Z1414" s="13"/>
    </row>
    <row r="1415" spans="1:26" ht="29.1" customHeight="1" x14ac:dyDescent="0.35">
      <c r="A1415" s="29" t="s">
        <v>5375</v>
      </c>
      <c r="B1415" s="28" t="s">
        <v>4926</v>
      </c>
      <c r="C1415" s="28" t="s">
        <v>4885</v>
      </c>
      <c r="D1415" s="30" t="s">
        <v>5376</v>
      </c>
      <c r="E1415" s="111" t="str">
        <f t="shared" si="66"/>
        <v>Less than 100 Claims - lower validity</v>
      </c>
      <c r="F1415" s="111" t="str">
        <f t="shared" si="67"/>
        <v>Less than 100 Claims - lower validity</v>
      </c>
      <c r="G1415" s="111" t="str">
        <f t="shared" si="68"/>
        <v>Less than 100 Claims - lower validity</v>
      </c>
      <c r="H1415" s="28" t="s">
        <v>5377</v>
      </c>
      <c r="I1415" s="28">
        <v>77091</v>
      </c>
      <c r="J1415" s="28" t="s">
        <v>79</v>
      </c>
      <c r="K1415" s="28" t="s">
        <v>46</v>
      </c>
      <c r="L1415" s="28" t="s">
        <v>140</v>
      </c>
      <c r="M1415" s="31">
        <v>33</v>
      </c>
      <c r="N1415" s="32">
        <v>0</v>
      </c>
      <c r="O1415" s="32">
        <v>0</v>
      </c>
      <c r="P1415" s="47">
        <v>2.23</v>
      </c>
      <c r="Q1415" s="33">
        <v>162.02000000000001</v>
      </c>
      <c r="R1415" s="31" t="s">
        <v>8</v>
      </c>
      <c r="S1415" s="31" t="s">
        <v>8</v>
      </c>
      <c r="T1415" s="31" t="s">
        <v>8</v>
      </c>
      <c r="U1415" s="47"/>
      <c r="V1415" s="34" t="s">
        <v>8</v>
      </c>
      <c r="W1415" s="31" t="s">
        <v>8</v>
      </c>
      <c r="X1415" s="31" t="s">
        <v>8</v>
      </c>
      <c r="Y1415" s="44"/>
      <c r="Z1415" s="13"/>
    </row>
    <row r="1416" spans="1:26" ht="29.1" customHeight="1" x14ac:dyDescent="0.35">
      <c r="A1416" s="29" t="s">
        <v>5378</v>
      </c>
      <c r="B1416" s="28" t="s">
        <v>4926</v>
      </c>
      <c r="C1416" s="28" t="s">
        <v>4885</v>
      </c>
      <c r="D1416" s="30" t="s">
        <v>5379</v>
      </c>
      <c r="E1416" s="111" t="str">
        <f t="shared" si="66"/>
        <v>Less than 100 Claims - lower validity</v>
      </c>
      <c r="F1416" s="111" t="str">
        <f t="shared" si="67"/>
        <v>Less than 100 Claims - lower validity</v>
      </c>
      <c r="G1416" s="111" t="str">
        <f t="shared" si="68"/>
        <v>More than 100 Claims  - higher validity</v>
      </c>
      <c r="H1416" s="35" t="s">
        <v>5380</v>
      </c>
      <c r="I1416" s="28">
        <v>77030</v>
      </c>
      <c r="J1416" s="28" t="s">
        <v>131</v>
      </c>
      <c r="K1416" s="28" t="s">
        <v>46</v>
      </c>
      <c r="L1416" s="28">
        <v>5</v>
      </c>
      <c r="M1416" s="31">
        <v>228</v>
      </c>
      <c r="N1416" s="32">
        <v>0.7</v>
      </c>
      <c r="O1416" s="32">
        <v>0.3</v>
      </c>
      <c r="P1416" s="47">
        <v>2.2799999999999998</v>
      </c>
      <c r="Q1416" s="33">
        <v>163.37</v>
      </c>
      <c r="R1416" s="31">
        <v>36</v>
      </c>
      <c r="S1416" s="32">
        <v>1.2</v>
      </c>
      <c r="T1416" s="32">
        <v>0.5</v>
      </c>
      <c r="U1416" s="47">
        <v>2.48</v>
      </c>
      <c r="V1416" s="34">
        <v>15090</v>
      </c>
      <c r="W1416" s="32">
        <v>1.8</v>
      </c>
      <c r="X1416" s="32">
        <v>0.8</v>
      </c>
      <c r="Y1416" s="44">
        <v>2.41</v>
      </c>
      <c r="Z1416" s="13"/>
    </row>
    <row r="1417" spans="1:26" ht="29.1" customHeight="1" x14ac:dyDescent="0.35">
      <c r="A1417" s="29" t="s">
        <v>5381</v>
      </c>
      <c r="B1417" s="28" t="s">
        <v>4960</v>
      </c>
      <c r="C1417" s="28" t="s">
        <v>4885</v>
      </c>
      <c r="D1417" s="30" t="s">
        <v>5382</v>
      </c>
      <c r="E1417" s="111" t="str">
        <f t="shared" si="66"/>
        <v>Less than 100 Claims - lower validity</v>
      </c>
      <c r="F1417" s="111" t="str">
        <f t="shared" si="67"/>
        <v>Less than 100 Claims - lower validity</v>
      </c>
      <c r="G1417" s="111" t="str">
        <f t="shared" si="68"/>
        <v>Less than 100 Claims - lower validity</v>
      </c>
      <c r="H1417" s="35" t="s">
        <v>5383</v>
      </c>
      <c r="I1417" s="28">
        <v>78731</v>
      </c>
      <c r="J1417" s="28" t="s">
        <v>79</v>
      </c>
      <c r="K1417" s="28" t="s">
        <v>46</v>
      </c>
      <c r="L1417" s="28">
        <v>5</v>
      </c>
      <c r="M1417" s="31">
        <v>71</v>
      </c>
      <c r="N1417" s="32">
        <v>0.1</v>
      </c>
      <c r="O1417" s="32">
        <v>0.1</v>
      </c>
      <c r="P1417" s="47">
        <v>0.87</v>
      </c>
      <c r="Q1417" s="33">
        <v>53.5</v>
      </c>
      <c r="R1417" s="31" t="s">
        <v>8</v>
      </c>
      <c r="S1417" s="31" t="s">
        <v>8</v>
      </c>
      <c r="T1417" s="31" t="s">
        <v>8</v>
      </c>
      <c r="U1417" s="47"/>
      <c r="V1417" s="34" t="s">
        <v>8</v>
      </c>
      <c r="W1417" s="31" t="s">
        <v>8</v>
      </c>
      <c r="X1417" s="31" t="s">
        <v>8</v>
      </c>
      <c r="Y1417" s="44"/>
      <c r="Z1417" s="13"/>
    </row>
    <row r="1418" spans="1:26" ht="29.1" customHeight="1" x14ac:dyDescent="0.35">
      <c r="A1418" s="29" t="s">
        <v>5384</v>
      </c>
      <c r="B1418" s="28" t="s">
        <v>4960</v>
      </c>
      <c r="C1418" s="28" t="s">
        <v>4885</v>
      </c>
      <c r="D1418" s="30" t="s">
        <v>5385</v>
      </c>
      <c r="E1418" s="111" t="str">
        <f t="shared" si="66"/>
        <v>Less than 100 Claims - lower validity</v>
      </c>
      <c r="F1418" s="111" t="str">
        <f t="shared" si="67"/>
        <v>Less than 100 Claims - lower validity</v>
      </c>
      <c r="G1418" s="111" t="str">
        <f t="shared" si="68"/>
        <v>Less than 100 Claims - lower validity</v>
      </c>
      <c r="H1418" s="35" t="s">
        <v>5386</v>
      </c>
      <c r="I1418" s="28">
        <v>78758</v>
      </c>
      <c r="J1418" s="28" t="s">
        <v>79</v>
      </c>
      <c r="K1418" s="28" t="s">
        <v>46</v>
      </c>
      <c r="L1418" s="28">
        <v>4</v>
      </c>
      <c r="M1418" s="31">
        <v>12</v>
      </c>
      <c r="N1418" s="32">
        <v>0</v>
      </c>
      <c r="O1418" s="32">
        <v>0</v>
      </c>
      <c r="P1418" s="47">
        <v>2.4300000000000002</v>
      </c>
      <c r="Q1418" s="33">
        <v>174.54</v>
      </c>
      <c r="R1418" s="31" t="s">
        <v>8</v>
      </c>
      <c r="S1418" s="31" t="s">
        <v>8</v>
      </c>
      <c r="T1418" s="31" t="s">
        <v>8</v>
      </c>
      <c r="U1418" s="47"/>
      <c r="V1418" s="34" t="s">
        <v>8</v>
      </c>
      <c r="W1418" s="31" t="s">
        <v>8</v>
      </c>
      <c r="X1418" s="31" t="s">
        <v>8</v>
      </c>
      <c r="Y1418" s="44"/>
      <c r="Z1418" s="13"/>
    </row>
    <row r="1419" spans="1:26" ht="29.1" customHeight="1" x14ac:dyDescent="0.35">
      <c r="A1419" s="29" t="s">
        <v>5387</v>
      </c>
      <c r="B1419" s="28" t="s">
        <v>5390</v>
      </c>
      <c r="C1419" s="28" t="s">
        <v>4885</v>
      </c>
      <c r="D1419" s="30" t="s">
        <v>5388</v>
      </c>
      <c r="E1419" s="111" t="str">
        <f t="shared" si="66"/>
        <v>Less than 100 Claims - lower validity</v>
      </c>
      <c r="F1419" s="111" t="str">
        <f t="shared" si="67"/>
        <v>Less than 100 Claims - lower validity</v>
      </c>
      <c r="G1419" s="111" t="str">
        <f t="shared" si="68"/>
        <v>More than 100 Claims  - higher validity</v>
      </c>
      <c r="H1419" s="35" t="s">
        <v>5389</v>
      </c>
      <c r="I1419" s="28">
        <v>77479</v>
      </c>
      <c r="J1419" s="28" t="s">
        <v>5162</v>
      </c>
      <c r="K1419" s="28" t="s">
        <v>46</v>
      </c>
      <c r="L1419" s="28">
        <v>3</v>
      </c>
      <c r="M1419" s="31">
        <v>968</v>
      </c>
      <c r="N1419" s="32">
        <v>1.7</v>
      </c>
      <c r="O1419" s="32">
        <v>0.5</v>
      </c>
      <c r="P1419" s="47">
        <v>3.13</v>
      </c>
      <c r="Q1419" s="33">
        <v>223.95</v>
      </c>
      <c r="R1419" s="31">
        <v>95</v>
      </c>
      <c r="S1419" s="32">
        <v>1.4</v>
      </c>
      <c r="T1419" s="32">
        <v>0.9</v>
      </c>
      <c r="U1419" s="47">
        <v>1.54</v>
      </c>
      <c r="V1419" s="34">
        <v>9587</v>
      </c>
      <c r="W1419" s="32">
        <v>3.1</v>
      </c>
      <c r="X1419" s="32">
        <v>1.4</v>
      </c>
      <c r="Y1419" s="44">
        <v>2.14</v>
      </c>
      <c r="Z1419" s="13"/>
    </row>
    <row r="1420" spans="1:26" ht="29.1" customHeight="1" x14ac:dyDescent="0.35">
      <c r="A1420" s="29" t="s">
        <v>5391</v>
      </c>
      <c r="B1420" s="28" t="s">
        <v>4893</v>
      </c>
      <c r="C1420" s="28" t="s">
        <v>4885</v>
      </c>
      <c r="D1420" s="30" t="s">
        <v>5392</v>
      </c>
      <c r="E1420" s="111" t="str">
        <f t="shared" si="66"/>
        <v>Less than 100 Claims - lower validity</v>
      </c>
      <c r="F1420" s="111" t="str">
        <f t="shared" si="67"/>
        <v>Less than 100 Claims - lower validity</v>
      </c>
      <c r="G1420" s="111" t="str">
        <f t="shared" si="68"/>
        <v>Less than 100 Claims - lower validity</v>
      </c>
      <c r="H1420" s="35" t="s">
        <v>5393</v>
      </c>
      <c r="I1420" s="28">
        <v>76310</v>
      </c>
      <c r="J1420" s="28" t="s">
        <v>79</v>
      </c>
      <c r="K1420" s="28" t="s">
        <v>46</v>
      </c>
      <c r="L1420" s="28">
        <v>4</v>
      </c>
      <c r="M1420" s="31">
        <v>23</v>
      </c>
      <c r="N1420" s="32">
        <v>0</v>
      </c>
      <c r="O1420" s="32">
        <v>0</v>
      </c>
      <c r="P1420" s="47">
        <v>0.99</v>
      </c>
      <c r="Q1420" s="33">
        <v>63.85</v>
      </c>
      <c r="R1420" s="31" t="s">
        <v>8</v>
      </c>
      <c r="S1420" s="31" t="s">
        <v>8</v>
      </c>
      <c r="T1420" s="31" t="s">
        <v>8</v>
      </c>
      <c r="U1420" s="47"/>
      <c r="V1420" s="34" t="s">
        <v>8</v>
      </c>
      <c r="W1420" s="31" t="s">
        <v>8</v>
      </c>
      <c r="X1420" s="31" t="s">
        <v>8</v>
      </c>
      <c r="Y1420" s="44"/>
      <c r="Z1420" s="13"/>
    </row>
    <row r="1421" spans="1:26" ht="29.1" customHeight="1" x14ac:dyDescent="0.35">
      <c r="A1421" s="29" t="s">
        <v>5394</v>
      </c>
      <c r="B1421" s="28" t="s">
        <v>4197</v>
      </c>
      <c r="C1421" s="28" t="s">
        <v>4885</v>
      </c>
      <c r="D1421" s="36" t="s">
        <v>5395</v>
      </c>
      <c r="E1421" s="111" t="str">
        <f t="shared" si="66"/>
        <v>Less than 100 Claims - lower validity</v>
      </c>
      <c r="F1421" s="111" t="str">
        <f t="shared" si="67"/>
        <v>Less than 100 Claims - lower validity</v>
      </c>
      <c r="G1421" s="111" t="str">
        <f t="shared" si="68"/>
        <v>Less than 100 Claims - lower validity</v>
      </c>
      <c r="H1421" s="35" t="s">
        <v>5396</v>
      </c>
      <c r="I1421" s="28">
        <v>77802</v>
      </c>
      <c r="J1421" s="28" t="s">
        <v>79</v>
      </c>
      <c r="K1421" s="28" t="s">
        <v>46</v>
      </c>
      <c r="L1421" s="28" t="s">
        <v>140</v>
      </c>
      <c r="M1421" s="31">
        <v>12</v>
      </c>
      <c r="N1421" s="32">
        <v>0</v>
      </c>
      <c r="O1421" s="32">
        <v>0</v>
      </c>
      <c r="P1421" s="47">
        <v>1.62</v>
      </c>
      <c r="Q1421" s="33">
        <v>112.23</v>
      </c>
      <c r="R1421" s="31" t="s">
        <v>8</v>
      </c>
      <c r="S1421" s="31" t="s">
        <v>8</v>
      </c>
      <c r="T1421" s="31" t="s">
        <v>8</v>
      </c>
      <c r="U1421" s="47"/>
      <c r="V1421" s="34" t="s">
        <v>8</v>
      </c>
      <c r="W1421" s="31" t="s">
        <v>8</v>
      </c>
      <c r="X1421" s="31" t="s">
        <v>8</v>
      </c>
      <c r="Y1421" s="44"/>
      <c r="Z1421" s="13"/>
    </row>
    <row r="1422" spans="1:26" ht="43.15" customHeight="1" x14ac:dyDescent="0.35">
      <c r="A1422" s="29" t="s">
        <v>5397</v>
      </c>
      <c r="B1422" s="28" t="s">
        <v>5400</v>
      </c>
      <c r="C1422" s="28" t="s">
        <v>4885</v>
      </c>
      <c r="D1422" s="30" t="s">
        <v>5398</v>
      </c>
      <c r="E1422" s="111" t="str">
        <f t="shared" si="66"/>
        <v>Less than 100 Claims - lower validity</v>
      </c>
      <c r="F1422" s="111" t="str">
        <f t="shared" si="67"/>
        <v>Less than 100 Claims - lower validity</v>
      </c>
      <c r="G1422" s="111" t="str">
        <f t="shared" si="68"/>
        <v>Less than 100 Claims - lower validity</v>
      </c>
      <c r="H1422" s="35" t="s">
        <v>5399</v>
      </c>
      <c r="I1422" s="28">
        <v>75013</v>
      </c>
      <c r="J1422" s="35" t="s">
        <v>4969</v>
      </c>
      <c r="K1422" s="28" t="s">
        <v>46</v>
      </c>
      <c r="L1422" s="28">
        <v>4</v>
      </c>
      <c r="M1422" s="31">
        <v>71</v>
      </c>
      <c r="N1422" s="32">
        <v>0.1</v>
      </c>
      <c r="O1422" s="32">
        <v>0</v>
      </c>
      <c r="P1422" s="47">
        <v>3.43</v>
      </c>
      <c r="Q1422" s="33">
        <v>233.95</v>
      </c>
      <c r="R1422" s="31" t="s">
        <v>8</v>
      </c>
      <c r="S1422" s="31" t="s">
        <v>8</v>
      </c>
      <c r="T1422" s="31" t="s">
        <v>8</v>
      </c>
      <c r="U1422" s="47"/>
      <c r="V1422" s="34" t="s">
        <v>8</v>
      </c>
      <c r="W1422" s="31" t="s">
        <v>8</v>
      </c>
      <c r="X1422" s="31" t="s">
        <v>8</v>
      </c>
      <c r="Y1422" s="44"/>
      <c r="Z1422" s="13"/>
    </row>
    <row r="1423" spans="1:26" ht="29.1" customHeight="1" x14ac:dyDescent="0.35">
      <c r="A1423" s="29" t="s">
        <v>5401</v>
      </c>
      <c r="B1423" s="28" t="s">
        <v>4926</v>
      </c>
      <c r="C1423" s="28" t="s">
        <v>4885</v>
      </c>
      <c r="D1423" s="30" t="s">
        <v>5402</v>
      </c>
      <c r="E1423" s="111" t="str">
        <f t="shared" si="66"/>
        <v>Less than 100 Claims - lower validity</v>
      </c>
      <c r="F1423" s="111" t="str">
        <f t="shared" si="67"/>
        <v>Less than 100 Claims - lower validity</v>
      </c>
      <c r="G1423" s="111" t="str">
        <f t="shared" si="68"/>
        <v>More than 100 Claims  - higher validity</v>
      </c>
      <c r="H1423" s="35" t="s">
        <v>5403</v>
      </c>
      <c r="I1423" s="28">
        <v>77070</v>
      </c>
      <c r="J1423" s="28" t="s">
        <v>5162</v>
      </c>
      <c r="K1423" s="28" t="s">
        <v>46</v>
      </c>
      <c r="L1423" s="28">
        <v>5</v>
      </c>
      <c r="M1423" s="31">
        <v>677</v>
      </c>
      <c r="N1423" s="32">
        <v>1.1000000000000001</v>
      </c>
      <c r="O1423" s="32">
        <v>0.4</v>
      </c>
      <c r="P1423" s="47">
        <v>2.54</v>
      </c>
      <c r="Q1423" s="33">
        <v>175.95</v>
      </c>
      <c r="R1423" s="31">
        <v>52</v>
      </c>
      <c r="S1423" s="32">
        <v>0.6</v>
      </c>
      <c r="T1423" s="32">
        <v>0.4</v>
      </c>
      <c r="U1423" s="47">
        <v>1.35</v>
      </c>
      <c r="V1423" s="34">
        <v>8493</v>
      </c>
      <c r="W1423" s="32">
        <v>1.6</v>
      </c>
      <c r="X1423" s="32">
        <v>0.8</v>
      </c>
      <c r="Y1423" s="44">
        <v>1.94</v>
      </c>
      <c r="Z1423" s="13"/>
    </row>
    <row r="1424" spans="1:26" ht="29.1" customHeight="1" x14ac:dyDescent="0.35">
      <c r="A1424" s="29" t="s">
        <v>5404</v>
      </c>
      <c r="B1424" s="28" t="s">
        <v>5407</v>
      </c>
      <c r="C1424" s="28" t="s">
        <v>4885</v>
      </c>
      <c r="D1424" s="30" t="s">
        <v>5405</v>
      </c>
      <c r="E1424" s="111" t="str">
        <f t="shared" si="66"/>
        <v>More than 100 Claims  - higher validity</v>
      </c>
      <c r="F1424" s="111" t="str">
        <f t="shared" si="67"/>
        <v>More than 100 Claims  - higher validity</v>
      </c>
      <c r="G1424" s="111" t="str">
        <f t="shared" si="68"/>
        <v>More than 100 Claims  - higher validity</v>
      </c>
      <c r="H1424" s="28" t="s">
        <v>5406</v>
      </c>
      <c r="I1424" s="28">
        <v>77494</v>
      </c>
      <c r="J1424" s="35" t="s">
        <v>4973</v>
      </c>
      <c r="K1424" s="28" t="s">
        <v>46</v>
      </c>
      <c r="L1424" s="28">
        <v>4</v>
      </c>
      <c r="M1424" s="31">
        <v>2937</v>
      </c>
      <c r="N1424" s="32">
        <v>3.2</v>
      </c>
      <c r="O1424" s="32">
        <v>0.8</v>
      </c>
      <c r="P1424" s="47">
        <v>3.83</v>
      </c>
      <c r="Q1424" s="33">
        <v>275.63</v>
      </c>
      <c r="R1424" s="31">
        <v>216</v>
      </c>
      <c r="S1424" s="32">
        <v>1.9</v>
      </c>
      <c r="T1424" s="32">
        <v>1.3</v>
      </c>
      <c r="U1424" s="47">
        <v>1.5</v>
      </c>
      <c r="V1424" s="34">
        <v>9240</v>
      </c>
      <c r="W1424" s="32">
        <v>5.2</v>
      </c>
      <c r="X1424" s="32">
        <v>2.1</v>
      </c>
      <c r="Y1424" s="44">
        <v>2.4300000000000002</v>
      </c>
      <c r="Z1424" s="13"/>
    </row>
    <row r="1425" spans="1:26" ht="29.1" customHeight="1" x14ac:dyDescent="0.35">
      <c r="A1425" s="29" t="s">
        <v>5408</v>
      </c>
      <c r="B1425" s="28" t="s">
        <v>5390</v>
      </c>
      <c r="C1425" s="28" t="s">
        <v>4885</v>
      </c>
      <c r="D1425" s="30" t="s">
        <v>5409</v>
      </c>
      <c r="E1425" s="111" t="str">
        <f t="shared" si="66"/>
        <v>Less than 100 Claims - lower validity</v>
      </c>
      <c r="F1425" s="111" t="str">
        <f t="shared" si="67"/>
        <v>Less than 100 Claims - lower validity</v>
      </c>
      <c r="G1425" s="111" t="str">
        <f t="shared" si="68"/>
        <v>More than 100 Claims  - higher validity</v>
      </c>
      <c r="H1425" s="35" t="s">
        <v>5410</v>
      </c>
      <c r="I1425" s="28">
        <v>77479</v>
      </c>
      <c r="J1425" s="35" t="s">
        <v>4973</v>
      </c>
      <c r="K1425" s="28" t="s">
        <v>46</v>
      </c>
      <c r="L1425" s="28">
        <v>3</v>
      </c>
      <c r="M1425" s="31">
        <v>615</v>
      </c>
      <c r="N1425" s="32">
        <v>0.7</v>
      </c>
      <c r="O1425" s="32">
        <v>0.2</v>
      </c>
      <c r="P1425" s="47">
        <v>3.03</v>
      </c>
      <c r="Q1425" s="33">
        <v>216.13</v>
      </c>
      <c r="R1425" s="31">
        <v>42</v>
      </c>
      <c r="S1425" s="32">
        <v>0.3</v>
      </c>
      <c r="T1425" s="32">
        <v>0.2</v>
      </c>
      <c r="U1425" s="47">
        <v>1.52</v>
      </c>
      <c r="V1425" s="34">
        <v>9600</v>
      </c>
      <c r="W1425" s="32">
        <v>1</v>
      </c>
      <c r="X1425" s="32">
        <v>0.4</v>
      </c>
      <c r="Y1425" s="44">
        <v>2.2999999999999998</v>
      </c>
      <c r="Z1425" s="13"/>
    </row>
    <row r="1426" spans="1:26" ht="29.1" customHeight="1" x14ac:dyDescent="0.35">
      <c r="A1426" s="29" t="s">
        <v>5411</v>
      </c>
      <c r="B1426" s="28" t="s">
        <v>4900</v>
      </c>
      <c r="C1426" s="28" t="s">
        <v>4885</v>
      </c>
      <c r="D1426" s="30" t="s">
        <v>5412</v>
      </c>
      <c r="E1426" s="111" t="str">
        <f t="shared" si="66"/>
        <v>Less than 100 Claims - lower validity</v>
      </c>
      <c r="F1426" s="111" t="str">
        <f t="shared" si="67"/>
        <v>Less than 100 Claims - lower validity</v>
      </c>
      <c r="G1426" s="111" t="str">
        <f t="shared" si="68"/>
        <v>Less than 100 Claims - lower validity</v>
      </c>
      <c r="H1426" s="28" t="s">
        <v>5413</v>
      </c>
      <c r="I1426" s="28">
        <v>75226</v>
      </c>
      <c r="J1426" s="28" t="s">
        <v>79</v>
      </c>
      <c r="K1426" s="28" t="s">
        <v>46</v>
      </c>
      <c r="L1426" s="28">
        <v>5</v>
      </c>
      <c r="M1426" s="31">
        <v>18</v>
      </c>
      <c r="N1426" s="32">
        <v>0.4</v>
      </c>
      <c r="O1426" s="32">
        <v>0.1</v>
      </c>
      <c r="P1426" s="47">
        <v>3.21</v>
      </c>
      <c r="Q1426" s="33">
        <v>231.47</v>
      </c>
      <c r="R1426" s="31" t="s">
        <v>8</v>
      </c>
      <c r="S1426" s="31" t="s">
        <v>8</v>
      </c>
      <c r="T1426" s="31" t="s">
        <v>8</v>
      </c>
      <c r="U1426" s="47"/>
      <c r="V1426" s="34" t="s">
        <v>8</v>
      </c>
      <c r="W1426" s="31" t="s">
        <v>8</v>
      </c>
      <c r="X1426" s="31" t="s">
        <v>8</v>
      </c>
      <c r="Y1426" s="44"/>
      <c r="Z1426" s="13"/>
    </row>
    <row r="1427" spans="1:26" ht="29.1" customHeight="1" x14ac:dyDescent="0.35">
      <c r="A1427" s="29" t="s">
        <v>5414</v>
      </c>
      <c r="B1427" s="28" t="s">
        <v>217</v>
      </c>
      <c r="C1427" s="28" t="s">
        <v>4885</v>
      </c>
      <c r="D1427" s="30" t="s">
        <v>5415</v>
      </c>
      <c r="E1427" s="111" t="str">
        <f t="shared" si="66"/>
        <v>Less than 100 Claims - lower validity</v>
      </c>
      <c r="F1427" s="111" t="str">
        <f t="shared" si="67"/>
        <v>Less than 100 Claims - lower validity</v>
      </c>
      <c r="G1427" s="111" t="str">
        <f t="shared" si="68"/>
        <v>Less than 100 Claims - lower validity</v>
      </c>
      <c r="H1427" s="35" t="s">
        <v>5416</v>
      </c>
      <c r="I1427" s="28">
        <v>75034</v>
      </c>
      <c r="J1427" s="35" t="s">
        <v>5182</v>
      </c>
      <c r="K1427" s="28" t="s">
        <v>46</v>
      </c>
      <c r="L1427" s="28">
        <v>5</v>
      </c>
      <c r="M1427" s="31">
        <v>56</v>
      </c>
      <c r="N1427" s="32">
        <v>0.2</v>
      </c>
      <c r="O1427" s="32">
        <v>0.1</v>
      </c>
      <c r="P1427" s="47">
        <v>2.87</v>
      </c>
      <c r="Q1427" s="33">
        <v>204.44</v>
      </c>
      <c r="R1427" s="31" t="s">
        <v>8</v>
      </c>
      <c r="S1427" s="31" t="s">
        <v>8</v>
      </c>
      <c r="T1427" s="31" t="s">
        <v>8</v>
      </c>
      <c r="U1427" s="47"/>
      <c r="V1427" s="34" t="s">
        <v>8</v>
      </c>
      <c r="W1427" s="31" t="s">
        <v>8</v>
      </c>
      <c r="X1427" s="31" t="s">
        <v>8</v>
      </c>
      <c r="Y1427" s="44"/>
      <c r="Z1427" s="13"/>
    </row>
    <row r="1428" spans="1:26" ht="29.1" customHeight="1" x14ac:dyDescent="0.35">
      <c r="A1428" s="29" t="s">
        <v>5417</v>
      </c>
      <c r="B1428" s="28" t="s">
        <v>5390</v>
      </c>
      <c r="C1428" s="28" t="s">
        <v>4885</v>
      </c>
      <c r="D1428" s="30" t="s">
        <v>5418</v>
      </c>
      <c r="E1428" s="111" t="str">
        <f t="shared" si="66"/>
        <v>Less than 100 Claims - lower validity</v>
      </c>
      <c r="F1428" s="111" t="str">
        <f t="shared" si="67"/>
        <v>Less than 100 Claims - lower validity</v>
      </c>
      <c r="G1428" s="111" t="str">
        <f t="shared" si="68"/>
        <v>More than 100 Claims  - higher validity</v>
      </c>
      <c r="H1428" s="35" t="s">
        <v>5419</v>
      </c>
      <c r="I1428" s="28">
        <v>77479</v>
      </c>
      <c r="J1428" s="28" t="s">
        <v>79</v>
      </c>
      <c r="K1428" s="28" t="s">
        <v>46</v>
      </c>
      <c r="L1428" s="28">
        <v>5</v>
      </c>
      <c r="M1428" s="31">
        <v>121</v>
      </c>
      <c r="N1428" s="32">
        <v>0.2</v>
      </c>
      <c r="O1428" s="32">
        <v>0.1</v>
      </c>
      <c r="P1428" s="47">
        <v>1.5</v>
      </c>
      <c r="Q1428" s="33">
        <v>104.7</v>
      </c>
      <c r="R1428" s="31" t="s">
        <v>8</v>
      </c>
      <c r="S1428" s="31" t="s">
        <v>8</v>
      </c>
      <c r="T1428" s="31" t="s">
        <v>8</v>
      </c>
      <c r="U1428" s="47"/>
      <c r="V1428" s="34" t="s">
        <v>8</v>
      </c>
      <c r="W1428" s="31" t="s">
        <v>8</v>
      </c>
      <c r="X1428" s="31" t="s">
        <v>8</v>
      </c>
      <c r="Y1428" s="44"/>
      <c r="Z1428" s="13"/>
    </row>
    <row r="1429" spans="1:26" ht="29.1" customHeight="1" x14ac:dyDescent="0.35">
      <c r="A1429" s="29" t="s">
        <v>5420</v>
      </c>
      <c r="B1429" s="35" t="s">
        <v>5423</v>
      </c>
      <c r="C1429" s="28" t="s">
        <v>4885</v>
      </c>
      <c r="D1429" s="30" t="s">
        <v>5421</v>
      </c>
      <c r="E1429" s="111" t="str">
        <f t="shared" si="66"/>
        <v>Less than 100 Claims - lower validity</v>
      </c>
      <c r="F1429" s="111" t="str">
        <f t="shared" si="67"/>
        <v>Less than 100 Claims - lower validity</v>
      </c>
      <c r="G1429" s="111" t="str">
        <f t="shared" si="68"/>
        <v>More than 100 Claims  - higher validity</v>
      </c>
      <c r="H1429" s="28" t="s">
        <v>5422</v>
      </c>
      <c r="I1429" s="28">
        <v>77384</v>
      </c>
      <c r="J1429" s="35" t="s">
        <v>51</v>
      </c>
      <c r="K1429" s="28" t="s">
        <v>46</v>
      </c>
      <c r="L1429" s="28">
        <v>2</v>
      </c>
      <c r="M1429" s="31">
        <v>256</v>
      </c>
      <c r="N1429" s="32">
        <v>0.4</v>
      </c>
      <c r="O1429" s="32">
        <v>0.1</v>
      </c>
      <c r="P1429" s="47">
        <v>3.3</v>
      </c>
      <c r="Q1429" s="33">
        <v>222.66</v>
      </c>
      <c r="R1429" s="31">
        <v>15</v>
      </c>
      <c r="S1429" s="32">
        <v>0.2</v>
      </c>
      <c r="T1429" s="32">
        <v>0.1</v>
      </c>
      <c r="U1429" s="47">
        <v>1.1299999999999999</v>
      </c>
      <c r="V1429" s="34">
        <v>6803</v>
      </c>
      <c r="W1429" s="32">
        <v>0.6</v>
      </c>
      <c r="X1429" s="32">
        <v>0.3</v>
      </c>
      <c r="Y1429" s="44">
        <v>2.15</v>
      </c>
      <c r="Z1429" s="13"/>
    </row>
    <row r="1430" spans="1:26" ht="29.1" customHeight="1" x14ac:dyDescent="0.35">
      <c r="A1430" s="29" t="s">
        <v>5424</v>
      </c>
      <c r="B1430" s="28" t="s">
        <v>4987</v>
      </c>
      <c r="C1430" s="28" t="s">
        <v>4885</v>
      </c>
      <c r="D1430" s="30" t="s">
        <v>5425</v>
      </c>
      <c r="E1430" s="111" t="str">
        <f t="shared" si="66"/>
        <v>Less than 100 Claims - lower validity</v>
      </c>
      <c r="F1430" s="111" t="str">
        <f t="shared" si="67"/>
        <v>Less than 100 Claims - lower validity</v>
      </c>
      <c r="G1430" s="111" t="str">
        <f t="shared" si="68"/>
        <v>Less than 100 Claims - lower validity</v>
      </c>
      <c r="H1430" s="35" t="s">
        <v>5426</v>
      </c>
      <c r="I1430" s="28">
        <v>75701</v>
      </c>
      <c r="J1430" s="28" t="s">
        <v>79</v>
      </c>
      <c r="K1430" s="28" t="s">
        <v>46</v>
      </c>
      <c r="L1430" s="28">
        <v>5</v>
      </c>
      <c r="M1430" s="31">
        <v>79</v>
      </c>
      <c r="N1430" s="32">
        <v>0.1</v>
      </c>
      <c r="O1430" s="32">
        <v>0.1</v>
      </c>
      <c r="P1430" s="47">
        <v>1.9</v>
      </c>
      <c r="Q1430" s="33">
        <v>129.68</v>
      </c>
      <c r="R1430" s="31" t="s">
        <v>8</v>
      </c>
      <c r="S1430" s="31" t="s">
        <v>8</v>
      </c>
      <c r="T1430" s="31" t="s">
        <v>8</v>
      </c>
      <c r="U1430" s="47"/>
      <c r="V1430" s="34" t="s">
        <v>8</v>
      </c>
      <c r="W1430" s="31" t="s">
        <v>8</v>
      </c>
      <c r="X1430" s="31" t="s">
        <v>8</v>
      </c>
      <c r="Y1430" s="44"/>
      <c r="Z1430" s="13"/>
    </row>
    <row r="1431" spans="1:26" ht="29.1" customHeight="1" x14ac:dyDescent="0.35">
      <c r="A1431" s="29" t="s">
        <v>5427</v>
      </c>
      <c r="B1431" s="28" t="s">
        <v>5024</v>
      </c>
      <c r="C1431" s="28" t="s">
        <v>4885</v>
      </c>
      <c r="D1431" s="30" t="s">
        <v>5428</v>
      </c>
      <c r="E1431" s="111" t="str">
        <f t="shared" si="66"/>
        <v>Less than 100 Claims - lower validity</v>
      </c>
      <c r="F1431" s="111" t="str">
        <f t="shared" si="67"/>
        <v>Less than 100 Claims - lower validity</v>
      </c>
      <c r="G1431" s="111" t="str">
        <f t="shared" si="68"/>
        <v>Less than 100 Claims - lower validity</v>
      </c>
      <c r="H1431" s="28" t="s">
        <v>5429</v>
      </c>
      <c r="I1431" s="28">
        <v>78539</v>
      </c>
      <c r="J1431" s="28" t="s">
        <v>79</v>
      </c>
      <c r="K1431" s="28" t="s">
        <v>46</v>
      </c>
      <c r="L1431" s="28">
        <v>4</v>
      </c>
      <c r="M1431" s="31">
        <v>91</v>
      </c>
      <c r="N1431" s="32">
        <v>0.1</v>
      </c>
      <c r="O1431" s="32">
        <v>0</v>
      </c>
      <c r="P1431" s="47">
        <v>3.01</v>
      </c>
      <c r="Q1431" s="33">
        <v>195.68</v>
      </c>
      <c r="R1431" s="31" t="s">
        <v>8</v>
      </c>
      <c r="S1431" s="31" t="s">
        <v>8</v>
      </c>
      <c r="T1431" s="31" t="s">
        <v>8</v>
      </c>
      <c r="U1431" s="47"/>
      <c r="V1431" s="34" t="s">
        <v>8</v>
      </c>
      <c r="W1431" s="31" t="s">
        <v>8</v>
      </c>
      <c r="X1431" s="31" t="s">
        <v>8</v>
      </c>
      <c r="Y1431" s="44"/>
      <c r="Z1431" s="13"/>
    </row>
    <row r="1432" spans="1:26" ht="29.1" customHeight="1" x14ac:dyDescent="0.35">
      <c r="A1432" s="29" t="s">
        <v>5430</v>
      </c>
      <c r="B1432" s="28" t="s">
        <v>4960</v>
      </c>
      <c r="C1432" s="28" t="s">
        <v>4885</v>
      </c>
      <c r="D1432" s="30" t="s">
        <v>5431</v>
      </c>
      <c r="E1432" s="111" t="str">
        <f t="shared" si="66"/>
        <v>Less than 100 Claims - lower validity</v>
      </c>
      <c r="F1432" s="111" t="str">
        <f t="shared" si="67"/>
        <v>Less than 100 Claims - lower validity</v>
      </c>
      <c r="G1432" s="111" t="str">
        <f t="shared" si="68"/>
        <v>Less than 100 Claims - lower validity</v>
      </c>
      <c r="H1432" s="35" t="s">
        <v>5432</v>
      </c>
      <c r="I1432" s="28">
        <v>78746</v>
      </c>
      <c r="J1432" s="28" t="s">
        <v>79</v>
      </c>
      <c r="K1432" s="28" t="s">
        <v>46</v>
      </c>
      <c r="L1432" s="28" t="s">
        <v>140</v>
      </c>
      <c r="M1432" s="31">
        <v>43</v>
      </c>
      <c r="N1432" s="32">
        <v>0</v>
      </c>
      <c r="O1432" s="32">
        <v>0</v>
      </c>
      <c r="P1432" s="47">
        <v>1.01</v>
      </c>
      <c r="Q1432" s="33">
        <v>69.180000000000007</v>
      </c>
      <c r="R1432" s="31" t="s">
        <v>8</v>
      </c>
      <c r="S1432" s="31" t="s">
        <v>8</v>
      </c>
      <c r="T1432" s="31" t="s">
        <v>8</v>
      </c>
      <c r="U1432" s="47"/>
      <c r="V1432" s="34" t="s">
        <v>8</v>
      </c>
      <c r="W1432" s="31" t="s">
        <v>8</v>
      </c>
      <c r="X1432" s="31" t="s">
        <v>8</v>
      </c>
      <c r="Y1432" s="44"/>
      <c r="Z1432" s="13"/>
    </row>
    <row r="1433" spans="1:26" ht="29.1" customHeight="1" x14ac:dyDescent="0.35">
      <c r="A1433" s="29" t="s">
        <v>5433</v>
      </c>
      <c r="B1433" s="28" t="s">
        <v>4968</v>
      </c>
      <c r="C1433" s="28" t="s">
        <v>4885</v>
      </c>
      <c r="D1433" s="30" t="s">
        <v>5434</v>
      </c>
      <c r="E1433" s="111" t="str">
        <f t="shared" si="66"/>
        <v>Less than 100 Claims - lower validity</v>
      </c>
      <c r="F1433" s="111" t="str">
        <f t="shared" si="67"/>
        <v>Less than 100 Claims - lower validity</v>
      </c>
      <c r="G1433" s="111" t="str">
        <f t="shared" si="68"/>
        <v>More than 100 Claims  - higher validity</v>
      </c>
      <c r="H1433" s="28" t="s">
        <v>5435</v>
      </c>
      <c r="I1433" s="28">
        <v>76017</v>
      </c>
      <c r="J1433" s="28" t="s">
        <v>5436</v>
      </c>
      <c r="K1433" s="28" t="s">
        <v>46</v>
      </c>
      <c r="L1433" s="28">
        <v>5</v>
      </c>
      <c r="M1433" s="31">
        <v>1232</v>
      </c>
      <c r="N1433" s="32">
        <v>1.8</v>
      </c>
      <c r="O1433" s="32">
        <v>0.8</v>
      </c>
      <c r="P1433" s="47">
        <v>2.35</v>
      </c>
      <c r="Q1433" s="33">
        <v>163.65</v>
      </c>
      <c r="R1433" s="31">
        <v>30</v>
      </c>
      <c r="S1433" s="32">
        <v>1.1000000000000001</v>
      </c>
      <c r="T1433" s="32">
        <v>0.4</v>
      </c>
      <c r="U1433" s="47">
        <v>2.84</v>
      </c>
      <c r="V1433" s="34">
        <v>16925</v>
      </c>
      <c r="W1433" s="32">
        <v>2.9</v>
      </c>
      <c r="X1433" s="32">
        <v>1.2</v>
      </c>
      <c r="Y1433" s="44">
        <v>2.5099999999999998</v>
      </c>
      <c r="Z1433" s="13"/>
    </row>
    <row r="1434" spans="1:26" ht="43.15" customHeight="1" x14ac:dyDescent="0.35">
      <c r="A1434" s="29" t="s">
        <v>5437</v>
      </c>
      <c r="B1434" s="28" t="s">
        <v>3707</v>
      </c>
      <c r="C1434" s="28" t="s">
        <v>4885</v>
      </c>
      <c r="D1434" s="30" t="s">
        <v>5438</v>
      </c>
      <c r="E1434" s="111" t="str">
        <f t="shared" si="66"/>
        <v>Less than 100 Claims - lower validity</v>
      </c>
      <c r="F1434" s="111" t="str">
        <f t="shared" si="67"/>
        <v>Less than 100 Claims - lower validity</v>
      </c>
      <c r="G1434" s="111" t="str">
        <f t="shared" si="68"/>
        <v>Less than 100 Claims - lower validity</v>
      </c>
      <c r="H1434" s="35" t="s">
        <v>5439</v>
      </c>
      <c r="I1434" s="28">
        <v>75063</v>
      </c>
      <c r="J1434" s="35" t="s">
        <v>5182</v>
      </c>
      <c r="K1434" s="28" t="s">
        <v>46</v>
      </c>
      <c r="L1434" s="28" t="s">
        <v>140</v>
      </c>
      <c r="M1434" s="31">
        <v>76</v>
      </c>
      <c r="N1434" s="32">
        <v>0.3</v>
      </c>
      <c r="O1434" s="32">
        <v>0.1</v>
      </c>
      <c r="P1434" s="47">
        <v>2.35</v>
      </c>
      <c r="Q1434" s="33">
        <v>163.56</v>
      </c>
      <c r="R1434" s="31">
        <v>13</v>
      </c>
      <c r="S1434" s="32">
        <v>1.1000000000000001</v>
      </c>
      <c r="T1434" s="32">
        <v>0.3</v>
      </c>
      <c r="U1434" s="47">
        <v>3.96</v>
      </c>
      <c r="V1434" s="34">
        <v>23862</v>
      </c>
      <c r="W1434" s="32">
        <v>1.4</v>
      </c>
      <c r="X1434" s="32">
        <v>0.4</v>
      </c>
      <c r="Y1434" s="44">
        <v>3.5</v>
      </c>
      <c r="Z1434" s="13"/>
    </row>
    <row r="1435" spans="1:26" ht="29.1" customHeight="1" x14ac:dyDescent="0.35">
      <c r="A1435" s="29" t="s">
        <v>5440</v>
      </c>
      <c r="B1435" s="28" t="s">
        <v>5088</v>
      </c>
      <c r="C1435" s="28" t="s">
        <v>4885</v>
      </c>
      <c r="D1435" s="30" t="s">
        <v>5441</v>
      </c>
      <c r="E1435" s="111" t="str">
        <f t="shared" si="66"/>
        <v>Less than 100 Claims - lower validity</v>
      </c>
      <c r="F1435" s="111" t="str">
        <f t="shared" si="67"/>
        <v>Less than 100 Claims - lower validity</v>
      </c>
      <c r="G1435" s="111" t="str">
        <f t="shared" si="68"/>
        <v>Less than 100 Claims - lower validity</v>
      </c>
      <c r="H1435" s="28" t="s">
        <v>5442</v>
      </c>
      <c r="I1435" s="28">
        <v>79124</v>
      </c>
      <c r="J1435" s="28" t="s">
        <v>3527</v>
      </c>
      <c r="K1435" s="28" t="s">
        <v>46</v>
      </c>
      <c r="L1435" s="28" t="s">
        <v>140</v>
      </c>
      <c r="M1435" s="31">
        <v>52</v>
      </c>
      <c r="N1435" s="32">
        <v>0.2</v>
      </c>
      <c r="O1435" s="32">
        <v>0.1</v>
      </c>
      <c r="P1435" s="47">
        <v>1.71</v>
      </c>
      <c r="Q1435" s="33">
        <v>102.67</v>
      </c>
      <c r="R1435" s="31" t="s">
        <v>8</v>
      </c>
      <c r="S1435" s="31" t="s">
        <v>8</v>
      </c>
      <c r="T1435" s="31" t="s">
        <v>8</v>
      </c>
      <c r="U1435" s="47"/>
      <c r="V1435" s="34" t="s">
        <v>8</v>
      </c>
      <c r="W1435" s="31" t="s">
        <v>8</v>
      </c>
      <c r="X1435" s="31" t="s">
        <v>8</v>
      </c>
      <c r="Y1435" s="44"/>
      <c r="Z1435" s="13"/>
    </row>
    <row r="1436" spans="1:26" ht="29.1" customHeight="1" x14ac:dyDescent="0.35">
      <c r="A1436" s="29" t="s">
        <v>5443</v>
      </c>
      <c r="B1436" s="28" t="s">
        <v>4937</v>
      </c>
      <c r="C1436" s="28" t="s">
        <v>4885</v>
      </c>
      <c r="D1436" s="30" t="s">
        <v>5444</v>
      </c>
      <c r="E1436" s="111" t="str">
        <f t="shared" si="66"/>
        <v>Less than 100 Claims - lower validity</v>
      </c>
      <c r="F1436" s="111" t="str">
        <f t="shared" si="67"/>
        <v>Less than 100 Claims - lower validity</v>
      </c>
      <c r="G1436" s="111" t="str">
        <f t="shared" si="68"/>
        <v>Less than 100 Claims - lower validity</v>
      </c>
      <c r="H1436" s="28" t="s">
        <v>5445</v>
      </c>
      <c r="I1436" s="28">
        <v>79416</v>
      </c>
      <c r="J1436" s="28" t="s">
        <v>79</v>
      </c>
      <c r="K1436" s="28" t="s">
        <v>46</v>
      </c>
      <c r="L1436" s="28">
        <v>4</v>
      </c>
      <c r="M1436" s="31">
        <v>33</v>
      </c>
      <c r="N1436" s="32">
        <v>0.1</v>
      </c>
      <c r="O1436" s="32">
        <v>0</v>
      </c>
      <c r="P1436" s="47">
        <v>1.57</v>
      </c>
      <c r="Q1436" s="33">
        <v>105.57</v>
      </c>
      <c r="R1436" s="31" t="s">
        <v>8</v>
      </c>
      <c r="S1436" s="31" t="s">
        <v>8</v>
      </c>
      <c r="T1436" s="31" t="s">
        <v>8</v>
      </c>
      <c r="U1436" s="47"/>
      <c r="V1436" s="34" t="s">
        <v>8</v>
      </c>
      <c r="W1436" s="31" t="s">
        <v>8</v>
      </c>
      <c r="X1436" s="31" t="s">
        <v>8</v>
      </c>
      <c r="Y1436" s="44"/>
      <c r="Z1436" s="13"/>
    </row>
    <row r="1437" spans="1:26" ht="29.1" customHeight="1" x14ac:dyDescent="0.35">
      <c r="A1437" s="29" t="s">
        <v>5446</v>
      </c>
      <c r="B1437" s="28" t="s">
        <v>4934</v>
      </c>
      <c r="C1437" s="28" t="s">
        <v>4885</v>
      </c>
      <c r="D1437" s="30" t="s">
        <v>5447</v>
      </c>
      <c r="E1437" s="111" t="str">
        <f t="shared" si="66"/>
        <v>Less than 100 Claims - lower validity</v>
      </c>
      <c r="F1437" s="111" t="str">
        <f t="shared" si="67"/>
        <v>Less than 100 Claims - lower validity</v>
      </c>
      <c r="G1437" s="111" t="str">
        <f t="shared" si="68"/>
        <v>Less than 100 Claims - lower validity</v>
      </c>
      <c r="H1437" s="35" t="s">
        <v>5448</v>
      </c>
      <c r="I1437" s="28">
        <v>76110</v>
      </c>
      <c r="J1437" s="28" t="s">
        <v>79</v>
      </c>
      <c r="K1437" s="28" t="s">
        <v>46</v>
      </c>
      <c r="L1437" s="28" t="s">
        <v>140</v>
      </c>
      <c r="M1437" s="31">
        <v>83</v>
      </c>
      <c r="N1437" s="32">
        <v>0.4</v>
      </c>
      <c r="O1437" s="32">
        <v>0.1</v>
      </c>
      <c r="P1437" s="47">
        <v>2.94</v>
      </c>
      <c r="Q1437" s="33">
        <v>204.02</v>
      </c>
      <c r="R1437" s="31" t="s">
        <v>8</v>
      </c>
      <c r="S1437" s="31" t="s">
        <v>8</v>
      </c>
      <c r="T1437" s="31" t="s">
        <v>8</v>
      </c>
      <c r="U1437" s="47"/>
      <c r="V1437" s="34" t="s">
        <v>8</v>
      </c>
      <c r="W1437" s="31" t="s">
        <v>8</v>
      </c>
      <c r="X1437" s="31" t="s">
        <v>8</v>
      </c>
      <c r="Y1437" s="44"/>
      <c r="Z1437" s="13"/>
    </row>
    <row r="1438" spans="1:26" ht="29.1" customHeight="1" x14ac:dyDescent="0.35">
      <c r="A1438" s="29" t="s">
        <v>5449</v>
      </c>
      <c r="B1438" s="28" t="s">
        <v>5452</v>
      </c>
      <c r="C1438" s="28" t="s">
        <v>4885</v>
      </c>
      <c r="D1438" s="30" t="s">
        <v>5450</v>
      </c>
      <c r="E1438" s="111" t="str">
        <f t="shared" si="66"/>
        <v>Less than 100 Claims - lower validity</v>
      </c>
      <c r="F1438" s="111" t="str">
        <f t="shared" si="67"/>
        <v>Less than 100 Claims - lower validity</v>
      </c>
      <c r="G1438" s="111" t="str">
        <f t="shared" si="68"/>
        <v>More than 100 Claims  - higher validity</v>
      </c>
      <c r="H1438" s="35" t="s">
        <v>5451</v>
      </c>
      <c r="I1438" s="28">
        <v>76262</v>
      </c>
      <c r="J1438" s="28" t="s">
        <v>79</v>
      </c>
      <c r="K1438" s="28" t="s">
        <v>46</v>
      </c>
      <c r="L1438" s="28" t="s">
        <v>140</v>
      </c>
      <c r="M1438" s="31">
        <v>153</v>
      </c>
      <c r="N1438" s="32">
        <v>0.8</v>
      </c>
      <c r="O1438" s="32">
        <v>0.3</v>
      </c>
      <c r="P1438" s="47">
        <v>2.35</v>
      </c>
      <c r="Q1438" s="33">
        <v>164.24</v>
      </c>
      <c r="R1438" s="31">
        <v>16</v>
      </c>
      <c r="S1438" s="32">
        <v>0.5</v>
      </c>
      <c r="T1438" s="32">
        <v>0.2</v>
      </c>
      <c r="U1438" s="47">
        <v>2.48</v>
      </c>
      <c r="V1438" s="34">
        <v>15133</v>
      </c>
      <c r="W1438" s="32">
        <v>1.3</v>
      </c>
      <c r="X1438" s="32">
        <v>0.5</v>
      </c>
      <c r="Y1438" s="44">
        <v>2.4</v>
      </c>
      <c r="Z1438" s="13"/>
    </row>
    <row r="1439" spans="1:26" ht="43.15" customHeight="1" x14ac:dyDescent="0.35">
      <c r="A1439" s="29" t="s">
        <v>5453</v>
      </c>
      <c r="B1439" s="28" t="s">
        <v>5456</v>
      </c>
      <c r="C1439" s="28" t="s">
        <v>4885</v>
      </c>
      <c r="D1439" s="30" t="s">
        <v>5454</v>
      </c>
      <c r="E1439" s="111" t="str">
        <f t="shared" si="66"/>
        <v>Less than 100 Claims - lower validity</v>
      </c>
      <c r="F1439" s="111" t="str">
        <f t="shared" si="67"/>
        <v>Less than 100 Claims - lower validity</v>
      </c>
      <c r="G1439" s="111" t="str">
        <f t="shared" si="68"/>
        <v>Less than 100 Claims - lower validity</v>
      </c>
      <c r="H1439" s="35" t="s">
        <v>5455</v>
      </c>
      <c r="I1439" s="28">
        <v>76092</v>
      </c>
      <c r="J1439" s="28" t="s">
        <v>79</v>
      </c>
      <c r="K1439" s="28" t="s">
        <v>46</v>
      </c>
      <c r="L1439" s="28" t="s">
        <v>140</v>
      </c>
      <c r="M1439" s="31">
        <v>96</v>
      </c>
      <c r="N1439" s="32">
        <v>0.3</v>
      </c>
      <c r="O1439" s="32">
        <v>0.2</v>
      </c>
      <c r="P1439" s="47">
        <v>1.99</v>
      </c>
      <c r="Q1439" s="33">
        <v>130.11000000000001</v>
      </c>
      <c r="R1439" s="31" t="s">
        <v>8</v>
      </c>
      <c r="S1439" s="31" t="s">
        <v>8</v>
      </c>
      <c r="T1439" s="31" t="s">
        <v>8</v>
      </c>
      <c r="U1439" s="47"/>
      <c r="V1439" s="34" t="s">
        <v>8</v>
      </c>
      <c r="W1439" s="31" t="s">
        <v>8</v>
      </c>
      <c r="X1439" s="31" t="s">
        <v>8</v>
      </c>
      <c r="Y1439" s="44"/>
      <c r="Z1439" s="13"/>
    </row>
    <row r="1440" spans="1:26" ht="43.15" customHeight="1" x14ac:dyDescent="0.35">
      <c r="A1440" s="29" t="s">
        <v>5457</v>
      </c>
      <c r="B1440" s="28" t="s">
        <v>4900</v>
      </c>
      <c r="C1440" s="28" t="s">
        <v>4885</v>
      </c>
      <c r="D1440" s="30" t="s">
        <v>5458</v>
      </c>
      <c r="E1440" s="111" t="str">
        <f t="shared" si="66"/>
        <v>Less than 100 Claims - lower validity</v>
      </c>
      <c r="F1440" s="111" t="str">
        <f t="shared" si="67"/>
        <v>Less than 100 Claims - lower validity</v>
      </c>
      <c r="G1440" s="111" t="str">
        <f t="shared" si="68"/>
        <v>Less than 100 Claims - lower validity</v>
      </c>
      <c r="H1440" s="35" t="s">
        <v>5459</v>
      </c>
      <c r="I1440" s="28">
        <v>75231</v>
      </c>
      <c r="J1440" s="28" t="s">
        <v>79</v>
      </c>
      <c r="K1440" s="28" t="s">
        <v>46</v>
      </c>
      <c r="L1440" s="28" t="s">
        <v>140</v>
      </c>
      <c r="M1440" s="31">
        <v>20</v>
      </c>
      <c r="N1440" s="32">
        <v>0.1</v>
      </c>
      <c r="O1440" s="32">
        <v>0</v>
      </c>
      <c r="P1440" s="47">
        <v>2.08</v>
      </c>
      <c r="Q1440" s="33">
        <v>140.62</v>
      </c>
      <c r="R1440" s="31" t="s">
        <v>8</v>
      </c>
      <c r="S1440" s="31" t="s">
        <v>8</v>
      </c>
      <c r="T1440" s="31" t="s">
        <v>8</v>
      </c>
      <c r="U1440" s="47"/>
      <c r="V1440" s="34" t="s">
        <v>8</v>
      </c>
      <c r="W1440" s="31" t="s">
        <v>8</v>
      </c>
      <c r="X1440" s="31" t="s">
        <v>8</v>
      </c>
      <c r="Y1440" s="44"/>
      <c r="Z1440" s="13"/>
    </row>
    <row r="1441" spans="1:26" ht="43.15" customHeight="1" x14ac:dyDescent="0.35">
      <c r="A1441" s="29" t="s">
        <v>5460</v>
      </c>
      <c r="B1441" s="28" t="s">
        <v>5275</v>
      </c>
      <c r="C1441" s="28" t="s">
        <v>4885</v>
      </c>
      <c r="D1441" s="30" t="s">
        <v>5461</v>
      </c>
      <c r="E1441" s="111" t="str">
        <f t="shared" si="66"/>
        <v>Less than 100 Claims - lower validity</v>
      </c>
      <c r="F1441" s="111" t="str">
        <f t="shared" si="67"/>
        <v>Less than 100 Claims - lower validity</v>
      </c>
      <c r="G1441" s="111" t="str">
        <f t="shared" si="68"/>
        <v>More than 100 Claims  - higher validity</v>
      </c>
      <c r="H1441" s="35" t="s">
        <v>5462</v>
      </c>
      <c r="I1441" s="28">
        <v>75093</v>
      </c>
      <c r="J1441" s="35" t="s">
        <v>4909</v>
      </c>
      <c r="K1441" s="28" t="s">
        <v>46</v>
      </c>
      <c r="L1441" s="28">
        <v>2</v>
      </c>
      <c r="M1441" s="31">
        <v>861</v>
      </c>
      <c r="N1441" s="32">
        <v>1.1000000000000001</v>
      </c>
      <c r="O1441" s="32">
        <v>0.3</v>
      </c>
      <c r="P1441" s="47">
        <v>3.81</v>
      </c>
      <c r="Q1441" s="33">
        <v>271.63</v>
      </c>
      <c r="R1441" s="31">
        <v>83</v>
      </c>
      <c r="S1441" s="32">
        <v>1.7</v>
      </c>
      <c r="T1441" s="32">
        <v>0.7</v>
      </c>
      <c r="U1441" s="47">
        <v>2.5</v>
      </c>
      <c r="V1441" s="34">
        <v>14835</v>
      </c>
      <c r="W1441" s="32">
        <v>2.8</v>
      </c>
      <c r="X1441" s="32">
        <v>1</v>
      </c>
      <c r="Y1441" s="44">
        <v>2.9</v>
      </c>
      <c r="Z1441" s="13"/>
    </row>
    <row r="1442" spans="1:26" ht="43.15" customHeight="1" x14ac:dyDescent="0.35">
      <c r="A1442" s="29" t="s">
        <v>5463</v>
      </c>
      <c r="B1442" s="28" t="s">
        <v>5275</v>
      </c>
      <c r="C1442" s="28" t="s">
        <v>4885</v>
      </c>
      <c r="D1442" s="30" t="s">
        <v>5464</v>
      </c>
      <c r="E1442" s="111" t="str">
        <f t="shared" si="66"/>
        <v>Less than 100 Claims - lower validity</v>
      </c>
      <c r="F1442" s="111" t="str">
        <f t="shared" si="67"/>
        <v>Less than 100 Claims - lower validity</v>
      </c>
      <c r="G1442" s="111" t="str">
        <f t="shared" si="68"/>
        <v>Less than 100 Claims - lower validity</v>
      </c>
      <c r="H1442" s="28" t="s">
        <v>5465</v>
      </c>
      <c r="I1442" s="28">
        <v>75093</v>
      </c>
      <c r="J1442" s="28" t="s">
        <v>79</v>
      </c>
      <c r="K1442" s="28" t="s">
        <v>46</v>
      </c>
      <c r="L1442" s="28" t="s">
        <v>140</v>
      </c>
      <c r="M1442" s="31">
        <v>40</v>
      </c>
      <c r="N1442" s="32">
        <v>0.1</v>
      </c>
      <c r="O1442" s="32">
        <v>0</v>
      </c>
      <c r="P1442" s="47">
        <v>1.79</v>
      </c>
      <c r="Q1442" s="33">
        <v>99.83</v>
      </c>
      <c r="R1442" s="31" t="s">
        <v>8</v>
      </c>
      <c r="S1442" s="31" t="s">
        <v>8</v>
      </c>
      <c r="T1442" s="31" t="s">
        <v>8</v>
      </c>
      <c r="U1442" s="47"/>
      <c r="V1442" s="34" t="s">
        <v>8</v>
      </c>
      <c r="W1442" s="31" t="s">
        <v>8</v>
      </c>
      <c r="X1442" s="31" t="s">
        <v>8</v>
      </c>
      <c r="Y1442" s="44"/>
      <c r="Z1442" s="13"/>
    </row>
    <row r="1443" spans="1:26" ht="29.1" customHeight="1" x14ac:dyDescent="0.35">
      <c r="A1443" s="29" t="s">
        <v>5466</v>
      </c>
      <c r="B1443" s="28" t="s">
        <v>4900</v>
      </c>
      <c r="C1443" s="28" t="s">
        <v>4885</v>
      </c>
      <c r="D1443" s="30" t="s">
        <v>5467</v>
      </c>
      <c r="E1443" s="111" t="str">
        <f t="shared" si="66"/>
        <v>Less than 100 Claims - lower validity</v>
      </c>
      <c r="F1443" s="111" t="str">
        <f t="shared" si="67"/>
        <v>Less than 100 Claims - lower validity</v>
      </c>
      <c r="G1443" s="111" t="str">
        <f t="shared" si="68"/>
        <v>Less than 100 Claims - lower validity</v>
      </c>
      <c r="H1443" s="35" t="s">
        <v>5468</v>
      </c>
      <c r="I1443" s="28">
        <v>75235</v>
      </c>
      <c r="J1443" s="28" t="s">
        <v>79</v>
      </c>
      <c r="K1443" s="28" t="s">
        <v>46</v>
      </c>
      <c r="L1443" s="28" t="s">
        <v>140</v>
      </c>
      <c r="M1443" s="31">
        <v>59</v>
      </c>
      <c r="N1443" s="32">
        <v>0.2</v>
      </c>
      <c r="O1443" s="32">
        <v>0.1</v>
      </c>
      <c r="P1443" s="47">
        <v>1.65</v>
      </c>
      <c r="Q1443" s="33">
        <v>116.49</v>
      </c>
      <c r="R1443" s="31">
        <v>15</v>
      </c>
      <c r="S1443" s="32">
        <v>0.6</v>
      </c>
      <c r="T1443" s="32">
        <v>0.3</v>
      </c>
      <c r="U1443" s="47">
        <v>2.2000000000000002</v>
      </c>
      <c r="V1443" s="34">
        <v>12864</v>
      </c>
      <c r="W1443" s="32">
        <v>0.7</v>
      </c>
      <c r="X1443" s="32">
        <v>0.4</v>
      </c>
      <c r="Y1443" s="44">
        <v>2.0299999999999998</v>
      </c>
      <c r="Z1443" s="13"/>
    </row>
    <row r="1444" spans="1:26" ht="29.1" customHeight="1" x14ac:dyDescent="0.35">
      <c r="A1444" s="29" t="s">
        <v>5469</v>
      </c>
      <c r="B1444" s="28" t="s">
        <v>5472</v>
      </c>
      <c r="C1444" s="28" t="s">
        <v>4885</v>
      </c>
      <c r="D1444" s="30" t="s">
        <v>5470</v>
      </c>
      <c r="E1444" s="111" t="str">
        <f t="shared" si="66"/>
        <v>Less than 100 Claims - lower validity</v>
      </c>
      <c r="F1444" s="111" t="str">
        <f t="shared" si="67"/>
        <v>Less than 100 Claims - lower validity</v>
      </c>
      <c r="G1444" s="111" t="str">
        <f t="shared" si="68"/>
        <v>Less than 100 Claims - lower validity</v>
      </c>
      <c r="H1444" s="35" t="s">
        <v>5471</v>
      </c>
      <c r="I1444" s="28">
        <v>75563</v>
      </c>
      <c r="J1444" s="28" t="s">
        <v>235</v>
      </c>
      <c r="K1444" s="28" t="s">
        <v>236</v>
      </c>
      <c r="L1444" s="28" t="s">
        <v>140</v>
      </c>
      <c r="M1444" s="31">
        <v>60</v>
      </c>
      <c r="N1444" s="32">
        <v>0</v>
      </c>
      <c r="O1444" s="32">
        <v>0</v>
      </c>
      <c r="P1444" s="47">
        <v>1.37</v>
      </c>
      <c r="Q1444" s="33">
        <v>108.59</v>
      </c>
      <c r="R1444" s="31" t="s">
        <v>8</v>
      </c>
      <c r="S1444" s="31" t="s">
        <v>8</v>
      </c>
      <c r="T1444" s="31" t="s">
        <v>8</v>
      </c>
      <c r="U1444" s="47"/>
      <c r="V1444" s="34" t="s">
        <v>8</v>
      </c>
      <c r="W1444" s="31" t="s">
        <v>8</v>
      </c>
      <c r="X1444" s="31" t="s">
        <v>8</v>
      </c>
      <c r="Y1444" s="44"/>
      <c r="Z1444" s="13"/>
    </row>
    <row r="1445" spans="1:26" ht="29.1" customHeight="1" x14ac:dyDescent="0.35">
      <c r="A1445" s="29" t="s">
        <v>5473</v>
      </c>
      <c r="B1445" s="28" t="s">
        <v>5476</v>
      </c>
      <c r="C1445" s="28" t="s">
        <v>4885</v>
      </c>
      <c r="D1445" s="30" t="s">
        <v>5474</v>
      </c>
      <c r="E1445" s="111" t="str">
        <f t="shared" si="66"/>
        <v>Less than 100 Claims - lower validity</v>
      </c>
      <c r="F1445" s="111" t="str">
        <f t="shared" si="67"/>
        <v>Less than 100 Claims - lower validity</v>
      </c>
      <c r="G1445" s="111" t="str">
        <f t="shared" si="68"/>
        <v>Less than 100 Claims - lower validity</v>
      </c>
      <c r="H1445" s="28" t="s">
        <v>5475</v>
      </c>
      <c r="I1445" s="28">
        <v>77480</v>
      </c>
      <c r="J1445" s="28" t="s">
        <v>235</v>
      </c>
      <c r="K1445" s="28" t="s">
        <v>236</v>
      </c>
      <c r="L1445" s="28" t="s">
        <v>140</v>
      </c>
      <c r="M1445" s="31">
        <v>30</v>
      </c>
      <c r="N1445" s="32">
        <v>0</v>
      </c>
      <c r="O1445" s="32">
        <v>0</v>
      </c>
      <c r="P1445" s="47">
        <v>0.87</v>
      </c>
      <c r="Q1445" s="33">
        <v>124.93</v>
      </c>
      <c r="R1445" s="31" t="s">
        <v>8</v>
      </c>
      <c r="S1445" s="31" t="s">
        <v>8</v>
      </c>
      <c r="T1445" s="31" t="s">
        <v>8</v>
      </c>
      <c r="U1445" s="47"/>
      <c r="V1445" s="34" t="s">
        <v>8</v>
      </c>
      <c r="W1445" s="31" t="s">
        <v>8</v>
      </c>
      <c r="X1445" s="31" t="s">
        <v>8</v>
      </c>
      <c r="Y1445" s="44"/>
      <c r="Z1445" s="13"/>
    </row>
    <row r="1446" spans="1:26" ht="29.1" customHeight="1" x14ac:dyDescent="0.35">
      <c r="A1446" s="29" t="s">
        <v>5477</v>
      </c>
      <c r="B1446" s="28" t="s">
        <v>5480</v>
      </c>
      <c r="C1446" s="28" t="s">
        <v>4885</v>
      </c>
      <c r="D1446" s="30" t="s">
        <v>5478</v>
      </c>
      <c r="E1446" s="111" t="str">
        <f t="shared" si="66"/>
        <v>Less than 100 Claims - lower validity</v>
      </c>
      <c r="F1446" s="111" t="str">
        <f t="shared" si="67"/>
        <v>Less than 100 Claims - lower validity</v>
      </c>
      <c r="G1446" s="111" t="str">
        <f t="shared" si="68"/>
        <v>Less than 100 Claims - lower validity</v>
      </c>
      <c r="H1446" s="28" t="s">
        <v>5479</v>
      </c>
      <c r="I1446" s="28">
        <v>77514</v>
      </c>
      <c r="J1446" s="28" t="s">
        <v>235</v>
      </c>
      <c r="K1446" s="28" t="s">
        <v>236</v>
      </c>
      <c r="L1446" s="28" t="s">
        <v>140</v>
      </c>
      <c r="M1446" s="31">
        <v>42</v>
      </c>
      <c r="N1446" s="32">
        <v>0</v>
      </c>
      <c r="O1446" s="32">
        <v>0</v>
      </c>
      <c r="P1446" s="47">
        <v>1.29</v>
      </c>
      <c r="Q1446" s="33">
        <v>154.97999999999999</v>
      </c>
      <c r="R1446" s="31" t="s">
        <v>8</v>
      </c>
      <c r="S1446" s="31" t="s">
        <v>8</v>
      </c>
      <c r="T1446" s="31" t="s">
        <v>8</v>
      </c>
      <c r="U1446" s="47"/>
      <c r="V1446" s="34" t="s">
        <v>8</v>
      </c>
      <c r="W1446" s="31" t="s">
        <v>8</v>
      </c>
      <c r="X1446" s="31" t="s">
        <v>8</v>
      </c>
      <c r="Y1446" s="44"/>
      <c r="Z1446" s="13"/>
    </row>
    <row r="1447" spans="1:26" ht="29.1" customHeight="1" x14ac:dyDescent="0.35">
      <c r="A1447" s="29" t="s">
        <v>5481</v>
      </c>
      <c r="B1447" s="28" t="s">
        <v>5484</v>
      </c>
      <c r="C1447" s="28" t="s">
        <v>4885</v>
      </c>
      <c r="D1447" s="30" t="s">
        <v>5482</v>
      </c>
      <c r="E1447" s="111" t="str">
        <f t="shared" si="66"/>
        <v>Less than 100 Claims - lower validity</v>
      </c>
      <c r="F1447" s="111" t="str">
        <f t="shared" si="67"/>
        <v>Less than 100 Claims - lower validity</v>
      </c>
      <c r="G1447" s="111" t="str">
        <f t="shared" si="68"/>
        <v>More than 100 Claims  - higher validity</v>
      </c>
      <c r="H1447" s="28" t="s">
        <v>5483</v>
      </c>
      <c r="I1447" s="28">
        <v>77665</v>
      </c>
      <c r="J1447" s="28" t="s">
        <v>235</v>
      </c>
      <c r="K1447" s="28" t="s">
        <v>236</v>
      </c>
      <c r="L1447" s="28" t="s">
        <v>140</v>
      </c>
      <c r="M1447" s="31">
        <v>250</v>
      </c>
      <c r="N1447" s="32">
        <v>0.2</v>
      </c>
      <c r="O1447" s="32">
        <v>0.1</v>
      </c>
      <c r="P1447" s="47">
        <v>2.0499999999999998</v>
      </c>
      <c r="Q1447" s="33">
        <v>194.86</v>
      </c>
      <c r="R1447" s="31" t="s">
        <v>8</v>
      </c>
      <c r="S1447" s="31" t="s">
        <v>8</v>
      </c>
      <c r="T1447" s="31" t="s">
        <v>8</v>
      </c>
      <c r="U1447" s="47"/>
      <c r="V1447" s="34" t="s">
        <v>8</v>
      </c>
      <c r="W1447" s="31" t="s">
        <v>8</v>
      </c>
      <c r="X1447" s="31" t="s">
        <v>8</v>
      </c>
      <c r="Y1447" s="44"/>
      <c r="Z1447" s="13"/>
    </row>
    <row r="1448" spans="1:26" ht="29.1" customHeight="1" x14ac:dyDescent="0.35">
      <c r="A1448" s="29" t="s">
        <v>5485</v>
      </c>
      <c r="B1448" s="28" t="s">
        <v>5488</v>
      </c>
      <c r="C1448" s="28" t="s">
        <v>4885</v>
      </c>
      <c r="D1448" s="30" t="s">
        <v>5486</v>
      </c>
      <c r="E1448" s="111" t="str">
        <f t="shared" si="66"/>
        <v>Less than 100 Claims - lower validity</v>
      </c>
      <c r="F1448" s="111" t="str">
        <f t="shared" si="67"/>
        <v>Less than 100 Claims - lower validity</v>
      </c>
      <c r="G1448" s="111" t="str">
        <f t="shared" si="68"/>
        <v>More than 100 Claims  - higher validity</v>
      </c>
      <c r="H1448" s="28" t="s">
        <v>5487</v>
      </c>
      <c r="I1448" s="28">
        <v>79022</v>
      </c>
      <c r="J1448" s="28" t="s">
        <v>235</v>
      </c>
      <c r="K1448" s="28" t="s">
        <v>236</v>
      </c>
      <c r="L1448" s="28" t="s">
        <v>140</v>
      </c>
      <c r="M1448" s="31">
        <v>142</v>
      </c>
      <c r="N1448" s="32">
        <v>0.1</v>
      </c>
      <c r="O1448" s="32">
        <v>0</v>
      </c>
      <c r="P1448" s="47">
        <v>2.25</v>
      </c>
      <c r="Q1448" s="33">
        <v>269.60000000000002</v>
      </c>
      <c r="R1448" s="31" t="s">
        <v>8</v>
      </c>
      <c r="S1448" s="31" t="s">
        <v>8</v>
      </c>
      <c r="T1448" s="31" t="s">
        <v>8</v>
      </c>
      <c r="U1448" s="47"/>
      <c r="V1448" s="34" t="s">
        <v>8</v>
      </c>
      <c r="W1448" s="31" t="s">
        <v>8</v>
      </c>
      <c r="X1448" s="31" t="s">
        <v>8</v>
      </c>
      <c r="Y1448" s="44"/>
      <c r="Z1448" s="13"/>
    </row>
    <row r="1449" spans="1:26" ht="29.1" customHeight="1" x14ac:dyDescent="0.35">
      <c r="A1449" s="29" t="s">
        <v>5489</v>
      </c>
      <c r="B1449" s="28" t="s">
        <v>5492</v>
      </c>
      <c r="C1449" s="28" t="s">
        <v>4885</v>
      </c>
      <c r="D1449" s="30" t="s">
        <v>5490</v>
      </c>
      <c r="E1449" s="111" t="str">
        <f t="shared" si="66"/>
        <v>Less than 100 Claims - lower validity</v>
      </c>
      <c r="F1449" s="111" t="str">
        <f t="shared" si="67"/>
        <v>Less than 100 Claims - lower validity</v>
      </c>
      <c r="G1449" s="111" t="str">
        <f t="shared" si="68"/>
        <v>Less than 100 Claims - lower validity</v>
      </c>
      <c r="H1449" s="28" t="s">
        <v>5491</v>
      </c>
      <c r="I1449" s="28">
        <v>77465</v>
      </c>
      <c r="J1449" s="28" t="s">
        <v>235</v>
      </c>
      <c r="K1449" s="28" t="s">
        <v>236</v>
      </c>
      <c r="L1449" s="28" t="s">
        <v>140</v>
      </c>
      <c r="M1449" s="31">
        <v>39</v>
      </c>
      <c r="N1449" s="32">
        <v>0</v>
      </c>
      <c r="O1449" s="32">
        <v>0</v>
      </c>
      <c r="P1449" s="47">
        <v>1.1200000000000001</v>
      </c>
      <c r="Q1449" s="33">
        <v>207.41</v>
      </c>
      <c r="R1449" s="31" t="s">
        <v>8</v>
      </c>
      <c r="S1449" s="31" t="s">
        <v>8</v>
      </c>
      <c r="T1449" s="31" t="s">
        <v>8</v>
      </c>
      <c r="U1449" s="47"/>
      <c r="V1449" s="34" t="s">
        <v>8</v>
      </c>
      <c r="W1449" s="31" t="s">
        <v>8</v>
      </c>
      <c r="X1449" s="31" t="s">
        <v>8</v>
      </c>
      <c r="Y1449" s="44"/>
      <c r="Z1449" s="13"/>
    </row>
    <row r="1450" spans="1:26" ht="29.1" customHeight="1" x14ac:dyDescent="0.35">
      <c r="A1450" s="29" t="s">
        <v>5493</v>
      </c>
      <c r="B1450" s="28" t="s">
        <v>5495</v>
      </c>
      <c r="C1450" s="28" t="s">
        <v>4885</v>
      </c>
      <c r="D1450" s="30" t="s">
        <v>973</v>
      </c>
      <c r="E1450" s="111" t="str">
        <f t="shared" si="66"/>
        <v>Less than 100 Claims - lower validity</v>
      </c>
      <c r="F1450" s="111" t="str">
        <f t="shared" si="67"/>
        <v>Less than 100 Claims - lower validity</v>
      </c>
      <c r="G1450" s="111" t="str">
        <f t="shared" si="68"/>
        <v>More than 100 Claims  - higher validity</v>
      </c>
      <c r="H1450" s="28" t="s">
        <v>5494</v>
      </c>
      <c r="I1450" s="28">
        <v>77979</v>
      </c>
      <c r="J1450" s="28" t="s">
        <v>235</v>
      </c>
      <c r="K1450" s="28" t="s">
        <v>236</v>
      </c>
      <c r="L1450" s="28">
        <v>3</v>
      </c>
      <c r="M1450" s="31">
        <v>163</v>
      </c>
      <c r="N1450" s="32">
        <v>0.1</v>
      </c>
      <c r="O1450" s="32">
        <v>0</v>
      </c>
      <c r="P1450" s="47">
        <v>1.82</v>
      </c>
      <c r="Q1450" s="33">
        <v>160.4</v>
      </c>
      <c r="R1450" s="31" t="s">
        <v>8</v>
      </c>
      <c r="S1450" s="31" t="s">
        <v>8</v>
      </c>
      <c r="T1450" s="31" t="s">
        <v>8</v>
      </c>
      <c r="U1450" s="47"/>
      <c r="V1450" s="34" t="s">
        <v>8</v>
      </c>
      <c r="W1450" s="31" t="s">
        <v>8</v>
      </c>
      <c r="X1450" s="31" t="s">
        <v>8</v>
      </c>
      <c r="Y1450" s="44"/>
      <c r="Z1450" s="13"/>
    </row>
    <row r="1451" spans="1:26" ht="14.1" customHeight="1" x14ac:dyDescent="0.35">
      <c r="A1451" s="29" t="s">
        <v>5496</v>
      </c>
      <c r="B1451" s="28" t="s">
        <v>5499</v>
      </c>
      <c r="C1451" s="28" t="s">
        <v>4885</v>
      </c>
      <c r="D1451" s="36" t="s">
        <v>5497</v>
      </c>
      <c r="E1451" s="111" t="str">
        <f t="shared" si="66"/>
        <v>Less than 100 Claims - lower validity</v>
      </c>
      <c r="F1451" s="111" t="str">
        <f t="shared" si="67"/>
        <v>Less than 100 Claims - lower validity</v>
      </c>
      <c r="G1451" s="111" t="str">
        <f t="shared" si="68"/>
        <v>Less than 100 Claims - lower validity</v>
      </c>
      <c r="H1451" s="28" t="s">
        <v>5498</v>
      </c>
      <c r="I1451" s="28">
        <v>76567</v>
      </c>
      <c r="J1451" s="28" t="s">
        <v>235</v>
      </c>
      <c r="K1451" s="28" t="s">
        <v>236</v>
      </c>
      <c r="L1451" s="28" t="s">
        <v>140</v>
      </c>
      <c r="M1451" s="31">
        <v>68</v>
      </c>
      <c r="N1451" s="32">
        <v>0.2</v>
      </c>
      <c r="O1451" s="32">
        <v>0.1</v>
      </c>
      <c r="P1451" s="47">
        <v>2.02</v>
      </c>
      <c r="Q1451" s="33">
        <v>357.94</v>
      </c>
      <c r="R1451" s="31" t="s">
        <v>8</v>
      </c>
      <c r="S1451" s="31" t="s">
        <v>8</v>
      </c>
      <c r="T1451" s="31" t="s">
        <v>8</v>
      </c>
      <c r="U1451" s="47"/>
      <c r="V1451" s="34" t="s">
        <v>8</v>
      </c>
      <c r="W1451" s="31" t="s">
        <v>8</v>
      </c>
      <c r="X1451" s="31" t="s">
        <v>8</v>
      </c>
      <c r="Y1451" s="44"/>
      <c r="Z1451" s="13"/>
    </row>
    <row r="1452" spans="1:26" ht="29.1" customHeight="1" x14ac:dyDescent="0.35">
      <c r="A1452" s="29" t="s">
        <v>5500</v>
      </c>
      <c r="B1452" s="28" t="s">
        <v>5503</v>
      </c>
      <c r="C1452" s="28" t="s">
        <v>4885</v>
      </c>
      <c r="D1452" s="30" t="s">
        <v>5501</v>
      </c>
      <c r="E1452" s="111" t="str">
        <f t="shared" si="66"/>
        <v>Less than 100 Claims - lower validity</v>
      </c>
      <c r="F1452" s="111" t="str">
        <f t="shared" si="67"/>
        <v>Less than 100 Claims - lower validity</v>
      </c>
      <c r="G1452" s="111" t="str">
        <f t="shared" si="68"/>
        <v>Less than 100 Claims - lower validity</v>
      </c>
      <c r="H1452" s="28" t="s">
        <v>5502</v>
      </c>
      <c r="I1452" s="28">
        <v>77957</v>
      </c>
      <c r="J1452" s="28" t="s">
        <v>235</v>
      </c>
      <c r="K1452" s="28" t="s">
        <v>236</v>
      </c>
      <c r="L1452" s="28" t="s">
        <v>140</v>
      </c>
      <c r="M1452" s="31">
        <v>43</v>
      </c>
      <c r="N1452" s="32">
        <v>0</v>
      </c>
      <c r="O1452" s="32">
        <v>0</v>
      </c>
      <c r="P1452" s="47">
        <v>0.86</v>
      </c>
      <c r="Q1452" s="33">
        <v>184.47</v>
      </c>
      <c r="R1452" s="31" t="s">
        <v>8</v>
      </c>
      <c r="S1452" s="31" t="s">
        <v>8</v>
      </c>
      <c r="T1452" s="31" t="s">
        <v>8</v>
      </c>
      <c r="U1452" s="47"/>
      <c r="V1452" s="34" t="s">
        <v>8</v>
      </c>
      <c r="W1452" s="31" t="s">
        <v>8</v>
      </c>
      <c r="X1452" s="31" t="s">
        <v>8</v>
      </c>
      <c r="Y1452" s="44"/>
      <c r="Z1452" s="13"/>
    </row>
    <row r="1453" spans="1:26" ht="43.15" customHeight="1" x14ac:dyDescent="0.35">
      <c r="A1453" s="29" t="s">
        <v>5504</v>
      </c>
      <c r="B1453" s="28" t="s">
        <v>1641</v>
      </c>
      <c r="C1453" s="28" t="s">
        <v>4885</v>
      </c>
      <c r="D1453" s="30" t="s">
        <v>5505</v>
      </c>
      <c r="E1453" s="111" t="str">
        <f t="shared" si="66"/>
        <v>Less than 100 Claims - lower validity</v>
      </c>
      <c r="F1453" s="111" t="str">
        <f t="shared" si="67"/>
        <v>Less than 100 Claims - lower validity</v>
      </c>
      <c r="G1453" s="111" t="str">
        <f t="shared" si="68"/>
        <v>Less than 100 Claims - lower validity</v>
      </c>
      <c r="H1453" s="28" t="s">
        <v>5506</v>
      </c>
      <c r="I1453" s="28">
        <v>75686</v>
      </c>
      <c r="J1453" s="35" t="s">
        <v>4988</v>
      </c>
      <c r="K1453" s="28" t="s">
        <v>236</v>
      </c>
      <c r="L1453" s="28">
        <v>4</v>
      </c>
      <c r="M1453" s="31">
        <v>17</v>
      </c>
      <c r="N1453" s="32">
        <v>0</v>
      </c>
      <c r="O1453" s="32">
        <v>0</v>
      </c>
      <c r="P1453" s="47">
        <v>2.66</v>
      </c>
      <c r="Q1453" s="33">
        <v>225.98</v>
      </c>
      <c r="R1453" s="31" t="s">
        <v>8</v>
      </c>
      <c r="S1453" s="31" t="s">
        <v>8</v>
      </c>
      <c r="T1453" s="31" t="s">
        <v>8</v>
      </c>
      <c r="U1453" s="47"/>
      <c r="V1453" s="34" t="s">
        <v>8</v>
      </c>
      <c r="W1453" s="31" t="s">
        <v>8</v>
      </c>
      <c r="X1453" s="31" t="s">
        <v>8</v>
      </c>
      <c r="Y1453" s="44"/>
      <c r="Z1453" s="13"/>
    </row>
    <row r="1454" spans="1:26" ht="29.1" customHeight="1" x14ac:dyDescent="0.35">
      <c r="A1454" s="29" t="s">
        <v>5507</v>
      </c>
      <c r="B1454" s="28" t="s">
        <v>5509</v>
      </c>
      <c r="C1454" s="28" t="s">
        <v>4885</v>
      </c>
      <c r="D1454" s="30" t="s">
        <v>5508</v>
      </c>
      <c r="E1454" s="111" t="str">
        <f t="shared" si="66"/>
        <v>Less than 100 Claims - lower validity</v>
      </c>
      <c r="F1454" s="111" t="str">
        <f t="shared" si="67"/>
        <v>Less than 100 Claims - lower validity</v>
      </c>
      <c r="G1454" s="111" t="str">
        <f t="shared" si="68"/>
        <v>Less than 100 Claims - lower validity</v>
      </c>
      <c r="H1454" s="28" t="s">
        <v>4976</v>
      </c>
      <c r="I1454" s="28">
        <v>79007</v>
      </c>
      <c r="J1454" s="28" t="s">
        <v>235</v>
      </c>
      <c r="K1454" s="28" t="s">
        <v>236</v>
      </c>
      <c r="L1454" s="28">
        <v>4</v>
      </c>
      <c r="M1454" s="31">
        <v>19</v>
      </c>
      <c r="N1454" s="32">
        <v>0</v>
      </c>
      <c r="O1454" s="32">
        <v>0</v>
      </c>
      <c r="P1454" s="47">
        <v>1.39</v>
      </c>
      <c r="Q1454" s="33">
        <v>213.74</v>
      </c>
      <c r="R1454" s="31" t="s">
        <v>8</v>
      </c>
      <c r="S1454" s="31" t="s">
        <v>8</v>
      </c>
      <c r="T1454" s="31" t="s">
        <v>8</v>
      </c>
      <c r="U1454" s="47"/>
      <c r="V1454" s="34" t="s">
        <v>8</v>
      </c>
      <c r="W1454" s="31" t="s">
        <v>8</v>
      </c>
      <c r="X1454" s="31" t="s">
        <v>8</v>
      </c>
      <c r="Y1454" s="44"/>
      <c r="Z1454" s="13"/>
    </row>
    <row r="1455" spans="1:26" ht="14.1" customHeight="1" x14ac:dyDescent="0.35">
      <c r="A1455" s="29" t="s">
        <v>5510</v>
      </c>
      <c r="B1455" s="28" t="s">
        <v>5513</v>
      </c>
      <c r="C1455" s="28" t="s">
        <v>4885</v>
      </c>
      <c r="D1455" s="36" t="s">
        <v>5511</v>
      </c>
      <c r="E1455" s="111" t="str">
        <f t="shared" si="66"/>
        <v>Less than 100 Claims - lower validity</v>
      </c>
      <c r="F1455" s="111" t="str">
        <f t="shared" si="67"/>
        <v>Less than 100 Claims - lower validity</v>
      </c>
      <c r="G1455" s="111" t="str">
        <f t="shared" si="68"/>
        <v>Less than 100 Claims - lower validity</v>
      </c>
      <c r="H1455" s="28" t="s">
        <v>5512</v>
      </c>
      <c r="I1455" s="28">
        <v>75418</v>
      </c>
      <c r="J1455" s="28" t="s">
        <v>235</v>
      </c>
      <c r="K1455" s="28" t="s">
        <v>236</v>
      </c>
      <c r="L1455" s="28" t="s">
        <v>140</v>
      </c>
      <c r="M1455" s="31">
        <v>27</v>
      </c>
      <c r="N1455" s="32">
        <v>0</v>
      </c>
      <c r="O1455" s="32">
        <v>0</v>
      </c>
      <c r="P1455" s="47">
        <v>1.68</v>
      </c>
      <c r="Q1455" s="33">
        <v>224.25</v>
      </c>
      <c r="R1455" s="31" t="s">
        <v>8</v>
      </c>
      <c r="S1455" s="31" t="s">
        <v>8</v>
      </c>
      <c r="T1455" s="31" t="s">
        <v>8</v>
      </c>
      <c r="U1455" s="47"/>
      <c r="V1455" s="34" t="s">
        <v>8</v>
      </c>
      <c r="W1455" s="31" t="s">
        <v>8</v>
      </c>
      <c r="X1455" s="31" t="s">
        <v>8</v>
      </c>
      <c r="Y1455" s="44"/>
      <c r="Z1455" s="13"/>
    </row>
    <row r="1456" spans="1:26" ht="43.15" customHeight="1" x14ac:dyDescent="0.35">
      <c r="A1456" s="29" t="s">
        <v>5514</v>
      </c>
      <c r="B1456" s="28" t="s">
        <v>3191</v>
      </c>
      <c r="C1456" s="28" t="s">
        <v>4885</v>
      </c>
      <c r="D1456" s="30" t="s">
        <v>5515</v>
      </c>
      <c r="E1456" s="111" t="str">
        <f t="shared" si="66"/>
        <v>Less than 100 Claims - lower validity</v>
      </c>
      <c r="F1456" s="111" t="str">
        <f t="shared" si="67"/>
        <v>Less than 100 Claims - lower validity</v>
      </c>
      <c r="G1456" s="111" t="str">
        <f t="shared" si="68"/>
        <v>Less than 100 Claims - lower validity</v>
      </c>
      <c r="H1456" s="28" t="s">
        <v>5516</v>
      </c>
      <c r="I1456" s="28">
        <v>77575</v>
      </c>
      <c r="J1456" s="28" t="s">
        <v>235</v>
      </c>
      <c r="K1456" s="28" t="s">
        <v>236</v>
      </c>
      <c r="L1456" s="28" t="s">
        <v>140</v>
      </c>
      <c r="M1456" s="31">
        <v>34</v>
      </c>
      <c r="N1456" s="32">
        <v>0</v>
      </c>
      <c r="O1456" s="32">
        <v>0</v>
      </c>
      <c r="P1456" s="47">
        <v>1.06</v>
      </c>
      <c r="Q1456" s="33">
        <v>169.83</v>
      </c>
      <c r="R1456" s="31" t="s">
        <v>8</v>
      </c>
      <c r="S1456" s="31" t="s">
        <v>8</v>
      </c>
      <c r="T1456" s="31" t="s">
        <v>8</v>
      </c>
      <c r="U1456" s="47"/>
      <c r="V1456" s="34" t="s">
        <v>8</v>
      </c>
      <c r="W1456" s="31" t="s">
        <v>8</v>
      </c>
      <c r="X1456" s="31" t="s">
        <v>8</v>
      </c>
      <c r="Y1456" s="44"/>
      <c r="Z1456" s="13"/>
    </row>
    <row r="1457" spans="1:26" ht="29.1" customHeight="1" x14ac:dyDescent="0.35">
      <c r="A1457" s="29" t="s">
        <v>5517</v>
      </c>
      <c r="B1457" s="28" t="s">
        <v>5520</v>
      </c>
      <c r="C1457" s="28" t="s">
        <v>4885</v>
      </c>
      <c r="D1457" s="36" t="s">
        <v>5518</v>
      </c>
      <c r="E1457" s="111" t="str">
        <f t="shared" si="66"/>
        <v>Less than 100 Claims - lower validity</v>
      </c>
      <c r="F1457" s="111" t="str">
        <f t="shared" si="67"/>
        <v>Less than 100 Claims - lower validity</v>
      </c>
      <c r="G1457" s="111" t="str">
        <f t="shared" si="68"/>
        <v>Less than 100 Claims - lower validity</v>
      </c>
      <c r="H1457" s="35" t="s">
        <v>5519</v>
      </c>
      <c r="I1457" s="28">
        <v>77964</v>
      </c>
      <c r="J1457" s="28" t="s">
        <v>235</v>
      </c>
      <c r="K1457" s="28" t="s">
        <v>236</v>
      </c>
      <c r="L1457" s="28" t="s">
        <v>140</v>
      </c>
      <c r="M1457" s="31">
        <v>39</v>
      </c>
      <c r="N1457" s="32">
        <v>0</v>
      </c>
      <c r="O1457" s="32">
        <v>0</v>
      </c>
      <c r="P1457" s="47">
        <v>1.06</v>
      </c>
      <c r="Q1457" s="33">
        <v>191.41</v>
      </c>
      <c r="R1457" s="31" t="s">
        <v>8</v>
      </c>
      <c r="S1457" s="31" t="s">
        <v>8</v>
      </c>
      <c r="T1457" s="31" t="s">
        <v>8</v>
      </c>
      <c r="U1457" s="47"/>
      <c r="V1457" s="34" t="s">
        <v>8</v>
      </c>
      <c r="W1457" s="31" t="s">
        <v>8</v>
      </c>
      <c r="X1457" s="31" t="s">
        <v>8</v>
      </c>
      <c r="Y1457" s="44"/>
      <c r="Z1457" s="13"/>
    </row>
    <row r="1458" spans="1:26" ht="43.15" customHeight="1" x14ac:dyDescent="0.35">
      <c r="A1458" s="29" t="s">
        <v>5521</v>
      </c>
      <c r="B1458" s="28" t="s">
        <v>5524</v>
      </c>
      <c r="C1458" s="28" t="s">
        <v>4885</v>
      </c>
      <c r="D1458" s="30" t="s">
        <v>5522</v>
      </c>
      <c r="E1458" s="111" t="str">
        <f t="shared" si="66"/>
        <v>Less than 100 Claims - lower validity</v>
      </c>
      <c r="F1458" s="111" t="str">
        <f t="shared" si="67"/>
        <v>Less than 100 Claims - lower validity</v>
      </c>
      <c r="G1458" s="111" t="str">
        <f t="shared" si="68"/>
        <v>Less than 100 Claims - lower validity</v>
      </c>
      <c r="H1458" s="35" t="s">
        <v>5523</v>
      </c>
      <c r="I1458" s="28">
        <v>75783</v>
      </c>
      <c r="J1458" s="35" t="s">
        <v>4988</v>
      </c>
      <c r="K1458" s="28" t="s">
        <v>236</v>
      </c>
      <c r="L1458" s="28">
        <v>4</v>
      </c>
      <c r="M1458" s="31">
        <v>47</v>
      </c>
      <c r="N1458" s="32">
        <v>0</v>
      </c>
      <c r="O1458" s="32">
        <v>0</v>
      </c>
      <c r="P1458" s="47">
        <v>2.57</v>
      </c>
      <c r="Q1458" s="33">
        <v>202.79</v>
      </c>
      <c r="R1458" s="31" t="s">
        <v>8</v>
      </c>
      <c r="S1458" s="31" t="s">
        <v>8</v>
      </c>
      <c r="T1458" s="31" t="s">
        <v>8</v>
      </c>
      <c r="U1458" s="47"/>
      <c r="V1458" s="34" t="s">
        <v>8</v>
      </c>
      <c r="W1458" s="31" t="s">
        <v>8</v>
      </c>
      <c r="X1458" s="31" t="s">
        <v>8</v>
      </c>
      <c r="Y1458" s="44"/>
      <c r="Z1458" s="13"/>
    </row>
    <row r="1459" spans="1:26" ht="43.15" customHeight="1" x14ac:dyDescent="0.35">
      <c r="A1459" s="29" t="s">
        <v>5525</v>
      </c>
      <c r="B1459" s="28" t="s">
        <v>2099</v>
      </c>
      <c r="C1459" s="28" t="s">
        <v>4885</v>
      </c>
      <c r="D1459" s="30" t="s">
        <v>5526</v>
      </c>
      <c r="E1459" s="111" t="str">
        <f t="shared" si="66"/>
        <v>Less than 100 Claims - lower validity</v>
      </c>
      <c r="F1459" s="111" t="str">
        <f t="shared" si="67"/>
        <v>Less than 100 Claims - lower validity</v>
      </c>
      <c r="G1459" s="111" t="str">
        <f t="shared" si="68"/>
        <v>Less than 100 Claims - lower validity</v>
      </c>
      <c r="H1459" s="28" t="s">
        <v>5527</v>
      </c>
      <c r="I1459" s="28">
        <v>75494</v>
      </c>
      <c r="J1459" s="28" t="s">
        <v>1952</v>
      </c>
      <c r="K1459" s="28" t="s">
        <v>236</v>
      </c>
      <c r="L1459" s="28" t="s">
        <v>140</v>
      </c>
      <c r="M1459" s="31">
        <v>38</v>
      </c>
      <c r="N1459" s="32">
        <v>0</v>
      </c>
      <c r="O1459" s="32">
        <v>0</v>
      </c>
      <c r="P1459" s="47">
        <v>2.5</v>
      </c>
      <c r="Q1459" s="33">
        <v>221.32</v>
      </c>
      <c r="R1459" s="31" t="s">
        <v>8</v>
      </c>
      <c r="S1459" s="31" t="s">
        <v>8</v>
      </c>
      <c r="T1459" s="31" t="s">
        <v>8</v>
      </c>
      <c r="U1459" s="47"/>
      <c r="V1459" s="34" t="s">
        <v>8</v>
      </c>
      <c r="W1459" s="31" t="s">
        <v>8</v>
      </c>
      <c r="X1459" s="31" t="s">
        <v>8</v>
      </c>
      <c r="Y1459" s="44"/>
      <c r="Z1459" s="13"/>
    </row>
    <row r="1460" spans="1:26" ht="29.1" customHeight="1" x14ac:dyDescent="0.35">
      <c r="A1460" s="29" t="s">
        <v>5528</v>
      </c>
      <c r="B1460" s="28" t="s">
        <v>5531</v>
      </c>
      <c r="C1460" s="28" t="s">
        <v>4885</v>
      </c>
      <c r="D1460" s="30" t="s">
        <v>5529</v>
      </c>
      <c r="E1460" s="111" t="str">
        <f t="shared" si="66"/>
        <v>Less than 100 Claims - lower validity</v>
      </c>
      <c r="F1460" s="111" t="str">
        <f t="shared" si="67"/>
        <v>Less than 100 Claims - lower validity</v>
      </c>
      <c r="G1460" s="111" t="str">
        <f t="shared" si="68"/>
        <v>Less than 100 Claims - lower validity</v>
      </c>
      <c r="H1460" s="28" t="s">
        <v>5530</v>
      </c>
      <c r="I1460" s="28">
        <v>79549</v>
      </c>
      <c r="J1460" s="28" t="s">
        <v>235</v>
      </c>
      <c r="K1460" s="28" t="s">
        <v>236</v>
      </c>
      <c r="L1460" s="28" t="s">
        <v>140</v>
      </c>
      <c r="M1460" s="31">
        <v>35</v>
      </c>
      <c r="N1460" s="32">
        <v>0</v>
      </c>
      <c r="O1460" s="32">
        <v>0</v>
      </c>
      <c r="P1460" s="47">
        <v>1.2</v>
      </c>
      <c r="Q1460" s="33">
        <v>84.01</v>
      </c>
      <c r="R1460" s="31" t="s">
        <v>8</v>
      </c>
      <c r="S1460" s="31" t="s">
        <v>8</v>
      </c>
      <c r="T1460" s="31" t="s">
        <v>8</v>
      </c>
      <c r="U1460" s="47"/>
      <c r="V1460" s="34" t="s">
        <v>8</v>
      </c>
      <c r="W1460" s="31" t="s">
        <v>8</v>
      </c>
      <c r="X1460" s="31" t="s">
        <v>8</v>
      </c>
      <c r="Y1460" s="44"/>
      <c r="Z1460" s="13"/>
    </row>
    <row r="1461" spans="1:26" ht="29.1" customHeight="1" x14ac:dyDescent="0.35">
      <c r="A1461" s="29" t="s">
        <v>5532</v>
      </c>
      <c r="B1461" s="28" t="s">
        <v>5535</v>
      </c>
      <c r="C1461" s="28" t="s">
        <v>5536</v>
      </c>
      <c r="D1461" s="30" t="s">
        <v>5533</v>
      </c>
      <c r="E1461" s="111" t="str">
        <f t="shared" si="66"/>
        <v>Less than 100 Claims - lower validity</v>
      </c>
      <c r="F1461" s="111" t="str">
        <f t="shared" si="67"/>
        <v>Less than 100 Claims - lower validity</v>
      </c>
      <c r="G1461" s="111" t="str">
        <f t="shared" si="68"/>
        <v>More than 100 Claims  - higher validity</v>
      </c>
      <c r="H1461" s="28" t="s">
        <v>5534</v>
      </c>
      <c r="I1461" s="28">
        <v>5641</v>
      </c>
      <c r="J1461" s="28" t="s">
        <v>79</v>
      </c>
      <c r="K1461" s="28" t="s">
        <v>46</v>
      </c>
      <c r="L1461" s="28">
        <v>4</v>
      </c>
      <c r="M1461" s="31">
        <v>1027</v>
      </c>
      <c r="N1461" s="32">
        <v>1</v>
      </c>
      <c r="O1461" s="32">
        <v>0.3</v>
      </c>
      <c r="P1461" s="47">
        <v>3.12</v>
      </c>
      <c r="Q1461" s="33">
        <v>246.57</v>
      </c>
      <c r="R1461" s="31">
        <v>14</v>
      </c>
      <c r="S1461" s="32">
        <v>0.2</v>
      </c>
      <c r="T1461" s="32">
        <v>0.1</v>
      </c>
      <c r="U1461" s="47">
        <v>1.46</v>
      </c>
      <c r="V1461" s="34">
        <v>14972</v>
      </c>
      <c r="W1461" s="32">
        <v>1.1000000000000001</v>
      </c>
      <c r="X1461" s="32">
        <v>0.4</v>
      </c>
      <c r="Y1461" s="44">
        <v>2.62</v>
      </c>
      <c r="Z1461" s="13"/>
    </row>
    <row r="1462" spans="1:26" ht="29.1" customHeight="1" x14ac:dyDescent="0.35">
      <c r="A1462" s="29" t="s">
        <v>5537</v>
      </c>
      <c r="B1462" s="28" t="s">
        <v>288</v>
      </c>
      <c r="C1462" s="28" t="s">
        <v>5536</v>
      </c>
      <c r="D1462" s="30" t="s">
        <v>5538</v>
      </c>
      <c r="E1462" s="111" t="str">
        <f t="shared" si="66"/>
        <v>Less than 100 Claims - lower validity</v>
      </c>
      <c r="F1462" s="111" t="str">
        <f t="shared" si="67"/>
        <v>Less than 100 Claims - lower validity</v>
      </c>
      <c r="G1462" s="111" t="str">
        <f t="shared" si="68"/>
        <v>More than 100 Claims  - higher validity</v>
      </c>
      <c r="H1462" s="28" t="s">
        <v>5539</v>
      </c>
      <c r="I1462" s="28">
        <v>5401</v>
      </c>
      <c r="J1462" s="28" t="s">
        <v>79</v>
      </c>
      <c r="K1462" s="28" t="s">
        <v>46</v>
      </c>
      <c r="L1462" s="28">
        <v>2</v>
      </c>
      <c r="M1462" s="31">
        <v>2115</v>
      </c>
      <c r="N1462" s="32">
        <v>3.7</v>
      </c>
      <c r="O1462" s="32">
        <v>1.1000000000000001</v>
      </c>
      <c r="P1462" s="47">
        <v>3.49</v>
      </c>
      <c r="Q1462" s="33">
        <v>261.61</v>
      </c>
      <c r="R1462" s="31">
        <v>72</v>
      </c>
      <c r="S1462" s="32">
        <v>2.1</v>
      </c>
      <c r="T1462" s="32">
        <v>0.9</v>
      </c>
      <c r="U1462" s="47">
        <v>2.31</v>
      </c>
      <c r="V1462" s="34">
        <v>22993</v>
      </c>
      <c r="W1462" s="32">
        <v>5.8</v>
      </c>
      <c r="X1462" s="32">
        <v>2</v>
      </c>
      <c r="Y1462" s="44">
        <v>2.94</v>
      </c>
      <c r="Z1462" s="13"/>
    </row>
    <row r="1463" spans="1:26" ht="29.1" customHeight="1" x14ac:dyDescent="0.35">
      <c r="A1463" s="29" t="s">
        <v>5540</v>
      </c>
      <c r="B1463" s="28" t="s">
        <v>5543</v>
      </c>
      <c r="C1463" s="28" t="s">
        <v>5536</v>
      </c>
      <c r="D1463" s="30" t="s">
        <v>5541</v>
      </c>
      <c r="E1463" s="111" t="str">
        <f t="shared" si="66"/>
        <v>Less than 100 Claims - lower validity</v>
      </c>
      <c r="F1463" s="111" t="str">
        <f t="shared" si="67"/>
        <v>Less than 100 Claims - lower validity</v>
      </c>
      <c r="G1463" s="111" t="str">
        <f t="shared" si="68"/>
        <v>More than 100 Claims  - higher validity</v>
      </c>
      <c r="H1463" s="28" t="s">
        <v>5542</v>
      </c>
      <c r="I1463" s="28">
        <v>5701</v>
      </c>
      <c r="J1463" s="28" t="s">
        <v>79</v>
      </c>
      <c r="K1463" s="28" t="s">
        <v>46</v>
      </c>
      <c r="L1463" s="28">
        <v>4</v>
      </c>
      <c r="M1463" s="31">
        <v>1271</v>
      </c>
      <c r="N1463" s="32">
        <v>1.8</v>
      </c>
      <c r="O1463" s="32">
        <v>0.4</v>
      </c>
      <c r="P1463" s="47">
        <v>4.05</v>
      </c>
      <c r="Q1463" s="33">
        <v>311.14999999999998</v>
      </c>
      <c r="R1463" s="31">
        <v>17</v>
      </c>
      <c r="S1463" s="32">
        <v>0.3</v>
      </c>
      <c r="T1463" s="32">
        <v>0.1</v>
      </c>
      <c r="U1463" s="47">
        <v>2.19</v>
      </c>
      <c r="V1463" s="34">
        <v>19117</v>
      </c>
      <c r="W1463" s="32">
        <v>2.1</v>
      </c>
      <c r="X1463" s="32">
        <v>0.6</v>
      </c>
      <c r="Y1463" s="44">
        <v>3.58</v>
      </c>
      <c r="Z1463" s="13"/>
    </row>
    <row r="1464" spans="1:26" ht="29.1" customHeight="1" x14ac:dyDescent="0.35">
      <c r="A1464" s="29" t="s">
        <v>5544</v>
      </c>
      <c r="B1464" s="28" t="s">
        <v>5547</v>
      </c>
      <c r="C1464" s="28" t="s">
        <v>5536</v>
      </c>
      <c r="D1464" s="30" t="s">
        <v>5545</v>
      </c>
      <c r="E1464" s="111" t="str">
        <f t="shared" si="66"/>
        <v>More than 100 Claims  - higher validity</v>
      </c>
      <c r="F1464" s="111" t="str">
        <f t="shared" si="67"/>
        <v>More than 100 Claims  - higher validity</v>
      </c>
      <c r="G1464" s="111" t="str">
        <f t="shared" si="68"/>
        <v>More than 100 Claims  - higher validity</v>
      </c>
      <c r="H1464" s="28" t="s">
        <v>5546</v>
      </c>
      <c r="I1464" s="28">
        <v>5301</v>
      </c>
      <c r="J1464" s="28" t="s">
        <v>79</v>
      </c>
      <c r="K1464" s="28" t="s">
        <v>46</v>
      </c>
      <c r="L1464" s="28">
        <v>4</v>
      </c>
      <c r="M1464" s="31">
        <v>1672</v>
      </c>
      <c r="N1464" s="32">
        <v>1.5</v>
      </c>
      <c r="O1464" s="32">
        <v>0.4</v>
      </c>
      <c r="P1464" s="47">
        <v>3.4</v>
      </c>
      <c r="Q1464" s="33">
        <v>263.63</v>
      </c>
      <c r="R1464" s="31">
        <v>166</v>
      </c>
      <c r="S1464" s="32">
        <v>2.1</v>
      </c>
      <c r="T1464" s="32">
        <v>1.1000000000000001</v>
      </c>
      <c r="U1464" s="47">
        <v>1.88</v>
      </c>
      <c r="V1464" s="34">
        <v>15279</v>
      </c>
      <c r="W1464" s="32">
        <v>3.7</v>
      </c>
      <c r="X1464" s="32">
        <v>1.6</v>
      </c>
      <c r="Y1464" s="44">
        <v>2.31</v>
      </c>
      <c r="Z1464" s="13"/>
    </row>
    <row r="1465" spans="1:26" ht="29.1" customHeight="1" x14ac:dyDescent="0.35">
      <c r="A1465" s="29" t="s">
        <v>5548</v>
      </c>
      <c r="B1465" s="28" t="s">
        <v>5550</v>
      </c>
      <c r="C1465" s="28" t="s">
        <v>5536</v>
      </c>
      <c r="D1465" s="30" t="s">
        <v>5549</v>
      </c>
      <c r="E1465" s="111" t="str">
        <f t="shared" si="66"/>
        <v>Less than 100 Claims - lower validity</v>
      </c>
      <c r="F1465" s="111" t="str">
        <f t="shared" si="67"/>
        <v>Less than 100 Claims - lower validity</v>
      </c>
      <c r="G1465" s="111" t="str">
        <f t="shared" si="68"/>
        <v>More than 100 Claims  - higher validity</v>
      </c>
      <c r="H1465" s="28" t="s">
        <v>3829</v>
      </c>
      <c r="I1465" s="28">
        <v>5201</v>
      </c>
      <c r="J1465" s="28" t="s">
        <v>79</v>
      </c>
      <c r="K1465" s="28" t="s">
        <v>46</v>
      </c>
      <c r="L1465" s="28">
        <v>5</v>
      </c>
      <c r="M1465" s="31">
        <v>442</v>
      </c>
      <c r="N1465" s="32">
        <v>0.5</v>
      </c>
      <c r="O1465" s="32">
        <v>0.1</v>
      </c>
      <c r="P1465" s="47">
        <v>3.69</v>
      </c>
      <c r="Q1465" s="33">
        <v>282.72000000000003</v>
      </c>
      <c r="R1465" s="31" t="s">
        <v>8</v>
      </c>
      <c r="S1465" s="31" t="s">
        <v>8</v>
      </c>
      <c r="T1465" s="31" t="s">
        <v>8</v>
      </c>
      <c r="U1465" s="47"/>
      <c r="V1465" s="34" t="s">
        <v>8</v>
      </c>
      <c r="W1465" s="31" t="s">
        <v>8</v>
      </c>
      <c r="X1465" s="31" t="s">
        <v>8</v>
      </c>
      <c r="Y1465" s="44"/>
      <c r="Z1465" s="13"/>
    </row>
    <row r="1466" spans="1:26" ht="29.1" customHeight="1" x14ac:dyDescent="0.35">
      <c r="A1466" s="29" t="s">
        <v>5551</v>
      </c>
      <c r="B1466" s="28" t="s">
        <v>5554</v>
      </c>
      <c r="C1466" s="28" t="s">
        <v>5536</v>
      </c>
      <c r="D1466" s="30" t="s">
        <v>5552</v>
      </c>
      <c r="E1466" s="111" t="str">
        <f t="shared" si="66"/>
        <v>Less than 100 Claims - lower validity</v>
      </c>
      <c r="F1466" s="111" t="str">
        <f t="shared" si="67"/>
        <v>Less than 100 Claims - lower validity</v>
      </c>
      <c r="G1466" s="111" t="str">
        <f t="shared" si="68"/>
        <v>More than 100 Claims  - higher validity</v>
      </c>
      <c r="H1466" s="28" t="s">
        <v>5553</v>
      </c>
      <c r="I1466" s="28">
        <v>5478</v>
      </c>
      <c r="J1466" s="28" t="s">
        <v>61</v>
      </c>
      <c r="K1466" s="28" t="s">
        <v>46</v>
      </c>
      <c r="L1466" s="28">
        <v>3</v>
      </c>
      <c r="M1466" s="31">
        <v>595</v>
      </c>
      <c r="N1466" s="32">
        <v>0.5</v>
      </c>
      <c r="O1466" s="32">
        <v>0.2</v>
      </c>
      <c r="P1466" s="47">
        <v>2.5099999999999998</v>
      </c>
      <c r="Q1466" s="33">
        <v>192.64</v>
      </c>
      <c r="R1466" s="31" t="s">
        <v>8</v>
      </c>
      <c r="S1466" s="31" t="s">
        <v>8</v>
      </c>
      <c r="T1466" s="31" t="s">
        <v>8</v>
      </c>
      <c r="U1466" s="47"/>
      <c r="V1466" s="34" t="s">
        <v>8</v>
      </c>
      <c r="W1466" s="31" t="s">
        <v>8</v>
      </c>
      <c r="X1466" s="31" t="s">
        <v>8</v>
      </c>
      <c r="Y1466" s="44"/>
      <c r="Z1466" s="13"/>
    </row>
    <row r="1467" spans="1:26" ht="14.1" customHeight="1" x14ac:dyDescent="0.35">
      <c r="A1467" s="29" t="s">
        <v>5555</v>
      </c>
      <c r="B1467" s="28" t="s">
        <v>5558</v>
      </c>
      <c r="C1467" s="28" t="s">
        <v>5536</v>
      </c>
      <c r="D1467" s="36" t="s">
        <v>5556</v>
      </c>
      <c r="E1467" s="111" t="str">
        <f t="shared" si="66"/>
        <v>Less than 100 Claims - lower validity</v>
      </c>
      <c r="F1467" s="111" t="str">
        <f t="shared" si="67"/>
        <v>Less than 100 Claims - lower validity</v>
      </c>
      <c r="G1467" s="111" t="str">
        <f t="shared" si="68"/>
        <v>More than 100 Claims  - higher validity</v>
      </c>
      <c r="H1467" s="28" t="s">
        <v>5557</v>
      </c>
      <c r="I1467" s="28">
        <v>5060</v>
      </c>
      <c r="J1467" s="28" t="s">
        <v>235</v>
      </c>
      <c r="K1467" s="28" t="s">
        <v>236</v>
      </c>
      <c r="L1467" s="28">
        <v>3</v>
      </c>
      <c r="M1467" s="31">
        <v>849</v>
      </c>
      <c r="N1467" s="32">
        <v>1.2</v>
      </c>
      <c r="O1467" s="32">
        <v>0.6</v>
      </c>
      <c r="P1467" s="47">
        <v>1.8</v>
      </c>
      <c r="Q1467" s="33">
        <v>347.79</v>
      </c>
      <c r="R1467" s="31" t="s">
        <v>8</v>
      </c>
      <c r="S1467" s="31" t="s">
        <v>8</v>
      </c>
      <c r="T1467" s="31" t="s">
        <v>8</v>
      </c>
      <c r="U1467" s="47"/>
      <c r="V1467" s="34" t="s">
        <v>8</v>
      </c>
      <c r="W1467" s="31" t="s">
        <v>8</v>
      </c>
      <c r="X1467" s="31" t="s">
        <v>8</v>
      </c>
      <c r="Y1467" s="44"/>
      <c r="Z1467" s="13"/>
    </row>
    <row r="1468" spans="1:26" ht="14.1" customHeight="1" x14ac:dyDescent="0.35">
      <c r="A1468" s="29" t="s">
        <v>5559</v>
      </c>
      <c r="B1468" s="28" t="s">
        <v>5562</v>
      </c>
      <c r="C1468" s="28" t="s">
        <v>5536</v>
      </c>
      <c r="D1468" s="36" t="s">
        <v>5560</v>
      </c>
      <c r="E1468" s="111" t="str">
        <f t="shared" si="66"/>
        <v>Less than 100 Claims - lower validity</v>
      </c>
      <c r="F1468" s="111" t="str">
        <f t="shared" si="67"/>
        <v>Less than 100 Claims - lower validity</v>
      </c>
      <c r="G1468" s="111" t="str">
        <f t="shared" si="68"/>
        <v>More than 100 Claims  - higher validity</v>
      </c>
      <c r="H1468" s="28" t="s">
        <v>5561</v>
      </c>
      <c r="I1468" s="28">
        <v>5089</v>
      </c>
      <c r="J1468" s="28" t="s">
        <v>235</v>
      </c>
      <c r="K1468" s="28" t="s">
        <v>236</v>
      </c>
      <c r="L1468" s="28" t="s">
        <v>140</v>
      </c>
      <c r="M1468" s="31">
        <v>2957</v>
      </c>
      <c r="N1468" s="32">
        <v>4.2</v>
      </c>
      <c r="O1468" s="32">
        <v>2.2999999999999998</v>
      </c>
      <c r="P1468" s="47">
        <v>1.84</v>
      </c>
      <c r="Q1468" s="33">
        <v>308.77999999999997</v>
      </c>
      <c r="R1468" s="31">
        <v>35</v>
      </c>
      <c r="S1468" s="32">
        <v>0.8</v>
      </c>
      <c r="T1468" s="32">
        <v>0.6</v>
      </c>
      <c r="U1468" s="47">
        <v>1.41</v>
      </c>
      <c r="V1468" s="34">
        <v>21846</v>
      </c>
      <c r="W1468" s="32">
        <v>5</v>
      </c>
      <c r="X1468" s="32">
        <v>2.8</v>
      </c>
      <c r="Y1468" s="44">
        <v>1.75</v>
      </c>
      <c r="Z1468" s="13"/>
    </row>
    <row r="1469" spans="1:26" ht="29.1" customHeight="1" x14ac:dyDescent="0.35">
      <c r="A1469" s="29" t="s">
        <v>5563</v>
      </c>
      <c r="B1469" s="35" t="s">
        <v>5566</v>
      </c>
      <c r="C1469" s="28" t="s">
        <v>5536</v>
      </c>
      <c r="D1469" s="30" t="s">
        <v>5564</v>
      </c>
      <c r="E1469" s="111" t="str">
        <f t="shared" si="66"/>
        <v>Less than 100 Claims - lower validity</v>
      </c>
      <c r="F1469" s="111" t="str">
        <f t="shared" si="67"/>
        <v>Less than 100 Claims - lower validity</v>
      </c>
      <c r="G1469" s="111" t="str">
        <f t="shared" si="68"/>
        <v>More than 100 Claims  - higher validity</v>
      </c>
      <c r="H1469" s="28" t="s">
        <v>5565</v>
      </c>
      <c r="I1469" s="28">
        <v>5819</v>
      </c>
      <c r="J1469" s="28" t="s">
        <v>235</v>
      </c>
      <c r="K1469" s="28" t="s">
        <v>236</v>
      </c>
      <c r="L1469" s="28">
        <v>3</v>
      </c>
      <c r="M1469" s="31">
        <v>929</v>
      </c>
      <c r="N1469" s="32">
        <v>1.2</v>
      </c>
      <c r="O1469" s="32">
        <v>0.6</v>
      </c>
      <c r="P1469" s="47">
        <v>2.0299999999999998</v>
      </c>
      <c r="Q1469" s="33">
        <v>312.41000000000003</v>
      </c>
      <c r="R1469" s="31">
        <v>35</v>
      </c>
      <c r="S1469" s="32">
        <v>0.5</v>
      </c>
      <c r="T1469" s="32">
        <v>0.3</v>
      </c>
      <c r="U1469" s="47">
        <v>1.62</v>
      </c>
      <c r="V1469" s="34">
        <v>16927</v>
      </c>
      <c r="W1469" s="32">
        <v>1.6</v>
      </c>
      <c r="X1469" s="32">
        <v>0.9</v>
      </c>
      <c r="Y1469" s="44">
        <v>1.89</v>
      </c>
      <c r="Z1469" s="13"/>
    </row>
    <row r="1470" spans="1:26" ht="29.1" customHeight="1" x14ac:dyDescent="0.35">
      <c r="A1470" s="29" t="s">
        <v>5567</v>
      </c>
      <c r="B1470" s="28" t="s">
        <v>5570</v>
      </c>
      <c r="C1470" s="28" t="s">
        <v>5536</v>
      </c>
      <c r="D1470" s="30" t="s">
        <v>5568</v>
      </c>
      <c r="E1470" s="111" t="str">
        <f t="shared" si="66"/>
        <v>Less than 100 Claims - lower validity</v>
      </c>
      <c r="F1470" s="111" t="str">
        <f t="shared" si="67"/>
        <v>Less than 100 Claims - lower validity</v>
      </c>
      <c r="G1470" s="111" t="str">
        <f t="shared" si="68"/>
        <v>More than 100 Claims  - higher validity</v>
      </c>
      <c r="H1470" s="28" t="s">
        <v>5569</v>
      </c>
      <c r="I1470" s="28">
        <v>5855</v>
      </c>
      <c r="J1470" s="28" t="s">
        <v>235</v>
      </c>
      <c r="K1470" s="28" t="s">
        <v>236</v>
      </c>
      <c r="L1470" s="28">
        <v>3</v>
      </c>
      <c r="M1470" s="31">
        <v>472</v>
      </c>
      <c r="N1470" s="32">
        <v>0.8</v>
      </c>
      <c r="O1470" s="32">
        <v>0.3</v>
      </c>
      <c r="P1470" s="47">
        <v>2.85</v>
      </c>
      <c r="Q1470" s="33">
        <v>429.19</v>
      </c>
      <c r="R1470" s="31" t="s">
        <v>8</v>
      </c>
      <c r="S1470" s="31" t="s">
        <v>8</v>
      </c>
      <c r="T1470" s="31" t="s">
        <v>8</v>
      </c>
      <c r="U1470" s="47"/>
      <c r="V1470" s="34" t="s">
        <v>8</v>
      </c>
      <c r="W1470" s="31" t="s">
        <v>8</v>
      </c>
      <c r="X1470" s="31" t="s">
        <v>8</v>
      </c>
      <c r="Y1470" s="44"/>
      <c r="Z1470" s="13"/>
    </row>
    <row r="1471" spans="1:26" ht="29.1" customHeight="1" x14ac:dyDescent="0.35">
      <c r="A1471" s="29" t="s">
        <v>5571</v>
      </c>
      <c r="B1471" s="28" t="s">
        <v>5574</v>
      </c>
      <c r="C1471" s="28" t="s">
        <v>5536</v>
      </c>
      <c r="D1471" s="36" t="s">
        <v>5572</v>
      </c>
      <c r="E1471" s="111" t="str">
        <f t="shared" si="66"/>
        <v>Less than 100 Claims - lower validity</v>
      </c>
      <c r="F1471" s="111" t="str">
        <f t="shared" si="67"/>
        <v>Less than 100 Claims - lower validity</v>
      </c>
      <c r="G1471" s="111" t="str">
        <f t="shared" si="68"/>
        <v>More than 100 Claims  - higher validity</v>
      </c>
      <c r="H1471" s="35" t="s">
        <v>5573</v>
      </c>
      <c r="I1471" s="28">
        <v>5661</v>
      </c>
      <c r="J1471" s="28" t="s">
        <v>235</v>
      </c>
      <c r="K1471" s="28" t="s">
        <v>236</v>
      </c>
      <c r="L1471" s="28">
        <v>2</v>
      </c>
      <c r="M1471" s="31">
        <v>155</v>
      </c>
      <c r="N1471" s="32">
        <v>0.1</v>
      </c>
      <c r="O1471" s="32">
        <v>0.1</v>
      </c>
      <c r="P1471" s="47">
        <v>1.64</v>
      </c>
      <c r="Q1471" s="33">
        <v>198.66</v>
      </c>
      <c r="R1471" s="31" t="s">
        <v>8</v>
      </c>
      <c r="S1471" s="31" t="s">
        <v>8</v>
      </c>
      <c r="T1471" s="31" t="s">
        <v>8</v>
      </c>
      <c r="U1471" s="47"/>
      <c r="V1471" s="34" t="s">
        <v>8</v>
      </c>
      <c r="W1471" s="31" t="s">
        <v>8</v>
      </c>
      <c r="X1471" s="31" t="s">
        <v>8</v>
      </c>
      <c r="Y1471" s="44"/>
      <c r="Z1471" s="13"/>
    </row>
    <row r="1472" spans="1:26" ht="14.1" customHeight="1" x14ac:dyDescent="0.35">
      <c r="A1472" s="29" t="s">
        <v>5575</v>
      </c>
      <c r="B1472" s="28" t="s">
        <v>280</v>
      </c>
      <c r="C1472" s="28" t="s">
        <v>5536</v>
      </c>
      <c r="D1472" s="36" t="s">
        <v>5576</v>
      </c>
      <c r="E1472" s="111" t="str">
        <f t="shared" si="66"/>
        <v>Less than 100 Claims - lower validity</v>
      </c>
      <c r="F1472" s="111" t="str">
        <f t="shared" si="67"/>
        <v>Less than 100 Claims - lower validity</v>
      </c>
      <c r="G1472" s="111" t="str">
        <f t="shared" si="68"/>
        <v>More than 100 Claims  - higher validity</v>
      </c>
      <c r="H1472" s="28" t="s">
        <v>5577</v>
      </c>
      <c r="I1472" s="28">
        <v>5156</v>
      </c>
      <c r="J1472" s="28" t="s">
        <v>235</v>
      </c>
      <c r="K1472" s="28" t="s">
        <v>236</v>
      </c>
      <c r="L1472" s="28">
        <v>3</v>
      </c>
      <c r="M1472" s="31">
        <v>3755</v>
      </c>
      <c r="N1472" s="32">
        <v>3.1</v>
      </c>
      <c r="O1472" s="32">
        <v>1.4</v>
      </c>
      <c r="P1472" s="47">
        <v>2.17</v>
      </c>
      <c r="Q1472" s="33">
        <v>209.64</v>
      </c>
      <c r="R1472" s="31">
        <v>91</v>
      </c>
      <c r="S1472" s="32">
        <v>0.9</v>
      </c>
      <c r="T1472" s="32">
        <v>0.7</v>
      </c>
      <c r="U1472" s="47">
        <v>1.44</v>
      </c>
      <c r="V1472" s="34">
        <v>13639</v>
      </c>
      <c r="W1472" s="32">
        <v>4</v>
      </c>
      <c r="X1472" s="32">
        <v>2.1</v>
      </c>
      <c r="Y1472" s="44">
        <v>1.94</v>
      </c>
      <c r="Z1472" s="13"/>
    </row>
    <row r="1473" spans="1:26" ht="14.1" customHeight="1" x14ac:dyDescent="0.35">
      <c r="A1473" s="29" t="s">
        <v>5578</v>
      </c>
      <c r="B1473" s="28" t="s">
        <v>5581</v>
      </c>
      <c r="C1473" s="28" t="s">
        <v>5536</v>
      </c>
      <c r="D1473" s="36" t="s">
        <v>5579</v>
      </c>
      <c r="E1473" s="111" t="str">
        <f t="shared" si="66"/>
        <v>Less than 100 Claims - lower validity</v>
      </c>
      <c r="F1473" s="111" t="str">
        <f t="shared" si="67"/>
        <v>Less than 100 Claims - lower validity</v>
      </c>
      <c r="G1473" s="111" t="str">
        <f t="shared" si="68"/>
        <v>More than 100 Claims  - higher validity</v>
      </c>
      <c r="H1473" s="28" t="s">
        <v>5580</v>
      </c>
      <c r="I1473" s="28">
        <v>5753</v>
      </c>
      <c r="J1473" s="28" t="s">
        <v>235</v>
      </c>
      <c r="K1473" s="28" t="s">
        <v>236</v>
      </c>
      <c r="L1473" s="28">
        <v>4</v>
      </c>
      <c r="M1473" s="31">
        <v>189</v>
      </c>
      <c r="N1473" s="32">
        <v>0.1</v>
      </c>
      <c r="O1473" s="32">
        <v>0.1</v>
      </c>
      <c r="P1473" s="47">
        <v>1.62</v>
      </c>
      <c r="Q1473" s="33">
        <v>270.83</v>
      </c>
      <c r="R1473" s="31" t="s">
        <v>8</v>
      </c>
      <c r="S1473" s="31" t="s">
        <v>8</v>
      </c>
      <c r="T1473" s="31" t="s">
        <v>8</v>
      </c>
      <c r="U1473" s="47"/>
      <c r="V1473" s="34" t="s">
        <v>8</v>
      </c>
      <c r="W1473" s="31" t="s">
        <v>8</v>
      </c>
      <c r="X1473" s="31" t="s">
        <v>8</v>
      </c>
      <c r="Y1473" s="44"/>
      <c r="Z1473" s="13"/>
    </row>
    <row r="1474" spans="1:26" ht="29.1" customHeight="1" x14ac:dyDescent="0.35">
      <c r="A1474" s="29" t="s">
        <v>5582</v>
      </c>
      <c r="B1474" s="28" t="s">
        <v>5585</v>
      </c>
      <c r="C1474" s="28" t="s">
        <v>5586</v>
      </c>
      <c r="D1474" s="36" t="s">
        <v>5583</v>
      </c>
      <c r="E1474" s="111" t="str">
        <f t="shared" si="66"/>
        <v>Less than 100 Claims - lower validity</v>
      </c>
      <c r="F1474" s="111" t="str">
        <f t="shared" si="67"/>
        <v>Less than 100 Claims - lower validity</v>
      </c>
      <c r="G1474" s="111" t="str">
        <f t="shared" si="68"/>
        <v>Less than 100 Claims - lower validity</v>
      </c>
      <c r="H1474" s="35" t="s">
        <v>5584</v>
      </c>
      <c r="I1474" s="28">
        <v>98133</v>
      </c>
      <c r="J1474" s="28" t="s">
        <v>5587</v>
      </c>
      <c r="K1474" s="28" t="s">
        <v>46</v>
      </c>
      <c r="L1474" s="28">
        <v>4</v>
      </c>
      <c r="M1474" s="31">
        <v>20</v>
      </c>
      <c r="N1474" s="32">
        <v>0.1</v>
      </c>
      <c r="O1474" s="32">
        <v>0</v>
      </c>
      <c r="P1474" s="47">
        <v>2.2799999999999998</v>
      </c>
      <c r="Q1474" s="33">
        <v>193.52</v>
      </c>
      <c r="R1474" s="31" t="s">
        <v>8</v>
      </c>
      <c r="S1474" s="31" t="s">
        <v>8</v>
      </c>
      <c r="T1474" s="31" t="s">
        <v>8</v>
      </c>
      <c r="U1474" s="47"/>
      <c r="V1474" s="34" t="s">
        <v>8</v>
      </c>
      <c r="W1474" s="31" t="s">
        <v>8</v>
      </c>
      <c r="X1474" s="31" t="s">
        <v>8</v>
      </c>
      <c r="Y1474" s="44"/>
      <c r="Z1474" s="13"/>
    </row>
    <row r="1475" spans="1:26" ht="14.1" customHeight="1" x14ac:dyDescent="0.35">
      <c r="A1475" s="29" t="s">
        <v>5588</v>
      </c>
      <c r="B1475" s="28" t="s">
        <v>826</v>
      </c>
      <c r="C1475" s="28" t="s">
        <v>5586</v>
      </c>
      <c r="D1475" s="36" t="s">
        <v>5589</v>
      </c>
      <c r="E1475" s="111" t="str">
        <f t="shared" si="66"/>
        <v>Less than 100 Claims - lower validity</v>
      </c>
      <c r="F1475" s="111" t="str">
        <f t="shared" si="67"/>
        <v>Less than 100 Claims - lower validity</v>
      </c>
      <c r="G1475" s="111" t="str">
        <f t="shared" si="68"/>
        <v>Less than 100 Claims - lower validity</v>
      </c>
      <c r="H1475" s="28" t="s">
        <v>5590</v>
      </c>
      <c r="I1475" s="28">
        <v>98274</v>
      </c>
      <c r="J1475" s="28" t="s">
        <v>5591</v>
      </c>
      <c r="K1475" s="28" t="s">
        <v>46</v>
      </c>
      <c r="L1475" s="28">
        <v>2</v>
      </c>
      <c r="M1475" s="31">
        <v>91</v>
      </c>
      <c r="N1475" s="32">
        <v>0.1</v>
      </c>
      <c r="O1475" s="32">
        <v>0</v>
      </c>
      <c r="P1475" s="47">
        <v>3.8</v>
      </c>
      <c r="Q1475" s="33">
        <v>279.29000000000002</v>
      </c>
      <c r="R1475" s="31" t="s">
        <v>8</v>
      </c>
      <c r="S1475" s="31" t="s">
        <v>8</v>
      </c>
      <c r="T1475" s="31" t="s">
        <v>8</v>
      </c>
      <c r="U1475" s="47"/>
      <c r="V1475" s="34" t="s">
        <v>8</v>
      </c>
      <c r="W1475" s="31" t="s">
        <v>8</v>
      </c>
      <c r="X1475" s="31" t="s">
        <v>8</v>
      </c>
      <c r="Y1475" s="44"/>
      <c r="Z1475" s="13"/>
    </row>
    <row r="1476" spans="1:26" ht="29.1" customHeight="1" x14ac:dyDescent="0.35">
      <c r="A1476" s="29" t="s">
        <v>5592</v>
      </c>
      <c r="B1476" s="28" t="s">
        <v>5585</v>
      </c>
      <c r="C1476" s="28" t="s">
        <v>5586</v>
      </c>
      <c r="D1476" s="30" t="s">
        <v>5593</v>
      </c>
      <c r="E1476" s="111" t="str">
        <f t="shared" si="66"/>
        <v>Less than 100 Claims - lower validity</v>
      </c>
      <c r="F1476" s="111" t="str">
        <f t="shared" si="67"/>
        <v>Less than 100 Claims - lower validity</v>
      </c>
      <c r="G1476" s="111" t="str">
        <f t="shared" si="68"/>
        <v>More than 100 Claims  - higher validity</v>
      </c>
      <c r="H1476" s="28" t="s">
        <v>5594</v>
      </c>
      <c r="I1476" s="28">
        <v>98101</v>
      </c>
      <c r="J1476" s="35" t="s">
        <v>5595</v>
      </c>
      <c r="K1476" s="28" t="s">
        <v>46</v>
      </c>
      <c r="L1476" s="28">
        <v>5</v>
      </c>
      <c r="M1476" s="31">
        <v>193</v>
      </c>
      <c r="N1476" s="32">
        <v>0.4</v>
      </c>
      <c r="O1476" s="32">
        <v>0.2</v>
      </c>
      <c r="P1476" s="47">
        <v>2.4300000000000002</v>
      </c>
      <c r="Q1476" s="33">
        <v>197.49</v>
      </c>
      <c r="R1476" s="31" t="s">
        <v>8</v>
      </c>
      <c r="S1476" s="31" t="s">
        <v>8</v>
      </c>
      <c r="T1476" s="31" t="s">
        <v>8</v>
      </c>
      <c r="U1476" s="47"/>
      <c r="V1476" s="34" t="s">
        <v>8</v>
      </c>
      <c r="W1476" s="31" t="s">
        <v>8</v>
      </c>
      <c r="X1476" s="31" t="s">
        <v>8</v>
      </c>
      <c r="Y1476" s="44"/>
      <c r="Z1476" s="13"/>
    </row>
    <row r="1477" spans="1:26" ht="14.1" customHeight="1" x14ac:dyDescent="0.35">
      <c r="A1477" s="29" t="s">
        <v>5596</v>
      </c>
      <c r="B1477" s="28" t="s">
        <v>5599</v>
      </c>
      <c r="C1477" s="28" t="s">
        <v>5586</v>
      </c>
      <c r="D1477" s="36" t="s">
        <v>5597</v>
      </c>
      <c r="E1477" s="111" t="str">
        <f t="shared" si="66"/>
        <v>Less than 100 Claims - lower validity</v>
      </c>
      <c r="F1477" s="111" t="str">
        <f t="shared" si="67"/>
        <v>Less than 100 Claims - lower validity</v>
      </c>
      <c r="G1477" s="111" t="str">
        <f t="shared" si="68"/>
        <v>Less than 100 Claims - lower validity</v>
      </c>
      <c r="H1477" s="28" t="s">
        <v>5598</v>
      </c>
      <c r="I1477" s="28">
        <v>98221</v>
      </c>
      <c r="J1477" s="28" t="s">
        <v>79</v>
      </c>
      <c r="K1477" s="28" t="s">
        <v>46</v>
      </c>
      <c r="L1477" s="28">
        <v>3</v>
      </c>
      <c r="M1477" s="31">
        <v>44</v>
      </c>
      <c r="N1477" s="32">
        <v>0</v>
      </c>
      <c r="O1477" s="32">
        <v>0</v>
      </c>
      <c r="P1477" s="47">
        <v>2.19</v>
      </c>
      <c r="Q1477" s="33">
        <v>175.43</v>
      </c>
      <c r="R1477" s="31" t="s">
        <v>8</v>
      </c>
      <c r="S1477" s="31" t="s">
        <v>8</v>
      </c>
      <c r="T1477" s="31" t="s">
        <v>8</v>
      </c>
      <c r="U1477" s="47"/>
      <c r="V1477" s="34" t="s">
        <v>8</v>
      </c>
      <c r="W1477" s="31" t="s">
        <v>8</v>
      </c>
      <c r="X1477" s="31" t="s">
        <v>8</v>
      </c>
      <c r="Y1477" s="44"/>
      <c r="Z1477" s="13"/>
    </row>
    <row r="1478" spans="1:26" ht="43.15" customHeight="1" x14ac:dyDescent="0.35">
      <c r="A1478" s="29" t="s">
        <v>5600</v>
      </c>
      <c r="B1478" s="28" t="s">
        <v>5585</v>
      </c>
      <c r="C1478" s="28" t="s">
        <v>5586</v>
      </c>
      <c r="D1478" s="30" t="s">
        <v>5601</v>
      </c>
      <c r="E1478" s="111" t="str">
        <f t="shared" ref="E1478:E1541" si="69">IF(OR(M1478&lt;100,M1478="",R1478&lt;100,R1478=""),"Less than 100 Claims - lower validity", "More than 100 Claims  - higher validity")</f>
        <v>Less than 100 Claims - lower validity</v>
      </c>
      <c r="F1478" s="111" t="str">
        <f t="shared" ref="F1478:F1541" si="70">IF(OR(R1478&lt;100,R1478=""),"Less than 100 Claims - lower validity", "More than 100 Claims  - higher validity")</f>
        <v>Less than 100 Claims - lower validity</v>
      </c>
      <c r="G1478" s="111" t="str">
        <f t="shared" ref="G1478:G1541" si="71">IF(OR(M1478&lt;100,M1478=""),"Less than 100 Claims - lower validity", "More than 100 Claims  - higher validity")</f>
        <v>More than 100 Claims  - higher validity</v>
      </c>
      <c r="H1478" s="35" t="s">
        <v>5602</v>
      </c>
      <c r="I1478" s="28">
        <v>98195</v>
      </c>
      <c r="J1478" s="28" t="s">
        <v>5587</v>
      </c>
      <c r="K1478" s="28" t="s">
        <v>46</v>
      </c>
      <c r="L1478" s="28">
        <v>5</v>
      </c>
      <c r="M1478" s="31">
        <v>383</v>
      </c>
      <c r="N1478" s="32">
        <v>0.5</v>
      </c>
      <c r="O1478" s="32">
        <v>0.2</v>
      </c>
      <c r="P1478" s="47">
        <v>2.77</v>
      </c>
      <c r="Q1478" s="33">
        <v>218.32</v>
      </c>
      <c r="R1478" s="31">
        <v>23</v>
      </c>
      <c r="S1478" s="32">
        <v>0.9</v>
      </c>
      <c r="T1478" s="32">
        <v>0.6</v>
      </c>
      <c r="U1478" s="47">
        <v>1.58</v>
      </c>
      <c r="V1478" s="34">
        <v>21404</v>
      </c>
      <c r="W1478" s="32">
        <v>1.4</v>
      </c>
      <c r="X1478" s="32">
        <v>0.8</v>
      </c>
      <c r="Y1478" s="44">
        <v>1.85</v>
      </c>
      <c r="Z1478" s="13"/>
    </row>
    <row r="1479" spans="1:26" ht="29.1" customHeight="1" x14ac:dyDescent="0.35">
      <c r="A1479" s="29" t="s">
        <v>5603</v>
      </c>
      <c r="B1479" s="28" t="s">
        <v>5606</v>
      </c>
      <c r="C1479" s="28" t="s">
        <v>5586</v>
      </c>
      <c r="D1479" s="30" t="s">
        <v>5604</v>
      </c>
      <c r="E1479" s="111" t="str">
        <f t="shared" si="69"/>
        <v>Less than 100 Claims - lower validity</v>
      </c>
      <c r="F1479" s="111" t="str">
        <f t="shared" si="70"/>
        <v>Less than 100 Claims - lower validity</v>
      </c>
      <c r="G1479" s="111" t="str">
        <f t="shared" si="71"/>
        <v>Less than 100 Claims - lower validity</v>
      </c>
      <c r="H1479" s="35" t="s">
        <v>5605</v>
      </c>
      <c r="I1479" s="28">
        <v>98166</v>
      </c>
      <c r="J1479" s="35" t="s">
        <v>51</v>
      </c>
      <c r="K1479" s="28" t="s">
        <v>46</v>
      </c>
      <c r="L1479" s="28">
        <v>2</v>
      </c>
      <c r="M1479" s="31">
        <v>33</v>
      </c>
      <c r="N1479" s="32">
        <v>0</v>
      </c>
      <c r="O1479" s="32">
        <v>0</v>
      </c>
      <c r="P1479" s="47">
        <v>2.7</v>
      </c>
      <c r="Q1479" s="33">
        <v>201.41</v>
      </c>
      <c r="R1479" s="31" t="s">
        <v>8</v>
      </c>
      <c r="S1479" s="31" t="s">
        <v>8</v>
      </c>
      <c r="T1479" s="31" t="s">
        <v>8</v>
      </c>
      <c r="U1479" s="47"/>
      <c r="V1479" s="34" t="s">
        <v>8</v>
      </c>
      <c r="W1479" s="31" t="s">
        <v>8</v>
      </c>
      <c r="X1479" s="31" t="s">
        <v>8</v>
      </c>
      <c r="Y1479" s="44"/>
      <c r="Z1479" s="13"/>
    </row>
    <row r="1480" spans="1:26" ht="29.1" customHeight="1" x14ac:dyDescent="0.35">
      <c r="A1480" s="29" t="s">
        <v>5607</v>
      </c>
      <c r="B1480" s="28" t="s">
        <v>5610</v>
      </c>
      <c r="C1480" s="28" t="s">
        <v>5586</v>
      </c>
      <c r="D1480" s="30" t="s">
        <v>5608</v>
      </c>
      <c r="E1480" s="111" t="str">
        <f t="shared" si="69"/>
        <v>Less than 100 Claims - lower validity</v>
      </c>
      <c r="F1480" s="111" t="str">
        <f t="shared" si="70"/>
        <v>Less than 100 Claims - lower validity</v>
      </c>
      <c r="G1480" s="111" t="str">
        <f t="shared" si="71"/>
        <v>More than 100 Claims  - higher validity</v>
      </c>
      <c r="H1480" s="28" t="s">
        <v>5609</v>
      </c>
      <c r="I1480" s="28">
        <v>98201</v>
      </c>
      <c r="J1480" s="35" t="s">
        <v>3310</v>
      </c>
      <c r="K1480" s="28" t="s">
        <v>46</v>
      </c>
      <c r="L1480" s="28">
        <v>2</v>
      </c>
      <c r="M1480" s="31">
        <v>166</v>
      </c>
      <c r="N1480" s="32">
        <v>0.2</v>
      </c>
      <c r="O1480" s="32">
        <v>0.1</v>
      </c>
      <c r="P1480" s="47">
        <v>2.65</v>
      </c>
      <c r="Q1480" s="33">
        <v>205.75</v>
      </c>
      <c r="R1480" s="31">
        <v>13</v>
      </c>
      <c r="S1480" s="32">
        <v>0.1</v>
      </c>
      <c r="T1480" s="32">
        <v>0.1</v>
      </c>
      <c r="U1480" s="47">
        <v>1.3</v>
      </c>
      <c r="V1480" s="34">
        <v>9584</v>
      </c>
      <c r="W1480" s="32">
        <v>0.3</v>
      </c>
      <c r="X1480" s="32">
        <v>0.1</v>
      </c>
      <c r="Y1480" s="44">
        <v>2.0299999999999998</v>
      </c>
      <c r="Z1480" s="13"/>
    </row>
    <row r="1481" spans="1:26" ht="29.1" customHeight="1" x14ac:dyDescent="0.35">
      <c r="A1481" s="29" t="s">
        <v>5611</v>
      </c>
      <c r="B1481" s="28" t="s">
        <v>1307</v>
      </c>
      <c r="C1481" s="28" t="s">
        <v>5586</v>
      </c>
      <c r="D1481" s="30" t="s">
        <v>5612</v>
      </c>
      <c r="E1481" s="111" t="str">
        <f t="shared" si="69"/>
        <v>Less than 100 Claims - lower validity</v>
      </c>
      <c r="F1481" s="111" t="str">
        <f t="shared" si="70"/>
        <v>Less than 100 Claims - lower validity</v>
      </c>
      <c r="G1481" s="111" t="str">
        <f t="shared" si="71"/>
        <v>Less than 100 Claims - lower validity</v>
      </c>
      <c r="H1481" s="35" t="s">
        <v>5613</v>
      </c>
      <c r="I1481" s="28">
        <v>98001</v>
      </c>
      <c r="J1481" s="35" t="s">
        <v>5614</v>
      </c>
      <c r="K1481" s="28" t="s">
        <v>46</v>
      </c>
      <c r="L1481" s="28">
        <v>2</v>
      </c>
      <c r="M1481" s="31">
        <v>24</v>
      </c>
      <c r="N1481" s="32">
        <v>0.1</v>
      </c>
      <c r="O1481" s="32">
        <v>0</v>
      </c>
      <c r="P1481" s="47">
        <v>1.94</v>
      </c>
      <c r="Q1481" s="33">
        <v>152.94999999999999</v>
      </c>
      <c r="R1481" s="31" t="s">
        <v>8</v>
      </c>
      <c r="S1481" s="31" t="s">
        <v>8</v>
      </c>
      <c r="T1481" s="31" t="s">
        <v>8</v>
      </c>
      <c r="U1481" s="47"/>
      <c r="V1481" s="34" t="s">
        <v>8</v>
      </c>
      <c r="W1481" s="31" t="s">
        <v>8</v>
      </c>
      <c r="X1481" s="31" t="s">
        <v>8</v>
      </c>
      <c r="Y1481" s="44"/>
      <c r="Z1481" s="13"/>
    </row>
    <row r="1482" spans="1:26" ht="29.1" customHeight="1" x14ac:dyDescent="0.35">
      <c r="A1482" s="29" t="s">
        <v>5615</v>
      </c>
      <c r="B1482" s="28" t="s">
        <v>818</v>
      </c>
      <c r="C1482" s="28" t="s">
        <v>5586</v>
      </c>
      <c r="D1482" s="30" t="s">
        <v>5616</v>
      </c>
      <c r="E1482" s="111" t="str">
        <f t="shared" si="69"/>
        <v>Less than 100 Claims - lower validity</v>
      </c>
      <c r="F1482" s="111" t="str">
        <f t="shared" si="70"/>
        <v>Less than 100 Claims - lower validity</v>
      </c>
      <c r="G1482" s="111" t="str">
        <f t="shared" si="71"/>
        <v>Less than 100 Claims - lower validity</v>
      </c>
      <c r="H1482" s="35" t="s">
        <v>5617</v>
      </c>
      <c r="I1482" s="28">
        <v>98531</v>
      </c>
      <c r="J1482" s="35" t="s">
        <v>3310</v>
      </c>
      <c r="K1482" s="28" t="s">
        <v>46</v>
      </c>
      <c r="L1482" s="28">
        <v>4</v>
      </c>
      <c r="M1482" s="31">
        <v>97</v>
      </c>
      <c r="N1482" s="32">
        <v>0.2</v>
      </c>
      <c r="O1482" s="32">
        <v>0</v>
      </c>
      <c r="P1482" s="47">
        <v>6.94</v>
      </c>
      <c r="Q1482" s="33">
        <v>549.32000000000005</v>
      </c>
      <c r="R1482" s="31" t="s">
        <v>8</v>
      </c>
      <c r="S1482" s="31" t="s">
        <v>8</v>
      </c>
      <c r="T1482" s="31" t="s">
        <v>8</v>
      </c>
      <c r="U1482" s="47"/>
      <c r="V1482" s="34" t="s">
        <v>8</v>
      </c>
      <c r="W1482" s="31" t="s">
        <v>8</v>
      </c>
      <c r="X1482" s="31" t="s">
        <v>8</v>
      </c>
      <c r="Y1482" s="44"/>
      <c r="Z1482" s="13"/>
    </row>
    <row r="1483" spans="1:26" ht="29.1" customHeight="1" x14ac:dyDescent="0.35">
      <c r="A1483" s="29" t="s">
        <v>5618</v>
      </c>
      <c r="B1483" s="28" t="s">
        <v>94</v>
      </c>
      <c r="C1483" s="28" t="s">
        <v>5586</v>
      </c>
      <c r="D1483" s="36" t="s">
        <v>5619</v>
      </c>
      <c r="E1483" s="111" t="str">
        <f t="shared" si="69"/>
        <v>Less than 100 Claims - lower validity</v>
      </c>
      <c r="F1483" s="111" t="str">
        <f t="shared" si="70"/>
        <v>Less than 100 Claims - lower validity</v>
      </c>
      <c r="G1483" s="111" t="str">
        <f t="shared" si="71"/>
        <v>Less than 100 Claims - lower validity</v>
      </c>
      <c r="H1483" s="35" t="s">
        <v>5620</v>
      </c>
      <c r="I1483" s="28">
        <v>98499</v>
      </c>
      <c r="J1483" s="35" t="s">
        <v>51</v>
      </c>
      <c r="K1483" s="28" t="s">
        <v>46</v>
      </c>
      <c r="L1483" s="28">
        <v>2</v>
      </c>
      <c r="M1483" s="31">
        <v>18</v>
      </c>
      <c r="N1483" s="32">
        <v>0</v>
      </c>
      <c r="O1483" s="32">
        <v>0</v>
      </c>
      <c r="P1483" s="47">
        <v>3.51</v>
      </c>
      <c r="Q1483" s="33">
        <v>289.63</v>
      </c>
      <c r="R1483" s="31" t="s">
        <v>8</v>
      </c>
      <c r="S1483" s="31" t="s">
        <v>8</v>
      </c>
      <c r="T1483" s="31" t="s">
        <v>8</v>
      </c>
      <c r="U1483" s="47"/>
      <c r="V1483" s="34" t="s">
        <v>8</v>
      </c>
      <c r="W1483" s="31" t="s">
        <v>8</v>
      </c>
      <c r="X1483" s="31" t="s">
        <v>8</v>
      </c>
      <c r="Y1483" s="44"/>
      <c r="Z1483" s="13"/>
    </row>
    <row r="1484" spans="1:26" ht="29.1" customHeight="1" x14ac:dyDescent="0.35">
      <c r="A1484" s="29" t="s">
        <v>5621</v>
      </c>
      <c r="B1484" s="28" t="s">
        <v>5624</v>
      </c>
      <c r="C1484" s="28" t="s">
        <v>5586</v>
      </c>
      <c r="D1484" s="30" t="s">
        <v>5622</v>
      </c>
      <c r="E1484" s="111" t="str">
        <f t="shared" si="69"/>
        <v>Less than 100 Claims - lower validity</v>
      </c>
      <c r="F1484" s="111" t="str">
        <f t="shared" si="70"/>
        <v>Less than 100 Claims - lower validity</v>
      </c>
      <c r="G1484" s="111" t="str">
        <f t="shared" si="71"/>
        <v>Less than 100 Claims - lower validity</v>
      </c>
      <c r="H1484" s="28" t="s">
        <v>5623</v>
      </c>
      <c r="I1484" s="28">
        <v>98506</v>
      </c>
      <c r="J1484" s="35" t="s">
        <v>3310</v>
      </c>
      <c r="K1484" s="28" t="s">
        <v>46</v>
      </c>
      <c r="L1484" s="28">
        <v>4</v>
      </c>
      <c r="M1484" s="31">
        <v>73</v>
      </c>
      <c r="N1484" s="32">
        <v>0.1</v>
      </c>
      <c r="O1484" s="32">
        <v>0.1</v>
      </c>
      <c r="P1484" s="47">
        <v>2.2799999999999998</v>
      </c>
      <c r="Q1484" s="33">
        <v>187.36</v>
      </c>
      <c r="R1484" s="31" t="s">
        <v>8</v>
      </c>
      <c r="S1484" s="31" t="s">
        <v>8</v>
      </c>
      <c r="T1484" s="31" t="s">
        <v>8</v>
      </c>
      <c r="U1484" s="47"/>
      <c r="V1484" s="34" t="s">
        <v>8</v>
      </c>
      <c r="W1484" s="31" t="s">
        <v>8</v>
      </c>
      <c r="X1484" s="31" t="s">
        <v>8</v>
      </c>
      <c r="Y1484" s="44"/>
      <c r="Z1484" s="13"/>
    </row>
    <row r="1485" spans="1:26" ht="29.1" customHeight="1" x14ac:dyDescent="0.35">
      <c r="A1485" s="29" t="s">
        <v>5625</v>
      </c>
      <c r="B1485" s="28" t="s">
        <v>5585</v>
      </c>
      <c r="C1485" s="28" t="s">
        <v>5586</v>
      </c>
      <c r="D1485" s="30" t="s">
        <v>5626</v>
      </c>
      <c r="E1485" s="111" t="str">
        <f t="shared" si="69"/>
        <v>Less than 100 Claims - lower validity</v>
      </c>
      <c r="F1485" s="111" t="str">
        <f t="shared" si="70"/>
        <v>Less than 100 Claims - lower validity</v>
      </c>
      <c r="G1485" s="111" t="str">
        <f t="shared" si="71"/>
        <v>Less than 100 Claims - lower validity</v>
      </c>
      <c r="H1485" s="28" t="s">
        <v>5627</v>
      </c>
      <c r="I1485" s="28">
        <v>98122</v>
      </c>
      <c r="J1485" s="35" t="s">
        <v>3310</v>
      </c>
      <c r="K1485" s="28" t="s">
        <v>46</v>
      </c>
      <c r="L1485" s="28">
        <v>4</v>
      </c>
      <c r="M1485" s="31">
        <v>62</v>
      </c>
      <c r="N1485" s="32">
        <v>0.1</v>
      </c>
      <c r="O1485" s="32">
        <v>0.1</v>
      </c>
      <c r="P1485" s="47">
        <v>2.06</v>
      </c>
      <c r="Q1485" s="33">
        <v>233.1</v>
      </c>
      <c r="R1485" s="31" t="s">
        <v>8</v>
      </c>
      <c r="S1485" s="31" t="s">
        <v>8</v>
      </c>
      <c r="T1485" s="31" t="s">
        <v>8</v>
      </c>
      <c r="U1485" s="47"/>
      <c r="V1485" s="34" t="s">
        <v>8</v>
      </c>
      <c r="W1485" s="31" t="s">
        <v>8</v>
      </c>
      <c r="X1485" s="31" t="s">
        <v>8</v>
      </c>
      <c r="Y1485" s="44"/>
      <c r="Z1485" s="13"/>
    </row>
    <row r="1486" spans="1:26" ht="29.1" customHeight="1" x14ac:dyDescent="0.35">
      <c r="A1486" s="29" t="s">
        <v>5628</v>
      </c>
      <c r="B1486" s="28" t="s">
        <v>5631</v>
      </c>
      <c r="C1486" s="28" t="s">
        <v>5586</v>
      </c>
      <c r="D1486" s="30" t="s">
        <v>5629</v>
      </c>
      <c r="E1486" s="111" t="str">
        <f t="shared" si="69"/>
        <v>Less than 100 Claims - lower validity</v>
      </c>
      <c r="F1486" s="111" t="str">
        <f t="shared" si="70"/>
        <v>Less than 100 Claims - lower validity</v>
      </c>
      <c r="G1486" s="111" t="str">
        <f t="shared" si="71"/>
        <v>Less than 100 Claims - lower validity</v>
      </c>
      <c r="H1486" s="35" t="s">
        <v>5630</v>
      </c>
      <c r="I1486" s="28">
        <v>98026</v>
      </c>
      <c r="J1486" s="35" t="s">
        <v>5632</v>
      </c>
      <c r="K1486" s="28" t="s">
        <v>46</v>
      </c>
      <c r="L1486" s="28">
        <v>2</v>
      </c>
      <c r="M1486" s="31">
        <v>45</v>
      </c>
      <c r="N1486" s="32">
        <v>0</v>
      </c>
      <c r="O1486" s="32">
        <v>0</v>
      </c>
      <c r="P1486" s="47">
        <v>2.84</v>
      </c>
      <c r="Q1486" s="33">
        <v>229.57</v>
      </c>
      <c r="R1486" s="31" t="s">
        <v>8</v>
      </c>
      <c r="S1486" s="31" t="s">
        <v>8</v>
      </c>
      <c r="T1486" s="31" t="s">
        <v>8</v>
      </c>
      <c r="U1486" s="47"/>
      <c r="V1486" s="34" t="s">
        <v>8</v>
      </c>
      <c r="W1486" s="31" t="s">
        <v>8</v>
      </c>
      <c r="X1486" s="31" t="s">
        <v>8</v>
      </c>
      <c r="Y1486" s="44"/>
      <c r="Z1486" s="13"/>
    </row>
    <row r="1487" spans="1:26" ht="29.1" customHeight="1" x14ac:dyDescent="0.35">
      <c r="A1487" s="29" t="s">
        <v>5633</v>
      </c>
      <c r="B1487" s="28" t="s">
        <v>5585</v>
      </c>
      <c r="C1487" s="28" t="s">
        <v>5586</v>
      </c>
      <c r="D1487" s="30" t="s">
        <v>133</v>
      </c>
      <c r="E1487" s="111" t="str">
        <f t="shared" si="69"/>
        <v>Less than 100 Claims - lower validity</v>
      </c>
      <c r="F1487" s="111" t="str">
        <f t="shared" si="70"/>
        <v>Less than 100 Claims - lower validity</v>
      </c>
      <c r="G1487" s="111" t="str">
        <f t="shared" si="71"/>
        <v>More than 100 Claims  - higher validity</v>
      </c>
      <c r="H1487" s="28" t="s">
        <v>5634</v>
      </c>
      <c r="I1487" s="28">
        <v>98122</v>
      </c>
      <c r="J1487" s="35" t="s">
        <v>5632</v>
      </c>
      <c r="K1487" s="28" t="s">
        <v>46</v>
      </c>
      <c r="L1487" s="28">
        <v>5</v>
      </c>
      <c r="M1487" s="31">
        <v>182</v>
      </c>
      <c r="N1487" s="32">
        <v>0.3</v>
      </c>
      <c r="O1487" s="32">
        <v>0.1</v>
      </c>
      <c r="P1487" s="47">
        <v>2.5</v>
      </c>
      <c r="Q1487" s="33">
        <v>214.91</v>
      </c>
      <c r="R1487" s="31">
        <v>32</v>
      </c>
      <c r="S1487" s="32">
        <v>1.3</v>
      </c>
      <c r="T1487" s="32">
        <v>0.4</v>
      </c>
      <c r="U1487" s="47">
        <v>3.34</v>
      </c>
      <c r="V1487" s="34">
        <v>25717</v>
      </c>
      <c r="W1487" s="32">
        <v>1.6</v>
      </c>
      <c r="X1487" s="32">
        <v>0.5</v>
      </c>
      <c r="Y1487" s="44">
        <v>3.14</v>
      </c>
      <c r="Z1487" s="13"/>
    </row>
    <row r="1488" spans="1:26" ht="29.1" customHeight="1" x14ac:dyDescent="0.35">
      <c r="A1488" s="29" t="s">
        <v>5635</v>
      </c>
      <c r="B1488" s="28" t="s">
        <v>5637</v>
      </c>
      <c r="C1488" s="28" t="s">
        <v>5586</v>
      </c>
      <c r="D1488" s="30" t="s">
        <v>990</v>
      </c>
      <c r="E1488" s="111" t="str">
        <f t="shared" si="69"/>
        <v>Less than 100 Claims - lower validity</v>
      </c>
      <c r="F1488" s="111" t="str">
        <f t="shared" si="70"/>
        <v>Less than 100 Claims - lower validity</v>
      </c>
      <c r="G1488" s="111" t="str">
        <f t="shared" si="71"/>
        <v>More than 100 Claims  - higher validity</v>
      </c>
      <c r="H1488" s="35" t="s">
        <v>5636</v>
      </c>
      <c r="I1488" s="28">
        <v>98225</v>
      </c>
      <c r="J1488" s="28" t="s">
        <v>5638</v>
      </c>
      <c r="K1488" s="28" t="s">
        <v>46</v>
      </c>
      <c r="L1488" s="28">
        <v>4</v>
      </c>
      <c r="M1488" s="31">
        <v>416</v>
      </c>
      <c r="N1488" s="32">
        <v>1.1000000000000001</v>
      </c>
      <c r="O1488" s="32">
        <v>0.2</v>
      </c>
      <c r="P1488" s="47">
        <v>4.54</v>
      </c>
      <c r="Q1488" s="33">
        <v>407.97</v>
      </c>
      <c r="R1488" s="31">
        <v>53</v>
      </c>
      <c r="S1488" s="32">
        <v>1.3</v>
      </c>
      <c r="T1488" s="32">
        <v>0.6</v>
      </c>
      <c r="U1488" s="47">
        <v>2.25</v>
      </c>
      <c r="V1488" s="34">
        <v>18683</v>
      </c>
      <c r="W1488" s="32">
        <v>2.4</v>
      </c>
      <c r="X1488" s="32">
        <v>0.8</v>
      </c>
      <c r="Y1488" s="44">
        <v>2.9</v>
      </c>
      <c r="Z1488" s="13"/>
    </row>
    <row r="1489" spans="1:26" ht="29.1" customHeight="1" x14ac:dyDescent="0.35">
      <c r="A1489" s="29" t="s">
        <v>5639</v>
      </c>
      <c r="B1489" s="28" t="s">
        <v>5642</v>
      </c>
      <c r="C1489" s="28" t="s">
        <v>5586</v>
      </c>
      <c r="D1489" s="30" t="s">
        <v>5640</v>
      </c>
      <c r="E1489" s="111" t="str">
        <f t="shared" si="69"/>
        <v>Less than 100 Claims - lower validity</v>
      </c>
      <c r="F1489" s="111" t="str">
        <f t="shared" si="70"/>
        <v>Less than 100 Claims - lower validity</v>
      </c>
      <c r="G1489" s="111" t="str">
        <f t="shared" si="71"/>
        <v>Less than 100 Claims - lower validity</v>
      </c>
      <c r="H1489" s="28" t="s">
        <v>5641</v>
      </c>
      <c r="I1489" s="28">
        <v>98520</v>
      </c>
      <c r="J1489" s="28" t="s">
        <v>79</v>
      </c>
      <c r="K1489" s="28" t="s">
        <v>46</v>
      </c>
      <c r="L1489" s="28">
        <v>1</v>
      </c>
      <c r="M1489" s="31">
        <v>41</v>
      </c>
      <c r="N1489" s="32">
        <v>0</v>
      </c>
      <c r="O1489" s="32">
        <v>0</v>
      </c>
      <c r="P1489" s="47">
        <v>2.37</v>
      </c>
      <c r="Q1489" s="33">
        <v>205.58</v>
      </c>
      <c r="R1489" s="31" t="s">
        <v>8</v>
      </c>
      <c r="S1489" s="31" t="s">
        <v>8</v>
      </c>
      <c r="T1489" s="31" t="s">
        <v>8</v>
      </c>
      <c r="U1489" s="47"/>
      <c r="V1489" s="34" t="s">
        <v>8</v>
      </c>
      <c r="W1489" s="31" t="s">
        <v>8</v>
      </c>
      <c r="X1489" s="31" t="s">
        <v>8</v>
      </c>
      <c r="Y1489" s="44"/>
      <c r="Z1489" s="13"/>
    </row>
    <row r="1490" spans="1:26" ht="29.1" customHeight="1" x14ac:dyDescent="0.35">
      <c r="A1490" s="29" t="s">
        <v>5643</v>
      </c>
      <c r="B1490" s="28" t="s">
        <v>5646</v>
      </c>
      <c r="C1490" s="28" t="s">
        <v>5586</v>
      </c>
      <c r="D1490" s="30" t="s">
        <v>5644</v>
      </c>
      <c r="E1490" s="111" t="str">
        <f t="shared" si="69"/>
        <v>Less than 100 Claims - lower validity</v>
      </c>
      <c r="F1490" s="111" t="str">
        <f t="shared" si="70"/>
        <v>Less than 100 Claims - lower validity</v>
      </c>
      <c r="G1490" s="111" t="str">
        <f t="shared" si="71"/>
        <v>Less than 100 Claims - lower validity</v>
      </c>
      <c r="H1490" s="28" t="s">
        <v>5645</v>
      </c>
      <c r="I1490" s="28">
        <v>98902</v>
      </c>
      <c r="J1490" s="35" t="s">
        <v>5595</v>
      </c>
      <c r="K1490" s="28" t="s">
        <v>46</v>
      </c>
      <c r="L1490" s="28">
        <v>3</v>
      </c>
      <c r="M1490" s="31">
        <v>69</v>
      </c>
      <c r="N1490" s="32">
        <v>0.1</v>
      </c>
      <c r="O1490" s="32">
        <v>0</v>
      </c>
      <c r="P1490" s="47">
        <v>2.0299999999999998</v>
      </c>
      <c r="Q1490" s="33">
        <v>158.68</v>
      </c>
      <c r="R1490" s="31" t="s">
        <v>8</v>
      </c>
      <c r="S1490" s="31" t="s">
        <v>8</v>
      </c>
      <c r="T1490" s="31" t="s">
        <v>8</v>
      </c>
      <c r="U1490" s="47"/>
      <c r="V1490" s="34" t="s">
        <v>8</v>
      </c>
      <c r="W1490" s="31" t="s">
        <v>8</v>
      </c>
      <c r="X1490" s="31" t="s">
        <v>8</v>
      </c>
      <c r="Y1490" s="44"/>
      <c r="Z1490" s="13"/>
    </row>
    <row r="1491" spans="1:26" ht="29.1" customHeight="1" x14ac:dyDescent="0.35">
      <c r="A1491" s="29" t="s">
        <v>5647</v>
      </c>
      <c r="B1491" s="28" t="s">
        <v>5650</v>
      </c>
      <c r="C1491" s="28" t="s">
        <v>5586</v>
      </c>
      <c r="D1491" s="30" t="s">
        <v>5648</v>
      </c>
      <c r="E1491" s="111" t="str">
        <f t="shared" si="69"/>
        <v>Less than 100 Claims - lower validity</v>
      </c>
      <c r="F1491" s="111" t="str">
        <f t="shared" si="70"/>
        <v>Less than 100 Claims - lower validity</v>
      </c>
      <c r="G1491" s="111" t="str">
        <f t="shared" si="71"/>
        <v>More than 100 Claims  - higher validity</v>
      </c>
      <c r="H1491" s="28" t="s">
        <v>5649</v>
      </c>
      <c r="I1491" s="28">
        <v>98310</v>
      </c>
      <c r="J1491" s="35" t="s">
        <v>51</v>
      </c>
      <c r="K1491" s="28" t="s">
        <v>46</v>
      </c>
      <c r="L1491" s="28">
        <v>2</v>
      </c>
      <c r="M1491" s="31">
        <v>104</v>
      </c>
      <c r="N1491" s="32">
        <v>0.2</v>
      </c>
      <c r="O1491" s="32">
        <v>0</v>
      </c>
      <c r="P1491" s="47">
        <v>4.26</v>
      </c>
      <c r="Q1491" s="33">
        <v>349.28</v>
      </c>
      <c r="R1491" s="31" t="s">
        <v>8</v>
      </c>
      <c r="S1491" s="31" t="s">
        <v>8</v>
      </c>
      <c r="T1491" s="31" t="s">
        <v>8</v>
      </c>
      <c r="U1491" s="47"/>
      <c r="V1491" s="34" t="s">
        <v>8</v>
      </c>
      <c r="W1491" s="31" t="s">
        <v>8</v>
      </c>
      <c r="X1491" s="31" t="s">
        <v>8</v>
      </c>
      <c r="Y1491" s="44"/>
      <c r="Z1491" s="13"/>
    </row>
    <row r="1492" spans="1:26" ht="29.1" customHeight="1" x14ac:dyDescent="0.35">
      <c r="A1492" s="29" t="s">
        <v>5651</v>
      </c>
      <c r="B1492" s="28" t="s">
        <v>4930</v>
      </c>
      <c r="C1492" s="28" t="s">
        <v>5586</v>
      </c>
      <c r="D1492" s="30" t="s">
        <v>5652</v>
      </c>
      <c r="E1492" s="111" t="str">
        <f t="shared" si="69"/>
        <v>Less than 100 Claims - lower validity</v>
      </c>
      <c r="F1492" s="111" t="str">
        <f t="shared" si="70"/>
        <v>Less than 100 Claims - lower validity</v>
      </c>
      <c r="G1492" s="111" t="str">
        <f t="shared" si="71"/>
        <v>Less than 100 Claims - lower validity</v>
      </c>
      <c r="H1492" s="35" t="s">
        <v>5653</v>
      </c>
      <c r="I1492" s="28">
        <v>98632</v>
      </c>
      <c r="J1492" s="28" t="s">
        <v>5638</v>
      </c>
      <c r="K1492" s="28" t="s">
        <v>46</v>
      </c>
      <c r="L1492" s="28">
        <v>3</v>
      </c>
      <c r="M1492" s="31">
        <v>18</v>
      </c>
      <c r="N1492" s="32">
        <v>0</v>
      </c>
      <c r="O1492" s="32">
        <v>0</v>
      </c>
      <c r="P1492" s="47">
        <v>7.21</v>
      </c>
      <c r="Q1492" s="33">
        <v>589.91999999999996</v>
      </c>
      <c r="R1492" s="31" t="s">
        <v>8</v>
      </c>
      <c r="S1492" s="31" t="s">
        <v>8</v>
      </c>
      <c r="T1492" s="31" t="s">
        <v>8</v>
      </c>
      <c r="U1492" s="47"/>
      <c r="V1492" s="34" t="s">
        <v>8</v>
      </c>
      <c r="W1492" s="31" t="s">
        <v>8</v>
      </c>
      <c r="X1492" s="31" t="s">
        <v>8</v>
      </c>
      <c r="Y1492" s="44"/>
      <c r="Z1492" s="13"/>
    </row>
    <row r="1493" spans="1:26" ht="43.15" customHeight="1" x14ac:dyDescent="0.35">
      <c r="A1493" s="29" t="s">
        <v>5654</v>
      </c>
      <c r="B1493" s="28" t="s">
        <v>5657</v>
      </c>
      <c r="C1493" s="28" t="s">
        <v>5586</v>
      </c>
      <c r="D1493" s="30" t="s">
        <v>5655</v>
      </c>
      <c r="E1493" s="111" t="str">
        <f t="shared" si="69"/>
        <v>Less than 100 Claims - lower validity</v>
      </c>
      <c r="F1493" s="111" t="str">
        <f t="shared" si="70"/>
        <v>Less than 100 Claims - lower validity</v>
      </c>
      <c r="G1493" s="111" t="str">
        <f t="shared" si="71"/>
        <v>Less than 100 Claims - lower validity</v>
      </c>
      <c r="H1493" s="28" t="s">
        <v>5656</v>
      </c>
      <c r="I1493" s="28">
        <v>99210</v>
      </c>
      <c r="J1493" s="35" t="s">
        <v>472</v>
      </c>
      <c r="K1493" s="28" t="s">
        <v>46</v>
      </c>
      <c r="L1493" s="28">
        <v>4</v>
      </c>
      <c r="M1493" s="31">
        <v>37</v>
      </c>
      <c r="N1493" s="32">
        <v>0.1</v>
      </c>
      <c r="O1493" s="32">
        <v>0</v>
      </c>
      <c r="P1493" s="47">
        <v>3.04</v>
      </c>
      <c r="Q1493" s="33">
        <v>244.69</v>
      </c>
      <c r="R1493" s="31" t="s">
        <v>8</v>
      </c>
      <c r="S1493" s="31" t="s">
        <v>8</v>
      </c>
      <c r="T1493" s="31" t="s">
        <v>8</v>
      </c>
      <c r="U1493" s="47"/>
      <c r="V1493" s="34" t="s">
        <v>8</v>
      </c>
      <c r="W1493" s="31" t="s">
        <v>8</v>
      </c>
      <c r="X1493" s="31" t="s">
        <v>8</v>
      </c>
      <c r="Y1493" s="44"/>
      <c r="Z1493" s="13"/>
    </row>
    <row r="1494" spans="1:26" ht="29.1" customHeight="1" x14ac:dyDescent="0.35">
      <c r="A1494" s="29" t="s">
        <v>5658</v>
      </c>
      <c r="B1494" s="28" t="s">
        <v>4187</v>
      </c>
      <c r="C1494" s="28" t="s">
        <v>5586</v>
      </c>
      <c r="D1494" s="30" t="s">
        <v>5659</v>
      </c>
      <c r="E1494" s="111" t="str">
        <f t="shared" si="69"/>
        <v>Less than 100 Claims - lower validity</v>
      </c>
      <c r="F1494" s="111" t="str">
        <f t="shared" si="70"/>
        <v>Less than 100 Claims - lower validity</v>
      </c>
      <c r="G1494" s="111" t="str">
        <f t="shared" si="71"/>
        <v>Less than 100 Claims - lower validity</v>
      </c>
      <c r="H1494" s="28" t="s">
        <v>5660</v>
      </c>
      <c r="I1494" s="28">
        <v>98004</v>
      </c>
      <c r="J1494" s="28" t="s">
        <v>79</v>
      </c>
      <c r="K1494" s="28" t="s">
        <v>46</v>
      </c>
      <c r="L1494" s="28">
        <v>4</v>
      </c>
      <c r="M1494" s="31">
        <v>83</v>
      </c>
      <c r="N1494" s="32">
        <v>0.1</v>
      </c>
      <c r="O1494" s="32">
        <v>0.1</v>
      </c>
      <c r="P1494" s="47">
        <v>2.4900000000000002</v>
      </c>
      <c r="Q1494" s="33">
        <v>201.64</v>
      </c>
      <c r="R1494" s="31" t="s">
        <v>8</v>
      </c>
      <c r="S1494" s="31" t="s">
        <v>8</v>
      </c>
      <c r="T1494" s="31" t="s">
        <v>8</v>
      </c>
      <c r="U1494" s="47"/>
      <c r="V1494" s="34" t="s">
        <v>8</v>
      </c>
      <c r="W1494" s="31" t="s">
        <v>8</v>
      </c>
      <c r="X1494" s="31" t="s">
        <v>8</v>
      </c>
      <c r="Y1494" s="44"/>
      <c r="Z1494" s="13"/>
    </row>
    <row r="1495" spans="1:26" ht="29.1" customHeight="1" x14ac:dyDescent="0.35">
      <c r="A1495" s="29" t="s">
        <v>5661</v>
      </c>
      <c r="B1495" s="28" t="s">
        <v>5664</v>
      </c>
      <c r="C1495" s="28" t="s">
        <v>5586</v>
      </c>
      <c r="D1495" s="30" t="s">
        <v>5662</v>
      </c>
      <c r="E1495" s="111" t="str">
        <f t="shared" si="69"/>
        <v>Less than 100 Claims - lower validity</v>
      </c>
      <c r="F1495" s="111" t="str">
        <f t="shared" si="70"/>
        <v>Less than 100 Claims - lower validity</v>
      </c>
      <c r="G1495" s="111" t="str">
        <f t="shared" si="71"/>
        <v>Less than 100 Claims - lower validity</v>
      </c>
      <c r="H1495" s="35" t="s">
        <v>5663</v>
      </c>
      <c r="I1495" s="28">
        <v>99336</v>
      </c>
      <c r="J1495" s="28" t="s">
        <v>79</v>
      </c>
      <c r="K1495" s="28" t="s">
        <v>46</v>
      </c>
      <c r="L1495" s="28">
        <v>3</v>
      </c>
      <c r="M1495" s="31">
        <v>42</v>
      </c>
      <c r="N1495" s="32">
        <v>0</v>
      </c>
      <c r="O1495" s="32">
        <v>0</v>
      </c>
      <c r="P1495" s="47">
        <v>2.5499999999999998</v>
      </c>
      <c r="Q1495" s="33">
        <v>189.3</v>
      </c>
      <c r="R1495" s="31" t="s">
        <v>8</v>
      </c>
      <c r="S1495" s="31" t="s">
        <v>8</v>
      </c>
      <c r="T1495" s="31" t="s">
        <v>8</v>
      </c>
      <c r="U1495" s="47"/>
      <c r="V1495" s="34" t="s">
        <v>8</v>
      </c>
      <c r="W1495" s="31" t="s">
        <v>8</v>
      </c>
      <c r="X1495" s="31" t="s">
        <v>8</v>
      </c>
      <c r="Y1495" s="44"/>
      <c r="Z1495" s="13"/>
    </row>
    <row r="1496" spans="1:26" ht="29.1" customHeight="1" x14ac:dyDescent="0.35">
      <c r="A1496" s="29" t="s">
        <v>5665</v>
      </c>
      <c r="B1496" s="28" t="s">
        <v>5657</v>
      </c>
      <c r="C1496" s="28" t="s">
        <v>5586</v>
      </c>
      <c r="D1496" s="30" t="s">
        <v>5666</v>
      </c>
      <c r="E1496" s="111" t="str">
        <f t="shared" si="69"/>
        <v>Less than 100 Claims - lower validity</v>
      </c>
      <c r="F1496" s="111" t="str">
        <f t="shared" si="70"/>
        <v>Less than 100 Claims - lower validity</v>
      </c>
      <c r="G1496" s="111" t="str">
        <f t="shared" si="71"/>
        <v>Less than 100 Claims - lower validity</v>
      </c>
      <c r="H1496" s="35" t="s">
        <v>5667</v>
      </c>
      <c r="I1496" s="28">
        <v>99204</v>
      </c>
      <c r="J1496" s="35" t="s">
        <v>3310</v>
      </c>
      <c r="K1496" s="28" t="s">
        <v>46</v>
      </c>
      <c r="L1496" s="28">
        <v>4</v>
      </c>
      <c r="M1496" s="31">
        <v>48</v>
      </c>
      <c r="N1496" s="32">
        <v>0.1</v>
      </c>
      <c r="O1496" s="32">
        <v>0.1</v>
      </c>
      <c r="P1496" s="47">
        <v>1.33</v>
      </c>
      <c r="Q1496" s="33">
        <v>117.44</v>
      </c>
      <c r="R1496" s="31">
        <v>13</v>
      </c>
      <c r="S1496" s="32">
        <v>0.4</v>
      </c>
      <c r="T1496" s="32">
        <v>0.1</v>
      </c>
      <c r="U1496" s="47">
        <v>2.76</v>
      </c>
      <c r="V1496" s="34">
        <v>27316</v>
      </c>
      <c r="W1496" s="32">
        <v>0.5</v>
      </c>
      <c r="X1496" s="32">
        <v>0.2</v>
      </c>
      <c r="Y1496" s="44">
        <v>2.2000000000000002</v>
      </c>
      <c r="Z1496" s="13"/>
    </row>
    <row r="1497" spans="1:26" ht="29.1" customHeight="1" x14ac:dyDescent="0.35">
      <c r="A1497" s="29" t="s">
        <v>5668</v>
      </c>
      <c r="B1497" s="28" t="s">
        <v>5671</v>
      </c>
      <c r="C1497" s="28" t="s">
        <v>5586</v>
      </c>
      <c r="D1497" s="30" t="s">
        <v>5669</v>
      </c>
      <c r="E1497" s="111" t="str">
        <f t="shared" si="69"/>
        <v>Less than 100 Claims - lower validity</v>
      </c>
      <c r="F1497" s="111" t="str">
        <f t="shared" si="70"/>
        <v>Less than 100 Claims - lower validity</v>
      </c>
      <c r="G1497" s="111" t="str">
        <f t="shared" si="71"/>
        <v>More than 100 Claims  - higher validity</v>
      </c>
      <c r="H1497" s="28" t="s">
        <v>5670</v>
      </c>
      <c r="I1497" s="28">
        <v>99352</v>
      </c>
      <c r="J1497" s="35" t="s">
        <v>3310</v>
      </c>
      <c r="K1497" s="28" t="s">
        <v>46</v>
      </c>
      <c r="L1497" s="28">
        <v>5</v>
      </c>
      <c r="M1497" s="31">
        <v>159</v>
      </c>
      <c r="N1497" s="32">
        <v>0.1</v>
      </c>
      <c r="O1497" s="32">
        <v>0.1</v>
      </c>
      <c r="P1497" s="47">
        <v>2.79</v>
      </c>
      <c r="Q1497" s="33">
        <v>217.06</v>
      </c>
      <c r="R1497" s="31" t="s">
        <v>8</v>
      </c>
      <c r="S1497" s="31" t="s">
        <v>8</v>
      </c>
      <c r="T1497" s="31" t="s">
        <v>8</v>
      </c>
      <c r="U1497" s="47"/>
      <c r="V1497" s="34" t="s">
        <v>8</v>
      </c>
      <c r="W1497" s="31" t="s">
        <v>8</v>
      </c>
      <c r="X1497" s="31" t="s">
        <v>8</v>
      </c>
      <c r="Y1497" s="44"/>
      <c r="Z1497" s="13"/>
    </row>
    <row r="1498" spans="1:26" ht="29.1" customHeight="1" x14ac:dyDescent="0.35">
      <c r="A1498" s="29" t="s">
        <v>5672</v>
      </c>
      <c r="B1498" s="28" t="s">
        <v>4968</v>
      </c>
      <c r="C1498" s="28" t="s">
        <v>5586</v>
      </c>
      <c r="D1498" s="30" t="s">
        <v>5673</v>
      </c>
      <c r="E1498" s="111" t="str">
        <f t="shared" si="69"/>
        <v>Less than 100 Claims - lower validity</v>
      </c>
      <c r="F1498" s="111" t="str">
        <f t="shared" si="70"/>
        <v>Less than 100 Claims - lower validity</v>
      </c>
      <c r="G1498" s="111" t="str">
        <f t="shared" si="71"/>
        <v>Less than 100 Claims - lower validity</v>
      </c>
      <c r="H1498" s="35" t="s">
        <v>5674</v>
      </c>
      <c r="I1498" s="28">
        <v>98223</v>
      </c>
      <c r="J1498" s="28" t="s">
        <v>5591</v>
      </c>
      <c r="K1498" s="28" t="s">
        <v>46</v>
      </c>
      <c r="L1498" s="28">
        <v>3</v>
      </c>
      <c r="M1498" s="31">
        <v>25</v>
      </c>
      <c r="N1498" s="32">
        <v>0</v>
      </c>
      <c r="O1498" s="32">
        <v>0</v>
      </c>
      <c r="P1498" s="47">
        <v>2.2200000000000002</v>
      </c>
      <c r="Q1498" s="33">
        <v>180.15</v>
      </c>
      <c r="R1498" s="31" t="s">
        <v>8</v>
      </c>
      <c r="S1498" s="31" t="s">
        <v>8</v>
      </c>
      <c r="T1498" s="31" t="s">
        <v>8</v>
      </c>
      <c r="U1498" s="47"/>
      <c r="V1498" s="34" t="s">
        <v>8</v>
      </c>
      <c r="W1498" s="31" t="s">
        <v>8</v>
      </c>
      <c r="X1498" s="31" t="s">
        <v>8</v>
      </c>
      <c r="Y1498" s="44"/>
      <c r="Z1498" s="13"/>
    </row>
    <row r="1499" spans="1:26" ht="29.1" customHeight="1" x14ac:dyDescent="0.35">
      <c r="A1499" s="29" t="s">
        <v>5675</v>
      </c>
      <c r="B1499" s="28" t="s">
        <v>5585</v>
      </c>
      <c r="C1499" s="28" t="s">
        <v>5586</v>
      </c>
      <c r="D1499" s="30" t="s">
        <v>5676</v>
      </c>
      <c r="E1499" s="111" t="str">
        <f t="shared" si="69"/>
        <v>Less than 100 Claims - lower validity</v>
      </c>
      <c r="F1499" s="111" t="str">
        <f t="shared" si="70"/>
        <v>Less than 100 Claims - lower validity</v>
      </c>
      <c r="G1499" s="111" t="str">
        <f t="shared" si="71"/>
        <v>More than 100 Claims  - higher validity</v>
      </c>
      <c r="H1499" s="28" t="s">
        <v>5677</v>
      </c>
      <c r="I1499" s="28">
        <v>98104</v>
      </c>
      <c r="J1499" s="28" t="s">
        <v>5587</v>
      </c>
      <c r="K1499" s="28" t="s">
        <v>46</v>
      </c>
      <c r="L1499" s="28">
        <v>3</v>
      </c>
      <c r="M1499" s="31">
        <v>157</v>
      </c>
      <c r="N1499" s="32">
        <v>0.3</v>
      </c>
      <c r="O1499" s="32">
        <v>0.1</v>
      </c>
      <c r="P1499" s="47">
        <v>4.1500000000000004</v>
      </c>
      <c r="Q1499" s="33">
        <v>338.1</v>
      </c>
      <c r="R1499" s="31">
        <v>21</v>
      </c>
      <c r="S1499" s="32">
        <v>1.7</v>
      </c>
      <c r="T1499" s="32">
        <v>0.5</v>
      </c>
      <c r="U1499" s="47">
        <v>3.61</v>
      </c>
      <c r="V1499" s="34">
        <v>40458</v>
      </c>
      <c r="W1499" s="32">
        <v>2</v>
      </c>
      <c r="X1499" s="32">
        <v>0.5</v>
      </c>
      <c r="Y1499" s="44">
        <v>3.68</v>
      </c>
      <c r="Z1499" s="13"/>
    </row>
    <row r="1500" spans="1:26" ht="29.1" customHeight="1" x14ac:dyDescent="0.35">
      <c r="A1500" s="29" t="s">
        <v>5678</v>
      </c>
      <c r="B1500" s="28" t="s">
        <v>5681</v>
      </c>
      <c r="C1500" s="28" t="s">
        <v>5586</v>
      </c>
      <c r="D1500" s="30" t="s">
        <v>5679</v>
      </c>
      <c r="E1500" s="111" t="str">
        <f t="shared" si="69"/>
        <v>Less than 100 Claims - lower validity</v>
      </c>
      <c r="F1500" s="111" t="str">
        <f t="shared" si="70"/>
        <v>Less than 100 Claims - lower validity</v>
      </c>
      <c r="G1500" s="111" t="str">
        <f t="shared" si="71"/>
        <v>Less than 100 Claims - lower validity</v>
      </c>
      <c r="H1500" s="28" t="s">
        <v>5680</v>
      </c>
      <c r="I1500" s="28">
        <v>98362</v>
      </c>
      <c r="J1500" s="28" t="s">
        <v>79</v>
      </c>
      <c r="K1500" s="28" t="s">
        <v>46</v>
      </c>
      <c r="L1500" s="28">
        <v>3</v>
      </c>
      <c r="M1500" s="31">
        <v>56</v>
      </c>
      <c r="N1500" s="32">
        <v>0.1</v>
      </c>
      <c r="O1500" s="32">
        <v>0</v>
      </c>
      <c r="P1500" s="47">
        <v>2.76</v>
      </c>
      <c r="Q1500" s="33">
        <v>217.78</v>
      </c>
      <c r="R1500" s="31" t="s">
        <v>8</v>
      </c>
      <c r="S1500" s="31" t="s">
        <v>8</v>
      </c>
      <c r="T1500" s="31" t="s">
        <v>8</v>
      </c>
      <c r="U1500" s="47"/>
      <c r="V1500" s="34" t="s">
        <v>8</v>
      </c>
      <c r="W1500" s="31" t="s">
        <v>8</v>
      </c>
      <c r="X1500" s="31" t="s">
        <v>8</v>
      </c>
      <c r="Y1500" s="44"/>
      <c r="Z1500" s="13"/>
    </row>
    <row r="1501" spans="1:26" ht="29.1" customHeight="1" x14ac:dyDescent="0.35">
      <c r="A1501" s="29" t="s">
        <v>5682</v>
      </c>
      <c r="B1501" s="28" t="s">
        <v>5657</v>
      </c>
      <c r="C1501" s="28" t="s">
        <v>5586</v>
      </c>
      <c r="D1501" s="30" t="s">
        <v>5683</v>
      </c>
      <c r="E1501" s="111" t="str">
        <f t="shared" si="69"/>
        <v>Less than 100 Claims - lower validity</v>
      </c>
      <c r="F1501" s="111" t="str">
        <f t="shared" si="70"/>
        <v>Less than 100 Claims - lower validity</v>
      </c>
      <c r="G1501" s="111" t="str">
        <f t="shared" si="71"/>
        <v>Less than 100 Claims - lower validity</v>
      </c>
      <c r="H1501" s="35" t="s">
        <v>5684</v>
      </c>
      <c r="I1501" s="28">
        <v>99208</v>
      </c>
      <c r="J1501" s="35" t="s">
        <v>3310</v>
      </c>
      <c r="K1501" s="28" t="s">
        <v>46</v>
      </c>
      <c r="L1501" s="28">
        <v>3</v>
      </c>
      <c r="M1501" s="31">
        <v>15</v>
      </c>
      <c r="N1501" s="32">
        <v>0.1</v>
      </c>
      <c r="O1501" s="32">
        <v>0</v>
      </c>
      <c r="P1501" s="47">
        <v>1.74</v>
      </c>
      <c r="Q1501" s="33">
        <v>138.68</v>
      </c>
      <c r="R1501" s="31" t="s">
        <v>8</v>
      </c>
      <c r="S1501" s="31" t="s">
        <v>8</v>
      </c>
      <c r="T1501" s="31" t="s">
        <v>8</v>
      </c>
      <c r="U1501" s="47"/>
      <c r="V1501" s="34" t="s">
        <v>8</v>
      </c>
      <c r="W1501" s="31" t="s">
        <v>8</v>
      </c>
      <c r="X1501" s="31" t="s">
        <v>8</v>
      </c>
      <c r="Y1501" s="44"/>
      <c r="Z1501" s="13"/>
    </row>
    <row r="1502" spans="1:26" ht="14.1" customHeight="1" x14ac:dyDescent="0.35">
      <c r="A1502" s="29" t="s">
        <v>5685</v>
      </c>
      <c r="B1502" s="28" t="s">
        <v>5688</v>
      </c>
      <c r="C1502" s="28" t="s">
        <v>5586</v>
      </c>
      <c r="D1502" s="36" t="s">
        <v>5686</v>
      </c>
      <c r="E1502" s="111" t="str">
        <f t="shared" si="69"/>
        <v>Less than 100 Claims - lower validity</v>
      </c>
      <c r="F1502" s="111" t="str">
        <f t="shared" si="70"/>
        <v>Less than 100 Claims - lower validity</v>
      </c>
      <c r="G1502" s="111" t="str">
        <f t="shared" si="71"/>
        <v>More than 100 Claims  - higher validity</v>
      </c>
      <c r="H1502" s="28" t="s">
        <v>5687</v>
      </c>
      <c r="I1502" s="28">
        <v>98055</v>
      </c>
      <c r="J1502" s="28" t="s">
        <v>5587</v>
      </c>
      <c r="K1502" s="28" t="s">
        <v>46</v>
      </c>
      <c r="L1502" s="28">
        <v>4</v>
      </c>
      <c r="M1502" s="31">
        <v>198</v>
      </c>
      <c r="N1502" s="32">
        <v>0.2</v>
      </c>
      <c r="O1502" s="32">
        <v>0.1</v>
      </c>
      <c r="P1502" s="47">
        <v>2.31</v>
      </c>
      <c r="Q1502" s="33">
        <v>186.45</v>
      </c>
      <c r="R1502" s="31" t="s">
        <v>8</v>
      </c>
      <c r="S1502" s="31" t="s">
        <v>8</v>
      </c>
      <c r="T1502" s="31" t="s">
        <v>8</v>
      </c>
      <c r="U1502" s="47"/>
      <c r="V1502" s="34" t="s">
        <v>8</v>
      </c>
      <c r="W1502" s="31" t="s">
        <v>8</v>
      </c>
      <c r="X1502" s="31" t="s">
        <v>8</v>
      </c>
      <c r="Y1502" s="44"/>
      <c r="Z1502" s="13"/>
    </row>
    <row r="1503" spans="1:26" ht="29.1" customHeight="1" x14ac:dyDescent="0.35">
      <c r="A1503" s="29" t="s">
        <v>5689</v>
      </c>
      <c r="B1503" s="28" t="s">
        <v>5691</v>
      </c>
      <c r="C1503" s="28" t="s">
        <v>5586</v>
      </c>
      <c r="D1503" s="30" t="s">
        <v>990</v>
      </c>
      <c r="E1503" s="111" t="str">
        <f t="shared" si="69"/>
        <v>Less than 100 Claims - lower validity</v>
      </c>
      <c r="F1503" s="111" t="str">
        <f t="shared" si="70"/>
        <v>Less than 100 Claims - lower validity</v>
      </c>
      <c r="G1503" s="111" t="str">
        <f t="shared" si="71"/>
        <v>Less than 100 Claims - lower validity</v>
      </c>
      <c r="H1503" s="28" t="s">
        <v>5690</v>
      </c>
      <c r="I1503" s="28">
        <v>98405</v>
      </c>
      <c r="J1503" s="35" t="s">
        <v>51</v>
      </c>
      <c r="K1503" s="28" t="s">
        <v>46</v>
      </c>
      <c r="L1503" s="28">
        <v>3</v>
      </c>
      <c r="M1503" s="31">
        <v>60</v>
      </c>
      <c r="N1503" s="32">
        <v>0.1</v>
      </c>
      <c r="O1503" s="32">
        <v>0</v>
      </c>
      <c r="P1503" s="47">
        <v>2.79</v>
      </c>
      <c r="Q1503" s="33">
        <v>215.41</v>
      </c>
      <c r="R1503" s="31">
        <v>13</v>
      </c>
      <c r="S1503" s="32">
        <v>0.3</v>
      </c>
      <c r="T1503" s="32">
        <v>0.1</v>
      </c>
      <c r="U1503" s="47">
        <v>2.5099999999999998</v>
      </c>
      <c r="V1503" s="34">
        <v>18174</v>
      </c>
      <c r="W1503" s="32">
        <v>0.4</v>
      </c>
      <c r="X1503" s="32">
        <v>0.2</v>
      </c>
      <c r="Y1503" s="44">
        <v>2.59</v>
      </c>
      <c r="Z1503" s="13"/>
    </row>
    <row r="1504" spans="1:26" ht="29.1" customHeight="1" x14ac:dyDescent="0.35">
      <c r="A1504" s="29" t="s">
        <v>5692</v>
      </c>
      <c r="B1504" s="28" t="s">
        <v>5695</v>
      </c>
      <c r="C1504" s="28" t="s">
        <v>5586</v>
      </c>
      <c r="D1504" s="30" t="s">
        <v>5693</v>
      </c>
      <c r="E1504" s="111" t="str">
        <f t="shared" si="69"/>
        <v>Less than 100 Claims - lower validity</v>
      </c>
      <c r="F1504" s="111" t="str">
        <f t="shared" si="70"/>
        <v>Less than 100 Claims - lower validity</v>
      </c>
      <c r="G1504" s="111" t="str">
        <f t="shared" si="71"/>
        <v>More than 100 Claims  - higher validity</v>
      </c>
      <c r="H1504" s="35" t="s">
        <v>5694</v>
      </c>
      <c r="I1504" s="28">
        <v>98034</v>
      </c>
      <c r="J1504" s="28" t="s">
        <v>79</v>
      </c>
      <c r="K1504" s="28" t="s">
        <v>46</v>
      </c>
      <c r="L1504" s="28">
        <v>5</v>
      </c>
      <c r="M1504" s="31">
        <v>124</v>
      </c>
      <c r="N1504" s="32">
        <v>0.1</v>
      </c>
      <c r="O1504" s="32">
        <v>0.1</v>
      </c>
      <c r="P1504" s="47">
        <v>1.78</v>
      </c>
      <c r="Q1504" s="33">
        <v>143.16999999999999</v>
      </c>
      <c r="R1504" s="31">
        <v>20</v>
      </c>
      <c r="S1504" s="32">
        <v>0.2</v>
      </c>
      <c r="T1504" s="32">
        <v>0.1</v>
      </c>
      <c r="U1504" s="47">
        <v>1.63</v>
      </c>
      <c r="V1504" s="34">
        <v>11455</v>
      </c>
      <c r="W1504" s="32">
        <v>0.3</v>
      </c>
      <c r="X1504" s="32">
        <v>0.2</v>
      </c>
      <c r="Y1504" s="44">
        <v>1.68</v>
      </c>
      <c r="Z1504" s="13"/>
    </row>
    <row r="1505" spans="1:26" ht="29.1" customHeight="1" x14ac:dyDescent="0.35">
      <c r="A1505" s="29" t="s">
        <v>5696</v>
      </c>
      <c r="B1505" s="28" t="s">
        <v>5691</v>
      </c>
      <c r="C1505" s="28" t="s">
        <v>5586</v>
      </c>
      <c r="D1505" s="30" t="s">
        <v>5697</v>
      </c>
      <c r="E1505" s="111" t="str">
        <f t="shared" si="69"/>
        <v>Less than 100 Claims - lower validity</v>
      </c>
      <c r="F1505" s="111" t="str">
        <f t="shared" si="70"/>
        <v>Less than 100 Claims - lower validity</v>
      </c>
      <c r="G1505" s="111" t="str">
        <f t="shared" si="71"/>
        <v>More than 100 Claims  - higher validity</v>
      </c>
      <c r="H1505" s="28" t="s">
        <v>5698</v>
      </c>
      <c r="I1505" s="28">
        <v>98405</v>
      </c>
      <c r="J1505" s="35" t="s">
        <v>5614</v>
      </c>
      <c r="K1505" s="28" t="s">
        <v>46</v>
      </c>
      <c r="L1505" s="28">
        <v>2</v>
      </c>
      <c r="M1505" s="31">
        <v>194</v>
      </c>
      <c r="N1505" s="32">
        <v>0.4</v>
      </c>
      <c r="O1505" s="32">
        <v>0.1</v>
      </c>
      <c r="P1505" s="47">
        <v>5.07</v>
      </c>
      <c r="Q1505" s="33">
        <v>427.91</v>
      </c>
      <c r="R1505" s="31" t="s">
        <v>8</v>
      </c>
      <c r="S1505" s="31" t="s">
        <v>8</v>
      </c>
      <c r="T1505" s="31" t="s">
        <v>8</v>
      </c>
      <c r="U1505" s="47"/>
      <c r="V1505" s="34" t="s">
        <v>8</v>
      </c>
      <c r="W1505" s="31" t="s">
        <v>8</v>
      </c>
      <c r="X1505" s="31" t="s">
        <v>8</v>
      </c>
      <c r="Y1505" s="44"/>
      <c r="Z1505" s="13"/>
    </row>
    <row r="1506" spans="1:26" ht="29.1" customHeight="1" x14ac:dyDescent="0.35">
      <c r="A1506" s="29" t="s">
        <v>5699</v>
      </c>
      <c r="B1506" s="28" t="s">
        <v>5624</v>
      </c>
      <c r="C1506" s="28" t="s">
        <v>5586</v>
      </c>
      <c r="D1506" s="36" t="s">
        <v>5700</v>
      </c>
      <c r="E1506" s="111" t="str">
        <f t="shared" si="69"/>
        <v>Less than 100 Claims - lower validity</v>
      </c>
      <c r="F1506" s="111" t="str">
        <f t="shared" si="70"/>
        <v>Less than 100 Claims - lower validity</v>
      </c>
      <c r="G1506" s="111" t="str">
        <f t="shared" si="71"/>
        <v>Less than 100 Claims - lower validity</v>
      </c>
      <c r="H1506" s="35" t="s">
        <v>5701</v>
      </c>
      <c r="I1506" s="28">
        <v>98502</v>
      </c>
      <c r="J1506" s="35" t="s">
        <v>3318</v>
      </c>
      <c r="K1506" s="28" t="s">
        <v>46</v>
      </c>
      <c r="L1506" s="28">
        <v>4</v>
      </c>
      <c r="M1506" s="31">
        <v>41</v>
      </c>
      <c r="N1506" s="32">
        <v>0</v>
      </c>
      <c r="O1506" s="32">
        <v>0</v>
      </c>
      <c r="P1506" s="47">
        <v>2.2200000000000002</v>
      </c>
      <c r="Q1506" s="33">
        <v>184.01</v>
      </c>
      <c r="R1506" s="31" t="s">
        <v>8</v>
      </c>
      <c r="S1506" s="31" t="s">
        <v>8</v>
      </c>
      <c r="T1506" s="31" t="s">
        <v>8</v>
      </c>
      <c r="U1506" s="47"/>
      <c r="V1506" s="34" t="s">
        <v>8</v>
      </c>
      <c r="W1506" s="31" t="s">
        <v>8</v>
      </c>
      <c r="X1506" s="31" t="s">
        <v>8</v>
      </c>
      <c r="Y1506" s="44"/>
      <c r="Z1506" s="13"/>
    </row>
    <row r="1507" spans="1:26" ht="29.1" customHeight="1" x14ac:dyDescent="0.35">
      <c r="A1507" s="29" t="s">
        <v>5702</v>
      </c>
      <c r="B1507" s="28" t="s">
        <v>5705</v>
      </c>
      <c r="C1507" s="28" t="s">
        <v>5586</v>
      </c>
      <c r="D1507" s="30" t="s">
        <v>5703</v>
      </c>
      <c r="E1507" s="111" t="str">
        <f t="shared" si="69"/>
        <v>Less than 100 Claims - lower validity</v>
      </c>
      <c r="F1507" s="111" t="str">
        <f t="shared" si="70"/>
        <v>Less than 100 Claims - lower validity</v>
      </c>
      <c r="G1507" s="111" t="str">
        <f t="shared" si="71"/>
        <v>Less than 100 Claims - lower validity</v>
      </c>
      <c r="H1507" s="35" t="s">
        <v>5704</v>
      </c>
      <c r="I1507" s="28">
        <v>98003</v>
      </c>
      <c r="J1507" s="35" t="s">
        <v>51</v>
      </c>
      <c r="K1507" s="28" t="s">
        <v>46</v>
      </c>
      <c r="L1507" s="28">
        <v>3</v>
      </c>
      <c r="M1507" s="31">
        <v>57</v>
      </c>
      <c r="N1507" s="32">
        <v>0.1</v>
      </c>
      <c r="O1507" s="32">
        <v>0</v>
      </c>
      <c r="P1507" s="47">
        <v>3.17</v>
      </c>
      <c r="Q1507" s="33">
        <v>237.05</v>
      </c>
      <c r="R1507" s="31" t="s">
        <v>8</v>
      </c>
      <c r="S1507" s="31" t="s">
        <v>8</v>
      </c>
      <c r="T1507" s="31" t="s">
        <v>8</v>
      </c>
      <c r="U1507" s="47"/>
      <c r="V1507" s="34" t="s">
        <v>8</v>
      </c>
      <c r="W1507" s="31" t="s">
        <v>8</v>
      </c>
      <c r="X1507" s="31" t="s">
        <v>8</v>
      </c>
      <c r="Y1507" s="44"/>
      <c r="Z1507" s="13"/>
    </row>
    <row r="1508" spans="1:26" ht="43.15" customHeight="1" x14ac:dyDescent="0.35">
      <c r="A1508" s="29" t="s">
        <v>5706</v>
      </c>
      <c r="B1508" s="28" t="s">
        <v>5709</v>
      </c>
      <c r="C1508" s="28" t="s">
        <v>5586</v>
      </c>
      <c r="D1508" s="30" t="s">
        <v>5707</v>
      </c>
      <c r="E1508" s="111" t="str">
        <f t="shared" si="69"/>
        <v>Less than 100 Claims - lower validity</v>
      </c>
      <c r="F1508" s="111" t="str">
        <f t="shared" si="70"/>
        <v>Less than 100 Claims - lower validity</v>
      </c>
      <c r="G1508" s="111" t="str">
        <f t="shared" si="71"/>
        <v>Less than 100 Claims - lower validity</v>
      </c>
      <c r="H1508" s="35" t="s">
        <v>5708</v>
      </c>
      <c r="I1508" s="28">
        <v>98801</v>
      </c>
      <c r="J1508" s="28" t="s">
        <v>79</v>
      </c>
      <c r="K1508" s="28" t="s">
        <v>46</v>
      </c>
      <c r="L1508" s="28">
        <v>3</v>
      </c>
      <c r="M1508" s="31">
        <v>36</v>
      </c>
      <c r="N1508" s="32">
        <v>0.1</v>
      </c>
      <c r="O1508" s="32">
        <v>0</v>
      </c>
      <c r="P1508" s="47">
        <v>1.7</v>
      </c>
      <c r="Q1508" s="33">
        <v>129.51</v>
      </c>
      <c r="R1508" s="31" t="s">
        <v>8</v>
      </c>
      <c r="S1508" s="31" t="s">
        <v>8</v>
      </c>
      <c r="T1508" s="31" t="s">
        <v>8</v>
      </c>
      <c r="U1508" s="47"/>
      <c r="V1508" s="34" t="s">
        <v>8</v>
      </c>
      <c r="W1508" s="31" t="s">
        <v>8</v>
      </c>
      <c r="X1508" s="31" t="s">
        <v>8</v>
      </c>
      <c r="Y1508" s="44"/>
      <c r="Z1508" s="13"/>
    </row>
    <row r="1509" spans="1:26" ht="29.1" customHeight="1" x14ac:dyDescent="0.35">
      <c r="A1509" s="29" t="s">
        <v>5710</v>
      </c>
      <c r="B1509" s="28" t="s">
        <v>5713</v>
      </c>
      <c r="C1509" s="28" t="s">
        <v>5586</v>
      </c>
      <c r="D1509" s="30" t="s">
        <v>5711</v>
      </c>
      <c r="E1509" s="111" t="str">
        <f t="shared" si="69"/>
        <v>Less than 100 Claims - lower validity</v>
      </c>
      <c r="F1509" s="111" t="str">
        <f t="shared" si="70"/>
        <v>Less than 100 Claims - lower validity</v>
      </c>
      <c r="G1509" s="111" t="str">
        <f t="shared" si="71"/>
        <v>Less than 100 Claims - lower validity</v>
      </c>
      <c r="H1509" s="28" t="s">
        <v>5712</v>
      </c>
      <c r="I1509" s="28">
        <v>98686</v>
      </c>
      <c r="J1509" s="28" t="s">
        <v>5714</v>
      </c>
      <c r="K1509" s="28" t="s">
        <v>46</v>
      </c>
      <c r="L1509" s="28">
        <v>4</v>
      </c>
      <c r="M1509" s="31">
        <v>17</v>
      </c>
      <c r="N1509" s="32">
        <v>0</v>
      </c>
      <c r="O1509" s="32">
        <v>0</v>
      </c>
      <c r="P1509" s="47">
        <v>4.5999999999999996</v>
      </c>
      <c r="Q1509" s="33">
        <v>379.1</v>
      </c>
      <c r="R1509" s="31" t="s">
        <v>8</v>
      </c>
      <c r="S1509" s="31" t="s">
        <v>8</v>
      </c>
      <c r="T1509" s="31" t="s">
        <v>8</v>
      </c>
      <c r="U1509" s="47"/>
      <c r="V1509" s="34" t="s">
        <v>8</v>
      </c>
      <c r="W1509" s="31" t="s">
        <v>8</v>
      </c>
      <c r="X1509" s="31" t="s">
        <v>8</v>
      </c>
      <c r="Y1509" s="44"/>
      <c r="Z1509" s="13"/>
    </row>
    <row r="1510" spans="1:26" ht="29.1" customHeight="1" x14ac:dyDescent="0.35">
      <c r="A1510" s="29" t="s">
        <v>5715</v>
      </c>
      <c r="B1510" s="28" t="s">
        <v>5718</v>
      </c>
      <c r="C1510" s="28" t="s">
        <v>5586</v>
      </c>
      <c r="D1510" s="36" t="s">
        <v>5716</v>
      </c>
      <c r="E1510" s="111" t="str">
        <f t="shared" si="69"/>
        <v>Less than 100 Claims - lower validity</v>
      </c>
      <c r="F1510" s="111" t="str">
        <f t="shared" si="70"/>
        <v>Less than 100 Claims - lower validity</v>
      </c>
      <c r="G1510" s="111" t="str">
        <f t="shared" si="71"/>
        <v>Less than 100 Claims - lower validity</v>
      </c>
      <c r="H1510" s="35" t="s">
        <v>5717</v>
      </c>
      <c r="I1510" s="28">
        <v>98332</v>
      </c>
      <c r="J1510" s="35" t="s">
        <v>51</v>
      </c>
      <c r="K1510" s="28" t="s">
        <v>46</v>
      </c>
      <c r="L1510" s="28">
        <v>4</v>
      </c>
      <c r="M1510" s="31">
        <v>46</v>
      </c>
      <c r="N1510" s="32">
        <v>0.1</v>
      </c>
      <c r="O1510" s="32">
        <v>0</v>
      </c>
      <c r="P1510" s="47">
        <v>2.67</v>
      </c>
      <c r="Q1510" s="33">
        <v>208.32</v>
      </c>
      <c r="R1510" s="31" t="s">
        <v>8</v>
      </c>
      <c r="S1510" s="31" t="s">
        <v>8</v>
      </c>
      <c r="T1510" s="31" t="s">
        <v>8</v>
      </c>
      <c r="U1510" s="47"/>
      <c r="V1510" s="34" t="s">
        <v>8</v>
      </c>
      <c r="W1510" s="31" t="s">
        <v>8</v>
      </c>
      <c r="X1510" s="31" t="s">
        <v>8</v>
      </c>
      <c r="Y1510" s="44"/>
      <c r="Z1510" s="13"/>
    </row>
    <row r="1511" spans="1:26" ht="29.1" customHeight="1" x14ac:dyDescent="0.35">
      <c r="A1511" s="29" t="s">
        <v>5719</v>
      </c>
      <c r="B1511" s="28" t="s">
        <v>5722</v>
      </c>
      <c r="C1511" s="28" t="s">
        <v>5586</v>
      </c>
      <c r="D1511" s="36" t="s">
        <v>5720</v>
      </c>
      <c r="E1511" s="111" t="str">
        <f t="shared" si="69"/>
        <v>Less than 100 Claims - lower validity</v>
      </c>
      <c r="F1511" s="111" t="str">
        <f t="shared" si="70"/>
        <v>Less than 100 Claims - lower validity</v>
      </c>
      <c r="G1511" s="111" t="str">
        <f t="shared" si="71"/>
        <v>More than 100 Claims  - higher validity</v>
      </c>
      <c r="H1511" s="28" t="s">
        <v>5721</v>
      </c>
      <c r="I1511" s="28">
        <v>98029</v>
      </c>
      <c r="J1511" s="35" t="s">
        <v>5632</v>
      </c>
      <c r="K1511" s="28" t="s">
        <v>46</v>
      </c>
      <c r="L1511" s="28">
        <v>4</v>
      </c>
      <c r="M1511" s="31">
        <v>115</v>
      </c>
      <c r="N1511" s="32">
        <v>0.1</v>
      </c>
      <c r="O1511" s="32">
        <v>0</v>
      </c>
      <c r="P1511" s="47">
        <v>2.4300000000000002</v>
      </c>
      <c r="Q1511" s="33">
        <v>196.02</v>
      </c>
      <c r="R1511" s="31" t="s">
        <v>8</v>
      </c>
      <c r="S1511" s="31" t="s">
        <v>8</v>
      </c>
      <c r="T1511" s="31" t="s">
        <v>8</v>
      </c>
      <c r="U1511" s="47"/>
      <c r="V1511" s="34" t="s">
        <v>8</v>
      </c>
      <c r="W1511" s="31" t="s">
        <v>8</v>
      </c>
      <c r="X1511" s="31" t="s">
        <v>8</v>
      </c>
      <c r="Y1511" s="44"/>
      <c r="Z1511" s="13"/>
    </row>
    <row r="1512" spans="1:26" ht="29.1" customHeight="1" x14ac:dyDescent="0.35">
      <c r="A1512" s="29" t="s">
        <v>5723</v>
      </c>
      <c r="B1512" s="28" t="s">
        <v>5726</v>
      </c>
      <c r="C1512" s="28" t="s">
        <v>5586</v>
      </c>
      <c r="D1512" s="30" t="s">
        <v>5724</v>
      </c>
      <c r="E1512" s="111" t="str">
        <f t="shared" si="69"/>
        <v>Less than 100 Claims - lower validity</v>
      </c>
      <c r="F1512" s="111" t="str">
        <f t="shared" si="70"/>
        <v>Less than 100 Claims - lower validity</v>
      </c>
      <c r="G1512" s="111" t="str">
        <f t="shared" si="71"/>
        <v>Less than 100 Claims - lower validity</v>
      </c>
      <c r="H1512" s="28" t="s">
        <v>5725</v>
      </c>
      <c r="I1512" s="28">
        <v>99350</v>
      </c>
      <c r="J1512" s="28" t="s">
        <v>235</v>
      </c>
      <c r="K1512" s="28" t="s">
        <v>236</v>
      </c>
      <c r="L1512" s="28" t="s">
        <v>140</v>
      </c>
      <c r="M1512" s="31">
        <v>15</v>
      </c>
      <c r="N1512" s="32">
        <v>0</v>
      </c>
      <c r="O1512" s="32">
        <v>0</v>
      </c>
      <c r="P1512" s="47">
        <v>1.47</v>
      </c>
      <c r="Q1512" s="33">
        <v>456.97</v>
      </c>
      <c r="R1512" s="31" t="s">
        <v>8</v>
      </c>
      <c r="S1512" s="31" t="s">
        <v>8</v>
      </c>
      <c r="T1512" s="31" t="s">
        <v>8</v>
      </c>
      <c r="U1512" s="47"/>
      <c r="V1512" s="34" t="s">
        <v>8</v>
      </c>
      <c r="W1512" s="31" t="s">
        <v>8</v>
      </c>
      <c r="X1512" s="31" t="s">
        <v>8</v>
      </c>
      <c r="Y1512" s="44"/>
      <c r="Z1512" s="13"/>
    </row>
    <row r="1513" spans="1:26" ht="29.1" customHeight="1" x14ac:dyDescent="0.35">
      <c r="A1513" s="29" t="s">
        <v>5727</v>
      </c>
      <c r="B1513" s="28" t="s">
        <v>5730</v>
      </c>
      <c r="C1513" s="28" t="s">
        <v>5586</v>
      </c>
      <c r="D1513" s="30" t="s">
        <v>5728</v>
      </c>
      <c r="E1513" s="111" t="str">
        <f t="shared" si="69"/>
        <v>Less than 100 Claims - lower validity</v>
      </c>
      <c r="F1513" s="111" t="str">
        <f t="shared" si="70"/>
        <v>Less than 100 Claims - lower validity</v>
      </c>
      <c r="G1513" s="111" t="str">
        <f t="shared" si="71"/>
        <v>Less than 100 Claims - lower validity</v>
      </c>
      <c r="H1513" s="28" t="s">
        <v>5729</v>
      </c>
      <c r="I1513" s="28">
        <v>99163</v>
      </c>
      <c r="J1513" s="28" t="s">
        <v>235</v>
      </c>
      <c r="K1513" s="28" t="s">
        <v>236</v>
      </c>
      <c r="L1513" s="28" t="s">
        <v>140</v>
      </c>
      <c r="M1513" s="31">
        <v>36</v>
      </c>
      <c r="N1513" s="32">
        <v>0</v>
      </c>
      <c r="O1513" s="32">
        <v>0</v>
      </c>
      <c r="P1513" s="47">
        <v>1.1299999999999999</v>
      </c>
      <c r="Q1513" s="33">
        <v>270.83</v>
      </c>
      <c r="R1513" s="31" t="s">
        <v>8</v>
      </c>
      <c r="S1513" s="31" t="s">
        <v>8</v>
      </c>
      <c r="T1513" s="31" t="s">
        <v>8</v>
      </c>
      <c r="U1513" s="47"/>
      <c r="V1513" s="34" t="s">
        <v>8</v>
      </c>
      <c r="W1513" s="31" t="s">
        <v>8</v>
      </c>
      <c r="X1513" s="31" t="s">
        <v>8</v>
      </c>
      <c r="Y1513" s="44"/>
      <c r="Z1513" s="13"/>
    </row>
    <row r="1514" spans="1:26" ht="29.1" customHeight="1" x14ac:dyDescent="0.35">
      <c r="A1514" s="29" t="s">
        <v>5731</v>
      </c>
      <c r="B1514" s="28" t="s">
        <v>5734</v>
      </c>
      <c r="C1514" s="28" t="s">
        <v>5586</v>
      </c>
      <c r="D1514" s="30" t="s">
        <v>5732</v>
      </c>
      <c r="E1514" s="111" t="str">
        <f t="shared" si="69"/>
        <v>Less than 100 Claims - lower validity</v>
      </c>
      <c r="F1514" s="111" t="str">
        <f t="shared" si="70"/>
        <v>Less than 100 Claims - lower validity</v>
      </c>
      <c r="G1514" s="111" t="str">
        <f t="shared" si="71"/>
        <v>Less than 100 Claims - lower validity</v>
      </c>
      <c r="H1514" s="35" t="s">
        <v>5733</v>
      </c>
      <c r="I1514" s="28">
        <v>99403</v>
      </c>
      <c r="J1514" s="28" t="s">
        <v>235</v>
      </c>
      <c r="K1514" s="28" t="s">
        <v>236</v>
      </c>
      <c r="L1514" s="28">
        <v>3</v>
      </c>
      <c r="M1514" s="31">
        <v>42</v>
      </c>
      <c r="N1514" s="32">
        <v>0</v>
      </c>
      <c r="O1514" s="32">
        <v>0</v>
      </c>
      <c r="P1514" s="47">
        <v>1.06</v>
      </c>
      <c r="Q1514" s="33">
        <v>227.32</v>
      </c>
      <c r="R1514" s="31" t="s">
        <v>8</v>
      </c>
      <c r="S1514" s="31" t="s">
        <v>8</v>
      </c>
      <c r="T1514" s="31" t="s">
        <v>8</v>
      </c>
      <c r="U1514" s="47"/>
      <c r="V1514" s="34" t="s">
        <v>8</v>
      </c>
      <c r="W1514" s="31" t="s">
        <v>8</v>
      </c>
      <c r="X1514" s="31" t="s">
        <v>8</v>
      </c>
      <c r="Y1514" s="44"/>
      <c r="Z1514" s="13"/>
    </row>
    <row r="1515" spans="1:26" ht="29.1" customHeight="1" x14ac:dyDescent="0.35">
      <c r="A1515" s="29" t="s">
        <v>5735</v>
      </c>
      <c r="B1515" s="28" t="s">
        <v>5738</v>
      </c>
      <c r="C1515" s="28" t="s">
        <v>5586</v>
      </c>
      <c r="D1515" s="30" t="s">
        <v>5736</v>
      </c>
      <c r="E1515" s="111" t="str">
        <f t="shared" si="69"/>
        <v>Less than 100 Claims - lower validity</v>
      </c>
      <c r="F1515" s="111" t="str">
        <f t="shared" si="70"/>
        <v>Less than 100 Claims - lower validity</v>
      </c>
      <c r="G1515" s="111" t="str">
        <f t="shared" si="71"/>
        <v>Less than 100 Claims - lower validity</v>
      </c>
      <c r="H1515" s="28" t="s">
        <v>5737</v>
      </c>
      <c r="I1515" s="28">
        <v>98926</v>
      </c>
      <c r="J1515" s="28" t="s">
        <v>235</v>
      </c>
      <c r="K1515" s="28" t="s">
        <v>236</v>
      </c>
      <c r="L1515" s="28">
        <v>3</v>
      </c>
      <c r="M1515" s="31">
        <v>54</v>
      </c>
      <c r="N1515" s="32">
        <v>0</v>
      </c>
      <c r="O1515" s="32">
        <v>0</v>
      </c>
      <c r="P1515" s="47">
        <v>1.31</v>
      </c>
      <c r="Q1515" s="33">
        <v>290.02999999999997</v>
      </c>
      <c r="R1515" s="31" t="s">
        <v>8</v>
      </c>
      <c r="S1515" s="31" t="s">
        <v>8</v>
      </c>
      <c r="T1515" s="31" t="s">
        <v>8</v>
      </c>
      <c r="U1515" s="47"/>
      <c r="V1515" s="34" t="s">
        <v>8</v>
      </c>
      <c r="W1515" s="31" t="s">
        <v>8</v>
      </c>
      <c r="X1515" s="31" t="s">
        <v>8</v>
      </c>
      <c r="Y1515" s="44"/>
      <c r="Z1515" s="13"/>
    </row>
    <row r="1516" spans="1:26" ht="29.1" customHeight="1" x14ac:dyDescent="0.35">
      <c r="A1516" s="29" t="s">
        <v>5739</v>
      </c>
      <c r="B1516" s="28" t="s">
        <v>5741</v>
      </c>
      <c r="C1516" s="28" t="s">
        <v>5586</v>
      </c>
      <c r="D1516" s="36" t="s">
        <v>2152</v>
      </c>
      <c r="E1516" s="111" t="str">
        <f t="shared" si="69"/>
        <v>Less than 100 Claims - lower validity</v>
      </c>
      <c r="F1516" s="111" t="str">
        <f t="shared" si="70"/>
        <v>Less than 100 Claims - lower validity</v>
      </c>
      <c r="G1516" s="111" t="str">
        <f t="shared" si="71"/>
        <v>Less than 100 Claims - lower validity</v>
      </c>
      <c r="H1516" s="35" t="s">
        <v>5740</v>
      </c>
      <c r="I1516" s="28">
        <v>98022</v>
      </c>
      <c r="J1516" s="35" t="s">
        <v>51</v>
      </c>
      <c r="K1516" s="28" t="s">
        <v>236</v>
      </c>
      <c r="L1516" s="28">
        <v>4</v>
      </c>
      <c r="M1516" s="31">
        <v>64</v>
      </c>
      <c r="N1516" s="32">
        <v>0.1</v>
      </c>
      <c r="O1516" s="32">
        <v>0</v>
      </c>
      <c r="P1516" s="47">
        <v>2.2999999999999998</v>
      </c>
      <c r="Q1516" s="33">
        <v>317.24</v>
      </c>
      <c r="R1516" s="31" t="s">
        <v>8</v>
      </c>
      <c r="S1516" s="31" t="s">
        <v>8</v>
      </c>
      <c r="T1516" s="31" t="s">
        <v>8</v>
      </c>
      <c r="U1516" s="47"/>
      <c r="V1516" s="34" t="s">
        <v>8</v>
      </c>
      <c r="W1516" s="31" t="s">
        <v>8</v>
      </c>
      <c r="X1516" s="31" t="s">
        <v>8</v>
      </c>
      <c r="Y1516" s="44"/>
      <c r="Z1516" s="13"/>
    </row>
    <row r="1517" spans="1:26" ht="43.15" customHeight="1" x14ac:dyDescent="0.35">
      <c r="A1517" s="29" t="s">
        <v>5742</v>
      </c>
      <c r="B1517" s="28" t="s">
        <v>5745</v>
      </c>
      <c r="C1517" s="28" t="s">
        <v>5586</v>
      </c>
      <c r="D1517" s="30" t="s">
        <v>5743</v>
      </c>
      <c r="E1517" s="111" t="str">
        <f t="shared" si="69"/>
        <v>Less than 100 Claims - lower validity</v>
      </c>
      <c r="F1517" s="111" t="str">
        <f t="shared" si="70"/>
        <v>Less than 100 Claims - lower validity</v>
      </c>
      <c r="G1517" s="111" t="str">
        <f t="shared" si="71"/>
        <v>Less than 100 Claims - lower validity</v>
      </c>
      <c r="H1517" s="28" t="s">
        <v>5744</v>
      </c>
      <c r="I1517" s="28">
        <v>98584</v>
      </c>
      <c r="J1517" s="28" t="s">
        <v>235</v>
      </c>
      <c r="K1517" s="28" t="s">
        <v>236</v>
      </c>
      <c r="L1517" s="28">
        <v>3</v>
      </c>
      <c r="M1517" s="31">
        <v>22</v>
      </c>
      <c r="N1517" s="32">
        <v>0</v>
      </c>
      <c r="O1517" s="32">
        <v>0</v>
      </c>
      <c r="P1517" s="47">
        <v>1.62</v>
      </c>
      <c r="Q1517" s="33">
        <v>515.51</v>
      </c>
      <c r="R1517" s="31" t="s">
        <v>8</v>
      </c>
      <c r="S1517" s="31" t="s">
        <v>8</v>
      </c>
      <c r="T1517" s="31" t="s">
        <v>8</v>
      </c>
      <c r="U1517" s="47"/>
      <c r="V1517" s="34" t="s">
        <v>8</v>
      </c>
      <c r="W1517" s="31" t="s">
        <v>8</v>
      </c>
      <c r="X1517" s="31" t="s">
        <v>8</v>
      </c>
      <c r="Y1517" s="44"/>
      <c r="Z1517" s="13"/>
    </row>
    <row r="1518" spans="1:26" ht="29.1" customHeight="1" x14ac:dyDescent="0.35">
      <c r="A1518" s="29" t="s">
        <v>5746</v>
      </c>
      <c r="B1518" s="28" t="s">
        <v>5749</v>
      </c>
      <c r="C1518" s="28" t="s">
        <v>5586</v>
      </c>
      <c r="D1518" s="30" t="s">
        <v>5747</v>
      </c>
      <c r="E1518" s="111" t="str">
        <f t="shared" si="69"/>
        <v>Less than 100 Claims - lower validity</v>
      </c>
      <c r="F1518" s="111" t="str">
        <f t="shared" si="70"/>
        <v>Less than 100 Claims - lower validity</v>
      </c>
      <c r="G1518" s="111" t="str">
        <f t="shared" si="71"/>
        <v>Less than 100 Claims - lower validity</v>
      </c>
      <c r="H1518" s="35" t="s">
        <v>5748</v>
      </c>
      <c r="I1518" s="28">
        <v>98239</v>
      </c>
      <c r="J1518" s="28" t="s">
        <v>235</v>
      </c>
      <c r="K1518" s="28" t="s">
        <v>236</v>
      </c>
      <c r="L1518" s="28">
        <v>3</v>
      </c>
      <c r="M1518" s="31">
        <v>35</v>
      </c>
      <c r="N1518" s="32">
        <v>0</v>
      </c>
      <c r="O1518" s="32">
        <v>0</v>
      </c>
      <c r="P1518" s="47">
        <v>1.91</v>
      </c>
      <c r="Q1518" s="33">
        <v>284.82</v>
      </c>
      <c r="R1518" s="31" t="s">
        <v>8</v>
      </c>
      <c r="S1518" s="31" t="s">
        <v>8</v>
      </c>
      <c r="T1518" s="31" t="s">
        <v>8</v>
      </c>
      <c r="U1518" s="47"/>
      <c r="V1518" s="34" t="s">
        <v>8</v>
      </c>
      <c r="W1518" s="31" t="s">
        <v>8</v>
      </c>
      <c r="X1518" s="31" t="s">
        <v>8</v>
      </c>
      <c r="Y1518" s="44"/>
      <c r="Z1518" s="13"/>
    </row>
    <row r="1519" spans="1:26" ht="43.15" customHeight="1" x14ac:dyDescent="0.35">
      <c r="A1519" s="29" t="s">
        <v>5750</v>
      </c>
      <c r="B1519" s="28" t="s">
        <v>5753</v>
      </c>
      <c r="C1519" s="28" t="s">
        <v>5754</v>
      </c>
      <c r="D1519" s="30" t="s">
        <v>5751</v>
      </c>
      <c r="E1519" s="111" t="str">
        <f t="shared" si="69"/>
        <v>Less than 100 Claims - lower validity</v>
      </c>
      <c r="F1519" s="111" t="str">
        <f t="shared" si="70"/>
        <v>Less than 100 Claims - lower validity</v>
      </c>
      <c r="G1519" s="111" t="str">
        <f t="shared" si="71"/>
        <v>Less than 100 Claims - lower validity</v>
      </c>
      <c r="H1519" s="35" t="s">
        <v>5752</v>
      </c>
      <c r="I1519" s="28">
        <v>54601</v>
      </c>
      <c r="J1519" s="28" t="s">
        <v>474</v>
      </c>
      <c r="K1519" s="28" t="s">
        <v>46</v>
      </c>
      <c r="L1519" s="28">
        <v>4</v>
      </c>
      <c r="M1519" s="31">
        <v>29</v>
      </c>
      <c r="N1519" s="32">
        <v>0.1</v>
      </c>
      <c r="O1519" s="32">
        <v>0</v>
      </c>
      <c r="P1519" s="47">
        <v>4.0599999999999996</v>
      </c>
      <c r="Q1519" s="33">
        <v>279.27999999999997</v>
      </c>
      <c r="R1519" s="31" t="s">
        <v>8</v>
      </c>
      <c r="S1519" s="31" t="s">
        <v>8</v>
      </c>
      <c r="T1519" s="31" t="s">
        <v>8</v>
      </c>
      <c r="U1519" s="47"/>
      <c r="V1519" s="34" t="s">
        <v>8</v>
      </c>
      <c r="W1519" s="31" t="s">
        <v>8</v>
      </c>
      <c r="X1519" s="31" t="s">
        <v>8</v>
      </c>
      <c r="Y1519" s="44"/>
      <c r="Z1519" s="13"/>
    </row>
    <row r="1520" spans="1:26" ht="29.1" customHeight="1" x14ac:dyDescent="0.35">
      <c r="A1520" s="29" t="s">
        <v>5755</v>
      </c>
      <c r="B1520" s="28" t="s">
        <v>5758</v>
      </c>
      <c r="C1520" s="28" t="s">
        <v>5754</v>
      </c>
      <c r="D1520" s="30" t="s">
        <v>5756</v>
      </c>
      <c r="E1520" s="111" t="str">
        <f t="shared" si="69"/>
        <v>Less than 100 Claims - lower validity</v>
      </c>
      <c r="F1520" s="111" t="str">
        <f t="shared" si="70"/>
        <v>Less than 100 Claims - lower validity</v>
      </c>
      <c r="G1520" s="111" t="str">
        <f t="shared" si="71"/>
        <v>Less than 100 Claims - lower validity</v>
      </c>
      <c r="H1520" s="35" t="s">
        <v>5757</v>
      </c>
      <c r="I1520" s="28">
        <v>54868</v>
      </c>
      <c r="J1520" s="28" t="s">
        <v>79</v>
      </c>
      <c r="K1520" s="28" t="s">
        <v>46</v>
      </c>
      <c r="L1520" s="28">
        <v>5</v>
      </c>
      <c r="M1520" s="31">
        <v>25</v>
      </c>
      <c r="N1520" s="32">
        <v>0</v>
      </c>
      <c r="O1520" s="32">
        <v>0</v>
      </c>
      <c r="P1520" s="47">
        <v>2.31</v>
      </c>
      <c r="Q1520" s="33">
        <v>178.45</v>
      </c>
      <c r="R1520" s="31" t="s">
        <v>8</v>
      </c>
      <c r="S1520" s="31" t="s">
        <v>8</v>
      </c>
      <c r="T1520" s="31" t="s">
        <v>8</v>
      </c>
      <c r="U1520" s="47"/>
      <c r="V1520" s="34" t="s">
        <v>8</v>
      </c>
      <c r="W1520" s="31" t="s">
        <v>8</v>
      </c>
      <c r="X1520" s="31" t="s">
        <v>8</v>
      </c>
      <c r="Y1520" s="44"/>
      <c r="Z1520" s="13"/>
    </row>
    <row r="1521" spans="1:26" ht="29.1" customHeight="1" x14ac:dyDescent="0.35">
      <c r="A1521" s="29" t="s">
        <v>5759</v>
      </c>
      <c r="B1521" s="28" t="s">
        <v>5762</v>
      </c>
      <c r="C1521" s="28" t="s">
        <v>5754</v>
      </c>
      <c r="D1521" s="30" t="s">
        <v>5760</v>
      </c>
      <c r="E1521" s="111" t="str">
        <f t="shared" si="69"/>
        <v>Less than 100 Claims - lower validity</v>
      </c>
      <c r="F1521" s="111" t="str">
        <f t="shared" si="70"/>
        <v>Less than 100 Claims - lower validity</v>
      </c>
      <c r="G1521" s="111" t="str">
        <f t="shared" si="71"/>
        <v>More than 100 Claims  - higher validity</v>
      </c>
      <c r="H1521" s="28" t="s">
        <v>5761</v>
      </c>
      <c r="I1521" s="28">
        <v>53143</v>
      </c>
      <c r="J1521" s="28" t="s">
        <v>79</v>
      </c>
      <c r="K1521" s="28" t="s">
        <v>46</v>
      </c>
      <c r="L1521" s="28">
        <v>4</v>
      </c>
      <c r="M1521" s="31">
        <v>524</v>
      </c>
      <c r="N1521" s="32">
        <v>0.6</v>
      </c>
      <c r="O1521" s="32">
        <v>0.2</v>
      </c>
      <c r="P1521" s="47">
        <v>3.58</v>
      </c>
      <c r="Q1521" s="33">
        <v>253.97</v>
      </c>
      <c r="R1521" s="31">
        <v>24</v>
      </c>
      <c r="S1521" s="32">
        <v>1.1000000000000001</v>
      </c>
      <c r="T1521" s="32">
        <v>0.3</v>
      </c>
      <c r="U1521" s="47">
        <v>4.3</v>
      </c>
      <c r="V1521" s="34">
        <v>27966</v>
      </c>
      <c r="W1521" s="32">
        <v>1.8</v>
      </c>
      <c r="X1521" s="32">
        <v>0.4</v>
      </c>
      <c r="Y1521" s="44">
        <v>4.01</v>
      </c>
      <c r="Z1521" s="13"/>
    </row>
    <row r="1522" spans="1:26" ht="29.1" customHeight="1" x14ac:dyDescent="0.35">
      <c r="A1522" s="29" t="s">
        <v>5763</v>
      </c>
      <c r="B1522" s="28" t="s">
        <v>5766</v>
      </c>
      <c r="C1522" s="28" t="s">
        <v>5754</v>
      </c>
      <c r="D1522" s="30" t="s">
        <v>5764</v>
      </c>
      <c r="E1522" s="111" t="str">
        <f t="shared" si="69"/>
        <v>Less than 100 Claims - lower validity</v>
      </c>
      <c r="F1522" s="111" t="str">
        <f t="shared" si="70"/>
        <v>Less than 100 Claims - lower validity</v>
      </c>
      <c r="G1522" s="111" t="str">
        <f t="shared" si="71"/>
        <v>Less than 100 Claims - lower validity</v>
      </c>
      <c r="H1522" s="35" t="s">
        <v>5765</v>
      </c>
      <c r="I1522" s="28">
        <v>53097</v>
      </c>
      <c r="J1522" s="28" t="s">
        <v>396</v>
      </c>
      <c r="K1522" s="28" t="s">
        <v>46</v>
      </c>
      <c r="L1522" s="28">
        <v>5</v>
      </c>
      <c r="M1522" s="31">
        <v>16</v>
      </c>
      <c r="N1522" s="32">
        <v>0</v>
      </c>
      <c r="O1522" s="32">
        <v>0</v>
      </c>
      <c r="P1522" s="47">
        <v>3.59</v>
      </c>
      <c r="Q1522" s="33">
        <v>261.43</v>
      </c>
      <c r="R1522" s="31" t="s">
        <v>8</v>
      </c>
      <c r="S1522" s="31" t="s">
        <v>8</v>
      </c>
      <c r="T1522" s="31" t="s">
        <v>8</v>
      </c>
      <c r="U1522" s="47"/>
      <c r="V1522" s="34" t="s">
        <v>8</v>
      </c>
      <c r="W1522" s="31" t="s">
        <v>8</v>
      </c>
      <c r="X1522" s="31" t="s">
        <v>8</v>
      </c>
      <c r="Y1522" s="44"/>
      <c r="Z1522" s="13"/>
    </row>
    <row r="1523" spans="1:26" ht="14.1" customHeight="1" x14ac:dyDescent="0.35">
      <c r="A1523" s="29" t="s">
        <v>5767</v>
      </c>
      <c r="B1523" s="28" t="s">
        <v>2088</v>
      </c>
      <c r="C1523" s="28" t="s">
        <v>5754</v>
      </c>
      <c r="D1523" s="36" t="s">
        <v>5768</v>
      </c>
      <c r="E1523" s="111" t="str">
        <f t="shared" si="69"/>
        <v>Less than 100 Claims - lower validity</v>
      </c>
      <c r="F1523" s="111" t="str">
        <f t="shared" si="70"/>
        <v>Less than 100 Claims - lower validity</v>
      </c>
      <c r="G1523" s="111" t="str">
        <f t="shared" si="71"/>
        <v>More than 100 Claims  - higher validity</v>
      </c>
      <c r="H1523" s="28" t="s">
        <v>5769</v>
      </c>
      <c r="I1523" s="28">
        <v>53566</v>
      </c>
      <c r="J1523" s="28" t="s">
        <v>79</v>
      </c>
      <c r="K1523" s="28" t="s">
        <v>46</v>
      </c>
      <c r="L1523" s="28">
        <v>5</v>
      </c>
      <c r="M1523" s="31">
        <v>158</v>
      </c>
      <c r="N1523" s="32">
        <v>0.3</v>
      </c>
      <c r="O1523" s="32">
        <v>0.1</v>
      </c>
      <c r="P1523" s="47">
        <v>3.68</v>
      </c>
      <c r="Q1523" s="33">
        <v>283.89999999999998</v>
      </c>
      <c r="R1523" s="31">
        <v>12</v>
      </c>
      <c r="S1523" s="32">
        <v>0.1</v>
      </c>
      <c r="T1523" s="32">
        <v>0.1</v>
      </c>
      <c r="U1523" s="47">
        <v>1.54</v>
      </c>
      <c r="V1523" s="34">
        <v>10380</v>
      </c>
      <c r="W1523" s="32">
        <v>0.4</v>
      </c>
      <c r="X1523" s="32">
        <v>0.2</v>
      </c>
      <c r="Y1523" s="44">
        <v>2.54</v>
      </c>
      <c r="Z1523" s="13"/>
    </row>
    <row r="1524" spans="1:26" ht="29.1" customHeight="1" x14ac:dyDescent="0.35">
      <c r="A1524" s="29" t="s">
        <v>5770</v>
      </c>
      <c r="B1524" s="28" t="s">
        <v>5773</v>
      </c>
      <c r="C1524" s="28" t="s">
        <v>5754</v>
      </c>
      <c r="D1524" s="30" t="s">
        <v>5771</v>
      </c>
      <c r="E1524" s="111" t="str">
        <f t="shared" si="69"/>
        <v>Less than 100 Claims - lower validity</v>
      </c>
      <c r="F1524" s="111" t="str">
        <f t="shared" si="70"/>
        <v>Less than 100 Claims - lower validity</v>
      </c>
      <c r="G1524" s="111" t="str">
        <f t="shared" si="71"/>
        <v>Less than 100 Claims - lower validity</v>
      </c>
      <c r="H1524" s="28" t="s">
        <v>5772</v>
      </c>
      <c r="I1524" s="28">
        <v>54401</v>
      </c>
      <c r="J1524" s="28" t="s">
        <v>2962</v>
      </c>
      <c r="K1524" s="28" t="s">
        <v>46</v>
      </c>
      <c r="L1524" s="28">
        <v>4</v>
      </c>
      <c r="M1524" s="31">
        <v>15</v>
      </c>
      <c r="N1524" s="32">
        <v>0</v>
      </c>
      <c r="O1524" s="32">
        <v>0</v>
      </c>
      <c r="P1524" s="47">
        <v>3.23</v>
      </c>
      <c r="Q1524" s="33">
        <v>230.23</v>
      </c>
      <c r="R1524" s="31" t="s">
        <v>8</v>
      </c>
      <c r="S1524" s="31" t="s">
        <v>8</v>
      </c>
      <c r="T1524" s="31" t="s">
        <v>8</v>
      </c>
      <c r="U1524" s="47"/>
      <c r="V1524" s="34" t="s">
        <v>8</v>
      </c>
      <c r="W1524" s="31" t="s">
        <v>8</v>
      </c>
      <c r="X1524" s="31" t="s">
        <v>8</v>
      </c>
      <c r="Y1524" s="44"/>
      <c r="Z1524" s="13"/>
    </row>
    <row r="1525" spans="1:26" ht="29.1" customHeight="1" x14ac:dyDescent="0.35">
      <c r="A1525" s="29" t="s">
        <v>5774</v>
      </c>
      <c r="B1525" s="28" t="s">
        <v>5777</v>
      </c>
      <c r="C1525" s="28" t="s">
        <v>5754</v>
      </c>
      <c r="D1525" s="30" t="s">
        <v>5775</v>
      </c>
      <c r="E1525" s="111" t="str">
        <f t="shared" si="69"/>
        <v>Less than 100 Claims - lower validity</v>
      </c>
      <c r="F1525" s="111" t="str">
        <f t="shared" si="70"/>
        <v>Less than 100 Claims - lower validity</v>
      </c>
      <c r="G1525" s="111" t="str">
        <f t="shared" si="71"/>
        <v>Less than 100 Claims - lower validity</v>
      </c>
      <c r="H1525" s="35" t="s">
        <v>5776</v>
      </c>
      <c r="I1525" s="28">
        <v>53901</v>
      </c>
      <c r="J1525" s="28" t="s">
        <v>79</v>
      </c>
      <c r="K1525" s="28" t="s">
        <v>46</v>
      </c>
      <c r="L1525" s="28">
        <v>2</v>
      </c>
      <c r="M1525" s="31">
        <v>14</v>
      </c>
      <c r="N1525" s="32">
        <v>0</v>
      </c>
      <c r="O1525" s="32">
        <v>0</v>
      </c>
      <c r="P1525" s="47">
        <v>4.3899999999999997</v>
      </c>
      <c r="Q1525" s="33">
        <v>339.47</v>
      </c>
      <c r="R1525" s="31" t="s">
        <v>8</v>
      </c>
      <c r="S1525" s="31" t="s">
        <v>8</v>
      </c>
      <c r="T1525" s="31" t="s">
        <v>8</v>
      </c>
      <c r="U1525" s="47"/>
      <c r="V1525" s="34" t="s">
        <v>8</v>
      </c>
      <c r="W1525" s="31" t="s">
        <v>8</v>
      </c>
      <c r="X1525" s="31" t="s">
        <v>8</v>
      </c>
      <c r="Y1525" s="44"/>
      <c r="Z1525" s="13"/>
    </row>
    <row r="1526" spans="1:26" ht="29.1" customHeight="1" x14ac:dyDescent="0.35">
      <c r="A1526" s="29" t="s">
        <v>5778</v>
      </c>
      <c r="B1526" s="28" t="s">
        <v>5781</v>
      </c>
      <c r="C1526" s="28" t="s">
        <v>5754</v>
      </c>
      <c r="D1526" s="30" t="s">
        <v>5779</v>
      </c>
      <c r="E1526" s="111" t="str">
        <f t="shared" si="69"/>
        <v>Less than 100 Claims - lower validity</v>
      </c>
      <c r="F1526" s="111" t="str">
        <f t="shared" si="70"/>
        <v>Less than 100 Claims - lower validity</v>
      </c>
      <c r="G1526" s="111" t="str">
        <f t="shared" si="71"/>
        <v>More than 100 Claims  - higher validity</v>
      </c>
      <c r="H1526" s="28" t="s">
        <v>5780</v>
      </c>
      <c r="I1526" s="28">
        <v>53211</v>
      </c>
      <c r="J1526" s="28" t="s">
        <v>396</v>
      </c>
      <c r="K1526" s="28" t="s">
        <v>46</v>
      </c>
      <c r="L1526" s="28">
        <v>4</v>
      </c>
      <c r="M1526" s="31">
        <v>114</v>
      </c>
      <c r="N1526" s="32">
        <v>0.1</v>
      </c>
      <c r="O1526" s="32">
        <v>0</v>
      </c>
      <c r="P1526" s="47">
        <v>4.21</v>
      </c>
      <c r="Q1526" s="33">
        <v>309.33</v>
      </c>
      <c r="R1526" s="31" t="s">
        <v>8</v>
      </c>
      <c r="S1526" s="31" t="s">
        <v>8</v>
      </c>
      <c r="T1526" s="31" t="s">
        <v>8</v>
      </c>
      <c r="U1526" s="47"/>
      <c r="V1526" s="34" t="s">
        <v>8</v>
      </c>
      <c r="W1526" s="31" t="s">
        <v>8</v>
      </c>
      <c r="X1526" s="31" t="s">
        <v>8</v>
      </c>
      <c r="Y1526" s="44"/>
      <c r="Z1526" s="13"/>
    </row>
    <row r="1527" spans="1:26" ht="29.1" customHeight="1" x14ac:dyDescent="0.35">
      <c r="A1527" s="29" t="s">
        <v>5782</v>
      </c>
      <c r="B1527" s="28" t="s">
        <v>5785</v>
      </c>
      <c r="C1527" s="28" t="s">
        <v>5754</v>
      </c>
      <c r="D1527" s="30" t="s">
        <v>5783</v>
      </c>
      <c r="E1527" s="111" t="str">
        <f t="shared" si="69"/>
        <v>Less than 100 Claims - lower validity</v>
      </c>
      <c r="F1527" s="111" t="str">
        <f t="shared" si="70"/>
        <v>Less than 100 Claims - lower validity</v>
      </c>
      <c r="G1527" s="111" t="str">
        <f t="shared" si="71"/>
        <v>More than 100 Claims  - higher validity</v>
      </c>
      <c r="H1527" s="35" t="s">
        <v>5784</v>
      </c>
      <c r="I1527" s="28">
        <v>53548</v>
      </c>
      <c r="J1527" s="28" t="s">
        <v>1093</v>
      </c>
      <c r="K1527" s="28" t="s">
        <v>46</v>
      </c>
      <c r="L1527" s="28">
        <v>3</v>
      </c>
      <c r="M1527" s="31">
        <v>1871</v>
      </c>
      <c r="N1527" s="32">
        <v>2.1</v>
      </c>
      <c r="O1527" s="32">
        <v>0.6</v>
      </c>
      <c r="P1527" s="47">
        <v>3.37</v>
      </c>
      <c r="Q1527" s="33">
        <v>242.89</v>
      </c>
      <c r="R1527" s="31">
        <v>67</v>
      </c>
      <c r="S1527" s="32">
        <v>1.5</v>
      </c>
      <c r="T1527" s="32">
        <v>0.5</v>
      </c>
      <c r="U1527" s="47">
        <v>2.83</v>
      </c>
      <c r="V1527" s="34">
        <v>19462</v>
      </c>
      <c r="W1527" s="32">
        <v>3.6</v>
      </c>
      <c r="X1527" s="32">
        <v>1.2</v>
      </c>
      <c r="Y1527" s="44">
        <v>3.13</v>
      </c>
      <c r="Z1527" s="13"/>
    </row>
    <row r="1528" spans="1:26" ht="29.1" customHeight="1" x14ac:dyDescent="0.35">
      <c r="A1528" s="29" t="s">
        <v>5786</v>
      </c>
      <c r="B1528" s="28" t="s">
        <v>5789</v>
      </c>
      <c r="C1528" s="28" t="s">
        <v>5754</v>
      </c>
      <c r="D1528" s="30" t="s">
        <v>5787</v>
      </c>
      <c r="E1528" s="111" t="str">
        <f t="shared" si="69"/>
        <v>Less than 100 Claims - lower validity</v>
      </c>
      <c r="F1528" s="111" t="str">
        <f t="shared" si="70"/>
        <v>Less than 100 Claims - lower validity</v>
      </c>
      <c r="G1528" s="111" t="str">
        <f t="shared" si="71"/>
        <v>Less than 100 Claims - lower validity</v>
      </c>
      <c r="H1528" s="28" t="s">
        <v>5788</v>
      </c>
      <c r="I1528" s="28">
        <v>54703</v>
      </c>
      <c r="J1528" s="28" t="s">
        <v>474</v>
      </c>
      <c r="K1528" s="28" t="s">
        <v>46</v>
      </c>
      <c r="L1528" s="28">
        <v>5</v>
      </c>
      <c r="M1528" s="31">
        <v>27</v>
      </c>
      <c r="N1528" s="32">
        <v>0.1</v>
      </c>
      <c r="O1528" s="32">
        <v>0</v>
      </c>
      <c r="P1528" s="47">
        <v>3.47</v>
      </c>
      <c r="Q1528" s="33">
        <v>248.51</v>
      </c>
      <c r="R1528" s="31" t="s">
        <v>8</v>
      </c>
      <c r="S1528" s="31" t="s">
        <v>8</v>
      </c>
      <c r="T1528" s="31" t="s">
        <v>8</v>
      </c>
      <c r="U1528" s="47"/>
      <c r="V1528" s="34" t="s">
        <v>8</v>
      </c>
      <c r="W1528" s="31" t="s">
        <v>8</v>
      </c>
      <c r="X1528" s="31" t="s">
        <v>8</v>
      </c>
      <c r="Y1528" s="44"/>
      <c r="Z1528" s="13"/>
    </row>
    <row r="1529" spans="1:26" ht="14.1" customHeight="1" x14ac:dyDescent="0.35">
      <c r="A1529" s="29" t="s">
        <v>5790</v>
      </c>
      <c r="B1529" s="28" t="s">
        <v>5793</v>
      </c>
      <c r="C1529" s="28" t="s">
        <v>5754</v>
      </c>
      <c r="D1529" s="36" t="s">
        <v>5791</v>
      </c>
      <c r="E1529" s="111" t="str">
        <f t="shared" si="69"/>
        <v>Less than 100 Claims - lower validity</v>
      </c>
      <c r="F1529" s="111" t="str">
        <f t="shared" si="70"/>
        <v>Less than 100 Claims - lower validity</v>
      </c>
      <c r="G1529" s="111" t="str">
        <f t="shared" si="71"/>
        <v>Less than 100 Claims - lower validity</v>
      </c>
      <c r="H1529" s="28" t="s">
        <v>5792</v>
      </c>
      <c r="I1529" s="28">
        <v>53538</v>
      </c>
      <c r="J1529" s="28" t="s">
        <v>79</v>
      </c>
      <c r="K1529" s="28" t="s">
        <v>46</v>
      </c>
      <c r="L1529" s="28">
        <v>5</v>
      </c>
      <c r="M1529" s="31">
        <v>26</v>
      </c>
      <c r="N1529" s="32">
        <v>0</v>
      </c>
      <c r="O1529" s="32">
        <v>0</v>
      </c>
      <c r="P1529" s="47">
        <v>3.38</v>
      </c>
      <c r="Q1529" s="33">
        <v>217.7</v>
      </c>
      <c r="R1529" s="31" t="s">
        <v>8</v>
      </c>
      <c r="S1529" s="31" t="s">
        <v>8</v>
      </c>
      <c r="T1529" s="31" t="s">
        <v>8</v>
      </c>
      <c r="U1529" s="47"/>
      <c r="V1529" s="34" t="s">
        <v>8</v>
      </c>
      <c r="W1529" s="31" t="s">
        <v>8</v>
      </c>
      <c r="X1529" s="31" t="s">
        <v>8</v>
      </c>
      <c r="Y1529" s="44"/>
      <c r="Z1529" s="13"/>
    </row>
    <row r="1530" spans="1:26" ht="29.1" customHeight="1" x14ac:dyDescent="0.35">
      <c r="A1530" s="29" t="s">
        <v>5794</v>
      </c>
      <c r="B1530" s="28" t="s">
        <v>5797</v>
      </c>
      <c r="C1530" s="28" t="s">
        <v>5754</v>
      </c>
      <c r="D1530" s="30" t="s">
        <v>5795</v>
      </c>
      <c r="E1530" s="111" t="str">
        <f t="shared" si="69"/>
        <v>Less than 100 Claims - lower validity</v>
      </c>
      <c r="F1530" s="111" t="str">
        <f t="shared" si="70"/>
        <v>Less than 100 Claims - lower validity</v>
      </c>
      <c r="G1530" s="111" t="str">
        <f t="shared" si="71"/>
        <v>Less than 100 Claims - lower validity</v>
      </c>
      <c r="H1530" s="28" t="s">
        <v>5796</v>
      </c>
      <c r="I1530" s="28">
        <v>53916</v>
      </c>
      <c r="J1530" s="28" t="s">
        <v>79</v>
      </c>
      <c r="K1530" s="28" t="s">
        <v>46</v>
      </c>
      <c r="L1530" s="28">
        <v>4</v>
      </c>
      <c r="M1530" s="31">
        <v>28</v>
      </c>
      <c r="N1530" s="32">
        <v>0</v>
      </c>
      <c r="O1530" s="32">
        <v>0</v>
      </c>
      <c r="P1530" s="47">
        <v>2.76</v>
      </c>
      <c r="Q1530" s="33">
        <v>204.89</v>
      </c>
      <c r="R1530" s="31" t="s">
        <v>8</v>
      </c>
      <c r="S1530" s="31" t="s">
        <v>8</v>
      </c>
      <c r="T1530" s="31" t="s">
        <v>8</v>
      </c>
      <c r="U1530" s="47"/>
      <c r="V1530" s="34" t="s">
        <v>8</v>
      </c>
      <c r="W1530" s="31" t="s">
        <v>8</v>
      </c>
      <c r="X1530" s="31" t="s">
        <v>8</v>
      </c>
      <c r="Y1530" s="44"/>
      <c r="Z1530" s="13"/>
    </row>
    <row r="1531" spans="1:26" ht="29.1" customHeight="1" x14ac:dyDescent="0.35">
      <c r="A1531" s="29" t="s">
        <v>5798</v>
      </c>
      <c r="B1531" s="28" t="s">
        <v>5753</v>
      </c>
      <c r="C1531" s="28" t="s">
        <v>5754</v>
      </c>
      <c r="D1531" s="30" t="s">
        <v>5799</v>
      </c>
      <c r="E1531" s="111" t="str">
        <f t="shared" si="69"/>
        <v>Less than 100 Claims - lower validity</v>
      </c>
      <c r="F1531" s="111" t="str">
        <f t="shared" si="70"/>
        <v>Less than 100 Claims - lower validity</v>
      </c>
      <c r="G1531" s="111" t="str">
        <f t="shared" si="71"/>
        <v>More than 100 Claims  - higher validity</v>
      </c>
      <c r="H1531" s="28" t="s">
        <v>5800</v>
      </c>
      <c r="I1531" s="28">
        <v>54601</v>
      </c>
      <c r="J1531" s="28" t="s">
        <v>79</v>
      </c>
      <c r="K1531" s="28" t="s">
        <v>46</v>
      </c>
      <c r="L1531" s="28">
        <v>5</v>
      </c>
      <c r="M1531" s="31">
        <v>113</v>
      </c>
      <c r="N1531" s="32">
        <v>0.2</v>
      </c>
      <c r="O1531" s="32">
        <v>0</v>
      </c>
      <c r="P1531" s="47">
        <v>3.92</v>
      </c>
      <c r="Q1531" s="33">
        <v>278.69</v>
      </c>
      <c r="R1531" s="31" t="s">
        <v>8</v>
      </c>
      <c r="S1531" s="31" t="s">
        <v>8</v>
      </c>
      <c r="T1531" s="31" t="s">
        <v>8</v>
      </c>
      <c r="U1531" s="47"/>
      <c r="V1531" s="34" t="s">
        <v>8</v>
      </c>
      <c r="W1531" s="31" t="s">
        <v>8</v>
      </c>
      <c r="X1531" s="31" t="s">
        <v>8</v>
      </c>
      <c r="Y1531" s="44"/>
      <c r="Z1531" s="13"/>
    </row>
    <row r="1532" spans="1:26" ht="14.1" customHeight="1" x14ac:dyDescent="0.35">
      <c r="A1532" s="29" t="s">
        <v>5801</v>
      </c>
      <c r="B1532" s="28" t="s">
        <v>5804</v>
      </c>
      <c r="C1532" s="28" t="s">
        <v>5754</v>
      </c>
      <c r="D1532" s="36" t="s">
        <v>5802</v>
      </c>
      <c r="E1532" s="111" t="str">
        <f t="shared" si="69"/>
        <v>Less than 100 Claims - lower validity</v>
      </c>
      <c r="F1532" s="111" t="str">
        <f t="shared" si="70"/>
        <v>Less than 100 Claims - lower validity</v>
      </c>
      <c r="G1532" s="111" t="str">
        <f t="shared" si="71"/>
        <v>Less than 100 Claims - lower validity</v>
      </c>
      <c r="H1532" s="28" t="s">
        <v>5803</v>
      </c>
      <c r="I1532" s="28">
        <v>54935</v>
      </c>
      <c r="J1532" s="28" t="s">
        <v>79</v>
      </c>
      <c r="K1532" s="28" t="s">
        <v>46</v>
      </c>
      <c r="L1532" s="28">
        <v>3</v>
      </c>
      <c r="M1532" s="31">
        <v>30</v>
      </c>
      <c r="N1532" s="32">
        <v>0.1</v>
      </c>
      <c r="O1532" s="32">
        <v>0</v>
      </c>
      <c r="P1532" s="47">
        <v>2.36</v>
      </c>
      <c r="Q1532" s="33">
        <v>177.18</v>
      </c>
      <c r="R1532" s="31" t="s">
        <v>8</v>
      </c>
      <c r="S1532" s="31" t="s">
        <v>8</v>
      </c>
      <c r="T1532" s="31" t="s">
        <v>8</v>
      </c>
      <c r="U1532" s="47"/>
      <c r="V1532" s="34" t="s">
        <v>8</v>
      </c>
      <c r="W1532" s="31" t="s">
        <v>8</v>
      </c>
      <c r="X1532" s="31" t="s">
        <v>8</v>
      </c>
      <c r="Y1532" s="44"/>
      <c r="Z1532" s="13"/>
    </row>
    <row r="1533" spans="1:26" ht="29.1" customHeight="1" x14ac:dyDescent="0.35">
      <c r="A1533" s="29" t="s">
        <v>5805</v>
      </c>
      <c r="B1533" s="28" t="s">
        <v>1350</v>
      </c>
      <c r="C1533" s="28" t="s">
        <v>5754</v>
      </c>
      <c r="D1533" s="30" t="s">
        <v>5806</v>
      </c>
      <c r="E1533" s="111" t="str">
        <f t="shared" si="69"/>
        <v>Less than 100 Claims - lower validity</v>
      </c>
      <c r="F1533" s="111" t="str">
        <f t="shared" si="70"/>
        <v>Less than 100 Claims - lower validity</v>
      </c>
      <c r="G1533" s="111" t="str">
        <f t="shared" si="71"/>
        <v>Less than 100 Claims - lower validity</v>
      </c>
      <c r="H1533" s="28" t="s">
        <v>5807</v>
      </c>
      <c r="I1533" s="28">
        <v>53715</v>
      </c>
      <c r="J1533" s="28" t="s">
        <v>935</v>
      </c>
      <c r="K1533" s="28" t="s">
        <v>46</v>
      </c>
      <c r="L1533" s="28">
        <v>5</v>
      </c>
      <c r="M1533" s="31">
        <v>53</v>
      </c>
      <c r="N1533" s="32">
        <v>0.1</v>
      </c>
      <c r="O1533" s="32">
        <v>0</v>
      </c>
      <c r="P1533" s="47">
        <v>2.88</v>
      </c>
      <c r="Q1533" s="33">
        <v>218.95</v>
      </c>
      <c r="R1533" s="31">
        <v>13</v>
      </c>
      <c r="S1533" s="32">
        <v>0.1</v>
      </c>
      <c r="T1533" s="32">
        <v>0.1</v>
      </c>
      <c r="U1533" s="47">
        <v>1.46</v>
      </c>
      <c r="V1533" s="34">
        <v>11125</v>
      </c>
      <c r="W1533" s="32">
        <v>0.2</v>
      </c>
      <c r="X1533" s="32">
        <v>0.1</v>
      </c>
      <c r="Y1533" s="44">
        <v>1.88</v>
      </c>
      <c r="Z1533" s="13"/>
    </row>
    <row r="1534" spans="1:26" ht="14.1" customHeight="1" x14ac:dyDescent="0.35">
      <c r="A1534" s="29" t="s">
        <v>5808</v>
      </c>
      <c r="B1534" s="28" t="s">
        <v>5811</v>
      </c>
      <c r="C1534" s="28" t="s">
        <v>5754</v>
      </c>
      <c r="D1534" s="36" t="s">
        <v>5809</v>
      </c>
      <c r="E1534" s="111" t="str">
        <f t="shared" si="69"/>
        <v>Less than 100 Claims - lower validity</v>
      </c>
      <c r="F1534" s="111" t="str">
        <f t="shared" si="70"/>
        <v>Less than 100 Claims - lower validity</v>
      </c>
      <c r="G1534" s="111" t="str">
        <f t="shared" si="71"/>
        <v>Less than 100 Claims - lower validity</v>
      </c>
      <c r="H1534" s="28" t="s">
        <v>5810</v>
      </c>
      <c r="I1534" s="28">
        <v>53578</v>
      </c>
      <c r="J1534" s="28" t="s">
        <v>79</v>
      </c>
      <c r="K1534" s="28" t="s">
        <v>46</v>
      </c>
      <c r="L1534" s="28">
        <v>5</v>
      </c>
      <c r="M1534" s="31">
        <v>13</v>
      </c>
      <c r="N1534" s="32">
        <v>0</v>
      </c>
      <c r="O1534" s="32">
        <v>0</v>
      </c>
      <c r="P1534" s="47">
        <v>3.7</v>
      </c>
      <c r="Q1534" s="33">
        <v>272.36</v>
      </c>
      <c r="R1534" s="31" t="s">
        <v>8</v>
      </c>
      <c r="S1534" s="31" t="s">
        <v>8</v>
      </c>
      <c r="T1534" s="31" t="s">
        <v>8</v>
      </c>
      <c r="U1534" s="47"/>
      <c r="V1534" s="34" t="s">
        <v>8</v>
      </c>
      <c r="W1534" s="31" t="s">
        <v>8</v>
      </c>
      <c r="X1534" s="31" t="s">
        <v>8</v>
      </c>
      <c r="Y1534" s="44"/>
      <c r="Z1534" s="13"/>
    </row>
    <row r="1535" spans="1:26" ht="29.1" customHeight="1" x14ac:dyDescent="0.35">
      <c r="A1535" s="29" t="s">
        <v>5812</v>
      </c>
      <c r="B1535" s="28" t="s">
        <v>5815</v>
      </c>
      <c r="C1535" s="28" t="s">
        <v>5754</v>
      </c>
      <c r="D1535" s="30" t="s">
        <v>5813</v>
      </c>
      <c r="E1535" s="111" t="str">
        <f t="shared" si="69"/>
        <v>Less than 100 Claims - lower validity</v>
      </c>
      <c r="F1535" s="111" t="str">
        <f t="shared" si="70"/>
        <v>Less than 100 Claims - lower validity</v>
      </c>
      <c r="G1535" s="111" t="str">
        <f t="shared" si="71"/>
        <v>Less than 100 Claims - lower validity</v>
      </c>
      <c r="H1535" s="28" t="s">
        <v>5814</v>
      </c>
      <c r="I1535" s="28">
        <v>54303</v>
      </c>
      <c r="J1535" s="35" t="s">
        <v>967</v>
      </c>
      <c r="K1535" s="28" t="s">
        <v>46</v>
      </c>
      <c r="L1535" s="28">
        <v>3</v>
      </c>
      <c r="M1535" s="31">
        <v>32</v>
      </c>
      <c r="N1535" s="32">
        <v>0</v>
      </c>
      <c r="O1535" s="32">
        <v>0</v>
      </c>
      <c r="P1535" s="47">
        <v>4.04</v>
      </c>
      <c r="Q1535" s="33">
        <v>286.01</v>
      </c>
      <c r="R1535" s="31" t="s">
        <v>8</v>
      </c>
      <c r="S1535" s="31" t="s">
        <v>8</v>
      </c>
      <c r="T1535" s="31" t="s">
        <v>8</v>
      </c>
      <c r="U1535" s="47"/>
      <c r="V1535" s="34" t="s">
        <v>8</v>
      </c>
      <c r="W1535" s="31" t="s">
        <v>8</v>
      </c>
      <c r="X1535" s="31" t="s">
        <v>8</v>
      </c>
      <c r="Y1535" s="44"/>
      <c r="Z1535" s="13"/>
    </row>
    <row r="1536" spans="1:26" ht="43.15" customHeight="1" x14ac:dyDescent="0.35">
      <c r="A1536" s="29" t="s">
        <v>5816</v>
      </c>
      <c r="B1536" s="28" t="s">
        <v>1350</v>
      </c>
      <c r="C1536" s="28" t="s">
        <v>5754</v>
      </c>
      <c r="D1536" s="30" t="s">
        <v>5817</v>
      </c>
      <c r="E1536" s="111" t="str">
        <f t="shared" si="69"/>
        <v>Less than 100 Claims - lower validity</v>
      </c>
      <c r="F1536" s="111" t="str">
        <f t="shared" si="70"/>
        <v>Less than 100 Claims - lower validity</v>
      </c>
      <c r="G1536" s="111" t="str">
        <f t="shared" si="71"/>
        <v>More than 100 Claims  - higher validity</v>
      </c>
      <c r="H1536" s="35" t="s">
        <v>5818</v>
      </c>
      <c r="I1536" s="28">
        <v>53792</v>
      </c>
      <c r="J1536" s="28" t="s">
        <v>5819</v>
      </c>
      <c r="K1536" s="28" t="s">
        <v>46</v>
      </c>
      <c r="L1536" s="28">
        <v>5</v>
      </c>
      <c r="M1536" s="31">
        <v>1316</v>
      </c>
      <c r="N1536" s="32">
        <v>2.4</v>
      </c>
      <c r="O1536" s="32">
        <v>0.7</v>
      </c>
      <c r="P1536" s="47">
        <v>3.3</v>
      </c>
      <c r="Q1536" s="33">
        <v>252.71</v>
      </c>
      <c r="R1536" s="31">
        <v>96</v>
      </c>
      <c r="S1536" s="32">
        <v>4.8</v>
      </c>
      <c r="T1536" s="32">
        <v>2.2000000000000002</v>
      </c>
      <c r="U1536" s="47">
        <v>2.2000000000000002</v>
      </c>
      <c r="V1536" s="34">
        <v>20683</v>
      </c>
      <c r="W1536" s="32">
        <v>7.2</v>
      </c>
      <c r="X1536" s="32">
        <v>2.9</v>
      </c>
      <c r="Y1536" s="44">
        <v>2.48</v>
      </c>
      <c r="Z1536" s="13"/>
    </row>
    <row r="1537" spans="1:26" ht="29.1" customHeight="1" x14ac:dyDescent="0.35">
      <c r="A1537" s="29" t="s">
        <v>5820</v>
      </c>
      <c r="B1537" s="28" t="s">
        <v>5823</v>
      </c>
      <c r="C1537" s="28" t="s">
        <v>5754</v>
      </c>
      <c r="D1537" s="30" t="s">
        <v>5821</v>
      </c>
      <c r="E1537" s="111" t="str">
        <f t="shared" si="69"/>
        <v>Less than 100 Claims - lower validity</v>
      </c>
      <c r="F1537" s="111" t="str">
        <f t="shared" si="70"/>
        <v>Less than 100 Claims - lower validity</v>
      </c>
      <c r="G1537" s="111" t="str">
        <f t="shared" si="71"/>
        <v>More than 100 Claims  - higher validity</v>
      </c>
      <c r="H1537" s="28" t="s">
        <v>5822</v>
      </c>
      <c r="I1537" s="28">
        <v>53511</v>
      </c>
      <c r="J1537" s="28" t="s">
        <v>79</v>
      </c>
      <c r="K1537" s="28" t="s">
        <v>46</v>
      </c>
      <c r="L1537" s="28">
        <v>2</v>
      </c>
      <c r="M1537" s="31">
        <v>2705</v>
      </c>
      <c r="N1537" s="32">
        <v>3</v>
      </c>
      <c r="O1537" s="32">
        <v>0.9</v>
      </c>
      <c r="P1537" s="47">
        <v>3.28</v>
      </c>
      <c r="Q1537" s="33">
        <v>234.4</v>
      </c>
      <c r="R1537" s="31">
        <v>81</v>
      </c>
      <c r="S1537" s="32">
        <v>1.8</v>
      </c>
      <c r="T1537" s="32">
        <v>0.7</v>
      </c>
      <c r="U1537" s="47">
        <v>2.5</v>
      </c>
      <c r="V1537" s="34">
        <v>16011</v>
      </c>
      <c r="W1537" s="32">
        <v>4.8</v>
      </c>
      <c r="X1537" s="32">
        <v>1.6</v>
      </c>
      <c r="Y1537" s="44">
        <v>2.94</v>
      </c>
      <c r="Z1537" s="13"/>
    </row>
    <row r="1538" spans="1:26" ht="29.1" customHeight="1" x14ac:dyDescent="0.35">
      <c r="A1538" s="29" t="s">
        <v>5824</v>
      </c>
      <c r="B1538" s="28" t="s">
        <v>5827</v>
      </c>
      <c r="C1538" s="28" t="s">
        <v>5754</v>
      </c>
      <c r="D1538" s="30" t="s">
        <v>5825</v>
      </c>
      <c r="E1538" s="111" t="str">
        <f t="shared" si="69"/>
        <v>Less than 100 Claims - lower validity</v>
      </c>
      <c r="F1538" s="111" t="str">
        <f t="shared" si="70"/>
        <v>Less than 100 Claims - lower validity</v>
      </c>
      <c r="G1538" s="111" t="str">
        <f t="shared" si="71"/>
        <v>Less than 100 Claims - lower validity</v>
      </c>
      <c r="H1538" s="28" t="s">
        <v>5826</v>
      </c>
      <c r="I1538" s="28">
        <v>54143</v>
      </c>
      <c r="J1538" s="28" t="s">
        <v>79</v>
      </c>
      <c r="K1538" s="28" t="s">
        <v>46</v>
      </c>
      <c r="L1538" s="28">
        <v>4</v>
      </c>
      <c r="M1538" s="31">
        <v>21</v>
      </c>
      <c r="N1538" s="32">
        <v>0</v>
      </c>
      <c r="O1538" s="32">
        <v>0</v>
      </c>
      <c r="P1538" s="47">
        <v>3.38</v>
      </c>
      <c r="Q1538" s="33">
        <v>257.81</v>
      </c>
      <c r="R1538" s="31" t="s">
        <v>8</v>
      </c>
      <c r="S1538" s="31" t="s">
        <v>8</v>
      </c>
      <c r="T1538" s="31" t="s">
        <v>8</v>
      </c>
      <c r="U1538" s="47"/>
      <c r="V1538" s="34" t="s">
        <v>8</v>
      </c>
      <c r="W1538" s="31" t="s">
        <v>8</v>
      </c>
      <c r="X1538" s="31" t="s">
        <v>8</v>
      </c>
      <c r="Y1538" s="44"/>
      <c r="Z1538" s="13"/>
    </row>
    <row r="1539" spans="1:26" ht="29.1" customHeight="1" x14ac:dyDescent="0.35">
      <c r="A1539" s="29" t="s">
        <v>5828</v>
      </c>
      <c r="B1539" s="28" t="s">
        <v>5781</v>
      </c>
      <c r="C1539" s="28" t="s">
        <v>5754</v>
      </c>
      <c r="D1539" s="30" t="s">
        <v>5829</v>
      </c>
      <c r="E1539" s="111" t="str">
        <f t="shared" si="69"/>
        <v>Less than 100 Claims - lower validity</v>
      </c>
      <c r="F1539" s="111" t="str">
        <f t="shared" si="70"/>
        <v>Less than 100 Claims - lower validity</v>
      </c>
      <c r="G1539" s="111" t="str">
        <f t="shared" si="71"/>
        <v>More than 100 Claims  - higher validity</v>
      </c>
      <c r="H1539" s="35" t="s">
        <v>5830</v>
      </c>
      <c r="I1539" s="28">
        <v>53215</v>
      </c>
      <c r="J1539" s="28" t="s">
        <v>5831</v>
      </c>
      <c r="K1539" s="28" t="s">
        <v>46</v>
      </c>
      <c r="L1539" s="28">
        <v>4</v>
      </c>
      <c r="M1539" s="31">
        <v>154</v>
      </c>
      <c r="N1539" s="32">
        <v>0.5</v>
      </c>
      <c r="O1539" s="32">
        <v>0.1</v>
      </c>
      <c r="P1539" s="47">
        <v>4.6100000000000003</v>
      </c>
      <c r="Q1539" s="33">
        <v>335.55</v>
      </c>
      <c r="R1539" s="31">
        <v>15</v>
      </c>
      <c r="S1539" s="32">
        <v>1</v>
      </c>
      <c r="T1539" s="32">
        <v>0.2</v>
      </c>
      <c r="U1539" s="47">
        <v>4.3499999999999996</v>
      </c>
      <c r="V1539" s="34">
        <v>31206</v>
      </c>
      <c r="W1539" s="32">
        <v>1.5</v>
      </c>
      <c r="X1539" s="32">
        <v>0.3</v>
      </c>
      <c r="Y1539" s="44">
        <v>4.4400000000000004</v>
      </c>
      <c r="Z1539" s="13"/>
    </row>
    <row r="1540" spans="1:26" ht="29.1" customHeight="1" x14ac:dyDescent="0.35">
      <c r="A1540" s="29" t="s">
        <v>5832</v>
      </c>
      <c r="B1540" s="28" t="s">
        <v>5835</v>
      </c>
      <c r="C1540" s="28" t="s">
        <v>5754</v>
      </c>
      <c r="D1540" s="30" t="s">
        <v>5833</v>
      </c>
      <c r="E1540" s="111" t="str">
        <f t="shared" si="69"/>
        <v>Less than 100 Claims - lower validity</v>
      </c>
      <c r="F1540" s="111" t="str">
        <f t="shared" si="70"/>
        <v>Less than 100 Claims - lower validity</v>
      </c>
      <c r="G1540" s="111" t="str">
        <f t="shared" si="71"/>
        <v>Less than 100 Claims - lower validity</v>
      </c>
      <c r="H1540" s="28" t="s">
        <v>5834</v>
      </c>
      <c r="I1540" s="28">
        <v>53227</v>
      </c>
      <c r="J1540" s="28" t="s">
        <v>5831</v>
      </c>
      <c r="K1540" s="28" t="s">
        <v>46</v>
      </c>
      <c r="L1540" s="28">
        <v>5</v>
      </c>
      <c r="M1540" s="31">
        <v>27</v>
      </c>
      <c r="N1540" s="32">
        <v>0.1</v>
      </c>
      <c r="O1540" s="32">
        <v>0</v>
      </c>
      <c r="P1540" s="47">
        <v>7.57</v>
      </c>
      <c r="Q1540" s="33">
        <v>553.41</v>
      </c>
      <c r="R1540" s="31" t="s">
        <v>8</v>
      </c>
      <c r="S1540" s="31" t="s">
        <v>8</v>
      </c>
      <c r="T1540" s="31" t="s">
        <v>8</v>
      </c>
      <c r="U1540" s="47"/>
      <c r="V1540" s="34" t="s">
        <v>8</v>
      </c>
      <c r="W1540" s="31" t="s">
        <v>8</v>
      </c>
      <c r="X1540" s="31" t="s">
        <v>8</v>
      </c>
      <c r="Y1540" s="44"/>
      <c r="Z1540" s="13"/>
    </row>
    <row r="1541" spans="1:26" ht="29.1" customHeight="1" x14ac:dyDescent="0.35">
      <c r="A1541" s="29" t="s">
        <v>5836</v>
      </c>
      <c r="B1541" s="28" t="s">
        <v>5781</v>
      </c>
      <c r="C1541" s="28" t="s">
        <v>5754</v>
      </c>
      <c r="D1541" s="30" t="s">
        <v>5837</v>
      </c>
      <c r="E1541" s="111" t="str">
        <f t="shared" si="69"/>
        <v>Less than 100 Claims - lower validity</v>
      </c>
      <c r="F1541" s="111" t="str">
        <f t="shared" si="70"/>
        <v>Less than 100 Claims - lower validity</v>
      </c>
      <c r="G1541" s="111" t="str">
        <f t="shared" si="71"/>
        <v>More than 100 Claims  - higher validity</v>
      </c>
      <c r="H1541" s="35" t="s">
        <v>5838</v>
      </c>
      <c r="I1541" s="28">
        <v>53226</v>
      </c>
      <c r="J1541" s="28" t="s">
        <v>79</v>
      </c>
      <c r="K1541" s="28" t="s">
        <v>46</v>
      </c>
      <c r="L1541" s="28">
        <v>4</v>
      </c>
      <c r="M1541" s="31">
        <v>166</v>
      </c>
      <c r="N1541" s="32">
        <v>0.4</v>
      </c>
      <c r="O1541" s="32">
        <v>0.1</v>
      </c>
      <c r="P1541" s="47">
        <v>4.82</v>
      </c>
      <c r="Q1541" s="33">
        <v>343.29</v>
      </c>
      <c r="R1541" s="31">
        <v>11</v>
      </c>
      <c r="S1541" s="32">
        <v>0.3</v>
      </c>
      <c r="T1541" s="32">
        <v>0.1</v>
      </c>
      <c r="U1541" s="47">
        <v>2.48</v>
      </c>
      <c r="V1541" s="34">
        <v>20937</v>
      </c>
      <c r="W1541" s="32">
        <v>0.7</v>
      </c>
      <c r="X1541" s="32">
        <v>0.2</v>
      </c>
      <c r="Y1541" s="44">
        <v>3.44</v>
      </c>
      <c r="Z1541" s="13"/>
    </row>
    <row r="1542" spans="1:26" ht="29.1" customHeight="1" x14ac:dyDescent="0.35">
      <c r="A1542" s="29" t="s">
        <v>5839</v>
      </c>
      <c r="B1542" s="28" t="s">
        <v>5815</v>
      </c>
      <c r="C1542" s="28" t="s">
        <v>5754</v>
      </c>
      <c r="D1542" s="30" t="s">
        <v>5840</v>
      </c>
      <c r="E1542" s="111" t="str">
        <f t="shared" ref="E1542:E1602" si="72">IF(OR(M1542&lt;100,M1542="",R1542&lt;100,R1542=""),"Less than 100 Claims - lower validity", "More than 100 Claims  - higher validity")</f>
        <v>Less than 100 Claims - lower validity</v>
      </c>
      <c r="F1542" s="111" t="str">
        <f t="shared" ref="F1542:F1602" si="73">IF(OR(R1542&lt;100,R1542=""),"Less than 100 Claims - lower validity", "More than 100 Claims  - higher validity")</f>
        <v>Less than 100 Claims - lower validity</v>
      </c>
      <c r="G1542" s="111" t="str">
        <f t="shared" ref="G1542:G1602" si="74">IF(OR(M1542&lt;100,M1542=""),"Less than 100 Claims - lower validity", "More than 100 Claims  - higher validity")</f>
        <v>Less than 100 Claims - lower validity</v>
      </c>
      <c r="H1542" s="28" t="s">
        <v>5841</v>
      </c>
      <c r="I1542" s="28">
        <v>54311</v>
      </c>
      <c r="J1542" s="28" t="s">
        <v>5831</v>
      </c>
      <c r="K1542" s="28" t="s">
        <v>46</v>
      </c>
      <c r="L1542" s="28">
        <v>3</v>
      </c>
      <c r="M1542" s="31">
        <v>26</v>
      </c>
      <c r="N1542" s="32">
        <v>0.1</v>
      </c>
      <c r="O1542" s="32">
        <v>0</v>
      </c>
      <c r="P1542" s="47">
        <v>4.6900000000000004</v>
      </c>
      <c r="Q1542" s="33">
        <v>331.64</v>
      </c>
      <c r="R1542" s="31" t="s">
        <v>8</v>
      </c>
      <c r="S1542" s="31" t="s">
        <v>8</v>
      </c>
      <c r="T1542" s="31" t="s">
        <v>8</v>
      </c>
      <c r="U1542" s="47"/>
      <c r="V1542" s="34" t="s">
        <v>8</v>
      </c>
      <c r="W1542" s="31" t="s">
        <v>8</v>
      </c>
      <c r="X1542" s="31" t="s">
        <v>8</v>
      </c>
      <c r="Y1542" s="44"/>
      <c r="Z1542" s="13"/>
    </row>
    <row r="1543" spans="1:26" ht="14.1" customHeight="1" x14ac:dyDescent="0.35">
      <c r="A1543" s="29" t="s">
        <v>5842</v>
      </c>
      <c r="B1543" s="28" t="s">
        <v>5845</v>
      </c>
      <c r="C1543" s="28" t="s">
        <v>5754</v>
      </c>
      <c r="D1543" s="36" t="s">
        <v>5843</v>
      </c>
      <c r="E1543" s="111" t="str">
        <f t="shared" si="72"/>
        <v>Less than 100 Claims - lower validity</v>
      </c>
      <c r="F1543" s="111" t="str">
        <f t="shared" si="73"/>
        <v>Less than 100 Claims - lower validity</v>
      </c>
      <c r="G1543" s="111" t="str">
        <f t="shared" si="74"/>
        <v>Less than 100 Claims - lower validity</v>
      </c>
      <c r="H1543" s="28" t="s">
        <v>5844</v>
      </c>
      <c r="I1543" s="28">
        <v>53066</v>
      </c>
      <c r="J1543" s="28" t="s">
        <v>5831</v>
      </c>
      <c r="K1543" s="28" t="s">
        <v>46</v>
      </c>
      <c r="L1543" s="28">
        <v>5</v>
      </c>
      <c r="M1543" s="31">
        <v>20</v>
      </c>
      <c r="N1543" s="32">
        <v>0.1</v>
      </c>
      <c r="O1543" s="32">
        <v>0</v>
      </c>
      <c r="P1543" s="47">
        <v>4.4800000000000004</v>
      </c>
      <c r="Q1543" s="33">
        <v>330.92</v>
      </c>
      <c r="R1543" s="31" t="s">
        <v>8</v>
      </c>
      <c r="S1543" s="31" t="s">
        <v>8</v>
      </c>
      <c r="T1543" s="31" t="s">
        <v>8</v>
      </c>
      <c r="U1543" s="47"/>
      <c r="V1543" s="34" t="s">
        <v>8</v>
      </c>
      <c r="W1543" s="31" t="s">
        <v>8</v>
      </c>
      <c r="X1543" s="31" t="s">
        <v>8</v>
      </c>
      <c r="Y1543" s="44"/>
      <c r="Z1543" s="13"/>
    </row>
    <row r="1544" spans="1:26" ht="29.1" customHeight="1" x14ac:dyDescent="0.35">
      <c r="A1544" s="29" t="s">
        <v>5846</v>
      </c>
      <c r="B1544" s="28" t="s">
        <v>5849</v>
      </c>
      <c r="C1544" s="28" t="s">
        <v>5754</v>
      </c>
      <c r="D1544" s="30" t="s">
        <v>5847</v>
      </c>
      <c r="E1544" s="111" t="str">
        <f t="shared" si="72"/>
        <v>Less than 100 Claims - lower validity</v>
      </c>
      <c r="F1544" s="111" t="str">
        <f t="shared" si="73"/>
        <v>Less than 100 Claims - lower validity</v>
      </c>
      <c r="G1544" s="111" t="str">
        <f t="shared" si="74"/>
        <v>Less than 100 Claims - lower validity</v>
      </c>
      <c r="H1544" s="28" t="s">
        <v>5848</v>
      </c>
      <c r="I1544" s="28">
        <v>53963</v>
      </c>
      <c r="J1544" s="28" t="s">
        <v>235</v>
      </c>
      <c r="K1544" s="28" t="s">
        <v>236</v>
      </c>
      <c r="L1544" s="28">
        <v>4</v>
      </c>
      <c r="M1544" s="31">
        <v>31</v>
      </c>
      <c r="N1544" s="32">
        <v>0</v>
      </c>
      <c r="O1544" s="32">
        <v>0</v>
      </c>
      <c r="P1544" s="47">
        <v>1.58</v>
      </c>
      <c r="Q1544" s="33">
        <v>279.86</v>
      </c>
      <c r="R1544" s="31" t="s">
        <v>8</v>
      </c>
      <c r="S1544" s="31" t="s">
        <v>8</v>
      </c>
      <c r="T1544" s="31" t="s">
        <v>8</v>
      </c>
      <c r="U1544" s="47"/>
      <c r="V1544" s="34" t="s">
        <v>8</v>
      </c>
      <c r="W1544" s="31" t="s">
        <v>8</v>
      </c>
      <c r="X1544" s="31" t="s">
        <v>8</v>
      </c>
      <c r="Y1544" s="44"/>
      <c r="Z1544" s="13"/>
    </row>
    <row r="1545" spans="1:26" ht="29.1" customHeight="1" x14ac:dyDescent="0.35">
      <c r="A1545" s="29" t="s">
        <v>5850</v>
      </c>
      <c r="B1545" s="35" t="s">
        <v>5853</v>
      </c>
      <c r="C1545" s="28" t="s">
        <v>5754</v>
      </c>
      <c r="D1545" s="30" t="s">
        <v>5851</v>
      </c>
      <c r="E1545" s="111" t="str">
        <f t="shared" si="72"/>
        <v>Less than 100 Claims - lower validity</v>
      </c>
      <c r="F1545" s="111" t="str">
        <f t="shared" si="73"/>
        <v>Less than 100 Claims - lower validity</v>
      </c>
      <c r="G1545" s="111" t="str">
        <f t="shared" si="74"/>
        <v>Less than 100 Claims - lower validity</v>
      </c>
      <c r="H1545" s="28" t="s">
        <v>5852</v>
      </c>
      <c r="I1545" s="28">
        <v>54024</v>
      </c>
      <c r="J1545" s="28" t="s">
        <v>235</v>
      </c>
      <c r="K1545" s="28" t="s">
        <v>236</v>
      </c>
      <c r="L1545" s="28">
        <v>4</v>
      </c>
      <c r="M1545" s="31">
        <v>18</v>
      </c>
      <c r="N1545" s="32">
        <v>0</v>
      </c>
      <c r="O1545" s="32">
        <v>0</v>
      </c>
      <c r="P1545" s="47">
        <v>1.2</v>
      </c>
      <c r="Q1545" s="33">
        <v>203</v>
      </c>
      <c r="R1545" s="31" t="s">
        <v>8</v>
      </c>
      <c r="S1545" s="31" t="s">
        <v>8</v>
      </c>
      <c r="T1545" s="31" t="s">
        <v>8</v>
      </c>
      <c r="U1545" s="47"/>
      <c r="V1545" s="34" t="s">
        <v>8</v>
      </c>
      <c r="W1545" s="31" t="s">
        <v>8</v>
      </c>
      <c r="X1545" s="31" t="s">
        <v>8</v>
      </c>
      <c r="Y1545" s="44"/>
      <c r="Z1545" s="13"/>
    </row>
    <row r="1546" spans="1:26" ht="29.1" customHeight="1" x14ac:dyDescent="0.35">
      <c r="A1546" s="29" t="s">
        <v>5854</v>
      </c>
      <c r="B1546" s="28" t="s">
        <v>5857</v>
      </c>
      <c r="C1546" s="28" t="s">
        <v>5754</v>
      </c>
      <c r="D1546" s="30" t="s">
        <v>5855</v>
      </c>
      <c r="E1546" s="111" t="str">
        <f t="shared" si="72"/>
        <v>Less than 100 Claims - lower validity</v>
      </c>
      <c r="F1546" s="111" t="str">
        <f t="shared" si="73"/>
        <v>Less than 100 Claims - lower validity</v>
      </c>
      <c r="G1546" s="111" t="str">
        <f t="shared" si="74"/>
        <v>Less than 100 Claims - lower validity</v>
      </c>
      <c r="H1546" s="28" t="s">
        <v>5856</v>
      </c>
      <c r="I1546" s="28">
        <v>54452</v>
      </c>
      <c r="J1546" s="28" t="s">
        <v>396</v>
      </c>
      <c r="K1546" s="28" t="s">
        <v>236</v>
      </c>
      <c r="L1546" s="28">
        <v>4</v>
      </c>
      <c r="M1546" s="31">
        <v>14</v>
      </c>
      <c r="N1546" s="32">
        <v>0</v>
      </c>
      <c r="O1546" s="32">
        <v>0</v>
      </c>
      <c r="P1546" s="47">
        <v>1.08</v>
      </c>
      <c r="Q1546" s="33">
        <v>235.24</v>
      </c>
      <c r="R1546" s="31" t="s">
        <v>8</v>
      </c>
      <c r="S1546" s="31" t="s">
        <v>8</v>
      </c>
      <c r="T1546" s="31" t="s">
        <v>8</v>
      </c>
      <c r="U1546" s="47"/>
      <c r="V1546" s="34" t="s">
        <v>8</v>
      </c>
      <c r="W1546" s="31" t="s">
        <v>8</v>
      </c>
      <c r="X1546" s="31" t="s">
        <v>8</v>
      </c>
      <c r="Y1546" s="44"/>
      <c r="Z1546" s="13"/>
    </row>
    <row r="1547" spans="1:26" ht="29.1" customHeight="1" x14ac:dyDescent="0.35">
      <c r="A1547" s="29" t="s">
        <v>5858</v>
      </c>
      <c r="B1547" s="28" t="s">
        <v>5861</v>
      </c>
      <c r="C1547" s="28" t="s">
        <v>5754</v>
      </c>
      <c r="D1547" s="30" t="s">
        <v>5859</v>
      </c>
      <c r="E1547" s="111" t="str">
        <f t="shared" si="72"/>
        <v>Less than 100 Claims - lower validity</v>
      </c>
      <c r="F1547" s="111" t="str">
        <f t="shared" si="73"/>
        <v>Less than 100 Claims - lower validity</v>
      </c>
      <c r="G1547" s="111" t="str">
        <f t="shared" si="74"/>
        <v>Less than 100 Claims - lower validity</v>
      </c>
      <c r="H1547" s="28" t="s">
        <v>5860</v>
      </c>
      <c r="I1547" s="28">
        <v>54017</v>
      </c>
      <c r="J1547" s="28" t="s">
        <v>5862</v>
      </c>
      <c r="K1547" s="28" t="s">
        <v>236</v>
      </c>
      <c r="L1547" s="28">
        <v>4</v>
      </c>
      <c r="M1547" s="31">
        <v>19</v>
      </c>
      <c r="N1547" s="32">
        <v>0</v>
      </c>
      <c r="O1547" s="32">
        <v>0</v>
      </c>
      <c r="P1547" s="47">
        <v>1.1000000000000001</v>
      </c>
      <c r="Q1547" s="33">
        <v>266.07</v>
      </c>
      <c r="R1547" s="31" t="s">
        <v>8</v>
      </c>
      <c r="S1547" s="31" t="s">
        <v>8</v>
      </c>
      <c r="T1547" s="31" t="s">
        <v>8</v>
      </c>
      <c r="U1547" s="47"/>
      <c r="V1547" s="34" t="s">
        <v>8</v>
      </c>
      <c r="W1547" s="31" t="s">
        <v>8</v>
      </c>
      <c r="X1547" s="31" t="s">
        <v>8</v>
      </c>
      <c r="Y1547" s="44"/>
      <c r="Z1547" s="13"/>
    </row>
    <row r="1548" spans="1:26" ht="43.15" customHeight="1" x14ac:dyDescent="0.35">
      <c r="A1548" s="29" t="s">
        <v>5863</v>
      </c>
      <c r="B1548" s="28" t="s">
        <v>5866</v>
      </c>
      <c r="C1548" s="28" t="s">
        <v>5754</v>
      </c>
      <c r="D1548" s="30" t="s">
        <v>5864</v>
      </c>
      <c r="E1548" s="111" t="str">
        <f t="shared" si="72"/>
        <v>Less than 100 Claims - lower validity</v>
      </c>
      <c r="F1548" s="111" t="str">
        <f t="shared" si="73"/>
        <v>Less than 100 Claims - lower validity</v>
      </c>
      <c r="G1548" s="111" t="str">
        <f t="shared" si="74"/>
        <v>More than 100 Claims  - higher validity</v>
      </c>
      <c r="H1548" s="35" t="s">
        <v>5865</v>
      </c>
      <c r="I1548" s="28">
        <v>53147</v>
      </c>
      <c r="J1548" s="28" t="s">
        <v>1093</v>
      </c>
      <c r="K1548" s="28" t="s">
        <v>236</v>
      </c>
      <c r="L1548" s="28">
        <v>4</v>
      </c>
      <c r="M1548" s="31">
        <v>127</v>
      </c>
      <c r="N1548" s="32">
        <v>0.1</v>
      </c>
      <c r="O1548" s="32">
        <v>0.1</v>
      </c>
      <c r="P1548" s="47">
        <v>1.77</v>
      </c>
      <c r="Q1548" s="33">
        <v>176.79</v>
      </c>
      <c r="R1548" s="31" t="s">
        <v>8</v>
      </c>
      <c r="S1548" s="31" t="s">
        <v>8</v>
      </c>
      <c r="T1548" s="31" t="s">
        <v>8</v>
      </c>
      <c r="U1548" s="47"/>
      <c r="V1548" s="34" t="s">
        <v>8</v>
      </c>
      <c r="W1548" s="31" t="s">
        <v>8</v>
      </c>
      <c r="X1548" s="31" t="s">
        <v>8</v>
      </c>
      <c r="Y1548" s="44"/>
      <c r="Z1548" s="13"/>
    </row>
    <row r="1549" spans="1:26" ht="29.1" customHeight="1" x14ac:dyDescent="0.35">
      <c r="A1549" s="29" t="s">
        <v>5867</v>
      </c>
      <c r="B1549" s="28" t="s">
        <v>1804</v>
      </c>
      <c r="C1549" s="28" t="s">
        <v>5754</v>
      </c>
      <c r="D1549" s="30" t="s">
        <v>973</v>
      </c>
      <c r="E1549" s="111" t="str">
        <f t="shared" si="72"/>
        <v>Less than 100 Claims - lower validity</v>
      </c>
      <c r="F1549" s="111" t="str">
        <f t="shared" si="73"/>
        <v>Less than 100 Claims - lower validity</v>
      </c>
      <c r="G1549" s="111" t="str">
        <f t="shared" si="74"/>
        <v>Less than 100 Claims - lower validity</v>
      </c>
      <c r="H1549" s="28" t="s">
        <v>5868</v>
      </c>
      <c r="I1549" s="28">
        <v>54806</v>
      </c>
      <c r="J1549" s="28" t="s">
        <v>235</v>
      </c>
      <c r="K1549" s="28" t="s">
        <v>236</v>
      </c>
      <c r="L1549" s="28">
        <v>3</v>
      </c>
      <c r="M1549" s="31">
        <v>30</v>
      </c>
      <c r="N1549" s="32">
        <v>0</v>
      </c>
      <c r="O1549" s="32">
        <v>0</v>
      </c>
      <c r="P1549" s="47">
        <v>1.21</v>
      </c>
      <c r="Q1549" s="33">
        <v>290.58</v>
      </c>
      <c r="R1549" s="31" t="s">
        <v>8</v>
      </c>
      <c r="S1549" s="31" t="s">
        <v>8</v>
      </c>
      <c r="T1549" s="31" t="s">
        <v>8</v>
      </c>
      <c r="U1549" s="47"/>
      <c r="V1549" s="34" t="s">
        <v>8</v>
      </c>
      <c r="W1549" s="31" t="s">
        <v>8</v>
      </c>
      <c r="X1549" s="31" t="s">
        <v>8</v>
      </c>
      <c r="Y1549" s="44"/>
      <c r="Z1549" s="13"/>
    </row>
    <row r="1550" spans="1:26" ht="29.1" customHeight="1" x14ac:dyDescent="0.35">
      <c r="A1550" s="29" t="s">
        <v>5869</v>
      </c>
      <c r="B1550" s="28" t="s">
        <v>5872</v>
      </c>
      <c r="C1550" s="28" t="s">
        <v>5873</v>
      </c>
      <c r="D1550" s="30" t="s">
        <v>5870</v>
      </c>
      <c r="E1550" s="111" t="str">
        <f t="shared" si="72"/>
        <v>Less than 100 Claims - lower validity</v>
      </c>
      <c r="F1550" s="111" t="str">
        <f t="shared" si="73"/>
        <v>Less than 100 Claims - lower validity</v>
      </c>
      <c r="G1550" s="111" t="str">
        <f t="shared" si="74"/>
        <v>Less than 100 Claims - lower validity</v>
      </c>
      <c r="H1550" s="35" t="s">
        <v>5871</v>
      </c>
      <c r="I1550" s="28">
        <v>82716</v>
      </c>
      <c r="J1550" s="28" t="s">
        <v>79</v>
      </c>
      <c r="K1550" s="28" t="s">
        <v>46</v>
      </c>
      <c r="L1550" s="28">
        <v>3</v>
      </c>
      <c r="M1550" s="31">
        <v>86</v>
      </c>
      <c r="N1550" s="32">
        <v>0.1</v>
      </c>
      <c r="O1550" s="32">
        <v>0</v>
      </c>
      <c r="P1550" s="47">
        <v>4.46</v>
      </c>
      <c r="Q1550" s="33">
        <v>323.52999999999997</v>
      </c>
      <c r="R1550" s="31" t="s">
        <v>8</v>
      </c>
      <c r="S1550" s="31" t="s">
        <v>8</v>
      </c>
      <c r="T1550" s="31" t="s">
        <v>8</v>
      </c>
      <c r="U1550" s="47"/>
      <c r="V1550" s="34" t="s">
        <v>8</v>
      </c>
      <c r="W1550" s="31" t="s">
        <v>8</v>
      </c>
      <c r="X1550" s="31" t="s">
        <v>8</v>
      </c>
      <c r="Y1550" s="44"/>
      <c r="Z1550" s="13"/>
    </row>
    <row r="1551" spans="1:26" ht="29.1" customHeight="1" x14ac:dyDescent="0.35">
      <c r="A1551" s="29" t="s">
        <v>5874</v>
      </c>
      <c r="B1551" s="28" t="s">
        <v>2945</v>
      </c>
      <c r="C1551" s="28" t="s">
        <v>5873</v>
      </c>
      <c r="D1551" s="30" t="s">
        <v>5875</v>
      </c>
      <c r="E1551" s="111" t="str">
        <f t="shared" si="72"/>
        <v>Less than 100 Claims - lower validity</v>
      </c>
      <c r="F1551" s="111" t="str">
        <f t="shared" si="73"/>
        <v>Less than 100 Claims - lower validity</v>
      </c>
      <c r="G1551" s="111" t="str">
        <f t="shared" si="74"/>
        <v>More than 100 Claims  - higher validity</v>
      </c>
      <c r="H1551" s="28" t="s">
        <v>5876</v>
      </c>
      <c r="I1551" s="28">
        <v>82801</v>
      </c>
      <c r="J1551" s="28" t="s">
        <v>79</v>
      </c>
      <c r="K1551" s="28" t="s">
        <v>46</v>
      </c>
      <c r="L1551" s="28">
        <v>3</v>
      </c>
      <c r="M1551" s="31">
        <v>1004</v>
      </c>
      <c r="N1551" s="32">
        <v>1.5</v>
      </c>
      <c r="O1551" s="32">
        <v>0.4</v>
      </c>
      <c r="P1551" s="47">
        <v>3.82</v>
      </c>
      <c r="Q1551" s="33">
        <v>306.35000000000002</v>
      </c>
      <c r="R1551" s="31">
        <v>27</v>
      </c>
      <c r="S1551" s="32">
        <v>0.4</v>
      </c>
      <c r="T1551" s="32">
        <v>0.2</v>
      </c>
      <c r="U1551" s="47">
        <v>1.75</v>
      </c>
      <c r="V1551" s="34">
        <v>16264</v>
      </c>
      <c r="W1551" s="32">
        <v>1.9</v>
      </c>
      <c r="X1551" s="32">
        <v>0.6</v>
      </c>
      <c r="Y1551" s="44">
        <v>3.11</v>
      </c>
      <c r="Z1551" s="13"/>
    </row>
    <row r="1552" spans="1:26" ht="14.1" customHeight="1" x14ac:dyDescent="0.35">
      <c r="A1552" s="29" t="s">
        <v>5877</v>
      </c>
      <c r="B1552" s="28" t="s">
        <v>5880</v>
      </c>
      <c r="C1552" s="28" t="s">
        <v>5873</v>
      </c>
      <c r="D1552" s="36" t="s">
        <v>5878</v>
      </c>
      <c r="E1552" s="111" t="str">
        <f t="shared" si="72"/>
        <v>Less than 100 Claims - lower validity</v>
      </c>
      <c r="F1552" s="111" t="str">
        <f t="shared" si="73"/>
        <v>Less than 100 Claims - lower validity</v>
      </c>
      <c r="G1552" s="111" t="str">
        <f t="shared" si="74"/>
        <v>More than 100 Claims  - higher validity</v>
      </c>
      <c r="H1552" s="28" t="s">
        <v>5879</v>
      </c>
      <c r="I1552" s="28">
        <v>82501</v>
      </c>
      <c r="J1552" s="28" t="s">
        <v>149</v>
      </c>
      <c r="K1552" s="28" t="s">
        <v>46</v>
      </c>
      <c r="L1552" s="28">
        <v>2</v>
      </c>
      <c r="M1552" s="31">
        <v>244</v>
      </c>
      <c r="N1552" s="32">
        <v>0.4</v>
      </c>
      <c r="O1552" s="32">
        <v>0</v>
      </c>
      <c r="P1552" s="47">
        <v>8.3000000000000007</v>
      </c>
      <c r="Q1552" s="33">
        <v>652.74</v>
      </c>
      <c r="R1552" s="31" t="s">
        <v>8</v>
      </c>
      <c r="S1552" s="31" t="s">
        <v>8</v>
      </c>
      <c r="T1552" s="31" t="s">
        <v>8</v>
      </c>
      <c r="U1552" s="47"/>
      <c r="V1552" s="34" t="s">
        <v>8</v>
      </c>
      <c r="W1552" s="31" t="s">
        <v>8</v>
      </c>
      <c r="X1552" s="31" t="s">
        <v>8</v>
      </c>
      <c r="Y1552" s="44"/>
      <c r="Z1552" s="13"/>
    </row>
    <row r="1553" spans="1:26" ht="29.1" customHeight="1" x14ac:dyDescent="0.35">
      <c r="A1553" s="29" t="s">
        <v>5881</v>
      </c>
      <c r="B1553" s="28" t="s">
        <v>5884</v>
      </c>
      <c r="C1553" s="28" t="s">
        <v>5873</v>
      </c>
      <c r="D1553" s="30" t="s">
        <v>5882</v>
      </c>
      <c r="E1553" s="111" t="str">
        <f t="shared" si="72"/>
        <v>Less than 100 Claims - lower validity</v>
      </c>
      <c r="F1553" s="111" t="str">
        <f t="shared" si="73"/>
        <v>Less than 100 Claims - lower validity</v>
      </c>
      <c r="G1553" s="111" t="str">
        <f t="shared" si="74"/>
        <v>More than 100 Claims  - higher validity</v>
      </c>
      <c r="H1553" s="28" t="s">
        <v>5883</v>
      </c>
      <c r="I1553" s="28">
        <v>82901</v>
      </c>
      <c r="J1553" s="28" t="s">
        <v>79</v>
      </c>
      <c r="K1553" s="28" t="s">
        <v>46</v>
      </c>
      <c r="L1553" s="28">
        <v>3</v>
      </c>
      <c r="M1553" s="31">
        <v>173</v>
      </c>
      <c r="N1553" s="32">
        <v>0.2</v>
      </c>
      <c r="O1553" s="32">
        <v>0.1</v>
      </c>
      <c r="P1553" s="47">
        <v>3.8</v>
      </c>
      <c r="Q1553" s="33">
        <v>298.56</v>
      </c>
      <c r="R1553" s="31">
        <v>20</v>
      </c>
      <c r="S1553" s="32">
        <v>0.2</v>
      </c>
      <c r="T1553" s="32">
        <v>0.1</v>
      </c>
      <c r="U1553" s="47">
        <v>1.25</v>
      </c>
      <c r="V1553" s="34">
        <v>11638</v>
      </c>
      <c r="W1553" s="32">
        <v>0.4</v>
      </c>
      <c r="X1553" s="32">
        <v>0.2</v>
      </c>
      <c r="Y1553" s="44">
        <v>1.97</v>
      </c>
      <c r="Z1553" s="13"/>
    </row>
    <row r="1554" spans="1:26" ht="29.1" customHeight="1" x14ac:dyDescent="0.35">
      <c r="A1554" s="29" t="s">
        <v>5885</v>
      </c>
      <c r="B1554" s="28" t="s">
        <v>5888</v>
      </c>
      <c r="C1554" s="28" t="s">
        <v>5873</v>
      </c>
      <c r="D1554" s="30" t="s">
        <v>5886</v>
      </c>
      <c r="E1554" s="111" t="str">
        <f t="shared" si="72"/>
        <v>More than 100 Claims  - higher validity</v>
      </c>
      <c r="F1554" s="111" t="str">
        <f t="shared" si="73"/>
        <v>More than 100 Claims  - higher validity</v>
      </c>
      <c r="G1554" s="111" t="str">
        <f t="shared" si="74"/>
        <v>More than 100 Claims  - higher validity</v>
      </c>
      <c r="H1554" s="28" t="s">
        <v>5887</v>
      </c>
      <c r="I1554" s="28">
        <v>82601</v>
      </c>
      <c r="J1554" s="28" t="s">
        <v>79</v>
      </c>
      <c r="K1554" s="28" t="s">
        <v>46</v>
      </c>
      <c r="L1554" s="28">
        <v>3</v>
      </c>
      <c r="M1554" s="31">
        <v>2041</v>
      </c>
      <c r="N1554" s="32">
        <v>3.8</v>
      </c>
      <c r="O1554" s="32">
        <v>1</v>
      </c>
      <c r="P1554" s="47">
        <v>3.92</v>
      </c>
      <c r="Q1554" s="33">
        <v>287.35000000000002</v>
      </c>
      <c r="R1554" s="31">
        <v>228</v>
      </c>
      <c r="S1554" s="32">
        <v>6.7</v>
      </c>
      <c r="T1554" s="32">
        <v>1.9</v>
      </c>
      <c r="U1554" s="47">
        <v>3.47</v>
      </c>
      <c r="V1554" s="34">
        <v>22688</v>
      </c>
      <c r="W1554" s="32">
        <v>10.5</v>
      </c>
      <c r="X1554" s="32">
        <v>2.9</v>
      </c>
      <c r="Y1554" s="44">
        <v>3.62</v>
      </c>
      <c r="Z1554" s="13"/>
    </row>
    <row r="1555" spans="1:26" ht="29.1" customHeight="1" x14ac:dyDescent="0.35">
      <c r="A1555" s="29" t="s">
        <v>5889</v>
      </c>
      <c r="B1555" s="28" t="s">
        <v>5892</v>
      </c>
      <c r="C1555" s="28" t="s">
        <v>5873</v>
      </c>
      <c r="D1555" s="30" t="s">
        <v>5890</v>
      </c>
      <c r="E1555" s="111" t="str">
        <f t="shared" si="72"/>
        <v>Less than 100 Claims - lower validity</v>
      </c>
      <c r="F1555" s="111" t="str">
        <f t="shared" si="73"/>
        <v>Less than 100 Claims - lower validity</v>
      </c>
      <c r="G1555" s="111" t="str">
        <f t="shared" si="74"/>
        <v>More than 100 Claims  - higher validity</v>
      </c>
      <c r="H1555" s="28" t="s">
        <v>5891</v>
      </c>
      <c r="I1555" s="28">
        <v>82001</v>
      </c>
      <c r="J1555" s="28" t="s">
        <v>79</v>
      </c>
      <c r="K1555" s="28" t="s">
        <v>46</v>
      </c>
      <c r="L1555" s="28">
        <v>2</v>
      </c>
      <c r="M1555" s="31">
        <v>169</v>
      </c>
      <c r="N1555" s="32">
        <v>0.3</v>
      </c>
      <c r="O1555" s="32">
        <v>0.1</v>
      </c>
      <c r="P1555" s="47">
        <v>4.8</v>
      </c>
      <c r="Q1555" s="33">
        <v>389.01</v>
      </c>
      <c r="R1555" s="31">
        <v>11</v>
      </c>
      <c r="S1555" s="32">
        <v>0.3</v>
      </c>
      <c r="T1555" s="32">
        <v>0.1</v>
      </c>
      <c r="U1555" s="47">
        <v>2.27</v>
      </c>
      <c r="V1555" s="34">
        <v>24070</v>
      </c>
      <c r="W1555" s="32">
        <v>0.6</v>
      </c>
      <c r="X1555" s="32">
        <v>0.2</v>
      </c>
      <c r="Y1555" s="44">
        <v>3.17</v>
      </c>
      <c r="Z1555" s="13"/>
    </row>
    <row r="1556" spans="1:26" ht="29.1" customHeight="1" x14ac:dyDescent="0.35">
      <c r="A1556" s="29" t="s">
        <v>5893</v>
      </c>
      <c r="B1556" s="28" t="s">
        <v>2710</v>
      </c>
      <c r="C1556" s="28" t="s">
        <v>5873</v>
      </c>
      <c r="D1556" s="30" t="s">
        <v>5894</v>
      </c>
      <c r="E1556" s="111" t="str">
        <f t="shared" si="72"/>
        <v>Less than 100 Claims - lower validity</v>
      </c>
      <c r="F1556" s="111" t="str">
        <f t="shared" si="73"/>
        <v>Less than 100 Claims - lower validity</v>
      </c>
      <c r="G1556" s="111" t="str">
        <f t="shared" si="74"/>
        <v>More than 100 Claims  - higher validity</v>
      </c>
      <c r="H1556" s="28" t="s">
        <v>5895</v>
      </c>
      <c r="I1556" s="28">
        <v>83001</v>
      </c>
      <c r="J1556" s="28" t="s">
        <v>79</v>
      </c>
      <c r="K1556" s="28" t="s">
        <v>46</v>
      </c>
      <c r="L1556" s="28">
        <v>5</v>
      </c>
      <c r="M1556" s="31">
        <v>472</v>
      </c>
      <c r="N1556" s="32">
        <v>1</v>
      </c>
      <c r="O1556" s="32">
        <v>0.3</v>
      </c>
      <c r="P1556" s="47">
        <v>2.84</v>
      </c>
      <c r="Q1556" s="33">
        <v>224.29</v>
      </c>
      <c r="R1556" s="31">
        <v>21</v>
      </c>
      <c r="S1556" s="32">
        <v>0.4</v>
      </c>
      <c r="T1556" s="32">
        <v>0.2</v>
      </c>
      <c r="U1556" s="47">
        <v>1.82</v>
      </c>
      <c r="V1556" s="34">
        <v>18779</v>
      </c>
      <c r="W1556" s="32">
        <v>1.4</v>
      </c>
      <c r="X1556" s="32">
        <v>0.6</v>
      </c>
      <c r="Y1556" s="44">
        <v>2.42</v>
      </c>
      <c r="Z1556" s="13"/>
    </row>
    <row r="1557" spans="1:26" ht="29.1" customHeight="1" x14ac:dyDescent="0.35">
      <c r="A1557" s="29" t="s">
        <v>5896</v>
      </c>
      <c r="B1557" s="28" t="s">
        <v>5899</v>
      </c>
      <c r="C1557" s="28" t="s">
        <v>5873</v>
      </c>
      <c r="D1557" s="30" t="s">
        <v>5897</v>
      </c>
      <c r="E1557" s="111" t="str">
        <f t="shared" si="72"/>
        <v>Less than 100 Claims - lower validity</v>
      </c>
      <c r="F1557" s="111" t="str">
        <f t="shared" si="73"/>
        <v>Less than 100 Claims - lower validity</v>
      </c>
      <c r="G1557" s="111" t="str">
        <f t="shared" si="74"/>
        <v>More than 100 Claims  - higher validity</v>
      </c>
      <c r="H1557" s="28" t="s">
        <v>5898</v>
      </c>
      <c r="I1557" s="28">
        <v>82072</v>
      </c>
      <c r="J1557" s="28" t="s">
        <v>79</v>
      </c>
      <c r="K1557" s="28" t="s">
        <v>46</v>
      </c>
      <c r="L1557" s="28">
        <v>4</v>
      </c>
      <c r="M1557" s="31">
        <v>1569</v>
      </c>
      <c r="N1557" s="32">
        <v>2.2000000000000002</v>
      </c>
      <c r="O1557" s="32">
        <v>0.6</v>
      </c>
      <c r="P1557" s="47">
        <v>3.96</v>
      </c>
      <c r="Q1557" s="33">
        <v>320.52999999999997</v>
      </c>
      <c r="R1557" s="31">
        <v>57</v>
      </c>
      <c r="S1557" s="32">
        <v>1</v>
      </c>
      <c r="T1557" s="32">
        <v>0.6</v>
      </c>
      <c r="U1557" s="47">
        <v>1.74</v>
      </c>
      <c r="V1557" s="34">
        <v>16559</v>
      </c>
      <c r="W1557" s="32">
        <v>3.2</v>
      </c>
      <c r="X1557" s="32">
        <v>1.1000000000000001</v>
      </c>
      <c r="Y1557" s="44">
        <v>2.85</v>
      </c>
      <c r="Z1557" s="13"/>
    </row>
    <row r="1558" spans="1:26" ht="29.1" customHeight="1" x14ac:dyDescent="0.35">
      <c r="A1558" s="29" t="s">
        <v>5900</v>
      </c>
      <c r="B1558" s="28" t="s">
        <v>792</v>
      </c>
      <c r="C1558" s="28" t="s">
        <v>5873</v>
      </c>
      <c r="D1558" s="30" t="s">
        <v>5901</v>
      </c>
      <c r="E1558" s="111" t="str">
        <f t="shared" si="72"/>
        <v>Less than 100 Claims - lower validity</v>
      </c>
      <c r="F1558" s="111" t="str">
        <f t="shared" si="73"/>
        <v>Less than 100 Claims - lower validity</v>
      </c>
      <c r="G1558" s="111" t="str">
        <f t="shared" si="74"/>
        <v>More than 100 Claims  - higher validity</v>
      </c>
      <c r="H1558" s="28" t="s">
        <v>5902</v>
      </c>
      <c r="I1558" s="28">
        <v>82930</v>
      </c>
      <c r="J1558" s="28" t="s">
        <v>928</v>
      </c>
      <c r="K1558" s="28" t="s">
        <v>46</v>
      </c>
      <c r="L1558" s="28">
        <v>3</v>
      </c>
      <c r="M1558" s="31">
        <v>966</v>
      </c>
      <c r="N1558" s="32">
        <v>2</v>
      </c>
      <c r="O1558" s="32">
        <v>0.3</v>
      </c>
      <c r="P1558" s="47">
        <v>5.89</v>
      </c>
      <c r="Q1558" s="33">
        <v>465.9</v>
      </c>
      <c r="R1558" s="31">
        <v>22</v>
      </c>
      <c r="S1558" s="32">
        <v>0.4</v>
      </c>
      <c r="T1558" s="32">
        <v>0.1</v>
      </c>
      <c r="U1558" s="47">
        <v>3.13</v>
      </c>
      <c r="V1558" s="34">
        <v>19456</v>
      </c>
      <c r="W1558" s="32">
        <v>2.4</v>
      </c>
      <c r="X1558" s="32">
        <v>0.5</v>
      </c>
      <c r="Y1558" s="44">
        <v>5.2</v>
      </c>
      <c r="Z1558" s="13"/>
    </row>
    <row r="1559" spans="1:26" ht="29.1" customHeight="1" x14ac:dyDescent="0.35">
      <c r="A1559" s="29" t="s">
        <v>5903</v>
      </c>
      <c r="B1559" s="28" t="s">
        <v>5888</v>
      </c>
      <c r="C1559" s="28" t="s">
        <v>5873</v>
      </c>
      <c r="D1559" s="30" t="s">
        <v>5904</v>
      </c>
      <c r="E1559" s="111" t="str">
        <f t="shared" si="72"/>
        <v>Less than 100 Claims - lower validity</v>
      </c>
      <c r="F1559" s="111" t="str">
        <f t="shared" si="73"/>
        <v>Less than 100 Claims - lower validity</v>
      </c>
      <c r="G1559" s="111" t="str">
        <f t="shared" si="74"/>
        <v>Less than 100 Claims - lower validity</v>
      </c>
      <c r="H1559" s="28" t="s">
        <v>5905</v>
      </c>
      <c r="I1559" s="28">
        <v>82605</v>
      </c>
      <c r="J1559" s="35" t="s">
        <v>2171</v>
      </c>
      <c r="K1559" s="28" t="s">
        <v>46</v>
      </c>
      <c r="L1559" s="28" t="s">
        <v>140</v>
      </c>
      <c r="M1559" s="31">
        <v>48</v>
      </c>
      <c r="N1559" s="32">
        <v>0.3</v>
      </c>
      <c r="O1559" s="32">
        <v>0.1</v>
      </c>
      <c r="P1559" s="47">
        <v>4.24</v>
      </c>
      <c r="Q1559" s="33">
        <v>315.81</v>
      </c>
      <c r="R1559" s="31" t="s">
        <v>8</v>
      </c>
      <c r="S1559" s="31" t="s">
        <v>8</v>
      </c>
      <c r="T1559" s="31" t="s">
        <v>8</v>
      </c>
      <c r="U1559" s="47"/>
      <c r="V1559" s="34" t="s">
        <v>8</v>
      </c>
      <c r="W1559" s="31" t="s">
        <v>8</v>
      </c>
      <c r="X1559" s="31" t="s">
        <v>8</v>
      </c>
      <c r="Y1559" s="44"/>
      <c r="Z1559" s="13"/>
    </row>
    <row r="1560" spans="1:26" ht="29.1" customHeight="1" x14ac:dyDescent="0.35">
      <c r="A1560" s="29" t="s">
        <v>5906</v>
      </c>
      <c r="B1560" s="28" t="s">
        <v>5909</v>
      </c>
      <c r="C1560" s="28" t="s">
        <v>5873</v>
      </c>
      <c r="D1560" s="30" t="s">
        <v>5907</v>
      </c>
      <c r="E1560" s="111" t="str">
        <f t="shared" si="72"/>
        <v>Less than 100 Claims - lower validity</v>
      </c>
      <c r="F1560" s="111" t="str">
        <f t="shared" si="73"/>
        <v>Less than 100 Claims - lower validity</v>
      </c>
      <c r="G1560" s="111" t="str">
        <f t="shared" si="74"/>
        <v>Less than 100 Claims - lower validity</v>
      </c>
      <c r="H1560" s="35" t="s">
        <v>5908</v>
      </c>
      <c r="I1560" s="28">
        <v>82701</v>
      </c>
      <c r="J1560" s="28" t="s">
        <v>5910</v>
      </c>
      <c r="K1560" s="28" t="s">
        <v>236</v>
      </c>
      <c r="L1560" s="28" t="s">
        <v>140</v>
      </c>
      <c r="M1560" s="31">
        <v>62</v>
      </c>
      <c r="N1560" s="32">
        <v>0</v>
      </c>
      <c r="O1560" s="32">
        <v>0</v>
      </c>
      <c r="P1560" s="47">
        <v>1.28</v>
      </c>
      <c r="Q1560" s="33">
        <v>274.56</v>
      </c>
      <c r="R1560" s="31" t="s">
        <v>8</v>
      </c>
      <c r="S1560" s="31" t="s">
        <v>8</v>
      </c>
      <c r="T1560" s="31" t="s">
        <v>8</v>
      </c>
      <c r="U1560" s="47"/>
      <c r="V1560" s="34" t="s">
        <v>8</v>
      </c>
      <c r="W1560" s="31" t="s">
        <v>8</v>
      </c>
      <c r="X1560" s="31" t="s">
        <v>8</v>
      </c>
      <c r="Y1560" s="44"/>
      <c r="Z1560" s="13"/>
    </row>
    <row r="1561" spans="1:26" ht="29.1" customHeight="1" x14ac:dyDescent="0.35">
      <c r="A1561" s="29" t="s">
        <v>5911</v>
      </c>
      <c r="B1561" s="28" t="s">
        <v>5914</v>
      </c>
      <c r="C1561" s="28" t="s">
        <v>5873</v>
      </c>
      <c r="D1561" s="30" t="s">
        <v>5912</v>
      </c>
      <c r="E1561" s="111" t="str">
        <f t="shared" si="72"/>
        <v>Less than 100 Claims - lower validity</v>
      </c>
      <c r="F1561" s="111" t="str">
        <f t="shared" si="73"/>
        <v>Less than 100 Claims - lower validity</v>
      </c>
      <c r="G1561" s="111" t="str">
        <f t="shared" si="74"/>
        <v>More than 100 Claims  - higher validity</v>
      </c>
      <c r="H1561" s="35" t="s">
        <v>5913</v>
      </c>
      <c r="I1561" s="28">
        <v>82401</v>
      </c>
      <c r="J1561" s="28" t="s">
        <v>45</v>
      </c>
      <c r="K1561" s="28" t="s">
        <v>236</v>
      </c>
      <c r="L1561" s="28">
        <v>3</v>
      </c>
      <c r="M1561" s="31">
        <v>576</v>
      </c>
      <c r="N1561" s="32">
        <v>0.8</v>
      </c>
      <c r="O1561" s="32">
        <v>0.4</v>
      </c>
      <c r="P1561" s="47">
        <v>1.98</v>
      </c>
      <c r="Q1561" s="33">
        <v>349.27</v>
      </c>
      <c r="R1561" s="31" t="s">
        <v>8</v>
      </c>
      <c r="S1561" s="31" t="s">
        <v>8</v>
      </c>
      <c r="T1561" s="31" t="s">
        <v>8</v>
      </c>
      <c r="U1561" s="47"/>
      <c r="V1561" s="34" t="s">
        <v>8</v>
      </c>
      <c r="W1561" s="31" t="s">
        <v>8</v>
      </c>
      <c r="X1561" s="31" t="s">
        <v>8</v>
      </c>
      <c r="Y1561" s="44"/>
      <c r="Z1561" s="13"/>
    </row>
    <row r="1562" spans="1:26" ht="14.1" customHeight="1" x14ac:dyDescent="0.35">
      <c r="A1562" s="29" t="s">
        <v>5915</v>
      </c>
      <c r="B1562" s="28" t="s">
        <v>5917</v>
      </c>
      <c r="C1562" s="28" t="s">
        <v>5873</v>
      </c>
      <c r="D1562" s="36" t="s">
        <v>155</v>
      </c>
      <c r="E1562" s="111" t="str">
        <f t="shared" si="72"/>
        <v>Less than 100 Claims - lower validity</v>
      </c>
      <c r="F1562" s="111" t="str">
        <f t="shared" si="73"/>
        <v>Less than 100 Claims - lower validity</v>
      </c>
      <c r="G1562" s="111" t="str">
        <f t="shared" si="74"/>
        <v>More than 100 Claims  - higher validity</v>
      </c>
      <c r="H1562" s="28" t="s">
        <v>5916</v>
      </c>
      <c r="I1562" s="28">
        <v>82240</v>
      </c>
      <c r="J1562" s="28" t="s">
        <v>45</v>
      </c>
      <c r="K1562" s="28" t="s">
        <v>236</v>
      </c>
      <c r="L1562" s="28">
        <v>3</v>
      </c>
      <c r="M1562" s="31">
        <v>398</v>
      </c>
      <c r="N1562" s="32">
        <v>0.7</v>
      </c>
      <c r="O1562" s="32">
        <v>0.3</v>
      </c>
      <c r="P1562" s="47">
        <v>2.4</v>
      </c>
      <c r="Q1562" s="33">
        <v>465.36</v>
      </c>
      <c r="R1562" s="31" t="s">
        <v>8</v>
      </c>
      <c r="S1562" s="31" t="s">
        <v>8</v>
      </c>
      <c r="T1562" s="31" t="s">
        <v>8</v>
      </c>
      <c r="U1562" s="47"/>
      <c r="V1562" s="34" t="s">
        <v>8</v>
      </c>
      <c r="W1562" s="31" t="s">
        <v>8</v>
      </c>
      <c r="X1562" s="31" t="s">
        <v>8</v>
      </c>
      <c r="Y1562" s="44"/>
      <c r="Z1562" s="13"/>
    </row>
    <row r="1563" spans="1:26" ht="29.1" customHeight="1" x14ac:dyDescent="0.35">
      <c r="A1563" s="29" t="s">
        <v>5918</v>
      </c>
      <c r="B1563" s="28" t="s">
        <v>5921</v>
      </c>
      <c r="C1563" s="28" t="s">
        <v>5873</v>
      </c>
      <c r="D1563" s="30" t="s">
        <v>5919</v>
      </c>
      <c r="E1563" s="111" t="str">
        <f t="shared" si="72"/>
        <v>Less than 100 Claims - lower validity</v>
      </c>
      <c r="F1563" s="111" t="str">
        <f t="shared" si="73"/>
        <v>Less than 100 Claims - lower validity</v>
      </c>
      <c r="G1563" s="111" t="str">
        <f t="shared" si="74"/>
        <v>More than 100 Claims  - higher validity</v>
      </c>
      <c r="H1563" s="35" t="s">
        <v>5920</v>
      </c>
      <c r="I1563" s="28">
        <v>82414</v>
      </c>
      <c r="J1563" s="28" t="s">
        <v>61</v>
      </c>
      <c r="K1563" s="28" t="s">
        <v>236</v>
      </c>
      <c r="L1563" s="28">
        <v>4</v>
      </c>
      <c r="M1563" s="31">
        <v>800</v>
      </c>
      <c r="N1563" s="32">
        <v>1.4</v>
      </c>
      <c r="O1563" s="32">
        <v>0.6</v>
      </c>
      <c r="P1563" s="47">
        <v>2.4</v>
      </c>
      <c r="Q1563" s="33">
        <v>336.22</v>
      </c>
      <c r="R1563" s="31">
        <v>33</v>
      </c>
      <c r="S1563" s="32">
        <v>0.7</v>
      </c>
      <c r="T1563" s="32">
        <v>0.4</v>
      </c>
      <c r="U1563" s="47">
        <v>1.82</v>
      </c>
      <c r="V1563" s="34">
        <v>18292</v>
      </c>
      <c r="W1563" s="32">
        <v>2.2000000000000002</v>
      </c>
      <c r="X1563" s="32">
        <v>1</v>
      </c>
      <c r="Y1563" s="44">
        <v>2.16</v>
      </c>
      <c r="Z1563" s="13"/>
    </row>
    <row r="1564" spans="1:26" ht="29.1" customHeight="1" x14ac:dyDescent="0.35">
      <c r="A1564" s="29" t="s">
        <v>5922</v>
      </c>
      <c r="B1564" s="28" t="s">
        <v>857</v>
      </c>
      <c r="C1564" s="28" t="s">
        <v>4885</v>
      </c>
      <c r="D1564" s="30" t="s">
        <v>5923</v>
      </c>
      <c r="E1564" s="111" t="str">
        <f t="shared" si="72"/>
        <v>Less than 100 Claims - lower validity</v>
      </c>
      <c r="F1564" s="111" t="str">
        <f t="shared" si="73"/>
        <v>Less than 100 Claims - lower validity</v>
      </c>
      <c r="G1564" s="111" t="str">
        <f t="shared" si="74"/>
        <v>Less than 100 Claims - lower validity</v>
      </c>
      <c r="H1564" s="28" t="s">
        <v>5924</v>
      </c>
      <c r="I1564" s="28">
        <v>78945</v>
      </c>
      <c r="J1564" s="35" t="s">
        <v>2080</v>
      </c>
      <c r="K1564" s="28" t="s">
        <v>46</v>
      </c>
      <c r="L1564" s="28">
        <v>4</v>
      </c>
      <c r="M1564" s="31">
        <v>41</v>
      </c>
      <c r="N1564" s="32">
        <v>0</v>
      </c>
      <c r="O1564" s="32">
        <v>0</v>
      </c>
      <c r="P1564" s="47">
        <v>2.64</v>
      </c>
      <c r="Q1564" s="33">
        <v>169.06</v>
      </c>
      <c r="R1564" s="31" t="s">
        <v>8</v>
      </c>
      <c r="S1564" s="31" t="s">
        <v>8</v>
      </c>
      <c r="T1564" s="31" t="s">
        <v>8</v>
      </c>
      <c r="U1564" s="47"/>
      <c r="V1564" s="34" t="s">
        <v>8</v>
      </c>
      <c r="W1564" s="31" t="s">
        <v>8</v>
      </c>
      <c r="X1564" s="31" t="s">
        <v>8</v>
      </c>
      <c r="Y1564" s="44"/>
      <c r="Z1564" s="13"/>
    </row>
    <row r="1565" spans="1:26" ht="43.15" customHeight="1" x14ac:dyDescent="0.35">
      <c r="A1565" s="29" t="s">
        <v>5925</v>
      </c>
      <c r="B1565" s="28" t="s">
        <v>5361</v>
      </c>
      <c r="C1565" s="28" t="s">
        <v>4885</v>
      </c>
      <c r="D1565" s="30" t="s">
        <v>5926</v>
      </c>
      <c r="E1565" s="111" t="str">
        <f t="shared" si="72"/>
        <v>Less than 100 Claims - lower validity</v>
      </c>
      <c r="F1565" s="111" t="str">
        <f t="shared" si="73"/>
        <v>Less than 100 Claims - lower validity</v>
      </c>
      <c r="G1565" s="111" t="str">
        <f t="shared" si="74"/>
        <v>Less than 100 Claims - lower validity</v>
      </c>
      <c r="H1565" s="35" t="s">
        <v>5927</v>
      </c>
      <c r="I1565" s="28">
        <v>77339</v>
      </c>
      <c r="J1565" s="28" t="s">
        <v>79</v>
      </c>
      <c r="K1565" s="28" t="s">
        <v>46</v>
      </c>
      <c r="L1565" s="28">
        <v>4</v>
      </c>
      <c r="M1565" s="31">
        <v>68</v>
      </c>
      <c r="N1565" s="32">
        <v>0.2</v>
      </c>
      <c r="O1565" s="32">
        <v>0.1</v>
      </c>
      <c r="P1565" s="47">
        <v>1.23</v>
      </c>
      <c r="Q1565" s="33">
        <v>74.39</v>
      </c>
      <c r="R1565" s="31" t="s">
        <v>8</v>
      </c>
      <c r="S1565" s="31" t="s">
        <v>8</v>
      </c>
      <c r="T1565" s="31" t="s">
        <v>8</v>
      </c>
      <c r="U1565" s="47"/>
      <c r="V1565" s="34" t="s">
        <v>8</v>
      </c>
      <c r="W1565" s="31" t="s">
        <v>8</v>
      </c>
      <c r="X1565" s="31" t="s">
        <v>8</v>
      </c>
      <c r="Y1565" s="44"/>
      <c r="Z1565" s="13"/>
    </row>
    <row r="1566" spans="1:26" ht="43.15" customHeight="1" x14ac:dyDescent="0.35">
      <c r="A1566" s="29" t="s">
        <v>5928</v>
      </c>
      <c r="B1566" s="28" t="s">
        <v>4960</v>
      </c>
      <c r="C1566" s="28" t="s">
        <v>4885</v>
      </c>
      <c r="D1566" s="30" t="s">
        <v>5929</v>
      </c>
      <c r="E1566" s="111" t="str">
        <f t="shared" si="72"/>
        <v>Less than 100 Claims - lower validity</v>
      </c>
      <c r="F1566" s="111" t="str">
        <f t="shared" si="73"/>
        <v>Less than 100 Claims - lower validity</v>
      </c>
      <c r="G1566" s="111" t="str">
        <f t="shared" si="74"/>
        <v>More than 100 Claims  - higher validity</v>
      </c>
      <c r="H1566" s="35" t="s">
        <v>5930</v>
      </c>
      <c r="I1566" s="28">
        <v>78746</v>
      </c>
      <c r="J1566" s="28" t="s">
        <v>79</v>
      </c>
      <c r="K1566" s="28" t="s">
        <v>46</v>
      </c>
      <c r="L1566" s="28">
        <v>3</v>
      </c>
      <c r="M1566" s="31">
        <v>122</v>
      </c>
      <c r="N1566" s="32">
        <v>0.1</v>
      </c>
      <c r="O1566" s="32">
        <v>0.2</v>
      </c>
      <c r="P1566" s="47">
        <v>0.52</v>
      </c>
      <c r="Q1566" s="33">
        <v>25.27</v>
      </c>
      <c r="R1566" s="31" t="s">
        <v>8</v>
      </c>
      <c r="S1566" s="31" t="s">
        <v>8</v>
      </c>
      <c r="T1566" s="31" t="s">
        <v>8</v>
      </c>
      <c r="U1566" s="47"/>
      <c r="V1566" s="34" t="s">
        <v>8</v>
      </c>
      <c r="W1566" s="31" t="s">
        <v>8</v>
      </c>
      <c r="X1566" s="31" t="s">
        <v>8</v>
      </c>
      <c r="Y1566" s="44"/>
      <c r="Z1566" s="13"/>
    </row>
    <row r="1567" spans="1:26" ht="29.1" customHeight="1" x14ac:dyDescent="0.35">
      <c r="A1567" s="29" t="s">
        <v>5931</v>
      </c>
      <c r="B1567" s="28" t="s">
        <v>5258</v>
      </c>
      <c r="C1567" s="28" t="s">
        <v>4885</v>
      </c>
      <c r="D1567" s="30" t="s">
        <v>5932</v>
      </c>
      <c r="E1567" s="111" t="str">
        <f t="shared" si="72"/>
        <v>Less than 100 Claims - lower validity</v>
      </c>
      <c r="F1567" s="111" t="str">
        <f t="shared" si="73"/>
        <v>Less than 100 Claims - lower validity</v>
      </c>
      <c r="G1567" s="111" t="str">
        <f t="shared" si="74"/>
        <v>More than 100 Claims  - higher validity</v>
      </c>
      <c r="H1567" s="28" t="s">
        <v>5933</v>
      </c>
      <c r="I1567" s="28">
        <v>77598</v>
      </c>
      <c r="J1567" s="28" t="s">
        <v>79</v>
      </c>
      <c r="K1567" s="28" t="s">
        <v>46</v>
      </c>
      <c r="L1567" s="28" t="s">
        <v>140</v>
      </c>
      <c r="M1567" s="31">
        <v>140</v>
      </c>
      <c r="N1567" s="32">
        <v>0.4</v>
      </c>
      <c r="O1567" s="32">
        <v>0.2</v>
      </c>
      <c r="P1567" s="47">
        <v>2.06</v>
      </c>
      <c r="Q1567" s="33">
        <v>139.97</v>
      </c>
      <c r="R1567" s="31" t="s">
        <v>8</v>
      </c>
      <c r="S1567" s="31" t="s">
        <v>8</v>
      </c>
      <c r="T1567" s="31" t="s">
        <v>8</v>
      </c>
      <c r="U1567" s="47"/>
      <c r="V1567" s="34" t="s">
        <v>8</v>
      </c>
      <c r="W1567" s="31" t="s">
        <v>8</v>
      </c>
      <c r="X1567" s="31" t="s">
        <v>8</v>
      </c>
      <c r="Y1567" s="44"/>
      <c r="Z1567" s="13"/>
    </row>
    <row r="1568" spans="1:26" ht="29.1" customHeight="1" x14ac:dyDescent="0.35">
      <c r="A1568" s="29" t="s">
        <v>5934</v>
      </c>
      <c r="B1568" s="28" t="s">
        <v>4926</v>
      </c>
      <c r="C1568" s="28" t="s">
        <v>4885</v>
      </c>
      <c r="D1568" s="30" t="s">
        <v>5935</v>
      </c>
      <c r="E1568" s="111" t="str">
        <f t="shared" si="72"/>
        <v>Less than 100 Claims - lower validity</v>
      </c>
      <c r="F1568" s="111" t="str">
        <f t="shared" si="73"/>
        <v>Less than 100 Claims - lower validity</v>
      </c>
      <c r="G1568" s="111" t="str">
        <f t="shared" si="74"/>
        <v>Less than 100 Claims - lower validity</v>
      </c>
      <c r="H1568" s="28" t="s">
        <v>5936</v>
      </c>
      <c r="I1568" s="28">
        <v>77054</v>
      </c>
      <c r="J1568" s="28" t="s">
        <v>79</v>
      </c>
      <c r="K1568" s="28" t="s">
        <v>46</v>
      </c>
      <c r="L1568" s="28" t="s">
        <v>140</v>
      </c>
      <c r="M1568" s="31">
        <v>26</v>
      </c>
      <c r="N1568" s="32">
        <v>0</v>
      </c>
      <c r="O1568" s="32">
        <v>0</v>
      </c>
      <c r="P1568" s="47">
        <v>1.69</v>
      </c>
      <c r="Q1568" s="33">
        <v>121.89</v>
      </c>
      <c r="R1568" s="31" t="s">
        <v>8</v>
      </c>
      <c r="S1568" s="31" t="s">
        <v>8</v>
      </c>
      <c r="T1568" s="31" t="s">
        <v>8</v>
      </c>
      <c r="U1568" s="47"/>
      <c r="V1568" s="34" t="s">
        <v>8</v>
      </c>
      <c r="W1568" s="31" t="s">
        <v>8</v>
      </c>
      <c r="X1568" s="31" t="s">
        <v>8</v>
      </c>
      <c r="Y1568" s="44"/>
      <c r="Z1568" s="13"/>
    </row>
    <row r="1569" spans="1:26" ht="29.1" customHeight="1" x14ac:dyDescent="0.35">
      <c r="A1569" s="29" t="s">
        <v>5937</v>
      </c>
      <c r="B1569" s="28" t="s">
        <v>2084</v>
      </c>
      <c r="C1569" s="28" t="s">
        <v>4885</v>
      </c>
      <c r="D1569" s="30" t="s">
        <v>5938</v>
      </c>
      <c r="E1569" s="111" t="str">
        <f t="shared" si="72"/>
        <v>Less than 100 Claims - lower validity</v>
      </c>
      <c r="F1569" s="111" t="str">
        <f t="shared" si="73"/>
        <v>Less than 100 Claims - lower validity</v>
      </c>
      <c r="G1569" s="111" t="str">
        <f t="shared" si="74"/>
        <v>Less than 100 Claims - lower validity</v>
      </c>
      <c r="H1569" s="28" t="s">
        <v>5939</v>
      </c>
      <c r="I1569" s="28">
        <v>76063</v>
      </c>
      <c r="J1569" s="35" t="s">
        <v>4952</v>
      </c>
      <c r="K1569" s="28" t="s">
        <v>46</v>
      </c>
      <c r="L1569" s="28">
        <v>3</v>
      </c>
      <c r="M1569" s="31">
        <v>28</v>
      </c>
      <c r="N1569" s="32">
        <v>0</v>
      </c>
      <c r="O1569" s="32">
        <v>0</v>
      </c>
      <c r="P1569" s="47">
        <v>4.51</v>
      </c>
      <c r="Q1569" s="33">
        <v>303.24</v>
      </c>
      <c r="R1569" s="31" t="s">
        <v>8</v>
      </c>
      <c r="S1569" s="31" t="s">
        <v>8</v>
      </c>
      <c r="T1569" s="31" t="s">
        <v>8</v>
      </c>
      <c r="U1569" s="47"/>
      <c r="V1569" s="34" t="s">
        <v>8</v>
      </c>
      <c r="W1569" s="31" t="s">
        <v>8</v>
      </c>
      <c r="X1569" s="31" t="s">
        <v>8</v>
      </c>
      <c r="Y1569" s="44"/>
      <c r="Z1569" s="13"/>
    </row>
    <row r="1570" spans="1:26" ht="29.1" customHeight="1" x14ac:dyDescent="0.35">
      <c r="A1570" s="29" t="s">
        <v>5940</v>
      </c>
      <c r="B1570" s="28" t="s">
        <v>5943</v>
      </c>
      <c r="C1570" s="28" t="s">
        <v>4885</v>
      </c>
      <c r="D1570" s="30" t="s">
        <v>5941</v>
      </c>
      <c r="E1570" s="111" t="str">
        <f t="shared" si="72"/>
        <v>Less than 100 Claims - lower validity</v>
      </c>
      <c r="F1570" s="111" t="str">
        <f t="shared" si="73"/>
        <v>Less than 100 Claims - lower validity</v>
      </c>
      <c r="G1570" s="111" t="str">
        <f t="shared" si="74"/>
        <v>More than 100 Claims  - higher validity</v>
      </c>
      <c r="H1570" s="35" t="s">
        <v>5942</v>
      </c>
      <c r="I1570" s="28">
        <v>77429</v>
      </c>
      <c r="J1570" s="28" t="s">
        <v>79</v>
      </c>
      <c r="K1570" s="28" t="s">
        <v>46</v>
      </c>
      <c r="L1570" s="28">
        <v>2</v>
      </c>
      <c r="M1570" s="31">
        <v>497</v>
      </c>
      <c r="N1570" s="32">
        <v>0.6</v>
      </c>
      <c r="O1570" s="32">
        <v>0.2</v>
      </c>
      <c r="P1570" s="47">
        <v>2.58</v>
      </c>
      <c r="Q1570" s="33">
        <v>160.71</v>
      </c>
      <c r="R1570" s="31">
        <v>23</v>
      </c>
      <c r="S1570" s="32">
        <v>0.4</v>
      </c>
      <c r="T1570" s="32">
        <v>0.2</v>
      </c>
      <c r="U1570" s="47">
        <v>1.71</v>
      </c>
      <c r="V1570" s="34">
        <v>10220</v>
      </c>
      <c r="W1570" s="32">
        <v>1</v>
      </c>
      <c r="X1570" s="32">
        <v>0.5</v>
      </c>
      <c r="Y1570" s="44">
        <v>2.13</v>
      </c>
      <c r="Z1570" s="13"/>
    </row>
    <row r="1571" spans="1:26" ht="29.1" customHeight="1" x14ac:dyDescent="0.35">
      <c r="A1571" s="29" t="s">
        <v>5944</v>
      </c>
      <c r="B1571" s="28" t="s">
        <v>5275</v>
      </c>
      <c r="C1571" s="28" t="s">
        <v>4885</v>
      </c>
      <c r="D1571" s="30" t="s">
        <v>5945</v>
      </c>
      <c r="E1571" s="111" t="str">
        <f t="shared" si="72"/>
        <v>Less than 100 Claims - lower validity</v>
      </c>
      <c r="F1571" s="111" t="str">
        <f t="shared" si="73"/>
        <v>Less than 100 Claims - lower validity</v>
      </c>
      <c r="G1571" s="111" t="str">
        <f t="shared" si="74"/>
        <v>Less than 100 Claims - lower validity</v>
      </c>
      <c r="H1571" s="28" t="s">
        <v>5946</v>
      </c>
      <c r="I1571" s="28">
        <v>75093</v>
      </c>
      <c r="J1571" s="28" t="s">
        <v>79</v>
      </c>
      <c r="K1571" s="28" t="s">
        <v>46</v>
      </c>
      <c r="L1571" s="28">
        <v>5</v>
      </c>
      <c r="M1571" s="31">
        <v>48</v>
      </c>
      <c r="N1571" s="32">
        <v>0.4</v>
      </c>
      <c r="O1571" s="32">
        <v>0.1</v>
      </c>
      <c r="P1571" s="47">
        <v>4.41</v>
      </c>
      <c r="Q1571" s="33">
        <v>321.13</v>
      </c>
      <c r="R1571" s="31" t="s">
        <v>8</v>
      </c>
      <c r="S1571" s="31" t="s">
        <v>8</v>
      </c>
      <c r="T1571" s="31" t="s">
        <v>8</v>
      </c>
      <c r="U1571" s="47"/>
      <c r="V1571" s="34" t="s">
        <v>8</v>
      </c>
      <c r="W1571" s="31" t="s">
        <v>8</v>
      </c>
      <c r="X1571" s="31" t="s">
        <v>8</v>
      </c>
      <c r="Y1571" s="44"/>
      <c r="Z1571" s="13"/>
    </row>
    <row r="1572" spans="1:26" ht="43.15" customHeight="1" x14ac:dyDescent="0.35">
      <c r="A1572" s="29" t="s">
        <v>5947</v>
      </c>
      <c r="B1572" s="28" t="s">
        <v>5003</v>
      </c>
      <c r="C1572" s="28" t="s">
        <v>4885</v>
      </c>
      <c r="D1572" s="30" t="s">
        <v>5948</v>
      </c>
      <c r="E1572" s="111" t="str">
        <f t="shared" si="72"/>
        <v>Less than 100 Claims - lower validity</v>
      </c>
      <c r="F1572" s="111" t="str">
        <f t="shared" si="73"/>
        <v>Less than 100 Claims - lower validity</v>
      </c>
      <c r="G1572" s="111" t="str">
        <f t="shared" si="74"/>
        <v>More than 100 Claims  - higher validity</v>
      </c>
      <c r="H1572" s="35" t="s">
        <v>5949</v>
      </c>
      <c r="I1572" s="28">
        <v>77505</v>
      </c>
      <c r="J1572" s="35" t="s">
        <v>51</v>
      </c>
      <c r="K1572" s="28" t="s">
        <v>46</v>
      </c>
      <c r="L1572" s="28">
        <v>5</v>
      </c>
      <c r="M1572" s="31">
        <v>336</v>
      </c>
      <c r="N1572" s="32">
        <v>0.5</v>
      </c>
      <c r="O1572" s="32">
        <v>0.2</v>
      </c>
      <c r="P1572" s="47">
        <v>2.04</v>
      </c>
      <c r="Q1572" s="33">
        <v>137.49</v>
      </c>
      <c r="R1572" s="31">
        <v>25</v>
      </c>
      <c r="S1572" s="32">
        <v>0.2</v>
      </c>
      <c r="T1572" s="32">
        <v>0.2</v>
      </c>
      <c r="U1572" s="47">
        <v>1.26</v>
      </c>
      <c r="V1572" s="34">
        <v>7456</v>
      </c>
      <c r="W1572" s="32">
        <v>0.7</v>
      </c>
      <c r="X1572" s="32">
        <v>0.4</v>
      </c>
      <c r="Y1572" s="44">
        <v>1.69</v>
      </c>
      <c r="Z1572" s="13"/>
    </row>
    <row r="1573" spans="1:26" ht="29.1" customHeight="1" x14ac:dyDescent="0.35">
      <c r="A1573" s="29" t="s">
        <v>5950</v>
      </c>
      <c r="B1573" s="28" t="s">
        <v>5334</v>
      </c>
      <c r="C1573" s="28" t="s">
        <v>4885</v>
      </c>
      <c r="D1573" s="30" t="s">
        <v>5951</v>
      </c>
      <c r="E1573" s="111" t="str">
        <f t="shared" si="72"/>
        <v>Less than 100 Claims - lower validity</v>
      </c>
      <c r="F1573" s="111" t="str">
        <f t="shared" si="73"/>
        <v>Less than 100 Claims - lower validity</v>
      </c>
      <c r="G1573" s="111" t="str">
        <f t="shared" si="74"/>
        <v>More than 100 Claims  - higher validity</v>
      </c>
      <c r="H1573" s="28" t="s">
        <v>5952</v>
      </c>
      <c r="I1573" s="28">
        <v>78664</v>
      </c>
      <c r="J1573" s="35" t="s">
        <v>4909</v>
      </c>
      <c r="K1573" s="28" t="s">
        <v>46</v>
      </c>
      <c r="L1573" s="28">
        <v>4</v>
      </c>
      <c r="M1573" s="31">
        <v>2339</v>
      </c>
      <c r="N1573" s="32">
        <v>1</v>
      </c>
      <c r="O1573" s="32">
        <v>0.4</v>
      </c>
      <c r="P1573" s="47">
        <v>2.38</v>
      </c>
      <c r="Q1573" s="33">
        <v>167.32</v>
      </c>
      <c r="R1573" s="31">
        <v>22</v>
      </c>
      <c r="S1573" s="32">
        <v>0.3</v>
      </c>
      <c r="T1573" s="32">
        <v>0.2</v>
      </c>
      <c r="U1573" s="47">
        <v>1.85</v>
      </c>
      <c r="V1573" s="34">
        <v>10869</v>
      </c>
      <c r="W1573" s="32">
        <v>1.3</v>
      </c>
      <c r="X1573" s="32">
        <v>0.6</v>
      </c>
      <c r="Y1573" s="44">
        <v>2.2400000000000002</v>
      </c>
      <c r="Z1573" s="13"/>
    </row>
    <row r="1574" spans="1:26" ht="43.15" customHeight="1" x14ac:dyDescent="0.35">
      <c r="A1574" s="29" t="s">
        <v>5953</v>
      </c>
      <c r="B1574" s="28" t="s">
        <v>5956</v>
      </c>
      <c r="C1574" s="28" t="s">
        <v>4885</v>
      </c>
      <c r="D1574" s="30" t="s">
        <v>5954</v>
      </c>
      <c r="E1574" s="111" t="str">
        <f t="shared" si="72"/>
        <v>Less than 100 Claims - lower validity</v>
      </c>
      <c r="F1574" s="111" t="str">
        <f t="shared" si="73"/>
        <v>Less than 100 Claims - lower validity</v>
      </c>
      <c r="G1574" s="111" t="str">
        <f t="shared" si="74"/>
        <v>More than 100 Claims  - higher validity</v>
      </c>
      <c r="H1574" s="35" t="s">
        <v>5955</v>
      </c>
      <c r="I1574" s="28">
        <v>78613</v>
      </c>
      <c r="J1574" s="35" t="s">
        <v>472</v>
      </c>
      <c r="K1574" s="28" t="s">
        <v>46</v>
      </c>
      <c r="L1574" s="28">
        <v>3</v>
      </c>
      <c r="M1574" s="31">
        <v>446</v>
      </c>
      <c r="N1574" s="32">
        <v>0.5</v>
      </c>
      <c r="O1574" s="32">
        <v>0.2</v>
      </c>
      <c r="P1574" s="47">
        <v>2.54</v>
      </c>
      <c r="Q1574" s="33">
        <v>175.29</v>
      </c>
      <c r="R1574" s="31">
        <v>19</v>
      </c>
      <c r="S1574" s="32">
        <v>0.4</v>
      </c>
      <c r="T1574" s="32">
        <v>0.1</v>
      </c>
      <c r="U1574" s="47">
        <v>2.59</v>
      </c>
      <c r="V1574" s="34">
        <v>15480</v>
      </c>
      <c r="W1574" s="32">
        <v>0.8</v>
      </c>
      <c r="X1574" s="32">
        <v>0.3</v>
      </c>
      <c r="Y1574" s="44">
        <v>2.56</v>
      </c>
      <c r="Z1574" s="13"/>
    </row>
    <row r="1575" spans="1:26" ht="43.15" customHeight="1" x14ac:dyDescent="0.35">
      <c r="A1575" s="29" t="s">
        <v>5957</v>
      </c>
      <c r="B1575" s="28" t="s">
        <v>5960</v>
      </c>
      <c r="C1575" s="28" t="s">
        <v>4885</v>
      </c>
      <c r="D1575" s="30" t="s">
        <v>5958</v>
      </c>
      <c r="E1575" s="111" t="str">
        <f t="shared" si="72"/>
        <v>Less than 100 Claims - lower validity</v>
      </c>
      <c r="F1575" s="111" t="str">
        <f t="shared" si="73"/>
        <v>Less than 100 Claims - lower validity</v>
      </c>
      <c r="G1575" s="111" t="str">
        <f t="shared" si="74"/>
        <v>More than 100 Claims  - higher validity</v>
      </c>
      <c r="H1575" s="28" t="s">
        <v>5959</v>
      </c>
      <c r="I1575" s="28">
        <v>75032</v>
      </c>
      <c r="J1575" s="28" t="s">
        <v>79</v>
      </c>
      <c r="K1575" s="28" t="s">
        <v>46</v>
      </c>
      <c r="L1575" s="28">
        <v>3</v>
      </c>
      <c r="M1575" s="31">
        <v>119</v>
      </c>
      <c r="N1575" s="32">
        <v>0.2</v>
      </c>
      <c r="O1575" s="32">
        <v>0.1</v>
      </c>
      <c r="P1575" s="47">
        <v>2.67</v>
      </c>
      <c r="Q1575" s="33">
        <v>185.79</v>
      </c>
      <c r="R1575" s="31" t="s">
        <v>8</v>
      </c>
      <c r="S1575" s="31" t="s">
        <v>8</v>
      </c>
      <c r="T1575" s="31" t="s">
        <v>8</v>
      </c>
      <c r="U1575" s="47"/>
      <c r="V1575" s="34" t="s">
        <v>8</v>
      </c>
      <c r="W1575" s="31" t="s">
        <v>8</v>
      </c>
      <c r="X1575" s="31" t="s">
        <v>8</v>
      </c>
      <c r="Y1575" s="44"/>
      <c r="Z1575" s="13"/>
    </row>
    <row r="1576" spans="1:26" ht="29.1" customHeight="1" x14ac:dyDescent="0.35">
      <c r="A1576" s="29" t="s">
        <v>5961</v>
      </c>
      <c r="B1576" s="28" t="s">
        <v>4934</v>
      </c>
      <c r="C1576" s="28" t="s">
        <v>4885</v>
      </c>
      <c r="D1576" s="30" t="s">
        <v>5962</v>
      </c>
      <c r="E1576" s="111" t="str">
        <f t="shared" si="72"/>
        <v>Less than 100 Claims - lower validity</v>
      </c>
      <c r="F1576" s="111" t="str">
        <f t="shared" si="73"/>
        <v>Less than 100 Claims - lower validity</v>
      </c>
      <c r="G1576" s="111" t="str">
        <f t="shared" si="74"/>
        <v>Less than 100 Claims - lower validity</v>
      </c>
      <c r="H1576" s="28" t="s">
        <v>5963</v>
      </c>
      <c r="I1576" s="28">
        <v>76132</v>
      </c>
      <c r="J1576" s="28" t="s">
        <v>5436</v>
      </c>
      <c r="K1576" s="28" t="s">
        <v>46</v>
      </c>
      <c r="L1576" s="28" t="s">
        <v>140</v>
      </c>
      <c r="M1576" s="31">
        <v>66</v>
      </c>
      <c r="N1576" s="32">
        <v>0.1</v>
      </c>
      <c r="O1576" s="32">
        <v>0.1</v>
      </c>
      <c r="P1576" s="47">
        <v>1.39</v>
      </c>
      <c r="Q1576" s="33">
        <v>79.739999999999995</v>
      </c>
      <c r="R1576" s="31" t="s">
        <v>8</v>
      </c>
      <c r="S1576" s="31" t="s">
        <v>8</v>
      </c>
      <c r="T1576" s="31" t="s">
        <v>8</v>
      </c>
      <c r="U1576" s="47"/>
      <c r="V1576" s="34" t="s">
        <v>8</v>
      </c>
      <c r="W1576" s="31" t="s">
        <v>8</v>
      </c>
      <c r="X1576" s="31" t="s">
        <v>8</v>
      </c>
      <c r="Y1576" s="44"/>
      <c r="Z1576" s="13"/>
    </row>
    <row r="1577" spans="1:26" ht="29.1" customHeight="1" x14ac:dyDescent="0.35">
      <c r="A1577" s="29" t="s">
        <v>5964</v>
      </c>
      <c r="B1577" s="28" t="s">
        <v>4884</v>
      </c>
      <c r="C1577" s="28" t="s">
        <v>4885</v>
      </c>
      <c r="D1577" s="30" t="s">
        <v>5965</v>
      </c>
      <c r="E1577" s="111" t="str">
        <f t="shared" si="72"/>
        <v>Less than 100 Claims - lower validity</v>
      </c>
      <c r="F1577" s="111" t="str">
        <f t="shared" si="73"/>
        <v>Less than 100 Claims - lower validity</v>
      </c>
      <c r="G1577" s="111" t="str">
        <f t="shared" si="74"/>
        <v>Less than 100 Claims - lower validity</v>
      </c>
      <c r="H1577" s="28" t="s">
        <v>5966</v>
      </c>
      <c r="I1577" s="28">
        <v>79938</v>
      </c>
      <c r="J1577" s="35" t="s">
        <v>496</v>
      </c>
      <c r="K1577" s="28" t="s">
        <v>46</v>
      </c>
      <c r="L1577" s="28">
        <v>2</v>
      </c>
      <c r="M1577" s="31">
        <v>18</v>
      </c>
      <c r="N1577" s="32">
        <v>0</v>
      </c>
      <c r="O1577" s="32">
        <v>0</v>
      </c>
      <c r="P1577" s="47">
        <v>14.86</v>
      </c>
      <c r="Q1577" s="33">
        <v>956.54</v>
      </c>
      <c r="R1577" s="31" t="s">
        <v>8</v>
      </c>
      <c r="S1577" s="31" t="s">
        <v>8</v>
      </c>
      <c r="T1577" s="31" t="s">
        <v>8</v>
      </c>
      <c r="U1577" s="47"/>
      <c r="V1577" s="34" t="s">
        <v>8</v>
      </c>
      <c r="W1577" s="31" t="s">
        <v>8</v>
      </c>
      <c r="X1577" s="31" t="s">
        <v>8</v>
      </c>
      <c r="Y1577" s="44"/>
      <c r="Z1577" s="13"/>
    </row>
    <row r="1578" spans="1:26" ht="43.15" customHeight="1" x14ac:dyDescent="0.35">
      <c r="A1578" s="29" t="s">
        <v>5967</v>
      </c>
      <c r="B1578" s="28" t="s">
        <v>4900</v>
      </c>
      <c r="C1578" s="28" t="s">
        <v>4885</v>
      </c>
      <c r="D1578" s="30" t="s">
        <v>5968</v>
      </c>
      <c r="E1578" s="111" t="str">
        <f t="shared" si="72"/>
        <v>Less than 100 Claims - lower validity</v>
      </c>
      <c r="F1578" s="111" t="str">
        <f t="shared" si="73"/>
        <v>Less than 100 Claims - lower validity</v>
      </c>
      <c r="G1578" s="111" t="str">
        <f t="shared" si="74"/>
        <v>Less than 100 Claims - lower validity</v>
      </c>
      <c r="H1578" s="35" t="s">
        <v>5969</v>
      </c>
      <c r="I1578" s="28">
        <v>75231</v>
      </c>
      <c r="J1578" s="28" t="s">
        <v>79</v>
      </c>
      <c r="K1578" s="28" t="s">
        <v>46</v>
      </c>
      <c r="L1578" s="28">
        <v>5</v>
      </c>
      <c r="M1578" s="31">
        <v>50</v>
      </c>
      <c r="N1578" s="32">
        <v>0.2</v>
      </c>
      <c r="O1578" s="32">
        <v>0.1</v>
      </c>
      <c r="P1578" s="47">
        <v>2.72</v>
      </c>
      <c r="Q1578" s="33">
        <v>196.03</v>
      </c>
      <c r="R1578" s="31" t="s">
        <v>8</v>
      </c>
      <c r="S1578" s="31" t="s">
        <v>8</v>
      </c>
      <c r="T1578" s="31" t="s">
        <v>8</v>
      </c>
      <c r="U1578" s="47"/>
      <c r="V1578" s="34" t="s">
        <v>8</v>
      </c>
      <c r="W1578" s="31" t="s">
        <v>8</v>
      </c>
      <c r="X1578" s="31" t="s">
        <v>8</v>
      </c>
      <c r="Y1578" s="44"/>
      <c r="Z1578" s="13"/>
    </row>
    <row r="1579" spans="1:26" ht="29.1" customHeight="1" x14ac:dyDescent="0.35">
      <c r="A1579" s="29" t="s">
        <v>5970</v>
      </c>
      <c r="B1579" s="28" t="s">
        <v>5390</v>
      </c>
      <c r="C1579" s="28" t="s">
        <v>4885</v>
      </c>
      <c r="D1579" s="30" t="s">
        <v>5971</v>
      </c>
      <c r="E1579" s="111" t="str">
        <f t="shared" si="72"/>
        <v>Less than 100 Claims - lower validity</v>
      </c>
      <c r="F1579" s="111" t="str">
        <f t="shared" si="73"/>
        <v>Less than 100 Claims - lower validity</v>
      </c>
      <c r="G1579" s="111" t="str">
        <f t="shared" si="74"/>
        <v>Less than 100 Claims - lower validity</v>
      </c>
      <c r="H1579" s="35" t="s">
        <v>5972</v>
      </c>
      <c r="I1579" s="28">
        <v>77478</v>
      </c>
      <c r="J1579" s="35" t="s">
        <v>51</v>
      </c>
      <c r="K1579" s="28" t="s">
        <v>46</v>
      </c>
      <c r="L1579" s="28">
        <v>3</v>
      </c>
      <c r="M1579" s="31">
        <v>67</v>
      </c>
      <c r="N1579" s="32">
        <v>0.1</v>
      </c>
      <c r="O1579" s="32">
        <v>0</v>
      </c>
      <c r="P1579" s="47">
        <v>2.76</v>
      </c>
      <c r="Q1579" s="33">
        <v>198.63</v>
      </c>
      <c r="R1579" s="31" t="s">
        <v>8</v>
      </c>
      <c r="S1579" s="31" t="s">
        <v>8</v>
      </c>
      <c r="T1579" s="31" t="s">
        <v>8</v>
      </c>
      <c r="U1579" s="47"/>
      <c r="V1579" s="34" t="s">
        <v>8</v>
      </c>
      <c r="W1579" s="31" t="s">
        <v>8</v>
      </c>
      <c r="X1579" s="31" t="s">
        <v>8</v>
      </c>
      <c r="Y1579" s="44"/>
      <c r="Z1579" s="13"/>
    </row>
    <row r="1580" spans="1:26" ht="29.1" customHeight="1" x14ac:dyDescent="0.35">
      <c r="A1580" s="29" t="s">
        <v>5973</v>
      </c>
      <c r="B1580" s="28" t="s">
        <v>4964</v>
      </c>
      <c r="C1580" s="28" t="s">
        <v>4885</v>
      </c>
      <c r="D1580" s="30" t="s">
        <v>5974</v>
      </c>
      <c r="E1580" s="111" t="str">
        <f t="shared" si="72"/>
        <v>Less than 100 Claims - lower validity</v>
      </c>
      <c r="F1580" s="111" t="str">
        <f t="shared" si="73"/>
        <v>Less than 100 Claims - lower validity</v>
      </c>
      <c r="G1580" s="111" t="str">
        <f t="shared" si="74"/>
        <v>Less than 100 Claims - lower validity</v>
      </c>
      <c r="H1580" s="35" t="s">
        <v>5975</v>
      </c>
      <c r="I1580" s="28">
        <v>78258</v>
      </c>
      <c r="J1580" s="28" t="s">
        <v>131</v>
      </c>
      <c r="K1580" s="28" t="s">
        <v>46</v>
      </c>
      <c r="L1580" s="28">
        <v>4</v>
      </c>
      <c r="M1580" s="31">
        <v>30</v>
      </c>
      <c r="N1580" s="32">
        <v>0</v>
      </c>
      <c r="O1580" s="32">
        <v>0</v>
      </c>
      <c r="P1580" s="47">
        <v>4.97</v>
      </c>
      <c r="Q1580" s="33">
        <v>337.36</v>
      </c>
      <c r="R1580" s="31" t="s">
        <v>8</v>
      </c>
      <c r="S1580" s="31" t="s">
        <v>8</v>
      </c>
      <c r="T1580" s="31" t="s">
        <v>8</v>
      </c>
      <c r="U1580" s="47"/>
      <c r="V1580" s="34" t="s">
        <v>8</v>
      </c>
      <c r="W1580" s="31" t="s">
        <v>8</v>
      </c>
      <c r="X1580" s="31" t="s">
        <v>8</v>
      </c>
      <c r="Y1580" s="44"/>
      <c r="Z1580" s="13"/>
    </row>
    <row r="1581" spans="1:26" ht="29.1" customHeight="1" x14ac:dyDescent="0.35">
      <c r="A1581" s="29" t="s">
        <v>5976</v>
      </c>
      <c r="B1581" s="28" t="s">
        <v>5390</v>
      </c>
      <c r="C1581" s="28" t="s">
        <v>4885</v>
      </c>
      <c r="D1581" s="30" t="s">
        <v>5977</v>
      </c>
      <c r="E1581" s="111" t="str">
        <f t="shared" si="72"/>
        <v>Less than 100 Claims - lower validity</v>
      </c>
      <c r="F1581" s="111" t="str">
        <f t="shared" si="73"/>
        <v>Less than 100 Claims - lower validity</v>
      </c>
      <c r="G1581" s="111" t="str">
        <f t="shared" si="74"/>
        <v>Less than 100 Claims - lower validity</v>
      </c>
      <c r="H1581" s="35" t="s">
        <v>5978</v>
      </c>
      <c r="I1581" s="28">
        <v>77479</v>
      </c>
      <c r="J1581" s="28" t="s">
        <v>5979</v>
      </c>
      <c r="K1581" s="28" t="s">
        <v>46</v>
      </c>
      <c r="L1581" s="28" t="s">
        <v>140</v>
      </c>
      <c r="M1581" s="31">
        <v>26</v>
      </c>
      <c r="N1581" s="32">
        <v>0</v>
      </c>
      <c r="O1581" s="32">
        <v>0</v>
      </c>
      <c r="P1581" s="47">
        <v>7.65</v>
      </c>
      <c r="Q1581" s="33">
        <v>551.39</v>
      </c>
      <c r="R1581" s="31" t="s">
        <v>8</v>
      </c>
      <c r="S1581" s="31" t="s">
        <v>8</v>
      </c>
      <c r="T1581" s="31" t="s">
        <v>8</v>
      </c>
      <c r="U1581" s="47"/>
      <c r="V1581" s="34" t="s">
        <v>8</v>
      </c>
      <c r="W1581" s="31" t="s">
        <v>8</v>
      </c>
      <c r="X1581" s="31" t="s">
        <v>8</v>
      </c>
      <c r="Y1581" s="44"/>
      <c r="Z1581" s="13"/>
    </row>
    <row r="1582" spans="1:26" ht="29.1" customHeight="1" x14ac:dyDescent="0.35">
      <c r="A1582" s="29" t="s">
        <v>5980</v>
      </c>
      <c r="B1582" s="35" t="s">
        <v>5423</v>
      </c>
      <c r="C1582" s="28" t="s">
        <v>4885</v>
      </c>
      <c r="D1582" s="30" t="s">
        <v>5981</v>
      </c>
      <c r="E1582" s="111" t="str">
        <f t="shared" si="72"/>
        <v>Less than 100 Claims - lower validity</v>
      </c>
      <c r="F1582" s="111" t="str">
        <f t="shared" si="73"/>
        <v>Less than 100 Claims - lower validity</v>
      </c>
      <c r="G1582" s="111" t="str">
        <f t="shared" si="74"/>
        <v>Less than 100 Claims - lower validity</v>
      </c>
      <c r="H1582" s="28" t="s">
        <v>5982</v>
      </c>
      <c r="I1582" s="28">
        <v>77384</v>
      </c>
      <c r="J1582" s="35" t="s">
        <v>51</v>
      </c>
      <c r="K1582" s="28" t="s">
        <v>46</v>
      </c>
      <c r="L1582" s="28">
        <v>4</v>
      </c>
      <c r="M1582" s="31">
        <v>35</v>
      </c>
      <c r="N1582" s="32">
        <v>0</v>
      </c>
      <c r="O1582" s="32">
        <v>0</v>
      </c>
      <c r="P1582" s="47">
        <v>4.33</v>
      </c>
      <c r="Q1582" s="33">
        <v>313.69</v>
      </c>
      <c r="R1582" s="31" t="s">
        <v>8</v>
      </c>
      <c r="S1582" s="31" t="s">
        <v>8</v>
      </c>
      <c r="T1582" s="31" t="s">
        <v>8</v>
      </c>
      <c r="U1582" s="47"/>
      <c r="V1582" s="34" t="s">
        <v>8</v>
      </c>
      <c r="W1582" s="31" t="s">
        <v>8</v>
      </c>
      <c r="X1582" s="31" t="s">
        <v>8</v>
      </c>
      <c r="Y1582" s="44"/>
      <c r="Z1582" s="13"/>
    </row>
    <row r="1583" spans="1:26" ht="43.15" customHeight="1" x14ac:dyDescent="0.35">
      <c r="A1583" s="29" t="s">
        <v>5983</v>
      </c>
      <c r="B1583" s="28" t="s">
        <v>5986</v>
      </c>
      <c r="C1583" s="28" t="s">
        <v>4885</v>
      </c>
      <c r="D1583" s="30" t="s">
        <v>5984</v>
      </c>
      <c r="E1583" s="111" t="str">
        <f t="shared" si="72"/>
        <v>Less than 100 Claims - lower validity</v>
      </c>
      <c r="F1583" s="111" t="str">
        <f t="shared" si="73"/>
        <v>Less than 100 Claims - lower validity</v>
      </c>
      <c r="G1583" s="111" t="str">
        <f t="shared" si="74"/>
        <v>Less than 100 Claims - lower validity</v>
      </c>
      <c r="H1583" s="35" t="s">
        <v>5985</v>
      </c>
      <c r="I1583" s="28">
        <v>75182</v>
      </c>
      <c r="J1583" s="35" t="s">
        <v>496</v>
      </c>
      <c r="K1583" s="28" t="s">
        <v>46</v>
      </c>
      <c r="L1583" s="28">
        <v>3</v>
      </c>
      <c r="M1583" s="31">
        <v>31</v>
      </c>
      <c r="N1583" s="32">
        <v>0.1</v>
      </c>
      <c r="O1583" s="32">
        <v>0</v>
      </c>
      <c r="P1583" s="47">
        <v>2.35</v>
      </c>
      <c r="Q1583" s="33">
        <v>171.26</v>
      </c>
      <c r="R1583" s="31" t="s">
        <v>8</v>
      </c>
      <c r="S1583" s="31" t="s">
        <v>8</v>
      </c>
      <c r="T1583" s="31" t="s">
        <v>8</v>
      </c>
      <c r="U1583" s="47"/>
      <c r="V1583" s="34" t="s">
        <v>8</v>
      </c>
      <c r="W1583" s="31" t="s">
        <v>8</v>
      </c>
      <c r="X1583" s="31" t="s">
        <v>8</v>
      </c>
      <c r="Y1583" s="44"/>
      <c r="Z1583" s="13"/>
    </row>
    <row r="1584" spans="1:26" ht="29.1" customHeight="1" x14ac:dyDescent="0.35">
      <c r="A1584" s="29" t="s">
        <v>5987</v>
      </c>
      <c r="B1584" s="28" t="s">
        <v>4948</v>
      </c>
      <c r="C1584" s="28" t="s">
        <v>4885</v>
      </c>
      <c r="D1584" s="30" t="s">
        <v>5988</v>
      </c>
      <c r="E1584" s="111" t="str">
        <f t="shared" si="72"/>
        <v>Less than 100 Claims - lower validity</v>
      </c>
      <c r="F1584" s="111" t="str">
        <f t="shared" si="73"/>
        <v>Less than 100 Claims - lower validity</v>
      </c>
      <c r="G1584" s="111" t="str">
        <f t="shared" si="74"/>
        <v>Less than 100 Claims - lower validity</v>
      </c>
      <c r="H1584" s="28" t="s">
        <v>5989</v>
      </c>
      <c r="I1584" s="28">
        <v>78414</v>
      </c>
      <c r="J1584" s="35" t="s">
        <v>2171</v>
      </c>
      <c r="K1584" s="28" t="s">
        <v>46</v>
      </c>
      <c r="L1584" s="28">
        <v>5</v>
      </c>
      <c r="M1584" s="31">
        <v>34</v>
      </c>
      <c r="N1584" s="32">
        <v>0.1</v>
      </c>
      <c r="O1584" s="32">
        <v>0</v>
      </c>
      <c r="P1584" s="47">
        <v>1.24</v>
      </c>
      <c r="Q1584" s="33">
        <v>75.430000000000007</v>
      </c>
      <c r="R1584" s="31" t="s">
        <v>8</v>
      </c>
      <c r="S1584" s="31" t="s">
        <v>8</v>
      </c>
      <c r="T1584" s="31" t="s">
        <v>8</v>
      </c>
      <c r="U1584" s="47"/>
      <c r="V1584" s="34" t="s">
        <v>8</v>
      </c>
      <c r="W1584" s="31" t="s">
        <v>8</v>
      </c>
      <c r="X1584" s="31" t="s">
        <v>8</v>
      </c>
      <c r="Y1584" s="44"/>
      <c r="Z1584" s="13"/>
    </row>
    <row r="1585" spans="1:26" ht="43.15" customHeight="1" x14ac:dyDescent="0.35">
      <c r="A1585" s="29" t="s">
        <v>5990</v>
      </c>
      <c r="B1585" s="28" t="s">
        <v>4968</v>
      </c>
      <c r="C1585" s="28" t="s">
        <v>4885</v>
      </c>
      <c r="D1585" s="30" t="s">
        <v>5991</v>
      </c>
      <c r="E1585" s="111" t="str">
        <f t="shared" si="72"/>
        <v>Less than 100 Claims - lower validity</v>
      </c>
      <c r="F1585" s="111" t="str">
        <f t="shared" si="73"/>
        <v>Less than 100 Claims - lower validity</v>
      </c>
      <c r="G1585" s="111" t="str">
        <f t="shared" si="74"/>
        <v>More than 100 Claims  - higher validity</v>
      </c>
      <c r="H1585" s="28" t="s">
        <v>5992</v>
      </c>
      <c r="I1585" s="28">
        <v>76015</v>
      </c>
      <c r="J1585" s="28" t="s">
        <v>79</v>
      </c>
      <c r="K1585" s="28" t="s">
        <v>46</v>
      </c>
      <c r="L1585" s="28" t="s">
        <v>140</v>
      </c>
      <c r="M1585" s="31">
        <v>755</v>
      </c>
      <c r="N1585" s="32">
        <v>3.1</v>
      </c>
      <c r="O1585" s="32">
        <v>1</v>
      </c>
      <c r="P1585" s="47">
        <v>3.29</v>
      </c>
      <c r="Q1585" s="33">
        <v>224</v>
      </c>
      <c r="R1585" s="31">
        <v>34</v>
      </c>
      <c r="S1585" s="32">
        <v>1.7</v>
      </c>
      <c r="T1585" s="32">
        <v>0.5</v>
      </c>
      <c r="U1585" s="47">
        <v>3.73</v>
      </c>
      <c r="V1585" s="34">
        <v>21918</v>
      </c>
      <c r="W1585" s="32">
        <v>4.8</v>
      </c>
      <c r="X1585" s="32">
        <v>1.4</v>
      </c>
      <c r="Y1585" s="44">
        <v>3.43</v>
      </c>
      <c r="Z1585" s="13"/>
    </row>
    <row r="1586" spans="1:26" ht="43.15" customHeight="1" x14ac:dyDescent="0.35">
      <c r="A1586" s="29" t="s">
        <v>5993</v>
      </c>
      <c r="B1586" s="28" t="s">
        <v>5996</v>
      </c>
      <c r="C1586" s="28" t="s">
        <v>4885</v>
      </c>
      <c r="D1586" s="30" t="s">
        <v>5994</v>
      </c>
      <c r="E1586" s="111" t="str">
        <f t="shared" si="72"/>
        <v>Less than 100 Claims - lower validity</v>
      </c>
      <c r="F1586" s="111" t="str">
        <f t="shared" si="73"/>
        <v>Less than 100 Claims - lower validity</v>
      </c>
      <c r="G1586" s="111" t="str">
        <f t="shared" si="74"/>
        <v>Less than 100 Claims - lower validity</v>
      </c>
      <c r="H1586" s="35" t="s">
        <v>5995</v>
      </c>
      <c r="I1586" s="28">
        <v>75028</v>
      </c>
      <c r="J1586" s="28" t="s">
        <v>79</v>
      </c>
      <c r="K1586" s="28" t="s">
        <v>46</v>
      </c>
      <c r="L1586" s="28">
        <v>4</v>
      </c>
      <c r="M1586" s="31">
        <v>94</v>
      </c>
      <c r="N1586" s="32">
        <v>0.1</v>
      </c>
      <c r="O1586" s="32">
        <v>0</v>
      </c>
      <c r="P1586" s="47">
        <v>2.6</v>
      </c>
      <c r="Q1586" s="33">
        <v>180.46</v>
      </c>
      <c r="R1586" s="31">
        <v>17</v>
      </c>
      <c r="S1586" s="32">
        <v>0.2</v>
      </c>
      <c r="T1586" s="32">
        <v>0.1</v>
      </c>
      <c r="U1586" s="47">
        <v>2.2200000000000002</v>
      </c>
      <c r="V1586" s="34">
        <v>13503</v>
      </c>
      <c r="W1586" s="32">
        <v>0.3</v>
      </c>
      <c r="X1586" s="32">
        <v>0.1</v>
      </c>
      <c r="Y1586" s="44">
        <v>2.35</v>
      </c>
      <c r="Z1586" s="13"/>
    </row>
    <row r="1587" spans="1:26" ht="29.1" customHeight="1" x14ac:dyDescent="0.35">
      <c r="A1587" s="29" t="s">
        <v>5997</v>
      </c>
      <c r="B1587" s="28" t="s">
        <v>6000</v>
      </c>
      <c r="C1587" s="28" t="s">
        <v>4885</v>
      </c>
      <c r="D1587" s="30" t="s">
        <v>5998</v>
      </c>
      <c r="E1587" s="111" t="str">
        <f t="shared" si="72"/>
        <v>Less than 100 Claims - lower validity</v>
      </c>
      <c r="F1587" s="111" t="str">
        <f t="shared" si="73"/>
        <v>Less than 100 Claims - lower validity</v>
      </c>
      <c r="G1587" s="111" t="str">
        <f t="shared" si="74"/>
        <v>Less than 100 Claims - lower validity</v>
      </c>
      <c r="H1587" s="35" t="s">
        <v>5999</v>
      </c>
      <c r="I1587" s="28">
        <v>75070</v>
      </c>
      <c r="J1587" s="28" t="s">
        <v>79</v>
      </c>
      <c r="K1587" s="28" t="s">
        <v>46</v>
      </c>
      <c r="L1587" s="28">
        <v>4</v>
      </c>
      <c r="M1587" s="31">
        <v>32</v>
      </c>
      <c r="N1587" s="32">
        <v>0.1</v>
      </c>
      <c r="O1587" s="32">
        <v>0</v>
      </c>
      <c r="P1587" s="47">
        <v>1.57</v>
      </c>
      <c r="Q1587" s="33">
        <v>110.28</v>
      </c>
      <c r="R1587" s="31" t="s">
        <v>8</v>
      </c>
      <c r="S1587" s="31" t="s">
        <v>8</v>
      </c>
      <c r="T1587" s="31" t="s">
        <v>8</v>
      </c>
      <c r="U1587" s="47"/>
      <c r="V1587" s="34" t="s">
        <v>8</v>
      </c>
      <c r="W1587" s="31" t="s">
        <v>8</v>
      </c>
      <c r="X1587" s="31" t="s">
        <v>8</v>
      </c>
      <c r="Y1587" s="44"/>
      <c r="Z1587" s="13"/>
    </row>
    <row r="1588" spans="1:26" ht="29.1" customHeight="1" x14ac:dyDescent="0.35">
      <c r="A1588" s="29" t="s">
        <v>6001</v>
      </c>
      <c r="B1588" s="28" t="s">
        <v>6004</v>
      </c>
      <c r="C1588" s="28" t="s">
        <v>4885</v>
      </c>
      <c r="D1588" s="30" t="s">
        <v>6002</v>
      </c>
      <c r="E1588" s="111" t="str">
        <f t="shared" si="72"/>
        <v>Less than 100 Claims - lower validity</v>
      </c>
      <c r="F1588" s="111" t="str">
        <f t="shared" si="73"/>
        <v>Less than 100 Claims - lower validity</v>
      </c>
      <c r="G1588" s="111" t="str">
        <f t="shared" si="74"/>
        <v>Less than 100 Claims - lower validity</v>
      </c>
      <c r="H1588" s="35" t="s">
        <v>6003</v>
      </c>
      <c r="I1588" s="28">
        <v>75001</v>
      </c>
      <c r="J1588" s="28" t="s">
        <v>79</v>
      </c>
      <c r="K1588" s="28" t="s">
        <v>46</v>
      </c>
      <c r="L1588" s="28">
        <v>5</v>
      </c>
      <c r="M1588" s="31">
        <v>46</v>
      </c>
      <c r="N1588" s="32">
        <v>0.1</v>
      </c>
      <c r="O1588" s="32">
        <v>0.1</v>
      </c>
      <c r="P1588" s="47">
        <v>1.57</v>
      </c>
      <c r="Q1588" s="33">
        <v>105.23</v>
      </c>
      <c r="R1588" s="31" t="s">
        <v>8</v>
      </c>
      <c r="S1588" s="31" t="s">
        <v>8</v>
      </c>
      <c r="T1588" s="31" t="s">
        <v>8</v>
      </c>
      <c r="U1588" s="47"/>
      <c r="V1588" s="34" t="s">
        <v>8</v>
      </c>
      <c r="W1588" s="31" t="s">
        <v>8</v>
      </c>
      <c r="X1588" s="31" t="s">
        <v>8</v>
      </c>
      <c r="Y1588" s="44"/>
      <c r="Z1588" s="13"/>
    </row>
    <row r="1589" spans="1:26" ht="29.1" customHeight="1" x14ac:dyDescent="0.35">
      <c r="A1589" s="29" t="s">
        <v>6005</v>
      </c>
      <c r="B1589" s="28" t="s">
        <v>4926</v>
      </c>
      <c r="C1589" s="28" t="s">
        <v>4885</v>
      </c>
      <c r="D1589" s="30" t="s">
        <v>6006</v>
      </c>
      <c r="E1589" s="111" t="str">
        <f t="shared" si="72"/>
        <v>Less than 100 Claims - lower validity</v>
      </c>
      <c r="F1589" s="111" t="str">
        <f t="shared" si="73"/>
        <v>Less than 100 Claims - lower validity</v>
      </c>
      <c r="G1589" s="111" t="str">
        <f t="shared" si="74"/>
        <v>Less than 100 Claims - lower validity</v>
      </c>
      <c r="H1589" s="35" t="s">
        <v>6007</v>
      </c>
      <c r="I1589" s="28">
        <v>77070</v>
      </c>
      <c r="J1589" s="35" t="s">
        <v>51</v>
      </c>
      <c r="K1589" s="28" t="s">
        <v>46</v>
      </c>
      <c r="L1589" s="28">
        <v>3</v>
      </c>
      <c r="M1589" s="31">
        <v>79</v>
      </c>
      <c r="N1589" s="32">
        <v>0.2</v>
      </c>
      <c r="O1589" s="32">
        <v>0.1</v>
      </c>
      <c r="P1589" s="47">
        <v>2.92</v>
      </c>
      <c r="Q1589" s="33">
        <v>205.43</v>
      </c>
      <c r="R1589" s="31" t="s">
        <v>8</v>
      </c>
      <c r="S1589" s="31" t="s">
        <v>8</v>
      </c>
      <c r="T1589" s="31" t="s">
        <v>8</v>
      </c>
      <c r="U1589" s="47"/>
      <c r="V1589" s="34" t="s">
        <v>8</v>
      </c>
      <c r="W1589" s="31" t="s">
        <v>8</v>
      </c>
      <c r="X1589" s="31" t="s">
        <v>8</v>
      </c>
      <c r="Y1589" s="44"/>
      <c r="Z1589" s="13"/>
    </row>
    <row r="1590" spans="1:26" ht="43.15" customHeight="1" x14ac:dyDescent="0.35">
      <c r="A1590" s="29" t="s">
        <v>6008</v>
      </c>
      <c r="B1590" s="28" t="s">
        <v>6011</v>
      </c>
      <c r="C1590" s="28" t="s">
        <v>4885</v>
      </c>
      <c r="D1590" s="30" t="s">
        <v>6009</v>
      </c>
      <c r="E1590" s="111" t="str">
        <f t="shared" si="72"/>
        <v>Less than 100 Claims - lower validity</v>
      </c>
      <c r="F1590" s="111" t="str">
        <f t="shared" si="73"/>
        <v>Less than 100 Claims - lower validity</v>
      </c>
      <c r="G1590" s="111" t="str">
        <f t="shared" si="74"/>
        <v>Less than 100 Claims - lower validity</v>
      </c>
      <c r="H1590" s="28" t="s">
        <v>6010</v>
      </c>
      <c r="I1590" s="28">
        <v>75090</v>
      </c>
      <c r="J1590" s="35" t="s">
        <v>6012</v>
      </c>
      <c r="K1590" s="28" t="s">
        <v>46</v>
      </c>
      <c r="L1590" s="28">
        <v>5</v>
      </c>
      <c r="M1590" s="31">
        <v>31</v>
      </c>
      <c r="N1590" s="32">
        <v>0.1</v>
      </c>
      <c r="O1590" s="32">
        <v>0</v>
      </c>
      <c r="P1590" s="47">
        <v>2.13</v>
      </c>
      <c r="Q1590" s="33">
        <v>150.32</v>
      </c>
      <c r="R1590" s="31" t="s">
        <v>8</v>
      </c>
      <c r="S1590" s="31" t="s">
        <v>8</v>
      </c>
      <c r="T1590" s="31" t="s">
        <v>8</v>
      </c>
      <c r="U1590" s="47"/>
      <c r="V1590" s="34" t="s">
        <v>8</v>
      </c>
      <c r="W1590" s="31" t="s">
        <v>8</v>
      </c>
      <c r="X1590" s="31" t="s">
        <v>8</v>
      </c>
      <c r="Y1590" s="44"/>
      <c r="Z1590" s="13"/>
    </row>
    <row r="1591" spans="1:26" ht="29.1" customHeight="1" x14ac:dyDescent="0.35">
      <c r="A1591" s="29" t="s">
        <v>6013</v>
      </c>
      <c r="B1591" s="28" t="s">
        <v>4926</v>
      </c>
      <c r="C1591" s="28" t="s">
        <v>4885</v>
      </c>
      <c r="D1591" s="30" t="s">
        <v>6014</v>
      </c>
      <c r="E1591" s="111" t="str">
        <f t="shared" si="72"/>
        <v>More than 100 Claims  - higher validity</v>
      </c>
      <c r="F1591" s="111" t="str">
        <f t="shared" si="73"/>
        <v>More than 100 Claims  - higher validity</v>
      </c>
      <c r="G1591" s="111" t="str">
        <f t="shared" si="74"/>
        <v>More than 100 Claims  - higher validity</v>
      </c>
      <c r="H1591" s="28" t="s">
        <v>6015</v>
      </c>
      <c r="I1591" s="28">
        <v>77094</v>
      </c>
      <c r="J1591" s="28" t="s">
        <v>5162</v>
      </c>
      <c r="K1591" s="28" t="s">
        <v>46</v>
      </c>
      <c r="L1591" s="28">
        <v>4</v>
      </c>
      <c r="M1591" s="31">
        <v>2485</v>
      </c>
      <c r="N1591" s="32">
        <v>3.6</v>
      </c>
      <c r="O1591" s="32">
        <v>1.4</v>
      </c>
      <c r="P1591" s="47">
        <v>2.5299999999999998</v>
      </c>
      <c r="Q1591" s="33">
        <v>179.88</v>
      </c>
      <c r="R1591" s="31">
        <v>182</v>
      </c>
      <c r="S1591" s="32">
        <v>1.8</v>
      </c>
      <c r="T1591" s="32">
        <v>1.5</v>
      </c>
      <c r="U1591" s="47">
        <v>1.1599999999999999</v>
      </c>
      <c r="V1591" s="34">
        <v>7252</v>
      </c>
      <c r="W1591" s="32">
        <v>5.4</v>
      </c>
      <c r="X1591" s="32">
        <v>3</v>
      </c>
      <c r="Y1591" s="44">
        <v>1.82</v>
      </c>
      <c r="Z1591" s="13"/>
    </row>
    <row r="1592" spans="1:26" ht="29.1" customHeight="1" x14ac:dyDescent="0.35">
      <c r="A1592" s="29" t="s">
        <v>6016</v>
      </c>
      <c r="B1592" s="28" t="s">
        <v>4964</v>
      </c>
      <c r="C1592" s="28" t="s">
        <v>4885</v>
      </c>
      <c r="D1592" s="30" t="s">
        <v>6017</v>
      </c>
      <c r="E1592" s="111" t="str">
        <f t="shared" si="72"/>
        <v>Less than 100 Claims - lower validity</v>
      </c>
      <c r="F1592" s="111" t="str">
        <f t="shared" si="73"/>
        <v>Less than 100 Claims - lower validity</v>
      </c>
      <c r="G1592" s="111" t="str">
        <f t="shared" si="74"/>
        <v>Less than 100 Claims - lower validity</v>
      </c>
      <c r="H1592" s="28" t="s">
        <v>6018</v>
      </c>
      <c r="I1592" s="28">
        <v>78232</v>
      </c>
      <c r="J1592" s="28" t="s">
        <v>5979</v>
      </c>
      <c r="K1592" s="28" t="s">
        <v>46</v>
      </c>
      <c r="L1592" s="28">
        <v>5</v>
      </c>
      <c r="M1592" s="31">
        <v>28</v>
      </c>
      <c r="N1592" s="32">
        <v>0</v>
      </c>
      <c r="O1592" s="32">
        <v>0</v>
      </c>
      <c r="P1592" s="47">
        <v>5.32</v>
      </c>
      <c r="Q1592" s="33">
        <v>361.96</v>
      </c>
      <c r="R1592" s="31" t="s">
        <v>8</v>
      </c>
      <c r="S1592" s="31" t="s">
        <v>8</v>
      </c>
      <c r="T1592" s="31" t="s">
        <v>8</v>
      </c>
      <c r="U1592" s="47"/>
      <c r="V1592" s="34" t="s">
        <v>8</v>
      </c>
      <c r="W1592" s="31" t="s">
        <v>8</v>
      </c>
      <c r="X1592" s="31" t="s">
        <v>8</v>
      </c>
      <c r="Y1592" s="44"/>
      <c r="Z1592" s="13"/>
    </row>
    <row r="1593" spans="1:26" ht="29.1" customHeight="1" x14ac:dyDescent="0.35">
      <c r="A1593" s="29" t="s">
        <v>6019</v>
      </c>
      <c r="B1593" s="28" t="s">
        <v>6022</v>
      </c>
      <c r="C1593" s="28" t="s">
        <v>4885</v>
      </c>
      <c r="D1593" s="30" t="s">
        <v>6020</v>
      </c>
      <c r="E1593" s="111" t="str">
        <f t="shared" si="72"/>
        <v>Less than 100 Claims - lower validity</v>
      </c>
      <c r="F1593" s="111" t="str">
        <f t="shared" si="73"/>
        <v>Less than 100 Claims - lower validity</v>
      </c>
      <c r="G1593" s="111" t="str">
        <f t="shared" si="74"/>
        <v>Less than 100 Claims - lower validity</v>
      </c>
      <c r="H1593" s="35" t="s">
        <v>6021</v>
      </c>
      <c r="I1593" s="28">
        <v>78734</v>
      </c>
      <c r="J1593" s="28" t="s">
        <v>79</v>
      </c>
      <c r="K1593" s="28" t="s">
        <v>46</v>
      </c>
      <c r="L1593" s="28" t="s">
        <v>140</v>
      </c>
      <c r="M1593" s="31">
        <v>23</v>
      </c>
      <c r="N1593" s="32">
        <v>0</v>
      </c>
      <c r="O1593" s="32">
        <v>0</v>
      </c>
      <c r="P1593" s="47">
        <v>1.91</v>
      </c>
      <c r="Q1593" s="33">
        <v>124.33</v>
      </c>
      <c r="R1593" s="31" t="s">
        <v>8</v>
      </c>
      <c r="S1593" s="31" t="s">
        <v>8</v>
      </c>
      <c r="T1593" s="31" t="s">
        <v>8</v>
      </c>
      <c r="U1593" s="47"/>
      <c r="V1593" s="34" t="s">
        <v>8</v>
      </c>
      <c r="W1593" s="31" t="s">
        <v>8</v>
      </c>
      <c r="X1593" s="31" t="s">
        <v>8</v>
      </c>
      <c r="Y1593" s="44"/>
      <c r="Z1593" s="13"/>
    </row>
    <row r="1594" spans="1:26" ht="43.15" customHeight="1" x14ac:dyDescent="0.35">
      <c r="A1594" s="29" t="s">
        <v>6023</v>
      </c>
      <c r="B1594" s="28" t="s">
        <v>6026</v>
      </c>
      <c r="C1594" s="28" t="s">
        <v>4885</v>
      </c>
      <c r="D1594" s="30" t="s">
        <v>6024</v>
      </c>
      <c r="E1594" s="111" t="str">
        <f t="shared" si="72"/>
        <v>Less than 100 Claims - lower validity</v>
      </c>
      <c r="F1594" s="111" t="str">
        <f t="shared" si="73"/>
        <v>Less than 100 Claims - lower validity</v>
      </c>
      <c r="G1594" s="111" t="str">
        <f t="shared" si="74"/>
        <v>Less than 100 Claims - lower validity</v>
      </c>
      <c r="H1594" s="35" t="s">
        <v>6025</v>
      </c>
      <c r="I1594" s="28">
        <v>75071</v>
      </c>
      <c r="J1594" s="35" t="s">
        <v>4909</v>
      </c>
      <c r="K1594" s="28" t="s">
        <v>46</v>
      </c>
      <c r="L1594" s="28">
        <v>4</v>
      </c>
      <c r="M1594" s="31">
        <v>71</v>
      </c>
      <c r="N1594" s="32">
        <v>0.1</v>
      </c>
      <c r="O1594" s="32">
        <v>0</v>
      </c>
      <c r="P1594" s="47">
        <v>3.28</v>
      </c>
      <c r="Q1594" s="33">
        <v>234.28</v>
      </c>
      <c r="R1594" s="31" t="s">
        <v>8</v>
      </c>
      <c r="S1594" s="31" t="s">
        <v>8</v>
      </c>
      <c r="T1594" s="31" t="s">
        <v>8</v>
      </c>
      <c r="U1594" s="47"/>
      <c r="V1594" s="34" t="s">
        <v>8</v>
      </c>
      <c r="W1594" s="31" t="s">
        <v>8</v>
      </c>
      <c r="X1594" s="31" t="s">
        <v>8</v>
      </c>
      <c r="Y1594" s="44"/>
      <c r="Z1594" s="13"/>
    </row>
    <row r="1595" spans="1:26" ht="29.1" customHeight="1" x14ac:dyDescent="0.35">
      <c r="A1595" s="29" t="s">
        <v>6027</v>
      </c>
      <c r="B1595" s="28" t="s">
        <v>6030</v>
      </c>
      <c r="C1595" s="28" t="s">
        <v>4885</v>
      </c>
      <c r="D1595" s="30" t="s">
        <v>6028</v>
      </c>
      <c r="E1595" s="111" t="str">
        <f t="shared" si="72"/>
        <v>Less than 100 Claims - lower validity</v>
      </c>
      <c r="F1595" s="111" t="str">
        <f t="shared" si="73"/>
        <v>Less than 100 Claims - lower validity</v>
      </c>
      <c r="G1595" s="111" t="str">
        <f t="shared" si="74"/>
        <v>Less than 100 Claims - lower validity</v>
      </c>
      <c r="H1595" s="28" t="s">
        <v>6029</v>
      </c>
      <c r="I1595" s="28">
        <v>75051</v>
      </c>
      <c r="J1595" s="28" t="s">
        <v>79</v>
      </c>
      <c r="K1595" s="28" t="s">
        <v>46</v>
      </c>
      <c r="L1595" s="28" t="s">
        <v>140</v>
      </c>
      <c r="M1595" s="31">
        <v>93</v>
      </c>
      <c r="N1595" s="32">
        <v>0.1</v>
      </c>
      <c r="O1595" s="32">
        <v>0</v>
      </c>
      <c r="P1595" s="47">
        <v>4.5599999999999996</v>
      </c>
      <c r="Q1595" s="33">
        <v>330.15</v>
      </c>
      <c r="R1595" s="31" t="s">
        <v>8</v>
      </c>
      <c r="S1595" s="31" t="s">
        <v>8</v>
      </c>
      <c r="T1595" s="31" t="s">
        <v>8</v>
      </c>
      <c r="U1595" s="47"/>
      <c r="V1595" s="34" t="s">
        <v>8</v>
      </c>
      <c r="W1595" s="31" t="s">
        <v>8</v>
      </c>
      <c r="X1595" s="31" t="s">
        <v>8</v>
      </c>
      <c r="Y1595" s="44"/>
      <c r="Z1595" s="13"/>
    </row>
    <row r="1596" spans="1:26" ht="43.15" customHeight="1" x14ac:dyDescent="0.35">
      <c r="A1596" s="29" t="s">
        <v>6031</v>
      </c>
      <c r="B1596" s="28" t="s">
        <v>5956</v>
      </c>
      <c r="C1596" s="28" t="s">
        <v>4885</v>
      </c>
      <c r="D1596" s="30" t="s">
        <v>6032</v>
      </c>
      <c r="E1596" s="111" t="str">
        <f t="shared" si="72"/>
        <v>Less than 100 Claims - lower validity</v>
      </c>
      <c r="F1596" s="111" t="str">
        <f t="shared" si="73"/>
        <v>Less than 100 Claims - lower validity</v>
      </c>
      <c r="G1596" s="111" t="str">
        <f t="shared" si="74"/>
        <v>Less than 100 Claims - lower validity</v>
      </c>
      <c r="H1596" s="35" t="s">
        <v>6033</v>
      </c>
      <c r="I1596" s="28">
        <v>78613</v>
      </c>
      <c r="J1596" s="28" t="s">
        <v>79</v>
      </c>
      <c r="K1596" s="28" t="s">
        <v>46</v>
      </c>
      <c r="L1596" s="28" t="s">
        <v>140</v>
      </c>
      <c r="M1596" s="31">
        <v>61</v>
      </c>
      <c r="N1596" s="32">
        <v>0.1</v>
      </c>
      <c r="O1596" s="32">
        <v>0</v>
      </c>
      <c r="P1596" s="47">
        <v>5.39</v>
      </c>
      <c r="Q1596" s="33">
        <v>384.02</v>
      </c>
      <c r="R1596" s="31" t="s">
        <v>8</v>
      </c>
      <c r="S1596" s="31" t="s">
        <v>8</v>
      </c>
      <c r="T1596" s="31" t="s">
        <v>8</v>
      </c>
      <c r="U1596" s="47"/>
      <c r="V1596" s="34" t="s">
        <v>8</v>
      </c>
      <c r="W1596" s="31" t="s">
        <v>8</v>
      </c>
      <c r="X1596" s="31" t="s">
        <v>8</v>
      </c>
      <c r="Y1596" s="44"/>
      <c r="Z1596" s="13"/>
    </row>
    <row r="1597" spans="1:26" ht="43.15" customHeight="1" x14ac:dyDescent="0.35">
      <c r="A1597" s="29" t="s">
        <v>6034</v>
      </c>
      <c r="B1597" s="28" t="s">
        <v>5136</v>
      </c>
      <c r="C1597" s="28" t="s">
        <v>4885</v>
      </c>
      <c r="D1597" s="30" t="s">
        <v>6035</v>
      </c>
      <c r="E1597" s="111" t="str">
        <f t="shared" si="72"/>
        <v>Less than 100 Claims - lower validity</v>
      </c>
      <c r="F1597" s="111" t="str">
        <f t="shared" si="73"/>
        <v>Less than 100 Claims - lower validity</v>
      </c>
      <c r="G1597" s="111" t="str">
        <f t="shared" si="74"/>
        <v>More than 100 Claims  - higher validity</v>
      </c>
      <c r="H1597" s="35" t="s">
        <v>6036</v>
      </c>
      <c r="I1597" s="28">
        <v>77845</v>
      </c>
      <c r="J1597" s="35" t="s">
        <v>4909</v>
      </c>
      <c r="K1597" s="28" t="s">
        <v>46</v>
      </c>
      <c r="L1597" s="28">
        <v>4</v>
      </c>
      <c r="M1597" s="31">
        <v>117</v>
      </c>
      <c r="N1597" s="32">
        <v>0.1</v>
      </c>
      <c r="O1597" s="32">
        <v>0.1</v>
      </c>
      <c r="P1597" s="47">
        <v>2.48</v>
      </c>
      <c r="Q1597" s="33">
        <v>178.08</v>
      </c>
      <c r="R1597" s="31">
        <v>13</v>
      </c>
      <c r="S1597" s="32">
        <v>0.2</v>
      </c>
      <c r="T1597" s="32">
        <v>0.1</v>
      </c>
      <c r="U1597" s="47">
        <v>1.72</v>
      </c>
      <c r="V1597" s="34">
        <v>10059</v>
      </c>
      <c r="W1597" s="32">
        <v>0.3</v>
      </c>
      <c r="X1597" s="32">
        <v>0.1</v>
      </c>
      <c r="Y1597" s="44">
        <v>1.99</v>
      </c>
      <c r="Z1597" s="13"/>
    </row>
    <row r="1598" spans="1:26" ht="29.1" customHeight="1" x14ac:dyDescent="0.35">
      <c r="A1598" s="29" t="s">
        <v>6037</v>
      </c>
      <c r="B1598" s="28" t="s">
        <v>3470</v>
      </c>
      <c r="C1598" s="28" t="s">
        <v>4885</v>
      </c>
      <c r="D1598" s="30" t="s">
        <v>6038</v>
      </c>
      <c r="E1598" s="111" t="str">
        <f t="shared" si="72"/>
        <v>Less than 100 Claims - lower validity</v>
      </c>
      <c r="F1598" s="111" t="str">
        <f t="shared" si="73"/>
        <v>Less than 100 Claims - lower validity</v>
      </c>
      <c r="G1598" s="111" t="str">
        <f t="shared" si="74"/>
        <v>Less than 100 Claims - lower validity</v>
      </c>
      <c r="H1598" s="35" t="s">
        <v>6039</v>
      </c>
      <c r="I1598" s="28">
        <v>75146</v>
      </c>
      <c r="J1598" s="28" t="s">
        <v>79</v>
      </c>
      <c r="K1598" s="28" t="s">
        <v>46</v>
      </c>
      <c r="L1598" s="28" t="s">
        <v>140</v>
      </c>
      <c r="M1598" s="31">
        <v>23</v>
      </c>
      <c r="N1598" s="32">
        <v>0</v>
      </c>
      <c r="O1598" s="32">
        <v>0</v>
      </c>
      <c r="P1598" s="47">
        <v>3.9</v>
      </c>
      <c r="Q1598" s="33">
        <v>285.02999999999997</v>
      </c>
      <c r="R1598" s="31" t="s">
        <v>8</v>
      </c>
      <c r="S1598" s="31" t="s">
        <v>8</v>
      </c>
      <c r="T1598" s="31" t="s">
        <v>8</v>
      </c>
      <c r="U1598" s="47"/>
      <c r="V1598" s="34" t="s">
        <v>8</v>
      </c>
      <c r="W1598" s="31" t="s">
        <v>8</v>
      </c>
      <c r="X1598" s="31" t="s">
        <v>8</v>
      </c>
      <c r="Y1598" s="44"/>
      <c r="Z1598" s="13"/>
    </row>
    <row r="1599" spans="1:26" ht="29.1" customHeight="1" x14ac:dyDescent="0.35">
      <c r="A1599" s="29" t="s">
        <v>6040</v>
      </c>
      <c r="B1599" s="28" t="s">
        <v>5258</v>
      </c>
      <c r="C1599" s="28" t="s">
        <v>4885</v>
      </c>
      <c r="D1599" s="30" t="s">
        <v>6041</v>
      </c>
      <c r="E1599" s="111" t="str">
        <f t="shared" si="72"/>
        <v>Less than 100 Claims - lower validity</v>
      </c>
      <c r="F1599" s="111" t="str">
        <f t="shared" si="73"/>
        <v>Less than 100 Claims - lower validity</v>
      </c>
      <c r="G1599" s="111" t="str">
        <f t="shared" si="74"/>
        <v>More than 100 Claims  - higher validity</v>
      </c>
      <c r="H1599" s="28" t="s">
        <v>6042</v>
      </c>
      <c r="I1599" s="28">
        <v>77598</v>
      </c>
      <c r="J1599" s="28" t="s">
        <v>79</v>
      </c>
      <c r="K1599" s="28" t="s">
        <v>46</v>
      </c>
      <c r="L1599" s="28">
        <v>2</v>
      </c>
      <c r="M1599" s="31">
        <v>282</v>
      </c>
      <c r="N1599" s="32">
        <v>0.3</v>
      </c>
      <c r="O1599" s="32">
        <v>0.3</v>
      </c>
      <c r="P1599" s="47">
        <v>1.1299999999999999</v>
      </c>
      <c r="Q1599" s="33">
        <v>80.98</v>
      </c>
      <c r="R1599" s="31">
        <v>32</v>
      </c>
      <c r="S1599" s="32">
        <v>0.5</v>
      </c>
      <c r="T1599" s="32">
        <v>0.8</v>
      </c>
      <c r="U1599" s="47">
        <v>0.61</v>
      </c>
      <c r="V1599" s="34">
        <v>5026</v>
      </c>
      <c r="W1599" s="32">
        <v>0.8</v>
      </c>
      <c r="X1599" s="32">
        <v>1.1000000000000001</v>
      </c>
      <c r="Y1599" s="44">
        <v>0.76</v>
      </c>
      <c r="Z1599" s="13"/>
    </row>
    <row r="1600" spans="1:26" ht="29.1" customHeight="1" x14ac:dyDescent="0.35">
      <c r="A1600" s="29" t="s">
        <v>6043</v>
      </c>
      <c r="B1600" s="28" t="s">
        <v>4934</v>
      </c>
      <c r="C1600" s="28" t="s">
        <v>4885</v>
      </c>
      <c r="D1600" s="36" t="s">
        <v>6044</v>
      </c>
      <c r="E1600" s="111" t="str">
        <f t="shared" si="72"/>
        <v>Less than 100 Claims - lower validity</v>
      </c>
      <c r="F1600" s="111" t="str">
        <f t="shared" si="73"/>
        <v>Less than 100 Claims - lower validity</v>
      </c>
      <c r="G1600" s="111" t="str">
        <f t="shared" si="74"/>
        <v>Less than 100 Claims - lower validity</v>
      </c>
      <c r="H1600" s="35" t="s">
        <v>6045</v>
      </c>
      <c r="I1600" s="28">
        <v>76177</v>
      </c>
      <c r="J1600" s="28" t="s">
        <v>131</v>
      </c>
      <c r="K1600" s="28" t="s">
        <v>46</v>
      </c>
      <c r="L1600" s="28">
        <v>3</v>
      </c>
      <c r="M1600" s="31">
        <v>89</v>
      </c>
      <c r="N1600" s="32">
        <v>0.1</v>
      </c>
      <c r="O1600" s="32">
        <v>0</v>
      </c>
      <c r="P1600" s="47">
        <v>4.8099999999999996</v>
      </c>
      <c r="Q1600" s="33">
        <v>345.77</v>
      </c>
      <c r="R1600" s="31" t="s">
        <v>8</v>
      </c>
      <c r="S1600" s="31" t="s">
        <v>8</v>
      </c>
      <c r="T1600" s="31" t="s">
        <v>8</v>
      </c>
      <c r="U1600" s="47"/>
      <c r="V1600" s="34" t="s">
        <v>8</v>
      </c>
      <c r="W1600" s="31" t="s">
        <v>8</v>
      </c>
      <c r="X1600" s="31" t="s">
        <v>8</v>
      </c>
      <c r="Y1600" s="44"/>
      <c r="Z1600" s="13"/>
    </row>
    <row r="1601" spans="1:26" ht="29.1" customHeight="1" x14ac:dyDescent="0.35">
      <c r="A1601" s="29" t="s">
        <v>6046</v>
      </c>
      <c r="B1601" s="28" t="s">
        <v>5300</v>
      </c>
      <c r="C1601" s="28" t="s">
        <v>4885</v>
      </c>
      <c r="D1601" s="30" t="s">
        <v>6047</v>
      </c>
      <c r="E1601" s="111" t="str">
        <f t="shared" si="72"/>
        <v>Less than 100 Claims - lower validity</v>
      </c>
      <c r="F1601" s="111" t="str">
        <f t="shared" si="73"/>
        <v>Less than 100 Claims - lower validity</v>
      </c>
      <c r="G1601" s="111" t="str">
        <f t="shared" si="74"/>
        <v>More than 100 Claims  - higher validity</v>
      </c>
      <c r="H1601" s="35" t="s">
        <v>6048</v>
      </c>
      <c r="I1601" s="28">
        <v>76028</v>
      </c>
      <c r="J1601" s="28" t="s">
        <v>5979</v>
      </c>
      <c r="K1601" s="28" t="s">
        <v>46</v>
      </c>
      <c r="L1601" s="28" t="s">
        <v>140</v>
      </c>
      <c r="M1601" s="31">
        <v>351</v>
      </c>
      <c r="N1601" s="32">
        <v>0.4</v>
      </c>
      <c r="O1601" s="32">
        <v>0.1</v>
      </c>
      <c r="P1601" s="47">
        <v>5.92</v>
      </c>
      <c r="Q1601" s="33">
        <v>423.34</v>
      </c>
      <c r="R1601" s="31" t="s">
        <v>8</v>
      </c>
      <c r="S1601" s="31" t="s">
        <v>8</v>
      </c>
      <c r="T1601" s="31" t="s">
        <v>8</v>
      </c>
      <c r="U1601" s="47"/>
      <c r="V1601" s="34" t="s">
        <v>8</v>
      </c>
      <c r="W1601" s="31" t="s">
        <v>8</v>
      </c>
      <c r="X1601" s="31" t="s">
        <v>8</v>
      </c>
      <c r="Y1601" s="44"/>
      <c r="Z1601" s="13"/>
    </row>
    <row r="1602" spans="1:26" ht="43.15" customHeight="1" thickBot="1" x14ac:dyDescent="0.4">
      <c r="A1602" s="29" t="s">
        <v>6049</v>
      </c>
      <c r="B1602" s="28" t="s">
        <v>6052</v>
      </c>
      <c r="C1602" s="28" t="s">
        <v>4885</v>
      </c>
      <c r="D1602" s="37" t="s">
        <v>6050</v>
      </c>
      <c r="E1602" s="111" t="str">
        <f t="shared" si="72"/>
        <v>Less than 100 Claims - lower validity</v>
      </c>
      <c r="F1602" s="111" t="str">
        <f t="shared" si="73"/>
        <v>Less than 100 Claims - lower validity</v>
      </c>
      <c r="G1602" s="111" t="str">
        <f t="shared" si="74"/>
        <v>Less than 100 Claims - lower validity</v>
      </c>
      <c r="H1602" s="38" t="s">
        <v>6051</v>
      </c>
      <c r="I1602" s="38">
        <v>78654</v>
      </c>
      <c r="J1602" s="39" t="s">
        <v>4909</v>
      </c>
      <c r="K1602" s="38" t="s">
        <v>46</v>
      </c>
      <c r="L1602" s="38">
        <v>4</v>
      </c>
      <c r="M1602" s="40">
        <v>45</v>
      </c>
      <c r="N1602" s="41">
        <v>0</v>
      </c>
      <c r="O1602" s="41">
        <v>0</v>
      </c>
      <c r="P1602" s="48">
        <v>2.14</v>
      </c>
      <c r="Q1602" s="42">
        <v>137.86000000000001</v>
      </c>
      <c r="R1602" s="40" t="s">
        <v>8</v>
      </c>
      <c r="S1602" s="40" t="s">
        <v>8</v>
      </c>
      <c r="T1602" s="40" t="s">
        <v>8</v>
      </c>
      <c r="U1602" s="48"/>
      <c r="V1602" s="43" t="s">
        <v>8</v>
      </c>
      <c r="W1602" s="40" t="s">
        <v>8</v>
      </c>
      <c r="X1602" s="40" t="s">
        <v>8</v>
      </c>
      <c r="Y1602" s="46"/>
      <c r="Z1602" s="13"/>
    </row>
    <row r="1603" spans="1:26" ht="12" customHeight="1" thickTop="1" x14ac:dyDescent="0.3"/>
  </sheetData>
  <autoFilter ref="A4:Y1602" xr:uid="{05F9F675-52E8-4282-A3B7-F90622FE7BDA}"/>
  <mergeCells count="1">
    <mergeCell ref="B2:Z2"/>
  </mergeCells>
  <pageMargins left="0.05" right="0.05" top="0.5" bottom="0.5" header="0" footer="0"/>
  <pageSetup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1C68B-5337-40AD-9C96-3633D8336E25}">
  <dimension ref="A1:K49"/>
  <sheetViews>
    <sheetView zoomScale="90" zoomScaleNormal="90" workbookViewId="0">
      <selection activeCell="A3" sqref="A3"/>
    </sheetView>
  </sheetViews>
  <sheetFormatPr defaultRowHeight="11.65" x14ac:dyDescent="0.3"/>
  <cols>
    <col min="1" max="1" width="17.7109375" customWidth="1"/>
    <col min="2" max="11" width="15.5703125" style="63" customWidth="1"/>
  </cols>
  <sheetData>
    <row r="1" spans="1:11" s="13" customFormat="1" x14ac:dyDescent="0.3">
      <c r="B1" s="63"/>
      <c r="C1" s="63"/>
      <c r="D1" s="63"/>
      <c r="E1" s="63"/>
      <c r="F1" s="63"/>
      <c r="G1" s="63"/>
      <c r="H1" s="63"/>
      <c r="I1" s="63"/>
      <c r="J1" s="63"/>
      <c r="K1" s="63"/>
    </row>
    <row r="2" spans="1:11" s="15" customFormat="1" ht="12" x14ac:dyDescent="0.35">
      <c r="A2" s="91" t="s">
        <v>8188</v>
      </c>
      <c r="B2" s="63"/>
      <c r="C2" s="63"/>
      <c r="D2" s="63"/>
      <c r="E2" s="63"/>
      <c r="F2" s="63"/>
      <c r="G2" s="63"/>
      <c r="H2" s="63"/>
      <c r="I2" s="63"/>
      <c r="J2" s="63"/>
      <c r="K2" s="63"/>
    </row>
    <row r="3" spans="1:11" s="15" customFormat="1" x14ac:dyDescent="0.3">
      <c r="B3" s="63"/>
      <c r="C3" s="63"/>
      <c r="D3" s="63"/>
      <c r="E3" s="63"/>
      <c r="F3" s="63"/>
      <c r="G3" s="63"/>
      <c r="H3" s="63"/>
      <c r="I3" s="63"/>
      <c r="J3" s="63"/>
      <c r="K3" s="63"/>
    </row>
    <row r="4" spans="1:11" s="13" customFormat="1" x14ac:dyDescent="0.3">
      <c r="A4" s="52" t="s">
        <v>8144</v>
      </c>
      <c r="B4" s="63"/>
      <c r="C4" s="63"/>
      <c r="D4" s="63"/>
      <c r="E4" s="63"/>
      <c r="F4" s="63"/>
      <c r="G4" s="63"/>
      <c r="H4" s="63"/>
      <c r="I4" s="63"/>
      <c r="J4" s="63"/>
      <c r="K4" s="63"/>
    </row>
    <row r="5" spans="1:11" s="13" customFormat="1" x14ac:dyDescent="0.3">
      <c r="A5" s="52" t="s">
        <v>8123</v>
      </c>
      <c r="B5" s="63"/>
      <c r="C5" s="63"/>
      <c r="D5" s="63"/>
      <c r="E5" s="63"/>
      <c r="F5" s="63"/>
      <c r="G5" s="63"/>
      <c r="H5" s="63"/>
      <c r="I5" s="63"/>
      <c r="J5" s="63"/>
      <c r="K5" s="63"/>
    </row>
    <row r="6" spans="1:11" s="15" customFormat="1" x14ac:dyDescent="0.3">
      <c r="A6" s="52"/>
      <c r="B6" s="63"/>
      <c r="C6" s="63"/>
      <c r="D6" s="63"/>
      <c r="E6" s="63"/>
      <c r="F6" s="63"/>
      <c r="G6" s="63"/>
      <c r="H6" s="63"/>
      <c r="I6" s="63"/>
      <c r="J6" s="63"/>
      <c r="K6" s="63"/>
    </row>
    <row r="7" spans="1:11" s="15" customFormat="1" x14ac:dyDescent="0.3">
      <c r="A7" s="81" t="s">
        <v>8147</v>
      </c>
      <c r="B7" s="63"/>
      <c r="C7" s="63"/>
      <c r="D7" s="63"/>
      <c r="E7" s="63"/>
      <c r="F7" s="63"/>
      <c r="G7" s="63"/>
      <c r="H7" s="63"/>
      <c r="I7" s="63"/>
      <c r="J7" s="63"/>
      <c r="K7" s="63"/>
    </row>
    <row r="8" spans="1:11" s="13" customFormat="1" x14ac:dyDescent="0.3">
      <c r="A8" s="52"/>
      <c r="B8" s="63"/>
      <c r="C8" s="63"/>
      <c r="D8" s="63"/>
      <c r="E8" s="63"/>
      <c r="F8" s="63"/>
      <c r="G8" s="63"/>
      <c r="H8" s="63"/>
      <c r="I8" s="63"/>
      <c r="J8" s="63"/>
      <c r="K8" s="63"/>
    </row>
    <row r="9" spans="1:11" s="13" customFormat="1" ht="12" x14ac:dyDescent="0.35">
      <c r="A9" s="54" t="s">
        <v>8113</v>
      </c>
      <c r="B9" s="67"/>
      <c r="C9" s="67"/>
      <c r="D9" s="63"/>
      <c r="E9" s="63"/>
      <c r="F9" s="63"/>
      <c r="G9" s="63"/>
      <c r="H9" s="63"/>
      <c r="I9" s="63"/>
      <c r="J9" s="63"/>
      <c r="K9" s="63"/>
    </row>
    <row r="10" spans="1:11" s="13" customFormat="1" ht="12" x14ac:dyDescent="0.35">
      <c r="A10" s="69" t="s">
        <v>8114</v>
      </c>
      <c r="B10" s="67"/>
      <c r="C10" s="67"/>
      <c r="D10" s="63"/>
      <c r="E10" s="63"/>
      <c r="F10" s="63"/>
      <c r="G10" s="63"/>
      <c r="H10" s="63"/>
      <c r="I10" s="63"/>
      <c r="J10" s="63"/>
      <c r="K10" s="63"/>
    </row>
    <row r="11" spans="1:11" s="13" customFormat="1" ht="12" x14ac:dyDescent="0.35">
      <c r="A11" s="68" t="s">
        <v>8115</v>
      </c>
      <c r="B11" s="67"/>
      <c r="C11" s="67"/>
      <c r="D11" s="63"/>
      <c r="E11" s="63"/>
      <c r="F11" s="63"/>
      <c r="G11" s="63"/>
      <c r="H11" s="63"/>
      <c r="I11" s="63"/>
      <c r="J11" s="63"/>
      <c r="K11" s="63"/>
    </row>
    <row r="12" spans="1:11" s="13" customFormat="1" ht="12" x14ac:dyDescent="0.35">
      <c r="A12" s="76" t="s">
        <v>8116</v>
      </c>
      <c r="B12" s="67"/>
      <c r="C12" s="67"/>
      <c r="D12" s="63"/>
      <c r="E12" s="63"/>
      <c r="F12" s="63"/>
      <c r="G12" s="63"/>
      <c r="H12" s="63"/>
      <c r="I12" s="63"/>
      <c r="J12" s="63"/>
      <c r="K12" s="63"/>
    </row>
    <row r="13" spans="1:11" s="15" customFormat="1" ht="12" x14ac:dyDescent="0.35">
      <c r="A13" s="76"/>
      <c r="B13" s="67"/>
      <c r="C13" s="67"/>
      <c r="D13" s="63"/>
      <c r="E13" s="63"/>
      <c r="F13" s="63"/>
      <c r="G13" s="63"/>
      <c r="H13" s="63"/>
      <c r="I13" s="63"/>
      <c r="J13" s="63"/>
      <c r="K13" s="63"/>
    </row>
    <row r="14" spans="1:11" s="13" customFormat="1" x14ac:dyDescent="0.3">
      <c r="A14" s="81" t="s">
        <v>8145</v>
      </c>
      <c r="B14" s="63"/>
      <c r="C14" s="63"/>
      <c r="D14" s="63"/>
      <c r="E14" s="63"/>
      <c r="F14" s="63"/>
      <c r="G14" s="63"/>
      <c r="H14" s="63"/>
      <c r="I14" s="63"/>
      <c r="J14" s="63"/>
      <c r="K14" s="63"/>
    </row>
    <row r="15" spans="1:11" s="13" customFormat="1" x14ac:dyDescent="0.3">
      <c r="B15" s="63"/>
      <c r="C15" s="63"/>
      <c r="D15" s="63"/>
      <c r="E15" s="63"/>
      <c r="F15" s="63"/>
      <c r="G15" s="63"/>
      <c r="H15" s="63"/>
      <c r="I15" s="63"/>
      <c r="J15" s="63"/>
      <c r="K15" s="63"/>
    </row>
    <row r="16" spans="1:11" ht="58.15" x14ac:dyDescent="0.3">
      <c r="A16" s="64" t="s">
        <v>8102</v>
      </c>
      <c r="B16" s="65" t="s">
        <v>8103</v>
      </c>
      <c r="C16" s="65" t="s">
        <v>8104</v>
      </c>
      <c r="D16" s="65" t="s">
        <v>8105</v>
      </c>
      <c r="E16" s="65" t="s">
        <v>8106</v>
      </c>
      <c r="F16" s="65" t="s">
        <v>8107</v>
      </c>
      <c r="G16" s="65" t="s">
        <v>8108</v>
      </c>
      <c r="H16" s="65" t="s">
        <v>8109</v>
      </c>
      <c r="I16" s="65" t="s">
        <v>8110</v>
      </c>
      <c r="J16" s="65" t="s">
        <v>8111</v>
      </c>
      <c r="K16" s="65" t="s">
        <v>8112</v>
      </c>
    </row>
    <row r="17" spans="1:11" x14ac:dyDescent="0.3">
      <c r="A17" s="66">
        <v>1</v>
      </c>
      <c r="B17" s="70" t="s">
        <v>8117</v>
      </c>
      <c r="C17" s="70" t="s">
        <v>8118</v>
      </c>
      <c r="D17" s="65" t="s">
        <v>46</v>
      </c>
      <c r="E17" s="65" t="s">
        <v>8118</v>
      </c>
      <c r="F17" s="65" t="s">
        <v>46</v>
      </c>
      <c r="G17" s="65" t="s">
        <v>8117</v>
      </c>
      <c r="H17" s="65" t="s">
        <v>46</v>
      </c>
      <c r="I17" s="65" t="s">
        <v>8118</v>
      </c>
      <c r="J17" s="65" t="s">
        <v>8117</v>
      </c>
      <c r="K17" s="70" t="s">
        <v>8118</v>
      </c>
    </row>
    <row r="18" spans="1:11" x14ac:dyDescent="0.3">
      <c r="A18" s="66">
        <v>2</v>
      </c>
      <c r="B18" s="70" t="s">
        <v>8118</v>
      </c>
      <c r="C18" s="65" t="s">
        <v>8118</v>
      </c>
      <c r="D18" s="65" t="s">
        <v>46</v>
      </c>
      <c r="E18" s="65" t="s">
        <v>8118</v>
      </c>
      <c r="F18" s="65" t="s">
        <v>8117</v>
      </c>
      <c r="G18" s="65" t="s">
        <v>46</v>
      </c>
      <c r="H18" s="65" t="s">
        <v>46</v>
      </c>
      <c r="I18" s="65" t="s">
        <v>8118</v>
      </c>
      <c r="J18" s="65" t="s">
        <v>46</v>
      </c>
      <c r="K18" s="70" t="s">
        <v>46</v>
      </c>
    </row>
    <row r="19" spans="1:11" x14ac:dyDescent="0.3">
      <c r="A19" s="66">
        <v>3</v>
      </c>
      <c r="B19" s="70" t="s">
        <v>8118</v>
      </c>
      <c r="C19" s="65" t="s">
        <v>8118</v>
      </c>
      <c r="D19" s="65" t="s">
        <v>8118</v>
      </c>
      <c r="E19" s="65" t="s">
        <v>8118</v>
      </c>
      <c r="F19" s="65" t="s">
        <v>8117</v>
      </c>
      <c r="G19" s="65" t="s">
        <v>46</v>
      </c>
      <c r="H19" s="65" t="s">
        <v>46</v>
      </c>
      <c r="I19" s="65" t="s">
        <v>8118</v>
      </c>
      <c r="J19" s="70" t="s">
        <v>8118</v>
      </c>
      <c r="K19" s="70" t="s">
        <v>46</v>
      </c>
    </row>
    <row r="20" spans="1:11" x14ac:dyDescent="0.3">
      <c r="A20" s="66">
        <v>4</v>
      </c>
      <c r="B20" s="65" t="s">
        <v>46</v>
      </c>
      <c r="C20" s="65" t="s">
        <v>8118</v>
      </c>
      <c r="D20" s="65" t="s">
        <v>8118</v>
      </c>
      <c r="E20" s="70" t="s">
        <v>46</v>
      </c>
      <c r="F20" s="65" t="s">
        <v>8118</v>
      </c>
      <c r="G20" s="65" t="s">
        <v>46</v>
      </c>
      <c r="H20" s="65" t="s">
        <v>46</v>
      </c>
      <c r="I20" s="65" t="s">
        <v>8118</v>
      </c>
      <c r="J20" s="70" t="s">
        <v>8118</v>
      </c>
      <c r="K20" s="70" t="s">
        <v>46</v>
      </c>
    </row>
    <row r="21" spans="1:11" x14ac:dyDescent="0.3">
      <c r="A21" s="66">
        <v>5</v>
      </c>
      <c r="B21" s="65" t="s">
        <v>46</v>
      </c>
      <c r="C21" s="65" t="s">
        <v>8118</v>
      </c>
      <c r="D21" s="65" t="s">
        <v>8118</v>
      </c>
      <c r="E21" s="70" t="s">
        <v>46</v>
      </c>
      <c r="F21" s="65" t="s">
        <v>8118</v>
      </c>
      <c r="G21" s="65" t="s">
        <v>46</v>
      </c>
      <c r="H21" s="65" t="s">
        <v>8118</v>
      </c>
      <c r="I21" s="65" t="s">
        <v>8118</v>
      </c>
      <c r="J21" s="65" t="s">
        <v>46</v>
      </c>
      <c r="K21" s="70" t="s">
        <v>46</v>
      </c>
    </row>
    <row r="22" spans="1:11" x14ac:dyDescent="0.3">
      <c r="A22" s="66">
        <v>6</v>
      </c>
      <c r="B22" s="65" t="s">
        <v>46</v>
      </c>
      <c r="C22" s="65" t="s">
        <v>46</v>
      </c>
      <c r="D22" s="65" t="s">
        <v>46</v>
      </c>
      <c r="E22" s="65" t="s">
        <v>8118</v>
      </c>
      <c r="F22" s="65" t="s">
        <v>46</v>
      </c>
      <c r="G22" s="65" t="s">
        <v>46</v>
      </c>
      <c r="H22" s="65" t="s">
        <v>8118</v>
      </c>
      <c r="I22" s="65" t="s">
        <v>46</v>
      </c>
      <c r="J22" s="65" t="s">
        <v>46</v>
      </c>
      <c r="K22" s="65" t="s">
        <v>46</v>
      </c>
    </row>
    <row r="23" spans="1:11" x14ac:dyDescent="0.3">
      <c r="A23" s="66">
        <v>7</v>
      </c>
      <c r="B23" s="65" t="s">
        <v>46</v>
      </c>
      <c r="C23" s="65" t="s">
        <v>8117</v>
      </c>
      <c r="D23" s="65" t="s">
        <v>46</v>
      </c>
      <c r="E23" s="65" t="s">
        <v>8117</v>
      </c>
      <c r="F23" s="65" t="s">
        <v>46</v>
      </c>
      <c r="G23" s="65" t="s">
        <v>46</v>
      </c>
      <c r="H23" s="65" t="s">
        <v>8118</v>
      </c>
      <c r="I23" s="65" t="s">
        <v>8117</v>
      </c>
      <c r="J23" s="65" t="s">
        <v>46</v>
      </c>
      <c r="K23" s="65" t="s">
        <v>46</v>
      </c>
    </row>
    <row r="24" spans="1:11" x14ac:dyDescent="0.3">
      <c r="A24" s="66">
        <v>8</v>
      </c>
      <c r="B24" s="65" t="s">
        <v>46</v>
      </c>
      <c r="C24" s="65" t="s">
        <v>8117</v>
      </c>
      <c r="D24" s="65" t="s">
        <v>46</v>
      </c>
      <c r="E24" s="65" t="s">
        <v>8117</v>
      </c>
      <c r="F24" s="65" t="s">
        <v>8118</v>
      </c>
      <c r="G24" s="65" t="s">
        <v>8118</v>
      </c>
      <c r="H24" s="65" t="s">
        <v>8117</v>
      </c>
      <c r="I24" s="65" t="s">
        <v>8117</v>
      </c>
      <c r="J24" s="65" t="s">
        <v>46</v>
      </c>
      <c r="K24" s="65" t="s">
        <v>46</v>
      </c>
    </row>
    <row r="25" spans="1:11" x14ac:dyDescent="0.3">
      <c r="A25" s="66">
        <v>9</v>
      </c>
      <c r="B25" s="65" t="s">
        <v>46</v>
      </c>
      <c r="C25" s="65" t="s">
        <v>8117</v>
      </c>
      <c r="D25" s="65" t="s">
        <v>46</v>
      </c>
      <c r="E25" s="65" t="s">
        <v>8118</v>
      </c>
      <c r="F25" s="65" t="s">
        <v>8118</v>
      </c>
      <c r="G25" s="65" t="s">
        <v>8118</v>
      </c>
      <c r="H25" s="65" t="s">
        <v>8117</v>
      </c>
      <c r="I25" s="65" t="s">
        <v>8117</v>
      </c>
      <c r="J25" s="65" t="s">
        <v>46</v>
      </c>
      <c r="K25" s="65" t="s">
        <v>46</v>
      </c>
    </row>
    <row r="26" spans="1:11" x14ac:dyDescent="0.3">
      <c r="A26" s="66">
        <v>10</v>
      </c>
      <c r="B26" s="65" t="s">
        <v>46</v>
      </c>
      <c r="C26" s="65" t="s">
        <v>46</v>
      </c>
      <c r="D26" s="65" t="s">
        <v>46</v>
      </c>
      <c r="E26" s="65" t="s">
        <v>8118</v>
      </c>
      <c r="F26" s="65" t="s">
        <v>46</v>
      </c>
      <c r="G26" s="65" t="s">
        <v>46</v>
      </c>
      <c r="H26" s="65" t="s">
        <v>8118</v>
      </c>
      <c r="I26" s="65" t="s">
        <v>46</v>
      </c>
      <c r="J26" s="65" t="s">
        <v>46</v>
      </c>
      <c r="K26" s="65" t="s">
        <v>46</v>
      </c>
    </row>
    <row r="27" spans="1:11" x14ac:dyDescent="0.3">
      <c r="A27" s="66">
        <v>11</v>
      </c>
      <c r="B27" s="65"/>
      <c r="C27" s="65"/>
      <c r="D27" s="65"/>
      <c r="E27" s="65"/>
      <c r="F27" s="65"/>
      <c r="G27" s="65"/>
      <c r="H27" s="65"/>
      <c r="I27" s="65"/>
      <c r="J27" s="65"/>
      <c r="K27" s="65"/>
    </row>
    <row r="28" spans="1:11" x14ac:dyDescent="0.3">
      <c r="A28" s="66">
        <v>12</v>
      </c>
      <c r="B28" s="65"/>
      <c r="C28" s="65"/>
      <c r="D28" s="65"/>
      <c r="E28" s="65"/>
      <c r="F28" s="65"/>
      <c r="G28" s="65"/>
      <c r="H28" s="65"/>
      <c r="I28" s="65"/>
      <c r="J28" s="65"/>
      <c r="K28" s="65"/>
    </row>
    <row r="29" spans="1:11" x14ac:dyDescent="0.3">
      <c r="A29" s="66">
        <v>13</v>
      </c>
      <c r="B29" s="65"/>
      <c r="C29" s="65"/>
      <c r="D29" s="65"/>
      <c r="E29" s="65"/>
      <c r="F29" s="65"/>
      <c r="G29" s="65"/>
      <c r="H29" s="65"/>
      <c r="I29" s="65"/>
      <c r="J29" s="65"/>
      <c r="K29" s="65"/>
    </row>
    <row r="30" spans="1:11" x14ac:dyDescent="0.3">
      <c r="A30" s="66">
        <v>14</v>
      </c>
      <c r="B30" s="65"/>
      <c r="C30" s="65"/>
      <c r="D30" s="65"/>
      <c r="E30" s="65"/>
      <c r="F30" s="65"/>
      <c r="G30" s="65"/>
      <c r="H30" s="65"/>
      <c r="I30" s="65"/>
      <c r="J30" s="65"/>
      <c r="K30" s="65"/>
    </row>
    <row r="31" spans="1:11" x14ac:dyDescent="0.3">
      <c r="A31" s="66">
        <v>15</v>
      </c>
      <c r="B31" s="65"/>
      <c r="C31" s="65"/>
      <c r="D31" s="65"/>
      <c r="E31" s="65"/>
      <c r="F31" s="65"/>
      <c r="G31" s="65"/>
      <c r="H31" s="65"/>
      <c r="I31" s="65"/>
      <c r="J31" s="65"/>
      <c r="K31" s="65"/>
    </row>
    <row r="32" spans="1:11" x14ac:dyDescent="0.3">
      <c r="A32" s="66">
        <v>16</v>
      </c>
      <c r="B32" s="65"/>
      <c r="C32" s="65"/>
      <c r="D32" s="65"/>
      <c r="E32" s="65"/>
      <c r="F32" s="65"/>
      <c r="G32" s="65"/>
      <c r="H32" s="65"/>
      <c r="I32" s="65"/>
      <c r="J32" s="65"/>
      <c r="K32" s="65"/>
    </row>
    <row r="33" spans="1:11" x14ac:dyDescent="0.3">
      <c r="A33" s="66">
        <v>17</v>
      </c>
      <c r="B33" s="65"/>
      <c r="C33" s="65"/>
      <c r="D33" s="65"/>
      <c r="E33" s="65"/>
      <c r="F33" s="65"/>
      <c r="G33" s="65"/>
      <c r="H33" s="65"/>
      <c r="I33" s="65"/>
      <c r="J33" s="65"/>
      <c r="K33" s="65"/>
    </row>
    <row r="34" spans="1:11" x14ac:dyDescent="0.3">
      <c r="A34" s="66">
        <v>18</v>
      </c>
      <c r="B34" s="65"/>
      <c r="C34" s="65"/>
      <c r="D34" s="65"/>
      <c r="E34" s="65"/>
      <c r="F34" s="65"/>
      <c r="G34" s="65"/>
      <c r="H34" s="65"/>
      <c r="I34" s="65"/>
      <c r="J34" s="65"/>
      <c r="K34" s="65"/>
    </row>
    <row r="35" spans="1:11" x14ac:dyDescent="0.3">
      <c r="A35" s="66">
        <v>19</v>
      </c>
      <c r="B35" s="65"/>
      <c r="C35" s="65"/>
      <c r="D35" s="65"/>
      <c r="E35" s="65"/>
      <c r="F35" s="65"/>
      <c r="G35" s="65"/>
      <c r="H35" s="65"/>
      <c r="I35" s="65"/>
      <c r="J35" s="65"/>
      <c r="K35" s="65"/>
    </row>
    <row r="36" spans="1:11" x14ac:dyDescent="0.3">
      <c r="A36" s="66">
        <v>20</v>
      </c>
      <c r="B36" s="65"/>
      <c r="C36" s="65"/>
      <c r="D36" s="65"/>
      <c r="E36" s="65"/>
      <c r="F36" s="65"/>
      <c r="G36" s="65"/>
      <c r="H36" s="65"/>
      <c r="I36" s="65"/>
      <c r="J36" s="65"/>
      <c r="K36" s="65"/>
    </row>
    <row r="37" spans="1:11" x14ac:dyDescent="0.3">
      <c r="A37" s="66">
        <v>21</v>
      </c>
      <c r="B37" s="65"/>
      <c r="C37" s="65"/>
      <c r="D37" s="65"/>
      <c r="E37" s="65"/>
      <c r="F37" s="65"/>
      <c r="G37" s="65"/>
      <c r="H37" s="65"/>
      <c r="I37" s="65"/>
      <c r="J37" s="65"/>
      <c r="K37" s="65"/>
    </row>
    <row r="38" spans="1:11" x14ac:dyDescent="0.3">
      <c r="A38" s="66">
        <v>22</v>
      </c>
      <c r="B38" s="65"/>
      <c r="C38" s="65"/>
      <c r="D38" s="65"/>
      <c r="E38" s="65"/>
      <c r="F38" s="65"/>
      <c r="G38" s="65"/>
      <c r="H38" s="65"/>
      <c r="I38" s="65"/>
      <c r="J38" s="65"/>
      <c r="K38" s="65"/>
    </row>
    <row r="39" spans="1:11" x14ac:dyDescent="0.3">
      <c r="A39" s="66">
        <v>23</v>
      </c>
      <c r="B39" s="65"/>
      <c r="C39" s="65"/>
      <c r="D39" s="65"/>
      <c r="E39" s="65"/>
      <c r="F39" s="65"/>
      <c r="G39" s="65"/>
      <c r="H39" s="65"/>
      <c r="I39" s="65"/>
      <c r="J39" s="65"/>
      <c r="K39" s="65"/>
    </row>
    <row r="40" spans="1:11" x14ac:dyDescent="0.3">
      <c r="A40" s="66">
        <v>24</v>
      </c>
      <c r="B40" s="65"/>
      <c r="C40" s="65"/>
      <c r="D40" s="65"/>
      <c r="E40" s="65"/>
      <c r="F40" s="65"/>
      <c r="G40" s="65"/>
      <c r="H40" s="65"/>
      <c r="I40" s="65"/>
      <c r="J40" s="65"/>
      <c r="K40" s="65"/>
    </row>
    <row r="42" spans="1:11" s="13" customFormat="1" x14ac:dyDescent="0.3">
      <c r="B42" s="63"/>
      <c r="C42" s="63"/>
      <c r="D42" s="63"/>
      <c r="E42" s="63"/>
      <c r="F42" s="63"/>
      <c r="G42" s="63"/>
      <c r="H42" s="63"/>
      <c r="I42" s="63"/>
      <c r="J42" s="63"/>
      <c r="K42" s="63"/>
    </row>
    <row r="43" spans="1:11" s="13" customFormat="1" x14ac:dyDescent="0.3">
      <c r="B43" s="63"/>
      <c r="C43" s="63"/>
      <c r="D43" s="63"/>
      <c r="E43" s="63"/>
      <c r="F43" s="63"/>
      <c r="G43" s="63"/>
      <c r="H43" s="63"/>
      <c r="I43" s="63"/>
      <c r="J43" s="63"/>
      <c r="K43" s="63"/>
    </row>
    <row r="44" spans="1:11" s="13" customFormat="1" x14ac:dyDescent="0.3">
      <c r="B44" s="63"/>
      <c r="C44" s="63"/>
      <c r="D44" s="63"/>
      <c r="E44" s="63"/>
      <c r="F44" s="63"/>
      <c r="G44" s="63"/>
      <c r="H44" s="63"/>
      <c r="I44" s="63"/>
      <c r="J44" s="63"/>
      <c r="K44" s="63"/>
    </row>
    <row r="45" spans="1:11" s="13" customFormat="1" ht="34.9" x14ac:dyDescent="0.3">
      <c r="B45" s="70" t="s">
        <v>8128</v>
      </c>
      <c r="C45" s="70" t="s">
        <v>8124</v>
      </c>
      <c r="D45" s="70" t="s">
        <v>8129</v>
      </c>
      <c r="E45" s="70" t="s">
        <v>8125</v>
      </c>
      <c r="F45" s="70" t="s">
        <v>8130</v>
      </c>
      <c r="G45" s="70" t="s">
        <v>8126</v>
      </c>
      <c r="H45" s="70" t="s">
        <v>8131</v>
      </c>
      <c r="I45" s="65" t="s">
        <v>8110</v>
      </c>
      <c r="J45" s="65" t="s">
        <v>8111</v>
      </c>
      <c r="K45" s="70" t="s">
        <v>8127</v>
      </c>
    </row>
    <row r="46" spans="1:11" ht="12" x14ac:dyDescent="0.35">
      <c r="A46" s="71" t="s">
        <v>8122</v>
      </c>
      <c r="B46" s="65">
        <f>COUNTA(B17:B40)</f>
        <v>10</v>
      </c>
      <c r="C46" s="65">
        <f t="shared" ref="C46:K46" si="0">COUNTA(C17:C40)</f>
        <v>10</v>
      </c>
      <c r="D46" s="65">
        <f t="shared" si="0"/>
        <v>10</v>
      </c>
      <c r="E46" s="65">
        <f t="shared" si="0"/>
        <v>10</v>
      </c>
      <c r="F46" s="65">
        <f t="shared" si="0"/>
        <v>10</v>
      </c>
      <c r="G46" s="65">
        <f t="shared" si="0"/>
        <v>10</v>
      </c>
      <c r="H46" s="65">
        <f t="shared" si="0"/>
        <v>10</v>
      </c>
      <c r="I46" s="65">
        <f t="shared" si="0"/>
        <v>10</v>
      </c>
      <c r="J46" s="65">
        <f t="shared" si="0"/>
        <v>10</v>
      </c>
      <c r="K46" s="65">
        <f t="shared" si="0"/>
        <v>10</v>
      </c>
    </row>
    <row r="47" spans="1:11" ht="12" x14ac:dyDescent="0.35">
      <c r="A47" s="72" t="s">
        <v>8119</v>
      </c>
      <c r="B47" s="73">
        <f>COUNTIF(B$17:B$40,"A")/B$46</f>
        <v>0.1</v>
      </c>
      <c r="C47" s="73">
        <f t="shared" ref="C47:K47" si="1">COUNTIF(C$17:C$40,"A")/C$46</f>
        <v>0.3</v>
      </c>
      <c r="D47" s="73">
        <f t="shared" si="1"/>
        <v>0</v>
      </c>
      <c r="E47" s="73">
        <f t="shared" si="1"/>
        <v>0.2</v>
      </c>
      <c r="F47" s="73">
        <f t="shared" si="1"/>
        <v>0.2</v>
      </c>
      <c r="G47" s="73">
        <f t="shared" si="1"/>
        <v>0.1</v>
      </c>
      <c r="H47" s="73">
        <f t="shared" si="1"/>
        <v>0.2</v>
      </c>
      <c r="I47" s="73">
        <f t="shared" si="1"/>
        <v>0.3</v>
      </c>
      <c r="J47" s="73">
        <f t="shared" si="1"/>
        <v>0.1</v>
      </c>
      <c r="K47" s="73">
        <f t="shared" si="1"/>
        <v>0</v>
      </c>
    </row>
    <row r="48" spans="1:11" ht="12" x14ac:dyDescent="0.35">
      <c r="A48" s="74" t="s">
        <v>8120</v>
      </c>
      <c r="B48" s="73">
        <f>COUNTIF(B$17:B$40,"C")/B$46</f>
        <v>0.2</v>
      </c>
      <c r="C48" s="73">
        <f t="shared" ref="C48:K48" si="2">COUNTIF(C$17:C$40,"C")/C$46</f>
        <v>0.5</v>
      </c>
      <c r="D48" s="73">
        <f t="shared" si="2"/>
        <v>0.3</v>
      </c>
      <c r="E48" s="73">
        <f t="shared" si="2"/>
        <v>0.6</v>
      </c>
      <c r="F48" s="73">
        <f t="shared" si="2"/>
        <v>0.4</v>
      </c>
      <c r="G48" s="73">
        <f t="shared" si="2"/>
        <v>0.2</v>
      </c>
      <c r="H48" s="73">
        <f t="shared" si="2"/>
        <v>0.4</v>
      </c>
      <c r="I48" s="73">
        <f t="shared" si="2"/>
        <v>0.5</v>
      </c>
      <c r="J48" s="73">
        <f t="shared" si="2"/>
        <v>0.2</v>
      </c>
      <c r="K48" s="73">
        <f t="shared" si="2"/>
        <v>0.1</v>
      </c>
    </row>
    <row r="49" spans="1:11" ht="12" x14ac:dyDescent="0.35">
      <c r="A49" s="75" t="s">
        <v>8121</v>
      </c>
      <c r="B49" s="73">
        <f>COUNTIF(B$17:B$40,"N")/B$46</f>
        <v>0.7</v>
      </c>
      <c r="C49" s="73">
        <f t="shared" ref="C49:K49" si="3">COUNTIF(C$17:C$40,"N")/C$46</f>
        <v>0.2</v>
      </c>
      <c r="D49" s="73">
        <f t="shared" si="3"/>
        <v>0.7</v>
      </c>
      <c r="E49" s="73">
        <f t="shared" si="3"/>
        <v>0.2</v>
      </c>
      <c r="F49" s="73">
        <f t="shared" si="3"/>
        <v>0.4</v>
      </c>
      <c r="G49" s="73">
        <f t="shared" si="3"/>
        <v>0.7</v>
      </c>
      <c r="H49" s="73">
        <f t="shared" si="3"/>
        <v>0.4</v>
      </c>
      <c r="I49" s="73">
        <f t="shared" si="3"/>
        <v>0.2</v>
      </c>
      <c r="J49" s="73">
        <f t="shared" si="3"/>
        <v>0.7</v>
      </c>
      <c r="K49" s="73">
        <f t="shared" si="3"/>
        <v>0.9</v>
      </c>
    </row>
  </sheetData>
  <hyperlinks>
    <hyperlink ref="A14" location="'7. Survey Results'!A75" display="GO TO THE CHART" xr:uid="{2A7A162E-BAD9-4F19-831F-7B61FE17942A}"/>
    <hyperlink ref="A7" r:id="rId1" xr:uid="{4F581AEA-753E-4B3A-B0EA-C03F8C2523C3}"/>
  </hyperlinks>
  <pageMargins left="0.7" right="0.7" top="0.75" bottom="0.75" header="0.3" footer="0.3"/>
  <pageSetup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F2D20-CA38-4DAF-A2A8-531399A41AF1}">
  <dimension ref="A2:F75"/>
  <sheetViews>
    <sheetView tabSelected="1" workbookViewId="0">
      <selection activeCell="A3" sqref="A3"/>
    </sheetView>
  </sheetViews>
  <sheetFormatPr defaultRowHeight="11.65" x14ac:dyDescent="0.3"/>
  <cols>
    <col min="1" max="1" width="17.7109375" style="90" customWidth="1"/>
    <col min="2" max="6" width="15.5703125" style="89" customWidth="1"/>
    <col min="7" max="16384" width="9.140625" style="90"/>
  </cols>
  <sheetData>
    <row r="2" spans="1:6" ht="12" x14ac:dyDescent="0.35">
      <c r="A2" s="91" t="s">
        <v>8189</v>
      </c>
    </row>
    <row r="4" spans="1:6" x14ac:dyDescent="0.3">
      <c r="A4" s="52" t="s">
        <v>8162</v>
      </c>
    </row>
    <row r="5" spans="1:6" x14ac:dyDescent="0.3">
      <c r="A5" s="52" t="s">
        <v>8123</v>
      </c>
    </row>
    <row r="6" spans="1:6" x14ac:dyDescent="0.3">
      <c r="A6" s="52"/>
    </row>
    <row r="7" spans="1:6" x14ac:dyDescent="0.3">
      <c r="A7" s="81" t="s">
        <v>8147</v>
      </c>
    </row>
    <row r="8" spans="1:6" x14ac:dyDescent="0.3">
      <c r="A8" s="52"/>
    </row>
    <row r="9" spans="1:6" ht="12" x14ac:dyDescent="0.35">
      <c r="A9" s="54" t="s">
        <v>8173</v>
      </c>
      <c r="B9" s="67"/>
      <c r="C9" s="67"/>
    </row>
    <row r="10" spans="1:6" ht="12" x14ac:dyDescent="0.35">
      <c r="A10" s="76"/>
      <c r="B10" s="67"/>
      <c r="C10" s="67"/>
    </row>
    <row r="11" spans="1:6" x14ac:dyDescent="0.3">
      <c r="A11" s="81" t="s">
        <v>8145</v>
      </c>
    </row>
    <row r="13" spans="1:6" ht="93" x14ac:dyDescent="0.3">
      <c r="A13" s="64" t="s">
        <v>8102</v>
      </c>
      <c r="B13" s="88" t="s">
        <v>8163</v>
      </c>
      <c r="C13" s="89" t="s">
        <v>8164</v>
      </c>
      <c r="D13" s="89" t="s">
        <v>8165</v>
      </c>
      <c r="E13" s="89" t="s">
        <v>8166</v>
      </c>
      <c r="F13" s="88" t="s">
        <v>8127</v>
      </c>
    </row>
    <row r="14" spans="1:6" x14ac:dyDescent="0.3">
      <c r="A14" s="66">
        <v>1</v>
      </c>
      <c r="B14" s="70">
        <v>1</v>
      </c>
      <c r="C14" s="70"/>
      <c r="D14" s="65"/>
      <c r="E14" s="65"/>
      <c r="F14" s="65"/>
    </row>
    <row r="15" spans="1:6" x14ac:dyDescent="0.3">
      <c r="A15" s="66">
        <v>2</v>
      </c>
      <c r="B15" s="70"/>
      <c r="C15" s="65">
        <v>1</v>
      </c>
      <c r="D15" s="65">
        <v>1</v>
      </c>
      <c r="E15" s="65"/>
      <c r="F15" s="65"/>
    </row>
    <row r="16" spans="1:6" x14ac:dyDescent="0.3">
      <c r="A16" s="66">
        <v>3</v>
      </c>
      <c r="B16" s="70"/>
      <c r="C16" s="65"/>
      <c r="D16" s="65"/>
      <c r="E16" s="65">
        <v>1</v>
      </c>
      <c r="F16" s="65">
        <v>1</v>
      </c>
    </row>
    <row r="17" spans="1:6" x14ac:dyDescent="0.3">
      <c r="A17" s="66">
        <v>4</v>
      </c>
      <c r="B17" s="65">
        <v>1</v>
      </c>
      <c r="C17" s="65"/>
      <c r="D17" s="65">
        <v>1</v>
      </c>
      <c r="E17" s="70"/>
      <c r="F17" s="65"/>
    </row>
    <row r="18" spans="1:6" x14ac:dyDescent="0.3">
      <c r="A18" s="66">
        <v>5</v>
      </c>
      <c r="B18" s="65">
        <v>1</v>
      </c>
      <c r="C18" s="65">
        <v>1</v>
      </c>
      <c r="D18" s="65"/>
      <c r="E18" s="70"/>
      <c r="F18" s="65">
        <v>1</v>
      </c>
    </row>
    <row r="19" spans="1:6" x14ac:dyDescent="0.3">
      <c r="A19" s="66">
        <v>6</v>
      </c>
      <c r="B19" s="65"/>
      <c r="C19" s="65"/>
      <c r="D19" s="65">
        <v>1</v>
      </c>
      <c r="E19" s="65"/>
      <c r="F19" s="65"/>
    </row>
    <row r="20" spans="1:6" x14ac:dyDescent="0.3">
      <c r="A20" s="66">
        <v>7</v>
      </c>
      <c r="B20" s="65"/>
      <c r="C20" s="65"/>
      <c r="D20" s="65">
        <v>1</v>
      </c>
      <c r="E20" s="65"/>
      <c r="F20" s="65"/>
    </row>
    <row r="21" spans="1:6" x14ac:dyDescent="0.3">
      <c r="A21" s="66">
        <v>8</v>
      </c>
      <c r="B21" s="65">
        <v>1</v>
      </c>
      <c r="C21" s="65">
        <v>1</v>
      </c>
      <c r="D21" s="65">
        <v>1</v>
      </c>
      <c r="E21" s="65">
        <v>1</v>
      </c>
      <c r="F21" s="65"/>
    </row>
    <row r="22" spans="1:6" x14ac:dyDescent="0.3">
      <c r="A22" s="66">
        <v>9</v>
      </c>
      <c r="B22" s="65">
        <v>1</v>
      </c>
      <c r="C22" s="65"/>
      <c r="D22" s="65"/>
      <c r="E22" s="65">
        <v>1</v>
      </c>
      <c r="F22" s="65"/>
    </row>
    <row r="23" spans="1:6" x14ac:dyDescent="0.3">
      <c r="A23" s="66">
        <v>10</v>
      </c>
      <c r="B23" s="65"/>
      <c r="C23" s="65"/>
      <c r="D23" s="65">
        <v>1</v>
      </c>
      <c r="E23" s="65"/>
      <c r="F23" s="65"/>
    </row>
    <row r="24" spans="1:6" x14ac:dyDescent="0.3">
      <c r="A24" s="66">
        <v>11</v>
      </c>
      <c r="B24" s="65"/>
      <c r="C24" s="65"/>
      <c r="D24" s="65"/>
      <c r="E24" s="65"/>
      <c r="F24" s="65"/>
    </row>
    <row r="25" spans="1:6" x14ac:dyDescent="0.3">
      <c r="A25" s="66">
        <v>12</v>
      </c>
      <c r="B25" s="65"/>
      <c r="C25" s="65"/>
      <c r="D25" s="65"/>
      <c r="E25" s="65"/>
      <c r="F25" s="65"/>
    </row>
    <row r="26" spans="1:6" x14ac:dyDescent="0.3">
      <c r="A26" s="66">
        <v>13</v>
      </c>
      <c r="B26" s="65"/>
      <c r="C26" s="65"/>
      <c r="D26" s="65"/>
      <c r="E26" s="65"/>
      <c r="F26" s="65"/>
    </row>
    <row r="27" spans="1:6" x14ac:dyDescent="0.3">
      <c r="A27" s="66">
        <v>14</v>
      </c>
      <c r="B27" s="65"/>
      <c r="C27" s="65"/>
      <c r="D27" s="65"/>
      <c r="E27" s="65"/>
      <c r="F27" s="65"/>
    </row>
    <row r="28" spans="1:6" x14ac:dyDescent="0.3">
      <c r="A28" s="66">
        <v>15</v>
      </c>
      <c r="B28" s="65"/>
      <c r="C28" s="65"/>
      <c r="D28" s="65"/>
      <c r="E28" s="65"/>
      <c r="F28" s="65"/>
    </row>
    <row r="29" spans="1:6" x14ac:dyDescent="0.3">
      <c r="A29" s="66">
        <v>16</v>
      </c>
      <c r="B29" s="65"/>
      <c r="C29" s="65"/>
      <c r="D29" s="65"/>
      <c r="E29" s="65"/>
      <c r="F29" s="65"/>
    </row>
    <row r="30" spans="1:6" x14ac:dyDescent="0.3">
      <c r="A30" s="66">
        <v>17</v>
      </c>
      <c r="B30" s="65"/>
      <c r="C30" s="65"/>
      <c r="D30" s="65"/>
      <c r="E30" s="65"/>
      <c r="F30" s="65"/>
    </row>
    <row r="31" spans="1:6" x14ac:dyDescent="0.3">
      <c r="A31" s="66">
        <v>18</v>
      </c>
      <c r="B31" s="65"/>
      <c r="C31" s="65"/>
      <c r="D31" s="65"/>
      <c r="E31" s="65"/>
      <c r="F31" s="65"/>
    </row>
    <row r="32" spans="1:6" x14ac:dyDescent="0.3">
      <c r="A32" s="66">
        <v>19</v>
      </c>
      <c r="B32" s="65"/>
      <c r="C32" s="65"/>
      <c r="D32" s="65"/>
      <c r="E32" s="65"/>
      <c r="F32" s="65"/>
    </row>
    <row r="33" spans="1:6" x14ac:dyDescent="0.3">
      <c r="A33" s="66">
        <v>20</v>
      </c>
      <c r="B33" s="65"/>
      <c r="C33" s="65"/>
      <c r="D33" s="65"/>
      <c r="E33" s="65"/>
      <c r="F33" s="65"/>
    </row>
    <row r="34" spans="1:6" x14ac:dyDescent="0.3">
      <c r="A34" s="66">
        <v>21</v>
      </c>
      <c r="B34" s="65"/>
      <c r="C34" s="65"/>
      <c r="D34" s="65"/>
      <c r="E34" s="65"/>
      <c r="F34" s="65"/>
    </row>
    <row r="35" spans="1:6" x14ac:dyDescent="0.3">
      <c r="A35" s="66">
        <v>22</v>
      </c>
      <c r="B35" s="65"/>
      <c r="C35" s="65"/>
      <c r="D35" s="65"/>
      <c r="E35" s="65"/>
      <c r="F35" s="65"/>
    </row>
    <row r="36" spans="1:6" x14ac:dyDescent="0.3">
      <c r="A36" s="66">
        <v>23</v>
      </c>
      <c r="B36" s="65"/>
      <c r="C36" s="65"/>
      <c r="D36" s="65"/>
      <c r="E36" s="65"/>
      <c r="F36" s="65"/>
    </row>
    <row r="37" spans="1:6" x14ac:dyDescent="0.3">
      <c r="A37" s="66">
        <v>24</v>
      </c>
      <c r="B37" s="65"/>
      <c r="C37" s="65"/>
      <c r="D37" s="65"/>
      <c r="E37" s="65"/>
      <c r="F37" s="65"/>
    </row>
    <row r="42" spans="1:6" x14ac:dyDescent="0.3">
      <c r="B42" s="90" t="s">
        <v>8169</v>
      </c>
      <c r="C42" s="90" t="s">
        <v>8170</v>
      </c>
      <c r="D42" s="52" t="s">
        <v>8172</v>
      </c>
      <c r="E42" s="89" t="s">
        <v>8171</v>
      </c>
      <c r="F42" s="89" t="s">
        <v>8127</v>
      </c>
    </row>
    <row r="43" spans="1:6" ht="12" x14ac:dyDescent="0.35">
      <c r="A43" s="71" t="s">
        <v>8168</v>
      </c>
      <c r="B43" s="65">
        <f>COUNTA(B14:B37)</f>
        <v>5</v>
      </c>
      <c r="C43" s="65">
        <f>COUNTA(C14:C37)</f>
        <v>3</v>
      </c>
      <c r="D43" s="65">
        <f>COUNTA(D14:D37)</f>
        <v>6</v>
      </c>
      <c r="E43" s="65">
        <f>COUNTA(E14:E37)</f>
        <v>3</v>
      </c>
      <c r="F43" s="65">
        <f>COUNTA(F14:F37)</f>
        <v>2</v>
      </c>
    </row>
    <row r="71" spans="1:1" x14ac:dyDescent="0.3">
      <c r="A71" s="52" t="s">
        <v>8163</v>
      </c>
    </row>
    <row r="72" spans="1:1" x14ac:dyDescent="0.3">
      <c r="A72" s="90" t="s">
        <v>8164</v>
      </c>
    </row>
    <row r="73" spans="1:1" x14ac:dyDescent="0.3">
      <c r="A73" s="90" t="s">
        <v>8165</v>
      </c>
    </row>
    <row r="74" spans="1:1" x14ac:dyDescent="0.3">
      <c r="A74" s="90" t="s">
        <v>8166</v>
      </c>
    </row>
    <row r="75" spans="1:1" x14ac:dyDescent="0.3">
      <c r="A75" s="90" t="s">
        <v>8167</v>
      </c>
    </row>
  </sheetData>
  <hyperlinks>
    <hyperlink ref="A11" location="'8. Q8 Survey Results'!A63" display="GO TO THE CHART" xr:uid="{12CF8D01-AD9D-4B84-AB74-4C200698BAEA}"/>
    <hyperlink ref="A7" r:id="rId1" xr:uid="{3253C29A-EF4B-46B8-AB95-9BA4FDF344DE}"/>
  </hyperlinks>
  <pageMargins left="0.7" right="0.7" top="0.75" bottom="0.75" header="0.3" footer="0.3"/>
  <pageSetup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23"/>
  <sheetViews>
    <sheetView topLeftCell="E12" zoomScaleNormal="100" workbookViewId="0">
      <selection activeCell="A11" sqref="A11:Q23"/>
    </sheetView>
  </sheetViews>
  <sheetFormatPr defaultColWidth="10.85546875" defaultRowHeight="12" customHeight="1" x14ac:dyDescent="0.3"/>
  <cols>
    <col min="1" max="1" width="6" bestFit="1" customWidth="1"/>
    <col min="2" max="2" width="38" bestFit="1" customWidth="1"/>
    <col min="3" max="5" width="12" bestFit="1" customWidth="1"/>
    <col min="6" max="8" width="15" bestFit="1" customWidth="1"/>
    <col min="9" max="11" width="11" bestFit="1" customWidth="1"/>
    <col min="12" max="14" width="15" bestFit="1" customWidth="1"/>
    <col min="15" max="17" width="12" bestFit="1" customWidth="1"/>
  </cols>
  <sheetData>
    <row r="1" spans="1:17" ht="16.149999999999999" customHeight="1" x14ac:dyDescent="0.4">
      <c r="A1" s="124" t="s">
        <v>7967</v>
      </c>
      <c r="B1" s="120"/>
      <c r="C1" s="120"/>
      <c r="D1" s="120"/>
      <c r="E1" s="120"/>
      <c r="F1" s="120"/>
      <c r="G1" s="120"/>
      <c r="H1" s="120"/>
      <c r="I1" s="120"/>
      <c r="J1" s="120"/>
      <c r="K1" s="120"/>
      <c r="L1" s="120"/>
      <c r="M1" s="120"/>
      <c r="N1" s="120"/>
      <c r="O1" s="120"/>
      <c r="P1" s="120"/>
      <c r="Q1" s="120"/>
    </row>
    <row r="2" spans="1:17" ht="16.149999999999999" customHeight="1" x14ac:dyDescent="0.4">
      <c r="A2" s="124" t="s">
        <v>0</v>
      </c>
      <c r="B2" s="120"/>
      <c r="C2" s="120"/>
      <c r="D2" s="120"/>
      <c r="E2" s="120"/>
      <c r="F2" s="120"/>
      <c r="G2" s="120"/>
      <c r="H2" s="120"/>
      <c r="I2" s="120"/>
      <c r="J2" s="120"/>
      <c r="K2" s="120"/>
      <c r="L2" s="120"/>
      <c r="M2" s="120"/>
      <c r="N2" s="120"/>
      <c r="O2" s="120"/>
      <c r="P2" s="120"/>
      <c r="Q2" s="120"/>
    </row>
    <row r="3" spans="1:17" ht="16.149999999999999" customHeight="1" x14ac:dyDescent="0.4">
      <c r="A3" s="124" t="s">
        <v>7968</v>
      </c>
      <c r="B3" s="120"/>
      <c r="C3" s="120"/>
      <c r="D3" s="120"/>
      <c r="E3" s="120"/>
      <c r="F3" s="120"/>
      <c r="G3" s="120"/>
      <c r="H3" s="120"/>
      <c r="I3" s="120"/>
      <c r="J3" s="120"/>
      <c r="K3" s="120"/>
      <c r="L3" s="120"/>
      <c r="M3" s="120"/>
      <c r="N3" s="120"/>
      <c r="O3" s="120"/>
      <c r="P3" s="120"/>
      <c r="Q3" s="120"/>
    </row>
    <row r="4" spans="1:17" ht="16.149999999999999" customHeight="1" x14ac:dyDescent="0.4">
      <c r="A4" s="124" t="s">
        <v>7969</v>
      </c>
      <c r="B4" s="120"/>
      <c r="C4" s="120"/>
      <c r="D4" s="120"/>
      <c r="E4" s="120"/>
      <c r="F4" s="120"/>
      <c r="G4" s="120"/>
      <c r="H4" s="120"/>
      <c r="I4" s="120"/>
      <c r="J4" s="120"/>
      <c r="K4" s="120"/>
      <c r="L4" s="120"/>
      <c r="M4" s="120"/>
      <c r="N4" s="120"/>
      <c r="O4" s="120"/>
      <c r="P4" s="120"/>
      <c r="Q4" s="120"/>
    </row>
    <row r="5" spans="1:17" ht="33" customHeight="1" x14ac:dyDescent="0.4">
      <c r="A5" s="124" t="s">
        <v>16</v>
      </c>
      <c r="B5" s="120"/>
      <c r="C5" s="120"/>
      <c r="D5" s="120"/>
      <c r="E5" s="120"/>
      <c r="F5" s="120"/>
      <c r="G5" s="120"/>
      <c r="H5" s="120"/>
      <c r="I5" s="120"/>
      <c r="J5" s="120"/>
      <c r="K5" s="120"/>
      <c r="L5" s="120"/>
      <c r="M5" s="120"/>
      <c r="N5" s="120"/>
      <c r="O5" s="120"/>
      <c r="P5" s="120"/>
      <c r="Q5" s="120"/>
    </row>
    <row r="6" spans="1:17" ht="33" customHeight="1" x14ac:dyDescent="0.4">
      <c r="A6" s="124" t="s">
        <v>17</v>
      </c>
      <c r="B6" s="120"/>
      <c r="C6" s="120"/>
      <c r="D6" s="120"/>
      <c r="E6" s="120"/>
      <c r="F6" s="120"/>
      <c r="G6" s="120"/>
      <c r="H6" s="120"/>
      <c r="I6" s="120"/>
      <c r="J6" s="120"/>
      <c r="K6" s="120"/>
      <c r="L6" s="120"/>
      <c r="M6" s="120"/>
      <c r="N6" s="120"/>
      <c r="O6" s="120"/>
      <c r="P6" s="120"/>
      <c r="Q6" s="120"/>
    </row>
    <row r="7" spans="1:17" ht="33" customHeight="1" x14ac:dyDescent="0.4">
      <c r="A7" s="124" t="s">
        <v>7970</v>
      </c>
      <c r="B7" s="120"/>
      <c r="C7" s="120"/>
      <c r="D7" s="120"/>
      <c r="E7" s="120"/>
      <c r="F7" s="120"/>
      <c r="G7" s="120"/>
      <c r="H7" s="120"/>
      <c r="I7" s="120"/>
      <c r="J7" s="120"/>
      <c r="K7" s="120"/>
      <c r="L7" s="120"/>
      <c r="M7" s="120"/>
      <c r="N7" s="120"/>
      <c r="O7" s="120"/>
      <c r="P7" s="120"/>
      <c r="Q7" s="120"/>
    </row>
    <row r="8" spans="1:17" ht="16.149999999999999" customHeight="1" x14ac:dyDescent="0.4">
      <c r="A8" s="124" t="s">
        <v>19</v>
      </c>
      <c r="B8" s="120"/>
      <c r="C8" s="120"/>
      <c r="D8" s="120"/>
      <c r="E8" s="120"/>
      <c r="F8" s="120"/>
      <c r="G8" s="120"/>
      <c r="H8" s="120"/>
      <c r="I8" s="120"/>
      <c r="J8" s="120"/>
      <c r="K8" s="120"/>
      <c r="L8" s="120"/>
      <c r="M8" s="120"/>
      <c r="N8" s="120"/>
      <c r="O8" s="120"/>
      <c r="P8" s="120"/>
      <c r="Q8" s="120"/>
    </row>
    <row r="9" spans="1:17" ht="50.1" customHeight="1" x14ac:dyDescent="0.4">
      <c r="A9" s="124" t="s">
        <v>7971</v>
      </c>
      <c r="B9" s="120"/>
      <c r="C9" s="120"/>
      <c r="D9" s="120"/>
      <c r="E9" s="120"/>
      <c r="F9" s="120"/>
      <c r="G9" s="120"/>
      <c r="H9" s="120"/>
      <c r="I9" s="120"/>
      <c r="J9" s="120"/>
      <c r="K9" s="120"/>
      <c r="L9" s="120"/>
      <c r="M9" s="120"/>
      <c r="N9" s="120"/>
      <c r="O9" s="120"/>
      <c r="P9" s="120"/>
      <c r="Q9" s="120"/>
    </row>
    <row r="11" spans="1:17" ht="101.1" customHeight="1" x14ac:dyDescent="0.35">
      <c r="A11" s="1" t="s">
        <v>26</v>
      </c>
      <c r="B11" s="4" t="s">
        <v>7972</v>
      </c>
      <c r="C11" s="5" t="s">
        <v>7973</v>
      </c>
      <c r="D11" s="5" t="s">
        <v>7974</v>
      </c>
      <c r="E11" s="5" t="s">
        <v>7975</v>
      </c>
      <c r="F11" s="5" t="s">
        <v>7976</v>
      </c>
      <c r="G11" s="5" t="s">
        <v>7977</v>
      </c>
      <c r="H11" s="5" t="s">
        <v>7978</v>
      </c>
      <c r="I11" s="5" t="s">
        <v>7979</v>
      </c>
      <c r="J11" s="5" t="s">
        <v>7980</v>
      </c>
      <c r="K11" s="5" t="s">
        <v>7981</v>
      </c>
      <c r="L11" s="5" t="s">
        <v>7982</v>
      </c>
      <c r="M11" s="5" t="s">
        <v>7983</v>
      </c>
      <c r="N11" s="5" t="s">
        <v>7984</v>
      </c>
      <c r="O11" s="5" t="s">
        <v>7985</v>
      </c>
      <c r="P11" s="5" t="s">
        <v>7986</v>
      </c>
      <c r="Q11" s="5" t="s">
        <v>7987</v>
      </c>
    </row>
    <row r="12" spans="1:17" ht="14.1" customHeight="1" x14ac:dyDescent="0.3">
      <c r="A12" s="3" t="s">
        <v>44</v>
      </c>
      <c r="B12" s="3" t="s">
        <v>7988</v>
      </c>
      <c r="C12" s="7">
        <v>324</v>
      </c>
      <c r="D12" s="7">
        <v>332</v>
      </c>
      <c r="E12" s="7">
        <v>350</v>
      </c>
      <c r="F12" s="8">
        <v>252.79</v>
      </c>
      <c r="G12" s="8">
        <v>260.48</v>
      </c>
      <c r="H12" s="8">
        <v>283.36</v>
      </c>
      <c r="I12" s="7">
        <v>213</v>
      </c>
      <c r="J12" s="7">
        <v>222</v>
      </c>
      <c r="K12" s="7">
        <v>221</v>
      </c>
      <c r="L12" s="9">
        <v>15687</v>
      </c>
      <c r="M12" s="9">
        <v>16606</v>
      </c>
      <c r="N12" s="9">
        <v>16461</v>
      </c>
      <c r="O12" s="7">
        <v>254</v>
      </c>
      <c r="P12" s="7">
        <v>261</v>
      </c>
      <c r="Q12" s="7">
        <v>269</v>
      </c>
    </row>
    <row r="13" spans="1:17" ht="29.1" customHeight="1" x14ac:dyDescent="0.3">
      <c r="A13" s="3" t="s">
        <v>44</v>
      </c>
      <c r="B13" s="2" t="s">
        <v>7989</v>
      </c>
      <c r="C13" s="7">
        <v>320</v>
      </c>
      <c r="D13" s="7">
        <v>369</v>
      </c>
      <c r="E13" s="7">
        <v>395</v>
      </c>
      <c r="F13" s="8">
        <v>236.97</v>
      </c>
      <c r="G13" s="8">
        <v>269.70999999999998</v>
      </c>
      <c r="H13" s="8">
        <v>295.77</v>
      </c>
      <c r="I13" s="7">
        <v>250</v>
      </c>
      <c r="J13" s="7">
        <v>251</v>
      </c>
      <c r="K13" s="7">
        <v>260</v>
      </c>
      <c r="L13" s="9">
        <v>16127</v>
      </c>
      <c r="M13" s="9">
        <v>15853</v>
      </c>
      <c r="N13" s="9">
        <v>16509</v>
      </c>
      <c r="O13" s="7">
        <v>282</v>
      </c>
      <c r="P13" s="7">
        <v>302</v>
      </c>
      <c r="Q13" s="7">
        <v>319</v>
      </c>
    </row>
    <row r="14" spans="1:17" ht="14.1" customHeight="1" x14ac:dyDescent="0.3">
      <c r="A14" s="3" t="s">
        <v>44</v>
      </c>
      <c r="B14" s="3" t="s">
        <v>45</v>
      </c>
      <c r="C14" s="7">
        <v>425</v>
      </c>
      <c r="D14" s="7">
        <v>400</v>
      </c>
      <c r="E14" s="7">
        <v>396</v>
      </c>
      <c r="F14" s="8">
        <v>319.7</v>
      </c>
      <c r="G14" s="8">
        <v>298.43</v>
      </c>
      <c r="H14" s="8">
        <v>305.64</v>
      </c>
      <c r="I14" s="7">
        <v>269</v>
      </c>
      <c r="J14" s="7">
        <v>247</v>
      </c>
      <c r="K14" s="7">
        <v>233</v>
      </c>
      <c r="L14" s="9">
        <v>17441</v>
      </c>
      <c r="M14" s="9">
        <v>16909</v>
      </c>
      <c r="N14" s="9">
        <v>15651</v>
      </c>
      <c r="O14" s="7">
        <v>345</v>
      </c>
      <c r="P14" s="7">
        <v>322</v>
      </c>
      <c r="Q14" s="7">
        <v>319</v>
      </c>
    </row>
    <row r="15" spans="1:17" ht="14.1" customHeight="1" x14ac:dyDescent="0.3">
      <c r="A15" s="3" t="s">
        <v>44</v>
      </c>
      <c r="B15" s="3" t="s">
        <v>7990</v>
      </c>
      <c r="C15" s="7">
        <v>344</v>
      </c>
      <c r="D15" s="7">
        <v>363</v>
      </c>
      <c r="E15" s="7">
        <v>403</v>
      </c>
      <c r="F15" s="8">
        <v>257.89</v>
      </c>
      <c r="G15" s="8">
        <v>267.99</v>
      </c>
      <c r="H15" s="8">
        <v>306.58</v>
      </c>
      <c r="I15" s="7">
        <v>250</v>
      </c>
      <c r="J15" s="7">
        <v>268</v>
      </c>
      <c r="K15" s="7">
        <v>266</v>
      </c>
      <c r="L15" s="9">
        <v>16850</v>
      </c>
      <c r="M15" s="9">
        <v>18634</v>
      </c>
      <c r="N15" s="9">
        <v>18865</v>
      </c>
      <c r="O15" s="7">
        <v>287</v>
      </c>
      <c r="P15" s="7">
        <v>304</v>
      </c>
      <c r="Q15" s="7">
        <v>320</v>
      </c>
    </row>
    <row r="16" spans="1:17" ht="14.1" customHeight="1" x14ac:dyDescent="0.3">
      <c r="A16" s="3" t="s">
        <v>44</v>
      </c>
      <c r="B16" s="3" t="s">
        <v>131</v>
      </c>
      <c r="C16" s="7">
        <v>430</v>
      </c>
      <c r="D16" s="7">
        <v>466</v>
      </c>
      <c r="E16" s="7">
        <v>454</v>
      </c>
      <c r="F16" s="8">
        <v>319.7</v>
      </c>
      <c r="G16" s="8">
        <v>340.63</v>
      </c>
      <c r="H16" s="8">
        <v>339.67</v>
      </c>
      <c r="I16" s="7">
        <v>241</v>
      </c>
      <c r="J16" s="7">
        <v>258</v>
      </c>
      <c r="K16" s="7">
        <v>250</v>
      </c>
      <c r="L16" s="9">
        <v>15684</v>
      </c>
      <c r="M16" s="9">
        <v>16661</v>
      </c>
      <c r="N16" s="9">
        <v>16000</v>
      </c>
      <c r="O16" s="7">
        <v>295</v>
      </c>
      <c r="P16" s="7">
        <v>313</v>
      </c>
      <c r="Q16" s="7">
        <v>314</v>
      </c>
    </row>
    <row r="17" spans="1:17" ht="14.1" customHeight="1" x14ac:dyDescent="0.3">
      <c r="A17" s="3" t="s">
        <v>44</v>
      </c>
      <c r="B17" s="3" t="s">
        <v>235</v>
      </c>
      <c r="C17" s="7">
        <v>180</v>
      </c>
      <c r="D17" s="7">
        <v>170</v>
      </c>
      <c r="E17" s="7">
        <v>170</v>
      </c>
      <c r="F17" s="8">
        <v>350.26</v>
      </c>
      <c r="G17" s="8">
        <v>337.02</v>
      </c>
      <c r="H17" s="8">
        <v>350.7</v>
      </c>
      <c r="I17" s="7">
        <v>132</v>
      </c>
      <c r="J17" s="7">
        <v>114</v>
      </c>
      <c r="K17" s="7">
        <v>125</v>
      </c>
      <c r="L17" s="9">
        <v>16566</v>
      </c>
      <c r="M17" s="9">
        <v>16218</v>
      </c>
      <c r="N17" s="9">
        <v>17028</v>
      </c>
      <c r="O17" s="7">
        <v>168</v>
      </c>
      <c r="P17" s="7">
        <v>155</v>
      </c>
      <c r="Q17" s="7">
        <v>159</v>
      </c>
    </row>
    <row r="18" spans="1:17" ht="14.1" customHeight="1" x14ac:dyDescent="0.3">
      <c r="A18" s="3" t="s">
        <v>44</v>
      </c>
      <c r="B18" s="3" t="s">
        <v>79</v>
      </c>
      <c r="C18" s="7">
        <v>327</v>
      </c>
      <c r="D18" s="7">
        <v>331</v>
      </c>
      <c r="E18" s="7">
        <v>350</v>
      </c>
      <c r="F18" s="8">
        <v>247.35</v>
      </c>
      <c r="G18" s="8">
        <v>248.78</v>
      </c>
      <c r="H18" s="8">
        <v>272.17</v>
      </c>
      <c r="I18" s="7">
        <v>233</v>
      </c>
      <c r="J18" s="7">
        <v>226</v>
      </c>
      <c r="K18" s="7">
        <v>228</v>
      </c>
      <c r="L18" s="9">
        <v>18119</v>
      </c>
      <c r="M18" s="9">
        <v>18951</v>
      </c>
      <c r="N18" s="9">
        <v>19122</v>
      </c>
      <c r="O18" s="7">
        <v>270</v>
      </c>
      <c r="P18" s="7">
        <v>263</v>
      </c>
      <c r="Q18" s="7">
        <v>274</v>
      </c>
    </row>
    <row r="19" spans="1:17" ht="14.1" customHeight="1" x14ac:dyDescent="0.3">
      <c r="A19" s="3" t="s">
        <v>44</v>
      </c>
      <c r="B19" s="3" t="s">
        <v>149</v>
      </c>
      <c r="C19" s="7" t="s">
        <v>8</v>
      </c>
      <c r="D19" s="7">
        <v>798</v>
      </c>
      <c r="E19" s="7" t="s">
        <v>8</v>
      </c>
      <c r="F19" s="9" t="s">
        <v>8</v>
      </c>
      <c r="G19" s="8">
        <v>593.98</v>
      </c>
      <c r="H19" s="9" t="s">
        <v>8</v>
      </c>
      <c r="I19" s="7" t="s">
        <v>8</v>
      </c>
      <c r="J19" s="7">
        <v>300</v>
      </c>
      <c r="K19" s="7" t="s">
        <v>8</v>
      </c>
      <c r="L19" s="9" t="s">
        <v>8</v>
      </c>
      <c r="M19" s="9">
        <v>20252</v>
      </c>
      <c r="N19" s="9" t="s">
        <v>8</v>
      </c>
      <c r="O19" s="7" t="s">
        <v>8</v>
      </c>
      <c r="P19" s="7">
        <v>553</v>
      </c>
      <c r="Q19" s="7" t="s">
        <v>8</v>
      </c>
    </row>
    <row r="20" spans="1:17" ht="14.1" customHeight="1" x14ac:dyDescent="0.3">
      <c r="A20" s="3" t="s">
        <v>44</v>
      </c>
      <c r="B20" s="3" t="s">
        <v>61</v>
      </c>
      <c r="C20" s="7">
        <v>347</v>
      </c>
      <c r="D20" s="7">
        <v>359</v>
      </c>
      <c r="E20" s="7">
        <v>407</v>
      </c>
      <c r="F20" s="8">
        <v>258.8</v>
      </c>
      <c r="G20" s="8">
        <v>273.85000000000002</v>
      </c>
      <c r="H20" s="8">
        <v>331.2</v>
      </c>
      <c r="I20" s="7">
        <v>271</v>
      </c>
      <c r="J20" s="7">
        <v>248</v>
      </c>
      <c r="K20" s="7">
        <v>246</v>
      </c>
      <c r="L20" s="9">
        <v>16632</v>
      </c>
      <c r="M20" s="9">
        <v>15957</v>
      </c>
      <c r="N20" s="9">
        <v>16232</v>
      </c>
      <c r="O20" s="7">
        <v>317</v>
      </c>
      <c r="P20" s="7">
        <v>308</v>
      </c>
      <c r="Q20" s="7">
        <v>327</v>
      </c>
    </row>
    <row r="21" spans="1:17" ht="14.1" customHeight="1" x14ac:dyDescent="0.3">
      <c r="A21" s="3" t="s">
        <v>44</v>
      </c>
      <c r="B21" s="3" t="s">
        <v>56</v>
      </c>
      <c r="C21" s="7">
        <v>230</v>
      </c>
      <c r="D21" s="7">
        <v>245</v>
      </c>
      <c r="E21" s="7">
        <v>251</v>
      </c>
      <c r="F21" s="8">
        <v>165.43</v>
      </c>
      <c r="G21" s="8">
        <v>177.8</v>
      </c>
      <c r="H21" s="8">
        <v>188.29</v>
      </c>
      <c r="I21" s="7">
        <v>155</v>
      </c>
      <c r="J21" s="7">
        <v>168</v>
      </c>
      <c r="K21" s="7">
        <v>174</v>
      </c>
      <c r="L21" s="9">
        <v>12279</v>
      </c>
      <c r="M21" s="9">
        <v>13149</v>
      </c>
      <c r="N21" s="9">
        <v>13145</v>
      </c>
      <c r="O21" s="7">
        <v>177</v>
      </c>
      <c r="P21" s="7">
        <v>191</v>
      </c>
      <c r="Q21" s="7">
        <v>196</v>
      </c>
    </row>
    <row r="22" spans="1:17" ht="14.1" customHeight="1" x14ac:dyDescent="0.3">
      <c r="A22" s="3" t="s">
        <v>44</v>
      </c>
      <c r="B22" s="3" t="s">
        <v>63</v>
      </c>
      <c r="C22" s="7" t="s">
        <v>8</v>
      </c>
      <c r="D22" s="7">
        <v>316</v>
      </c>
      <c r="E22" s="7">
        <v>275</v>
      </c>
      <c r="F22" s="9" t="s">
        <v>8</v>
      </c>
      <c r="G22" s="8">
        <v>274.52</v>
      </c>
      <c r="H22" s="8">
        <v>242.6</v>
      </c>
      <c r="I22" s="7" t="s">
        <v>8</v>
      </c>
      <c r="J22" s="7">
        <v>180</v>
      </c>
      <c r="K22" s="7">
        <v>193</v>
      </c>
      <c r="L22" s="9" t="s">
        <v>8</v>
      </c>
      <c r="M22" s="9">
        <v>12066</v>
      </c>
      <c r="N22" s="9">
        <v>13502</v>
      </c>
      <c r="O22" s="7" t="s">
        <v>8</v>
      </c>
      <c r="P22" s="7">
        <v>257</v>
      </c>
      <c r="Q22" s="7">
        <v>246</v>
      </c>
    </row>
    <row r="23" spans="1:17" ht="14.1" customHeight="1" x14ac:dyDescent="0.3">
      <c r="A23" s="3" t="s">
        <v>44</v>
      </c>
      <c r="B23" s="3" t="s">
        <v>7991</v>
      </c>
      <c r="C23" s="7">
        <v>421</v>
      </c>
      <c r="D23" s="7">
        <v>421</v>
      </c>
      <c r="E23" s="7">
        <v>435</v>
      </c>
      <c r="F23" s="8">
        <v>320.94</v>
      </c>
      <c r="G23" s="8">
        <v>310.04000000000002</v>
      </c>
      <c r="H23" s="8">
        <v>338.59</v>
      </c>
      <c r="I23" s="7">
        <v>250</v>
      </c>
      <c r="J23" s="7">
        <v>262</v>
      </c>
      <c r="K23" s="7">
        <v>240</v>
      </c>
      <c r="L23" s="9">
        <v>19600</v>
      </c>
      <c r="M23" s="9">
        <v>21215</v>
      </c>
      <c r="N23" s="9">
        <v>20214</v>
      </c>
      <c r="O23" s="7">
        <v>317</v>
      </c>
      <c r="P23" s="7">
        <v>321</v>
      </c>
      <c r="Q23" s="7">
        <v>311</v>
      </c>
    </row>
  </sheetData>
  <mergeCells count="9">
    <mergeCell ref="A6:Q6"/>
    <mergeCell ref="A7:Q7"/>
    <mergeCell ref="A8:Q8"/>
    <mergeCell ref="A9:Q9"/>
    <mergeCell ref="A1:Q1"/>
    <mergeCell ref="A2:Q2"/>
    <mergeCell ref="A3:Q3"/>
    <mergeCell ref="A4:Q4"/>
    <mergeCell ref="A5:Q5"/>
  </mergeCells>
  <pageMargins left="0.05" right="0.05" top="0.5" bottom="0.5" header="0" footer="0"/>
  <pageSetup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16"/>
  <sheetViews>
    <sheetView topLeftCell="E8" zoomScaleNormal="100" workbookViewId="0">
      <selection activeCell="A12" sqref="A12:Q16"/>
    </sheetView>
  </sheetViews>
  <sheetFormatPr defaultColWidth="10.85546875" defaultRowHeight="12" customHeight="1" x14ac:dyDescent="0.3"/>
  <cols>
    <col min="1" max="1" width="6" bestFit="1" customWidth="1"/>
    <col min="2" max="2" width="41" bestFit="1" customWidth="1"/>
    <col min="3" max="5" width="12" bestFit="1" customWidth="1"/>
    <col min="6" max="8" width="15" bestFit="1" customWidth="1"/>
    <col min="9" max="11" width="11" bestFit="1" customWidth="1"/>
    <col min="12" max="14" width="15" bestFit="1" customWidth="1"/>
    <col min="15" max="17" width="12" bestFit="1" customWidth="1"/>
  </cols>
  <sheetData>
    <row r="1" spans="1:17" ht="16.149999999999999" customHeight="1" x14ac:dyDescent="0.4">
      <c r="A1" s="124" t="s">
        <v>7992</v>
      </c>
      <c r="B1" s="120"/>
      <c r="C1" s="120"/>
      <c r="D1" s="120"/>
      <c r="E1" s="120"/>
      <c r="F1" s="120"/>
      <c r="G1" s="120"/>
      <c r="H1" s="120"/>
      <c r="I1" s="120"/>
      <c r="J1" s="120"/>
      <c r="K1" s="120"/>
      <c r="L1" s="120"/>
      <c r="M1" s="120"/>
      <c r="N1" s="120"/>
      <c r="O1" s="120"/>
      <c r="P1" s="120"/>
      <c r="Q1" s="120"/>
    </row>
    <row r="2" spans="1:17" ht="16.149999999999999" customHeight="1" x14ac:dyDescent="0.4">
      <c r="A2" s="124" t="s">
        <v>0</v>
      </c>
      <c r="B2" s="120"/>
      <c r="C2" s="120"/>
      <c r="D2" s="120"/>
      <c r="E2" s="120"/>
      <c r="F2" s="120"/>
      <c r="G2" s="120"/>
      <c r="H2" s="120"/>
      <c r="I2" s="120"/>
      <c r="J2" s="120"/>
      <c r="K2" s="120"/>
      <c r="L2" s="120"/>
      <c r="M2" s="120"/>
      <c r="N2" s="120"/>
      <c r="O2" s="120"/>
      <c r="P2" s="120"/>
      <c r="Q2" s="120"/>
    </row>
    <row r="3" spans="1:17" ht="16.149999999999999" customHeight="1" x14ac:dyDescent="0.4">
      <c r="A3" s="124" t="s">
        <v>7993</v>
      </c>
      <c r="B3" s="120"/>
      <c r="C3" s="120"/>
      <c r="D3" s="120"/>
      <c r="E3" s="120"/>
      <c r="F3" s="120"/>
      <c r="G3" s="120"/>
      <c r="H3" s="120"/>
      <c r="I3" s="120"/>
      <c r="J3" s="120"/>
      <c r="K3" s="120"/>
      <c r="L3" s="120"/>
      <c r="M3" s="120"/>
      <c r="N3" s="120"/>
      <c r="O3" s="120"/>
      <c r="P3" s="120"/>
      <c r="Q3" s="120"/>
    </row>
    <row r="4" spans="1:17" ht="16.149999999999999" customHeight="1" x14ac:dyDescent="0.4">
      <c r="A4" s="124" t="s">
        <v>7969</v>
      </c>
      <c r="B4" s="120"/>
      <c r="C4" s="120"/>
      <c r="D4" s="120"/>
      <c r="E4" s="120"/>
      <c r="F4" s="120"/>
      <c r="G4" s="120"/>
      <c r="H4" s="120"/>
      <c r="I4" s="120"/>
      <c r="J4" s="120"/>
      <c r="K4" s="120"/>
      <c r="L4" s="120"/>
      <c r="M4" s="120"/>
      <c r="N4" s="120"/>
      <c r="O4" s="120"/>
      <c r="P4" s="120"/>
      <c r="Q4" s="120"/>
    </row>
    <row r="5" spans="1:17" ht="33" customHeight="1" x14ac:dyDescent="0.4">
      <c r="A5" s="124" t="s">
        <v>16</v>
      </c>
      <c r="B5" s="120"/>
      <c r="C5" s="120"/>
      <c r="D5" s="120"/>
      <c r="E5" s="120"/>
      <c r="F5" s="120"/>
      <c r="G5" s="120"/>
      <c r="H5" s="120"/>
      <c r="I5" s="120"/>
      <c r="J5" s="120"/>
      <c r="K5" s="120"/>
      <c r="L5" s="120"/>
      <c r="M5" s="120"/>
      <c r="N5" s="120"/>
      <c r="O5" s="120"/>
      <c r="P5" s="120"/>
      <c r="Q5" s="120"/>
    </row>
    <row r="6" spans="1:17" ht="33" customHeight="1" x14ac:dyDescent="0.4">
      <c r="A6" s="124" t="s">
        <v>17</v>
      </c>
      <c r="B6" s="120"/>
      <c r="C6" s="120"/>
      <c r="D6" s="120"/>
      <c r="E6" s="120"/>
      <c r="F6" s="120"/>
      <c r="G6" s="120"/>
      <c r="H6" s="120"/>
      <c r="I6" s="120"/>
      <c r="J6" s="120"/>
      <c r="K6" s="120"/>
      <c r="L6" s="120"/>
      <c r="M6" s="120"/>
      <c r="N6" s="120"/>
      <c r="O6" s="120"/>
      <c r="P6" s="120"/>
      <c r="Q6" s="120"/>
    </row>
    <row r="7" spans="1:17" ht="33" customHeight="1" x14ac:dyDescent="0.4">
      <c r="A7" s="124" t="s">
        <v>7970</v>
      </c>
      <c r="B7" s="120"/>
      <c r="C7" s="120"/>
      <c r="D7" s="120"/>
      <c r="E7" s="120"/>
      <c r="F7" s="120"/>
      <c r="G7" s="120"/>
      <c r="H7" s="120"/>
      <c r="I7" s="120"/>
      <c r="J7" s="120"/>
      <c r="K7" s="120"/>
      <c r="L7" s="120"/>
      <c r="M7" s="120"/>
      <c r="N7" s="120"/>
      <c r="O7" s="120"/>
      <c r="P7" s="120"/>
      <c r="Q7" s="120"/>
    </row>
    <row r="8" spans="1:17" ht="16.149999999999999" customHeight="1" x14ac:dyDescent="0.4">
      <c r="A8" s="124" t="s">
        <v>19</v>
      </c>
      <c r="B8" s="120"/>
      <c r="C8" s="120"/>
      <c r="D8" s="120"/>
      <c r="E8" s="120"/>
      <c r="F8" s="120"/>
      <c r="G8" s="120"/>
      <c r="H8" s="120"/>
      <c r="I8" s="120"/>
      <c r="J8" s="120"/>
      <c r="K8" s="120"/>
      <c r="L8" s="120"/>
      <c r="M8" s="120"/>
      <c r="N8" s="120"/>
      <c r="O8" s="120"/>
      <c r="P8" s="120"/>
      <c r="Q8" s="120"/>
    </row>
    <row r="9" spans="1:17" ht="50.1" customHeight="1" x14ac:dyDescent="0.4">
      <c r="A9" s="124" t="s">
        <v>7971</v>
      </c>
      <c r="B9" s="120"/>
      <c r="C9" s="120"/>
      <c r="D9" s="120"/>
      <c r="E9" s="120"/>
      <c r="F9" s="120"/>
      <c r="G9" s="120"/>
      <c r="H9" s="120"/>
      <c r="I9" s="120"/>
      <c r="J9" s="120"/>
      <c r="K9" s="120"/>
      <c r="L9" s="120"/>
      <c r="M9" s="120"/>
      <c r="N9" s="120"/>
      <c r="O9" s="120"/>
      <c r="P9" s="120"/>
      <c r="Q9" s="120"/>
    </row>
    <row r="11" spans="1:17" ht="101.1" customHeight="1" x14ac:dyDescent="0.35">
      <c r="A11" s="1" t="s">
        <v>26</v>
      </c>
      <c r="B11" s="4" t="s">
        <v>7994</v>
      </c>
      <c r="C11" s="5" t="s">
        <v>7973</v>
      </c>
      <c r="D11" s="5" t="s">
        <v>7974</v>
      </c>
      <c r="E11" s="5" t="s">
        <v>7975</v>
      </c>
      <c r="F11" s="5" t="s">
        <v>7976</v>
      </c>
      <c r="G11" s="5" t="s">
        <v>7977</v>
      </c>
      <c r="H11" s="5" t="s">
        <v>7978</v>
      </c>
      <c r="I11" s="5" t="s">
        <v>7979</v>
      </c>
      <c r="J11" s="5" t="s">
        <v>7980</v>
      </c>
      <c r="K11" s="5" t="s">
        <v>7981</v>
      </c>
      <c r="L11" s="5" t="s">
        <v>7982</v>
      </c>
      <c r="M11" s="5" t="s">
        <v>7983</v>
      </c>
      <c r="N11" s="5" t="s">
        <v>7984</v>
      </c>
      <c r="O11" s="5" t="s">
        <v>7985</v>
      </c>
      <c r="P11" s="5" t="s">
        <v>7986</v>
      </c>
      <c r="Q11" s="5" t="s">
        <v>7987</v>
      </c>
    </row>
    <row r="12" spans="1:17" ht="14.1" customHeight="1" x14ac:dyDescent="0.3">
      <c r="A12" s="3" t="s">
        <v>354</v>
      </c>
      <c r="B12" s="3" t="s">
        <v>7988</v>
      </c>
      <c r="C12" s="7">
        <v>291</v>
      </c>
      <c r="D12" s="7">
        <v>290</v>
      </c>
      <c r="E12" s="7">
        <v>302</v>
      </c>
      <c r="F12" s="8">
        <v>201</v>
      </c>
      <c r="G12" s="8">
        <v>205.29</v>
      </c>
      <c r="H12" s="8">
        <v>219.94</v>
      </c>
      <c r="I12" s="7">
        <v>171</v>
      </c>
      <c r="J12" s="7">
        <v>177</v>
      </c>
      <c r="K12" s="7">
        <v>193</v>
      </c>
      <c r="L12" s="9">
        <v>11320</v>
      </c>
      <c r="M12" s="9">
        <v>11538</v>
      </c>
      <c r="N12" s="9">
        <v>12657</v>
      </c>
      <c r="O12" s="7">
        <v>206</v>
      </c>
      <c r="P12" s="7">
        <v>209</v>
      </c>
      <c r="Q12" s="7">
        <v>229</v>
      </c>
    </row>
    <row r="13" spans="1:17" ht="14.1" customHeight="1" x14ac:dyDescent="0.3">
      <c r="A13" s="3" t="s">
        <v>354</v>
      </c>
      <c r="B13" s="3" t="s">
        <v>131</v>
      </c>
      <c r="C13" s="7">
        <v>442</v>
      </c>
      <c r="D13" s="7">
        <v>409</v>
      </c>
      <c r="E13" s="7">
        <v>429</v>
      </c>
      <c r="F13" s="8">
        <v>307.07</v>
      </c>
      <c r="G13" s="8">
        <v>290.2</v>
      </c>
      <c r="H13" s="8">
        <v>312.3</v>
      </c>
      <c r="I13" s="7">
        <v>177</v>
      </c>
      <c r="J13" s="7">
        <v>175</v>
      </c>
      <c r="K13" s="7">
        <v>223</v>
      </c>
      <c r="L13" s="9">
        <v>11826</v>
      </c>
      <c r="M13" s="9">
        <v>11539</v>
      </c>
      <c r="N13" s="9">
        <v>14622</v>
      </c>
      <c r="O13" s="7">
        <v>236</v>
      </c>
      <c r="P13" s="7">
        <v>238</v>
      </c>
      <c r="Q13" s="7">
        <v>288</v>
      </c>
    </row>
    <row r="14" spans="1:17" ht="14.1" customHeight="1" x14ac:dyDescent="0.3">
      <c r="A14" s="3" t="s">
        <v>354</v>
      </c>
      <c r="B14" s="3" t="s">
        <v>79</v>
      </c>
      <c r="C14" s="7">
        <v>234</v>
      </c>
      <c r="D14" s="7">
        <v>229</v>
      </c>
      <c r="E14" s="7">
        <v>236</v>
      </c>
      <c r="F14" s="8">
        <v>159.65</v>
      </c>
      <c r="G14" s="8">
        <v>161.94</v>
      </c>
      <c r="H14" s="8">
        <v>171.09</v>
      </c>
      <c r="I14" s="7">
        <v>132</v>
      </c>
      <c r="J14" s="7">
        <v>133</v>
      </c>
      <c r="K14" s="7">
        <v>143</v>
      </c>
      <c r="L14" s="9">
        <v>8747</v>
      </c>
      <c r="M14" s="9">
        <v>8607</v>
      </c>
      <c r="N14" s="9">
        <v>9322</v>
      </c>
      <c r="O14" s="7">
        <v>167</v>
      </c>
      <c r="P14" s="7">
        <v>163</v>
      </c>
      <c r="Q14" s="7">
        <v>176</v>
      </c>
    </row>
    <row r="15" spans="1:17" ht="14.1" customHeight="1" x14ac:dyDescent="0.3">
      <c r="A15" s="3" t="s">
        <v>354</v>
      </c>
      <c r="B15" s="3" t="s">
        <v>7995</v>
      </c>
      <c r="C15" s="7">
        <v>322</v>
      </c>
      <c r="D15" s="7">
        <v>337</v>
      </c>
      <c r="E15" s="7">
        <v>371</v>
      </c>
      <c r="F15" s="8">
        <v>220.65</v>
      </c>
      <c r="G15" s="8">
        <v>237.92</v>
      </c>
      <c r="H15" s="8">
        <v>269.89</v>
      </c>
      <c r="I15" s="7">
        <v>214</v>
      </c>
      <c r="J15" s="7">
        <v>239</v>
      </c>
      <c r="K15" s="7">
        <v>254</v>
      </c>
      <c r="L15" s="9">
        <v>13752</v>
      </c>
      <c r="M15" s="9">
        <v>15266</v>
      </c>
      <c r="N15" s="9">
        <v>16154</v>
      </c>
      <c r="O15" s="7">
        <v>244</v>
      </c>
      <c r="P15" s="7">
        <v>267</v>
      </c>
      <c r="Q15" s="7">
        <v>289</v>
      </c>
    </row>
    <row r="16" spans="1:17" ht="14.1" customHeight="1" x14ac:dyDescent="0.3">
      <c r="A16" s="3" t="s">
        <v>354</v>
      </c>
      <c r="B16" s="3" t="s">
        <v>7996</v>
      </c>
      <c r="C16" s="7">
        <v>148</v>
      </c>
      <c r="D16" s="7">
        <v>158</v>
      </c>
      <c r="E16" s="7">
        <v>159</v>
      </c>
      <c r="F16" s="8">
        <v>103.97</v>
      </c>
      <c r="G16" s="8">
        <v>112.05</v>
      </c>
      <c r="H16" s="8">
        <v>115.99</v>
      </c>
      <c r="I16" s="7">
        <v>138</v>
      </c>
      <c r="J16" s="7">
        <v>129</v>
      </c>
      <c r="K16" s="7">
        <v>145</v>
      </c>
      <c r="L16" s="9">
        <v>9313</v>
      </c>
      <c r="M16" s="9">
        <v>8755</v>
      </c>
      <c r="N16" s="9">
        <v>9691</v>
      </c>
      <c r="O16" s="7">
        <v>141</v>
      </c>
      <c r="P16" s="7">
        <v>137</v>
      </c>
      <c r="Q16" s="7">
        <v>149</v>
      </c>
    </row>
  </sheetData>
  <mergeCells count="9">
    <mergeCell ref="A6:Q6"/>
    <mergeCell ref="A7:Q7"/>
    <mergeCell ref="A8:Q8"/>
    <mergeCell ref="A9:Q9"/>
    <mergeCell ref="A1:Q1"/>
    <mergeCell ref="A2:Q2"/>
    <mergeCell ref="A3:Q3"/>
    <mergeCell ref="A4:Q4"/>
    <mergeCell ref="A5:Q5"/>
  </mergeCells>
  <pageMargins left="0.05" right="0.05" top="0.5" bottom="0.5" header="0" footer="0"/>
  <pageSetup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12"/>
  <sheetViews>
    <sheetView topLeftCell="E10" zoomScaleNormal="100" workbookViewId="0">
      <selection activeCell="A12" sqref="A12:Q12"/>
    </sheetView>
  </sheetViews>
  <sheetFormatPr defaultColWidth="10.85546875" defaultRowHeight="12" customHeight="1" x14ac:dyDescent="0.3"/>
  <cols>
    <col min="1" max="1" width="6" bestFit="1" customWidth="1"/>
    <col min="2" max="2" width="27" bestFit="1" customWidth="1"/>
    <col min="3" max="5" width="12" bestFit="1" customWidth="1"/>
    <col min="6" max="8" width="15" bestFit="1" customWidth="1"/>
    <col min="9" max="11" width="11" bestFit="1" customWidth="1"/>
    <col min="12" max="14" width="15" bestFit="1" customWidth="1"/>
    <col min="15" max="17" width="12" bestFit="1" customWidth="1"/>
  </cols>
  <sheetData>
    <row r="1" spans="1:17" ht="16.149999999999999" customHeight="1" x14ac:dyDescent="0.4">
      <c r="A1" s="124" t="s">
        <v>7997</v>
      </c>
      <c r="B1" s="120"/>
      <c r="C1" s="120"/>
      <c r="D1" s="120"/>
      <c r="E1" s="120"/>
      <c r="F1" s="120"/>
      <c r="G1" s="120"/>
      <c r="H1" s="120"/>
      <c r="I1" s="120"/>
      <c r="J1" s="120"/>
      <c r="K1" s="120"/>
      <c r="L1" s="120"/>
      <c r="M1" s="120"/>
      <c r="N1" s="120"/>
      <c r="O1" s="120"/>
      <c r="P1" s="120"/>
      <c r="Q1" s="120"/>
    </row>
    <row r="2" spans="1:17" ht="16.149999999999999" customHeight="1" x14ac:dyDescent="0.4">
      <c r="A2" s="124" t="s">
        <v>0</v>
      </c>
      <c r="B2" s="120"/>
      <c r="C2" s="120"/>
      <c r="D2" s="120"/>
      <c r="E2" s="120"/>
      <c r="F2" s="120"/>
      <c r="G2" s="120"/>
      <c r="H2" s="120"/>
      <c r="I2" s="120"/>
      <c r="J2" s="120"/>
      <c r="K2" s="120"/>
      <c r="L2" s="120"/>
      <c r="M2" s="120"/>
      <c r="N2" s="120"/>
      <c r="O2" s="120"/>
      <c r="P2" s="120"/>
      <c r="Q2" s="120"/>
    </row>
    <row r="3" spans="1:17" ht="33" customHeight="1" x14ac:dyDescent="0.4">
      <c r="A3" s="124" t="s">
        <v>7998</v>
      </c>
      <c r="B3" s="120"/>
      <c r="C3" s="120"/>
      <c r="D3" s="120"/>
      <c r="E3" s="120"/>
      <c r="F3" s="120"/>
      <c r="G3" s="120"/>
      <c r="H3" s="120"/>
      <c r="I3" s="120"/>
      <c r="J3" s="120"/>
      <c r="K3" s="120"/>
      <c r="L3" s="120"/>
      <c r="M3" s="120"/>
      <c r="N3" s="120"/>
      <c r="O3" s="120"/>
      <c r="P3" s="120"/>
      <c r="Q3" s="120"/>
    </row>
    <row r="4" spans="1:17" ht="16.149999999999999" customHeight="1" x14ac:dyDescent="0.4">
      <c r="A4" s="124" t="s">
        <v>7969</v>
      </c>
      <c r="B4" s="120"/>
      <c r="C4" s="120"/>
      <c r="D4" s="120"/>
      <c r="E4" s="120"/>
      <c r="F4" s="120"/>
      <c r="G4" s="120"/>
      <c r="H4" s="120"/>
      <c r="I4" s="120"/>
      <c r="J4" s="120"/>
      <c r="K4" s="120"/>
      <c r="L4" s="120"/>
      <c r="M4" s="120"/>
      <c r="N4" s="120"/>
      <c r="O4" s="120"/>
      <c r="P4" s="120"/>
      <c r="Q4" s="120"/>
    </row>
    <row r="5" spans="1:17" ht="33" customHeight="1" x14ac:dyDescent="0.4">
      <c r="A5" s="124" t="s">
        <v>16</v>
      </c>
      <c r="B5" s="120"/>
      <c r="C5" s="120"/>
      <c r="D5" s="120"/>
      <c r="E5" s="120"/>
      <c r="F5" s="120"/>
      <c r="G5" s="120"/>
      <c r="H5" s="120"/>
      <c r="I5" s="120"/>
      <c r="J5" s="120"/>
      <c r="K5" s="120"/>
      <c r="L5" s="120"/>
      <c r="M5" s="120"/>
      <c r="N5" s="120"/>
      <c r="O5" s="120"/>
      <c r="P5" s="120"/>
      <c r="Q5" s="120"/>
    </row>
    <row r="6" spans="1:17" ht="33" customHeight="1" x14ac:dyDescent="0.4">
      <c r="A6" s="124" t="s">
        <v>17</v>
      </c>
      <c r="B6" s="120"/>
      <c r="C6" s="120"/>
      <c r="D6" s="120"/>
      <c r="E6" s="120"/>
      <c r="F6" s="120"/>
      <c r="G6" s="120"/>
      <c r="H6" s="120"/>
      <c r="I6" s="120"/>
      <c r="J6" s="120"/>
      <c r="K6" s="120"/>
      <c r="L6" s="120"/>
      <c r="M6" s="120"/>
      <c r="N6" s="120"/>
      <c r="O6" s="120"/>
      <c r="P6" s="120"/>
      <c r="Q6" s="120"/>
    </row>
    <row r="7" spans="1:17" ht="33" customHeight="1" x14ac:dyDescent="0.4">
      <c r="A7" s="124" t="s">
        <v>7970</v>
      </c>
      <c r="B7" s="120"/>
      <c r="C7" s="120"/>
      <c r="D7" s="120"/>
      <c r="E7" s="120"/>
      <c r="F7" s="120"/>
      <c r="G7" s="120"/>
      <c r="H7" s="120"/>
      <c r="I7" s="120"/>
      <c r="J7" s="120"/>
      <c r="K7" s="120"/>
      <c r="L7" s="120"/>
      <c r="M7" s="120"/>
      <c r="N7" s="120"/>
      <c r="O7" s="120"/>
      <c r="P7" s="120"/>
      <c r="Q7" s="120"/>
    </row>
    <row r="8" spans="1:17" ht="33" customHeight="1" x14ac:dyDescent="0.4">
      <c r="A8" s="124" t="s">
        <v>19</v>
      </c>
      <c r="B8" s="120"/>
      <c r="C8" s="120"/>
      <c r="D8" s="120"/>
      <c r="E8" s="120"/>
      <c r="F8" s="120"/>
      <c r="G8" s="120"/>
      <c r="H8" s="120"/>
      <c r="I8" s="120"/>
      <c r="J8" s="120"/>
      <c r="K8" s="120"/>
      <c r="L8" s="120"/>
      <c r="M8" s="120"/>
      <c r="N8" s="120"/>
      <c r="O8" s="120"/>
      <c r="P8" s="120"/>
      <c r="Q8" s="120"/>
    </row>
    <row r="9" spans="1:17" ht="50.1" customHeight="1" x14ac:dyDescent="0.4">
      <c r="A9" s="124" t="s">
        <v>7971</v>
      </c>
      <c r="B9" s="120"/>
      <c r="C9" s="120"/>
      <c r="D9" s="120"/>
      <c r="E9" s="120"/>
      <c r="F9" s="120"/>
      <c r="G9" s="120"/>
      <c r="H9" s="120"/>
      <c r="I9" s="120"/>
      <c r="J9" s="120"/>
      <c r="K9" s="120"/>
      <c r="L9" s="120"/>
      <c r="M9" s="120"/>
      <c r="N9" s="120"/>
      <c r="O9" s="120"/>
      <c r="P9" s="120"/>
      <c r="Q9" s="120"/>
    </row>
    <row r="11" spans="1:17" ht="101.1" customHeight="1" x14ac:dyDescent="0.35">
      <c r="A11" s="1" t="s">
        <v>26</v>
      </c>
      <c r="B11" s="4" t="s">
        <v>7972</v>
      </c>
      <c r="C11" s="5" t="s">
        <v>7973</v>
      </c>
      <c r="D11" s="5" t="s">
        <v>7974</v>
      </c>
      <c r="E11" s="5" t="s">
        <v>7975</v>
      </c>
      <c r="F11" s="5" t="s">
        <v>7976</v>
      </c>
      <c r="G11" s="5" t="s">
        <v>7977</v>
      </c>
      <c r="H11" s="5" t="s">
        <v>7978</v>
      </c>
      <c r="I11" s="5" t="s">
        <v>7979</v>
      </c>
      <c r="J11" s="5" t="s">
        <v>7980</v>
      </c>
      <c r="K11" s="5" t="s">
        <v>7981</v>
      </c>
      <c r="L11" s="5" t="s">
        <v>7982</v>
      </c>
      <c r="M11" s="5" t="s">
        <v>7983</v>
      </c>
      <c r="N11" s="5" t="s">
        <v>7984</v>
      </c>
      <c r="O11" s="5" t="s">
        <v>7985</v>
      </c>
      <c r="P11" s="5" t="s">
        <v>7986</v>
      </c>
      <c r="Q11" s="5" t="s">
        <v>7987</v>
      </c>
    </row>
    <row r="12" spans="1:17" ht="14.1" customHeight="1" x14ac:dyDescent="0.3">
      <c r="A12" s="3" t="s">
        <v>587</v>
      </c>
      <c r="B12" s="3" t="s">
        <v>7988</v>
      </c>
      <c r="C12" s="7">
        <v>361</v>
      </c>
      <c r="D12" s="7">
        <v>289</v>
      </c>
      <c r="E12" s="7">
        <v>327</v>
      </c>
      <c r="F12" s="8">
        <v>234.12</v>
      </c>
      <c r="G12" s="8">
        <v>189.91</v>
      </c>
      <c r="H12" s="8">
        <v>230.53</v>
      </c>
      <c r="I12" s="7">
        <v>181</v>
      </c>
      <c r="J12" s="7">
        <v>209</v>
      </c>
      <c r="K12" s="7">
        <v>181</v>
      </c>
      <c r="L12" s="9">
        <v>11213</v>
      </c>
      <c r="M12" s="9">
        <v>13678</v>
      </c>
      <c r="N12" s="9">
        <v>11913</v>
      </c>
      <c r="O12" s="7">
        <v>264</v>
      </c>
      <c r="P12" s="7">
        <v>243</v>
      </c>
      <c r="Q12" s="7">
        <v>243</v>
      </c>
    </row>
  </sheetData>
  <mergeCells count="9">
    <mergeCell ref="A6:Q6"/>
    <mergeCell ref="A7:Q7"/>
    <mergeCell ref="A8:Q8"/>
    <mergeCell ref="A9:Q9"/>
    <mergeCell ref="A1:Q1"/>
    <mergeCell ref="A2:Q2"/>
    <mergeCell ref="A3:Q3"/>
    <mergeCell ref="A4:Q4"/>
    <mergeCell ref="A5:Q5"/>
  </mergeCells>
  <pageMargins left="0.05" right="0.05" top="0.5" bottom="0.5" header="0" footer="0"/>
  <pageSetup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Q17"/>
  <sheetViews>
    <sheetView topLeftCell="E10" zoomScaleNormal="100" workbookViewId="0">
      <selection activeCell="A12" sqref="A12:Q17"/>
    </sheetView>
  </sheetViews>
  <sheetFormatPr defaultColWidth="10.85546875" defaultRowHeight="12" customHeight="1" x14ac:dyDescent="0.3"/>
  <cols>
    <col min="1" max="1" width="6" bestFit="1" customWidth="1"/>
    <col min="2" max="2" width="41" bestFit="1" customWidth="1"/>
    <col min="3" max="5" width="12" bestFit="1" customWidth="1"/>
    <col min="6" max="8" width="15" bestFit="1" customWidth="1"/>
    <col min="9" max="11" width="11" bestFit="1" customWidth="1"/>
    <col min="12" max="14" width="15" bestFit="1" customWidth="1"/>
    <col min="15" max="17" width="12" bestFit="1" customWidth="1"/>
  </cols>
  <sheetData>
    <row r="1" spans="1:17" ht="16.149999999999999" customHeight="1" x14ac:dyDescent="0.4">
      <c r="A1" s="124" t="s">
        <v>7999</v>
      </c>
      <c r="B1" s="120"/>
      <c r="C1" s="120"/>
      <c r="D1" s="120"/>
      <c r="E1" s="120"/>
      <c r="F1" s="120"/>
      <c r="G1" s="120"/>
      <c r="H1" s="120"/>
      <c r="I1" s="120"/>
      <c r="J1" s="120"/>
      <c r="K1" s="120"/>
      <c r="L1" s="120"/>
      <c r="M1" s="120"/>
      <c r="N1" s="120"/>
      <c r="O1" s="120"/>
      <c r="P1" s="120"/>
      <c r="Q1" s="120"/>
    </row>
    <row r="2" spans="1:17" ht="16.149999999999999" customHeight="1" x14ac:dyDescent="0.4">
      <c r="A2" s="124" t="s">
        <v>0</v>
      </c>
      <c r="B2" s="120"/>
      <c r="C2" s="120"/>
      <c r="D2" s="120"/>
      <c r="E2" s="120"/>
      <c r="F2" s="120"/>
      <c r="G2" s="120"/>
      <c r="H2" s="120"/>
      <c r="I2" s="120"/>
      <c r="J2" s="120"/>
      <c r="K2" s="120"/>
      <c r="L2" s="120"/>
      <c r="M2" s="120"/>
      <c r="N2" s="120"/>
      <c r="O2" s="120"/>
      <c r="P2" s="120"/>
      <c r="Q2" s="120"/>
    </row>
    <row r="3" spans="1:17" ht="16.149999999999999" customHeight="1" x14ac:dyDescent="0.4">
      <c r="A3" s="124" t="s">
        <v>8000</v>
      </c>
      <c r="B3" s="120"/>
      <c r="C3" s="120"/>
      <c r="D3" s="120"/>
      <c r="E3" s="120"/>
      <c r="F3" s="120"/>
      <c r="G3" s="120"/>
      <c r="H3" s="120"/>
      <c r="I3" s="120"/>
      <c r="J3" s="120"/>
      <c r="K3" s="120"/>
      <c r="L3" s="120"/>
      <c r="M3" s="120"/>
      <c r="N3" s="120"/>
      <c r="O3" s="120"/>
      <c r="P3" s="120"/>
      <c r="Q3" s="120"/>
    </row>
    <row r="4" spans="1:17" ht="16.149999999999999" customHeight="1" x14ac:dyDescent="0.4">
      <c r="A4" s="124" t="s">
        <v>7969</v>
      </c>
      <c r="B4" s="120"/>
      <c r="C4" s="120"/>
      <c r="D4" s="120"/>
      <c r="E4" s="120"/>
      <c r="F4" s="120"/>
      <c r="G4" s="120"/>
      <c r="H4" s="120"/>
      <c r="I4" s="120"/>
      <c r="J4" s="120"/>
      <c r="K4" s="120"/>
      <c r="L4" s="120"/>
      <c r="M4" s="120"/>
      <c r="N4" s="120"/>
      <c r="O4" s="120"/>
      <c r="P4" s="120"/>
      <c r="Q4" s="120"/>
    </row>
    <row r="5" spans="1:17" ht="33" customHeight="1" x14ac:dyDescent="0.4">
      <c r="A5" s="124" t="s">
        <v>16</v>
      </c>
      <c r="B5" s="120"/>
      <c r="C5" s="120"/>
      <c r="D5" s="120"/>
      <c r="E5" s="120"/>
      <c r="F5" s="120"/>
      <c r="G5" s="120"/>
      <c r="H5" s="120"/>
      <c r="I5" s="120"/>
      <c r="J5" s="120"/>
      <c r="K5" s="120"/>
      <c r="L5" s="120"/>
      <c r="M5" s="120"/>
      <c r="N5" s="120"/>
      <c r="O5" s="120"/>
      <c r="P5" s="120"/>
      <c r="Q5" s="120"/>
    </row>
    <row r="6" spans="1:17" ht="33" customHeight="1" x14ac:dyDescent="0.4">
      <c r="A6" s="124" t="s">
        <v>17</v>
      </c>
      <c r="B6" s="120"/>
      <c r="C6" s="120"/>
      <c r="D6" s="120"/>
      <c r="E6" s="120"/>
      <c r="F6" s="120"/>
      <c r="G6" s="120"/>
      <c r="H6" s="120"/>
      <c r="I6" s="120"/>
      <c r="J6" s="120"/>
      <c r="K6" s="120"/>
      <c r="L6" s="120"/>
      <c r="M6" s="120"/>
      <c r="N6" s="120"/>
      <c r="O6" s="120"/>
      <c r="P6" s="120"/>
      <c r="Q6" s="120"/>
    </row>
    <row r="7" spans="1:17" ht="33" customHeight="1" x14ac:dyDescent="0.4">
      <c r="A7" s="124" t="s">
        <v>7970</v>
      </c>
      <c r="B7" s="120"/>
      <c r="C7" s="120"/>
      <c r="D7" s="120"/>
      <c r="E7" s="120"/>
      <c r="F7" s="120"/>
      <c r="G7" s="120"/>
      <c r="H7" s="120"/>
      <c r="I7" s="120"/>
      <c r="J7" s="120"/>
      <c r="K7" s="120"/>
      <c r="L7" s="120"/>
      <c r="M7" s="120"/>
      <c r="N7" s="120"/>
      <c r="O7" s="120"/>
      <c r="P7" s="120"/>
      <c r="Q7" s="120"/>
    </row>
    <row r="8" spans="1:17" ht="16.149999999999999" customHeight="1" x14ac:dyDescent="0.4">
      <c r="A8" s="124" t="s">
        <v>19</v>
      </c>
      <c r="B8" s="120"/>
      <c r="C8" s="120"/>
      <c r="D8" s="120"/>
      <c r="E8" s="120"/>
      <c r="F8" s="120"/>
      <c r="G8" s="120"/>
      <c r="H8" s="120"/>
      <c r="I8" s="120"/>
      <c r="J8" s="120"/>
      <c r="K8" s="120"/>
      <c r="L8" s="120"/>
      <c r="M8" s="120"/>
      <c r="N8" s="120"/>
      <c r="O8" s="120"/>
      <c r="P8" s="120"/>
      <c r="Q8" s="120"/>
    </row>
    <row r="9" spans="1:17" ht="50.1" customHeight="1" x14ac:dyDescent="0.4">
      <c r="A9" s="124" t="s">
        <v>7971</v>
      </c>
      <c r="B9" s="120"/>
      <c r="C9" s="120"/>
      <c r="D9" s="120"/>
      <c r="E9" s="120"/>
      <c r="F9" s="120"/>
      <c r="G9" s="120"/>
      <c r="H9" s="120"/>
      <c r="I9" s="120"/>
      <c r="J9" s="120"/>
      <c r="K9" s="120"/>
      <c r="L9" s="120"/>
      <c r="M9" s="120"/>
      <c r="N9" s="120"/>
      <c r="O9" s="120"/>
      <c r="P9" s="120"/>
      <c r="Q9" s="120"/>
    </row>
    <row r="11" spans="1:17" ht="101.1" customHeight="1" x14ac:dyDescent="0.35">
      <c r="A11" s="1" t="s">
        <v>26</v>
      </c>
      <c r="B11" s="4" t="s">
        <v>7994</v>
      </c>
      <c r="C11" s="5" t="s">
        <v>7973</v>
      </c>
      <c r="D11" s="5" t="s">
        <v>7974</v>
      </c>
      <c r="E11" s="5" t="s">
        <v>7975</v>
      </c>
      <c r="F11" s="5" t="s">
        <v>7976</v>
      </c>
      <c r="G11" s="5" t="s">
        <v>7977</v>
      </c>
      <c r="H11" s="5" t="s">
        <v>7978</v>
      </c>
      <c r="I11" s="5" t="s">
        <v>7979</v>
      </c>
      <c r="J11" s="5" t="s">
        <v>7980</v>
      </c>
      <c r="K11" s="5" t="s">
        <v>7981</v>
      </c>
      <c r="L11" s="5" t="s">
        <v>7982</v>
      </c>
      <c r="M11" s="5" t="s">
        <v>7983</v>
      </c>
      <c r="N11" s="5" t="s">
        <v>7984</v>
      </c>
      <c r="O11" s="5" t="s">
        <v>7985</v>
      </c>
      <c r="P11" s="5" t="s">
        <v>7986</v>
      </c>
      <c r="Q11" s="5" t="s">
        <v>7987</v>
      </c>
    </row>
    <row r="12" spans="1:17" ht="14.1" customHeight="1" x14ac:dyDescent="0.3">
      <c r="A12" s="3" t="s">
        <v>778</v>
      </c>
      <c r="B12" s="3" t="s">
        <v>7988</v>
      </c>
      <c r="C12" s="7">
        <v>341</v>
      </c>
      <c r="D12" s="7">
        <v>329</v>
      </c>
      <c r="E12" s="7">
        <v>325</v>
      </c>
      <c r="F12" s="8">
        <v>251.15</v>
      </c>
      <c r="G12" s="8">
        <v>242.86</v>
      </c>
      <c r="H12" s="8">
        <v>249.34</v>
      </c>
      <c r="I12" s="7">
        <v>174</v>
      </c>
      <c r="J12" s="7">
        <v>162</v>
      </c>
      <c r="K12" s="7">
        <v>158</v>
      </c>
      <c r="L12" s="9">
        <v>12538</v>
      </c>
      <c r="M12" s="9">
        <v>12057</v>
      </c>
      <c r="N12" s="9">
        <v>11974</v>
      </c>
      <c r="O12" s="7">
        <v>247</v>
      </c>
      <c r="P12" s="7">
        <v>226</v>
      </c>
      <c r="Q12" s="7">
        <v>225</v>
      </c>
    </row>
    <row r="13" spans="1:17" ht="14.1" customHeight="1" x14ac:dyDescent="0.3">
      <c r="A13" s="3" t="s">
        <v>778</v>
      </c>
      <c r="B13" s="3" t="s">
        <v>814</v>
      </c>
      <c r="C13" s="7">
        <v>239</v>
      </c>
      <c r="D13" s="7">
        <v>262</v>
      </c>
      <c r="E13" s="7">
        <v>266</v>
      </c>
      <c r="F13" s="8">
        <v>178.1</v>
      </c>
      <c r="G13" s="8">
        <v>192.63</v>
      </c>
      <c r="H13" s="8">
        <v>203.27</v>
      </c>
      <c r="I13" s="7">
        <v>138</v>
      </c>
      <c r="J13" s="7">
        <v>156</v>
      </c>
      <c r="K13" s="7">
        <v>136</v>
      </c>
      <c r="L13" s="9">
        <v>10690</v>
      </c>
      <c r="M13" s="9">
        <v>11918</v>
      </c>
      <c r="N13" s="9">
        <v>10334</v>
      </c>
      <c r="O13" s="7">
        <v>173</v>
      </c>
      <c r="P13" s="7">
        <v>186</v>
      </c>
      <c r="Q13" s="7">
        <v>180</v>
      </c>
    </row>
    <row r="14" spans="1:17" ht="14.1" customHeight="1" x14ac:dyDescent="0.3">
      <c r="A14" s="3" t="s">
        <v>778</v>
      </c>
      <c r="B14" s="3" t="s">
        <v>79</v>
      </c>
      <c r="C14" s="7">
        <v>340</v>
      </c>
      <c r="D14" s="7">
        <v>358</v>
      </c>
      <c r="E14" s="7">
        <v>312</v>
      </c>
      <c r="F14" s="8">
        <v>245</v>
      </c>
      <c r="G14" s="8">
        <v>259.39999999999998</v>
      </c>
      <c r="H14" s="8">
        <v>233.76</v>
      </c>
      <c r="I14" s="7">
        <v>160</v>
      </c>
      <c r="J14" s="7">
        <v>156</v>
      </c>
      <c r="K14" s="7">
        <v>143</v>
      </c>
      <c r="L14" s="9">
        <v>10607</v>
      </c>
      <c r="M14" s="9">
        <v>10551</v>
      </c>
      <c r="N14" s="9">
        <v>9774</v>
      </c>
      <c r="O14" s="7">
        <v>244</v>
      </c>
      <c r="P14" s="7">
        <v>245</v>
      </c>
      <c r="Q14" s="7">
        <v>224</v>
      </c>
    </row>
    <row r="15" spans="1:17" ht="14.1" customHeight="1" x14ac:dyDescent="0.3">
      <c r="A15" s="3" t="s">
        <v>778</v>
      </c>
      <c r="B15" s="3" t="s">
        <v>8001</v>
      </c>
      <c r="C15" s="7" t="s">
        <v>8</v>
      </c>
      <c r="D15" s="7">
        <v>369</v>
      </c>
      <c r="E15" s="7">
        <v>392</v>
      </c>
      <c r="F15" s="9" t="s">
        <v>8</v>
      </c>
      <c r="G15" s="8">
        <v>268.70999999999998</v>
      </c>
      <c r="H15" s="8">
        <v>296.86</v>
      </c>
      <c r="I15" s="7" t="s">
        <v>8</v>
      </c>
      <c r="J15" s="7">
        <v>174</v>
      </c>
      <c r="K15" s="7">
        <v>155</v>
      </c>
      <c r="L15" s="9" t="s">
        <v>8</v>
      </c>
      <c r="M15" s="9">
        <v>13101</v>
      </c>
      <c r="N15" s="9">
        <v>12947</v>
      </c>
      <c r="O15" s="7" t="s">
        <v>8</v>
      </c>
      <c r="P15" s="7">
        <v>241</v>
      </c>
      <c r="Q15" s="7">
        <v>241</v>
      </c>
    </row>
    <row r="16" spans="1:17" ht="14.1" customHeight="1" x14ac:dyDescent="0.3">
      <c r="A16" s="3" t="s">
        <v>778</v>
      </c>
      <c r="B16" s="3" t="s">
        <v>8002</v>
      </c>
      <c r="C16" s="7">
        <v>320</v>
      </c>
      <c r="D16" s="7">
        <v>310</v>
      </c>
      <c r="E16" s="7">
        <v>297</v>
      </c>
      <c r="F16" s="8">
        <v>227.4</v>
      </c>
      <c r="G16" s="8">
        <v>224.08</v>
      </c>
      <c r="H16" s="8">
        <v>220.55</v>
      </c>
      <c r="I16" s="7">
        <v>213</v>
      </c>
      <c r="J16" s="7">
        <v>213</v>
      </c>
      <c r="K16" s="7">
        <v>239</v>
      </c>
      <c r="L16" s="9">
        <v>12604</v>
      </c>
      <c r="M16" s="9">
        <v>12874</v>
      </c>
      <c r="N16" s="9">
        <v>14757</v>
      </c>
      <c r="O16" s="7">
        <v>262</v>
      </c>
      <c r="P16" s="7">
        <v>257</v>
      </c>
      <c r="Q16" s="7">
        <v>266</v>
      </c>
    </row>
    <row r="17" spans="1:17" ht="14.1" customHeight="1" x14ac:dyDescent="0.3">
      <c r="A17" s="3" t="s">
        <v>778</v>
      </c>
      <c r="B17" s="3" t="s">
        <v>8003</v>
      </c>
      <c r="C17" s="7" t="s">
        <v>8</v>
      </c>
      <c r="D17" s="7">
        <v>371</v>
      </c>
      <c r="E17" s="7">
        <v>370</v>
      </c>
      <c r="F17" s="9" t="s">
        <v>8</v>
      </c>
      <c r="G17" s="8">
        <v>272.20999999999998</v>
      </c>
      <c r="H17" s="8">
        <v>282.22000000000003</v>
      </c>
      <c r="I17" s="7" t="s">
        <v>8</v>
      </c>
      <c r="J17" s="7">
        <v>172</v>
      </c>
      <c r="K17" s="7">
        <v>138</v>
      </c>
      <c r="L17" s="9" t="s">
        <v>8</v>
      </c>
      <c r="M17" s="9">
        <v>15596</v>
      </c>
      <c r="N17" s="9">
        <v>12992</v>
      </c>
      <c r="O17" s="7" t="s">
        <v>8</v>
      </c>
      <c r="P17" s="7">
        <v>234</v>
      </c>
      <c r="Q17" s="7">
        <v>212</v>
      </c>
    </row>
  </sheetData>
  <mergeCells count="9">
    <mergeCell ref="A6:Q6"/>
    <mergeCell ref="A7:Q7"/>
    <mergeCell ref="A8:Q8"/>
    <mergeCell ref="A9:Q9"/>
    <mergeCell ref="A1:Q1"/>
    <mergeCell ref="A2:Q2"/>
    <mergeCell ref="A3:Q3"/>
    <mergeCell ref="A4:Q4"/>
    <mergeCell ref="A5:Q5"/>
  </mergeCells>
  <pageMargins left="0.05" right="0.05" top="0.5" bottom="0.5" header="0" footer="0"/>
  <pageSetup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47BEE-7364-41AE-9FAB-837FDD3121A9}">
  <dimension ref="A2:K26"/>
  <sheetViews>
    <sheetView view="pageLayout" topLeftCell="A4" zoomScaleNormal="100" workbookViewId="0">
      <selection activeCell="A5" sqref="A5"/>
    </sheetView>
  </sheetViews>
  <sheetFormatPr defaultRowHeight="11.65" x14ac:dyDescent="0.3"/>
  <sheetData>
    <row r="2" spans="1:11" ht="12" x14ac:dyDescent="0.35">
      <c r="A2" s="54" t="s">
        <v>8146</v>
      </c>
    </row>
    <row r="3" spans="1:11" ht="117" customHeight="1" x14ac:dyDescent="0.3">
      <c r="A3" s="121" t="s">
        <v>8178</v>
      </c>
      <c r="B3" s="122"/>
      <c r="C3" s="122"/>
      <c r="D3" s="122"/>
      <c r="E3" s="122"/>
      <c r="F3" s="122"/>
      <c r="G3" s="122"/>
      <c r="H3" s="122"/>
      <c r="I3" s="122"/>
      <c r="J3" s="122"/>
    </row>
    <row r="4" spans="1:11" s="15" customFormat="1" ht="5.85" customHeight="1" x14ac:dyDescent="0.3">
      <c r="A4" s="82"/>
      <c r="B4" s="63"/>
      <c r="C4" s="63"/>
      <c r="D4" s="63"/>
      <c r="E4" s="63"/>
      <c r="F4" s="63"/>
      <c r="G4" s="63"/>
      <c r="H4" s="63"/>
      <c r="I4" s="63"/>
      <c r="J4" s="63"/>
    </row>
    <row r="5" spans="1:11" s="15" customFormat="1" ht="14.45" customHeight="1" x14ac:dyDescent="0.35">
      <c r="A5" s="87" t="s">
        <v>8149</v>
      </c>
      <c r="B5" s="63"/>
      <c r="C5" s="63"/>
      <c r="D5" s="63"/>
      <c r="E5" s="63"/>
      <c r="F5" s="87" t="s">
        <v>8160</v>
      </c>
      <c r="G5" s="63"/>
      <c r="H5" s="63"/>
      <c r="I5" s="63"/>
      <c r="J5" s="63"/>
    </row>
    <row r="6" spans="1:11" ht="5.85" customHeight="1" x14ac:dyDescent="0.3"/>
    <row r="7" spans="1:11" ht="13.5" customHeight="1" x14ac:dyDescent="0.35">
      <c r="A7" s="123" t="s">
        <v>8148</v>
      </c>
      <c r="B7" s="123"/>
      <c r="C7" s="123"/>
      <c r="D7" s="123"/>
      <c r="E7" s="123"/>
      <c r="F7" s="123"/>
      <c r="G7" s="123"/>
      <c r="H7" s="123"/>
      <c r="I7" s="123"/>
      <c r="J7" s="123"/>
    </row>
    <row r="8" spans="1:11" ht="64.150000000000006" customHeight="1" x14ac:dyDescent="0.3">
      <c r="A8" s="118" t="s">
        <v>8151</v>
      </c>
      <c r="B8" s="119"/>
      <c r="C8" s="119"/>
      <c r="D8" s="119"/>
      <c r="E8" s="119"/>
      <c r="F8" s="119"/>
      <c r="G8" s="119"/>
      <c r="H8" s="119"/>
      <c r="I8" s="119"/>
      <c r="J8" s="119"/>
    </row>
    <row r="9" spans="1:11" ht="12" x14ac:dyDescent="0.35">
      <c r="A9" s="83" t="s">
        <v>8150</v>
      </c>
    </row>
    <row r="10" spans="1:11" ht="41.1" customHeight="1" x14ac:dyDescent="0.3">
      <c r="A10" s="118" t="s">
        <v>8153</v>
      </c>
      <c r="B10" s="119"/>
      <c r="C10" s="119"/>
      <c r="D10" s="119"/>
      <c r="E10" s="119"/>
      <c r="F10" s="119"/>
      <c r="G10" s="119"/>
      <c r="H10" s="119"/>
      <c r="I10" s="119"/>
      <c r="J10" s="119"/>
    </row>
    <row r="11" spans="1:11" ht="12" x14ac:dyDescent="0.35">
      <c r="A11" s="83" t="s">
        <v>8152</v>
      </c>
    </row>
    <row r="12" spans="1:11" ht="25.15" customHeight="1" x14ac:dyDescent="0.3">
      <c r="A12" s="118" t="s">
        <v>8154</v>
      </c>
      <c r="B12" s="119"/>
      <c r="C12" s="119"/>
      <c r="D12" s="119"/>
      <c r="E12" s="119"/>
      <c r="F12" s="119"/>
      <c r="G12" s="119"/>
      <c r="H12" s="119"/>
      <c r="I12" s="119"/>
      <c r="J12" s="119"/>
      <c r="K12" s="120"/>
    </row>
    <row r="13" spans="1:11" s="15" customFormat="1" ht="12" x14ac:dyDescent="0.35">
      <c r="A13" s="87" t="s">
        <v>8156</v>
      </c>
    </row>
    <row r="14" spans="1:11" s="15" customFormat="1" ht="28.15" customHeight="1" x14ac:dyDescent="0.3">
      <c r="A14" s="118" t="s">
        <v>8155</v>
      </c>
      <c r="B14" s="119"/>
      <c r="C14" s="119"/>
      <c r="D14" s="119"/>
      <c r="E14" s="119"/>
      <c r="F14" s="119"/>
      <c r="G14" s="119"/>
      <c r="H14" s="119"/>
      <c r="I14" s="119"/>
      <c r="J14" s="119"/>
      <c r="K14" s="120"/>
    </row>
    <row r="15" spans="1:11" s="15" customFormat="1" ht="12" x14ac:dyDescent="0.35">
      <c r="A15" s="87" t="s">
        <v>8157</v>
      </c>
    </row>
    <row r="16" spans="1:11" s="15" customFormat="1" ht="43.35" customHeight="1" x14ac:dyDescent="0.3">
      <c r="A16" s="118" t="s">
        <v>8158</v>
      </c>
      <c r="B16" s="119"/>
      <c r="C16" s="119"/>
      <c r="D16" s="119"/>
      <c r="E16" s="119"/>
      <c r="F16" s="119"/>
      <c r="G16" s="119"/>
      <c r="H16" s="119"/>
      <c r="I16" s="119"/>
      <c r="J16" s="119"/>
      <c r="K16" s="120"/>
    </row>
    <row r="17" spans="1:11" s="15" customFormat="1" ht="12" x14ac:dyDescent="0.35">
      <c r="A17" s="87" t="s">
        <v>8159</v>
      </c>
    </row>
    <row r="18" spans="1:11" s="15" customFormat="1" ht="53.45" customHeight="1" x14ac:dyDescent="0.3">
      <c r="A18" s="118" t="s">
        <v>8161</v>
      </c>
      <c r="B18" s="119"/>
      <c r="C18" s="119"/>
      <c r="D18" s="119"/>
      <c r="E18" s="119"/>
      <c r="F18" s="119"/>
      <c r="G18" s="119"/>
      <c r="H18" s="119"/>
      <c r="I18" s="119"/>
      <c r="J18" s="119"/>
      <c r="K18" s="120"/>
    </row>
    <row r="19" spans="1:11" s="15" customFormat="1" ht="12" x14ac:dyDescent="0.35">
      <c r="A19" s="87" t="s">
        <v>8174</v>
      </c>
    </row>
    <row r="20" spans="1:11" s="15" customFormat="1" ht="46.9" customHeight="1" x14ac:dyDescent="0.3">
      <c r="A20" s="118" t="s">
        <v>8175</v>
      </c>
      <c r="B20" s="119"/>
      <c r="C20" s="119"/>
      <c r="D20" s="119"/>
      <c r="E20" s="119"/>
      <c r="F20" s="119"/>
      <c r="G20" s="119"/>
      <c r="H20" s="119"/>
      <c r="I20" s="119"/>
      <c r="J20" s="119"/>
      <c r="K20" s="120"/>
    </row>
    <row r="21" spans="1:11" ht="12" x14ac:dyDescent="0.35">
      <c r="A21" s="87" t="s">
        <v>8176</v>
      </c>
      <c r="B21" s="90"/>
      <c r="C21" s="90"/>
      <c r="D21" s="90"/>
      <c r="E21" s="90"/>
      <c r="F21" s="90"/>
      <c r="G21" s="90"/>
      <c r="H21" s="90"/>
      <c r="I21" s="90"/>
      <c r="J21" s="90"/>
    </row>
    <row r="22" spans="1:11" ht="51" customHeight="1" x14ac:dyDescent="0.3">
      <c r="A22" s="118" t="s">
        <v>8177</v>
      </c>
      <c r="B22" s="119"/>
      <c r="C22" s="119"/>
      <c r="D22" s="119"/>
      <c r="E22" s="119"/>
      <c r="F22" s="119"/>
      <c r="G22" s="119"/>
      <c r="H22" s="119"/>
      <c r="I22" s="119"/>
      <c r="J22" s="119"/>
    </row>
    <row r="24" spans="1:11" ht="12" x14ac:dyDescent="0.35">
      <c r="A24" s="14" t="s">
        <v>8071</v>
      </c>
    </row>
    <row r="25" spans="1:11" ht="12" x14ac:dyDescent="0.35">
      <c r="A25" s="117" t="s">
        <v>8072</v>
      </c>
    </row>
    <row r="26" spans="1:11" ht="12" x14ac:dyDescent="0.35">
      <c r="A26" s="116" t="s">
        <v>8073</v>
      </c>
    </row>
  </sheetData>
  <mergeCells count="10">
    <mergeCell ref="A3:J3"/>
    <mergeCell ref="A7:J7"/>
    <mergeCell ref="A8:J8"/>
    <mergeCell ref="A10:J10"/>
    <mergeCell ref="A12:K12"/>
    <mergeCell ref="A22:J22"/>
    <mergeCell ref="A20:K20"/>
    <mergeCell ref="A18:K18"/>
    <mergeCell ref="A16:K16"/>
    <mergeCell ref="A14:K14"/>
  </mergeCells>
  <hyperlinks>
    <hyperlink ref="A7:J7" location="'1. Key Findings'!A1" display="TAB 1: Key Findings" xr:uid="{079EE29F-A579-4CBE-A779-A38D4C87C2A8}"/>
    <hyperlink ref="A9" location="'2. IP_OP Combo'!A1" display="TAB 2. IP_OP Combo" xr:uid="{5B50D197-D442-4B0C-8693-96E10207BE01}"/>
    <hyperlink ref="A11" location="' 3. Inpatient'!A1" display="TAB 3. Inpatient" xr:uid="{AB5C5990-4A21-4A3A-B40E-0726DD8CB3F3}"/>
    <hyperlink ref="A13" location="'4. Outpatient'!A1" display="TAB 4. Outpatient" xr:uid="{0B6F72E7-BF9D-4A2D-A070-1DABAB194B73}"/>
    <hyperlink ref="A15" location="'5. Trends'!A1" display="TAB 5. Trends" xr:uid="{61D484FA-E051-4EDF-B72D-94DE5770B953}"/>
    <hyperlink ref="A17" location="'5. Trends'!A1" display="TAB 5. Trends" xr:uid="{CBBC3CA2-7693-4465-B492-AD56DF0240E2}"/>
    <hyperlink ref="A19" location="'7. Survey Results'!A1" display="TAB 7. Survey Results" xr:uid="{92EA3F9B-FF9F-417E-987C-6396863F00C8}"/>
    <hyperlink ref="A21" location="'8. Q8 Survey Results'!A1" display="TAB 8. Q8 Survey Results" xr:uid="{2BCFBDD6-A845-4CDD-83ED-3A0D6707E3EB}"/>
    <hyperlink ref="A25" r:id="rId1" xr:uid="{9EE0FFD1-3937-43B2-B67C-70FD9C58794B}"/>
    <hyperlink ref="F5" r:id="rId2" xr:uid="{6A482530-65CF-4B33-A090-ADE5144089E7}"/>
    <hyperlink ref="A5" r:id="rId3" xr:uid="{0847186B-580C-4BC7-A9E6-14C400528415}"/>
  </hyperlinks>
  <pageMargins left="0.25" right="0.25" top="0.75" bottom="0.75" header="0.3" footer="0.3"/>
  <pageSetup orientation="portrait" r:id="rId4"/>
  <headerFooter>
    <oddFooter xml:space="preserve">&amp;CData published by the RAND Corporation, Santa Monica, Calif. © Copyright 2019 RAND Corporation
</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Q28"/>
  <sheetViews>
    <sheetView topLeftCell="E14" zoomScaleNormal="100" workbookViewId="0">
      <selection activeCell="A12" sqref="A12:Q28"/>
    </sheetView>
  </sheetViews>
  <sheetFormatPr defaultColWidth="10.85546875" defaultRowHeight="12" customHeight="1" x14ac:dyDescent="0.3"/>
  <cols>
    <col min="1" max="1" width="6" bestFit="1" customWidth="1"/>
    <col min="2" max="2" width="38" bestFit="1" customWidth="1"/>
    <col min="3" max="5" width="12" bestFit="1" customWidth="1"/>
    <col min="6" max="8" width="15" bestFit="1" customWidth="1"/>
    <col min="9" max="11" width="11" bestFit="1" customWidth="1"/>
    <col min="12" max="14" width="15" bestFit="1" customWidth="1"/>
    <col min="15" max="17" width="12" bestFit="1" customWidth="1"/>
  </cols>
  <sheetData>
    <row r="1" spans="1:17" ht="16.149999999999999" customHeight="1" x14ac:dyDescent="0.4">
      <c r="A1" s="124" t="s">
        <v>8004</v>
      </c>
      <c r="B1" s="120"/>
      <c r="C1" s="120"/>
      <c r="D1" s="120"/>
      <c r="E1" s="120"/>
      <c r="F1" s="120"/>
      <c r="G1" s="120"/>
      <c r="H1" s="120"/>
      <c r="I1" s="120"/>
      <c r="J1" s="120"/>
      <c r="K1" s="120"/>
      <c r="L1" s="120"/>
      <c r="M1" s="120"/>
      <c r="N1" s="120"/>
      <c r="O1" s="120"/>
      <c r="P1" s="120"/>
      <c r="Q1" s="120"/>
    </row>
    <row r="2" spans="1:17" ht="16.149999999999999" customHeight="1" x14ac:dyDescent="0.4">
      <c r="A2" s="124" t="s">
        <v>0</v>
      </c>
      <c r="B2" s="120"/>
      <c r="C2" s="120"/>
      <c r="D2" s="120"/>
      <c r="E2" s="120"/>
      <c r="F2" s="120"/>
      <c r="G2" s="120"/>
      <c r="H2" s="120"/>
      <c r="I2" s="120"/>
      <c r="J2" s="120"/>
      <c r="K2" s="120"/>
      <c r="L2" s="120"/>
      <c r="M2" s="120"/>
      <c r="N2" s="120"/>
      <c r="O2" s="120"/>
      <c r="P2" s="120"/>
      <c r="Q2" s="120"/>
    </row>
    <row r="3" spans="1:17" ht="16.149999999999999" customHeight="1" x14ac:dyDescent="0.4">
      <c r="A3" s="124" t="s">
        <v>8005</v>
      </c>
      <c r="B3" s="120"/>
      <c r="C3" s="120"/>
      <c r="D3" s="120"/>
      <c r="E3" s="120"/>
      <c r="F3" s="120"/>
      <c r="G3" s="120"/>
      <c r="H3" s="120"/>
      <c r="I3" s="120"/>
      <c r="J3" s="120"/>
      <c r="K3" s="120"/>
      <c r="L3" s="120"/>
      <c r="M3" s="120"/>
      <c r="N3" s="120"/>
      <c r="O3" s="120"/>
      <c r="P3" s="120"/>
      <c r="Q3" s="120"/>
    </row>
    <row r="4" spans="1:17" ht="16.149999999999999" customHeight="1" x14ac:dyDescent="0.4">
      <c r="A4" s="124" t="s">
        <v>7969</v>
      </c>
      <c r="B4" s="120"/>
      <c r="C4" s="120"/>
      <c r="D4" s="120"/>
      <c r="E4" s="120"/>
      <c r="F4" s="120"/>
      <c r="G4" s="120"/>
      <c r="H4" s="120"/>
      <c r="I4" s="120"/>
      <c r="J4" s="120"/>
      <c r="K4" s="120"/>
      <c r="L4" s="120"/>
      <c r="M4" s="120"/>
      <c r="N4" s="120"/>
      <c r="O4" s="120"/>
      <c r="P4" s="120"/>
      <c r="Q4" s="120"/>
    </row>
    <row r="5" spans="1:17" ht="33" customHeight="1" x14ac:dyDescent="0.4">
      <c r="A5" s="124" t="s">
        <v>16</v>
      </c>
      <c r="B5" s="120"/>
      <c r="C5" s="120"/>
      <c r="D5" s="120"/>
      <c r="E5" s="120"/>
      <c r="F5" s="120"/>
      <c r="G5" s="120"/>
      <c r="H5" s="120"/>
      <c r="I5" s="120"/>
      <c r="J5" s="120"/>
      <c r="K5" s="120"/>
      <c r="L5" s="120"/>
      <c r="M5" s="120"/>
      <c r="N5" s="120"/>
      <c r="O5" s="120"/>
      <c r="P5" s="120"/>
      <c r="Q5" s="120"/>
    </row>
    <row r="6" spans="1:17" ht="33" customHeight="1" x14ac:dyDescent="0.4">
      <c r="A6" s="124" t="s">
        <v>17</v>
      </c>
      <c r="B6" s="120"/>
      <c r="C6" s="120"/>
      <c r="D6" s="120"/>
      <c r="E6" s="120"/>
      <c r="F6" s="120"/>
      <c r="G6" s="120"/>
      <c r="H6" s="120"/>
      <c r="I6" s="120"/>
      <c r="J6" s="120"/>
      <c r="K6" s="120"/>
      <c r="L6" s="120"/>
      <c r="M6" s="120"/>
      <c r="N6" s="120"/>
      <c r="O6" s="120"/>
      <c r="P6" s="120"/>
      <c r="Q6" s="120"/>
    </row>
    <row r="7" spans="1:17" ht="33" customHeight="1" x14ac:dyDescent="0.4">
      <c r="A7" s="124" t="s">
        <v>7970</v>
      </c>
      <c r="B7" s="120"/>
      <c r="C7" s="120"/>
      <c r="D7" s="120"/>
      <c r="E7" s="120"/>
      <c r="F7" s="120"/>
      <c r="G7" s="120"/>
      <c r="H7" s="120"/>
      <c r="I7" s="120"/>
      <c r="J7" s="120"/>
      <c r="K7" s="120"/>
      <c r="L7" s="120"/>
      <c r="M7" s="120"/>
      <c r="N7" s="120"/>
      <c r="O7" s="120"/>
      <c r="P7" s="120"/>
      <c r="Q7" s="120"/>
    </row>
    <row r="8" spans="1:17" ht="16.149999999999999" customHeight="1" x14ac:dyDescent="0.4">
      <c r="A8" s="124" t="s">
        <v>19</v>
      </c>
      <c r="B8" s="120"/>
      <c r="C8" s="120"/>
      <c r="D8" s="120"/>
      <c r="E8" s="120"/>
      <c r="F8" s="120"/>
      <c r="G8" s="120"/>
      <c r="H8" s="120"/>
      <c r="I8" s="120"/>
      <c r="J8" s="120"/>
      <c r="K8" s="120"/>
      <c r="L8" s="120"/>
      <c r="M8" s="120"/>
      <c r="N8" s="120"/>
      <c r="O8" s="120"/>
      <c r="P8" s="120"/>
      <c r="Q8" s="120"/>
    </row>
    <row r="9" spans="1:17" ht="50.1" customHeight="1" x14ac:dyDescent="0.4">
      <c r="A9" s="124" t="s">
        <v>7971</v>
      </c>
      <c r="B9" s="120"/>
      <c r="C9" s="120"/>
      <c r="D9" s="120"/>
      <c r="E9" s="120"/>
      <c r="F9" s="120"/>
      <c r="G9" s="120"/>
      <c r="H9" s="120"/>
      <c r="I9" s="120"/>
      <c r="J9" s="120"/>
      <c r="K9" s="120"/>
      <c r="L9" s="120"/>
      <c r="M9" s="120"/>
      <c r="N9" s="120"/>
      <c r="O9" s="120"/>
      <c r="P9" s="120"/>
      <c r="Q9" s="120"/>
    </row>
    <row r="11" spans="1:17" ht="101.1" customHeight="1" x14ac:dyDescent="0.35">
      <c r="A11" s="1" t="s">
        <v>26</v>
      </c>
      <c r="B11" s="4" t="s">
        <v>7972</v>
      </c>
      <c r="C11" s="5" t="s">
        <v>7973</v>
      </c>
      <c r="D11" s="5" t="s">
        <v>7974</v>
      </c>
      <c r="E11" s="5" t="s">
        <v>7975</v>
      </c>
      <c r="F11" s="5" t="s">
        <v>7976</v>
      </c>
      <c r="G11" s="5" t="s">
        <v>7977</v>
      </c>
      <c r="H11" s="5" t="s">
        <v>7978</v>
      </c>
      <c r="I11" s="5" t="s">
        <v>7979</v>
      </c>
      <c r="J11" s="5" t="s">
        <v>7980</v>
      </c>
      <c r="K11" s="5" t="s">
        <v>7981</v>
      </c>
      <c r="L11" s="5" t="s">
        <v>7982</v>
      </c>
      <c r="M11" s="5" t="s">
        <v>7983</v>
      </c>
      <c r="N11" s="5" t="s">
        <v>7984</v>
      </c>
      <c r="O11" s="5" t="s">
        <v>7985</v>
      </c>
      <c r="P11" s="5" t="s">
        <v>7986</v>
      </c>
      <c r="Q11" s="5" t="s">
        <v>7987</v>
      </c>
    </row>
    <row r="12" spans="1:17" ht="14.1" customHeight="1" x14ac:dyDescent="0.3">
      <c r="A12" s="3" t="s">
        <v>1201</v>
      </c>
      <c r="B12" s="3" t="s">
        <v>7988</v>
      </c>
      <c r="C12" s="7">
        <v>388</v>
      </c>
      <c r="D12" s="7">
        <v>389</v>
      </c>
      <c r="E12" s="7">
        <v>403</v>
      </c>
      <c r="F12" s="8">
        <v>290.27</v>
      </c>
      <c r="G12" s="8">
        <v>285.20999999999998</v>
      </c>
      <c r="H12" s="8">
        <v>306.3</v>
      </c>
      <c r="I12" s="7">
        <v>227</v>
      </c>
      <c r="J12" s="7">
        <v>233</v>
      </c>
      <c r="K12" s="7">
        <v>236</v>
      </c>
      <c r="L12" s="9">
        <v>15991</v>
      </c>
      <c r="M12" s="9">
        <v>15585</v>
      </c>
      <c r="N12" s="9">
        <v>15901</v>
      </c>
      <c r="O12" s="7">
        <v>294</v>
      </c>
      <c r="P12" s="7">
        <v>302</v>
      </c>
      <c r="Q12" s="7">
        <v>311</v>
      </c>
    </row>
    <row r="13" spans="1:17" ht="29.1" customHeight="1" x14ac:dyDescent="0.3">
      <c r="A13" s="3" t="s">
        <v>1201</v>
      </c>
      <c r="B13" s="2" t="s">
        <v>8006</v>
      </c>
      <c r="C13" s="7">
        <v>368</v>
      </c>
      <c r="D13" s="7">
        <v>347</v>
      </c>
      <c r="E13" s="7">
        <v>390</v>
      </c>
      <c r="F13" s="8">
        <v>235.39</v>
      </c>
      <c r="G13" s="8">
        <v>231.14</v>
      </c>
      <c r="H13" s="8">
        <v>263.33</v>
      </c>
      <c r="I13" s="7">
        <v>189</v>
      </c>
      <c r="J13" s="7">
        <v>191</v>
      </c>
      <c r="K13" s="7">
        <v>167</v>
      </c>
      <c r="L13" s="9">
        <v>10907</v>
      </c>
      <c r="M13" s="9">
        <v>10661</v>
      </c>
      <c r="N13" s="9">
        <v>9376</v>
      </c>
      <c r="O13" s="7">
        <v>295</v>
      </c>
      <c r="P13" s="7">
        <v>277</v>
      </c>
      <c r="Q13" s="7">
        <v>290</v>
      </c>
    </row>
    <row r="14" spans="1:17" ht="14.1" customHeight="1" x14ac:dyDescent="0.3">
      <c r="A14" s="3" t="s">
        <v>1201</v>
      </c>
      <c r="B14" s="3" t="s">
        <v>396</v>
      </c>
      <c r="C14" s="7">
        <v>363</v>
      </c>
      <c r="D14" s="7">
        <v>391</v>
      </c>
      <c r="E14" s="7">
        <v>409</v>
      </c>
      <c r="F14" s="8">
        <v>306.39999999999998</v>
      </c>
      <c r="G14" s="8">
        <v>311.79000000000002</v>
      </c>
      <c r="H14" s="8">
        <v>340.2</v>
      </c>
      <c r="I14" s="7">
        <v>225</v>
      </c>
      <c r="J14" s="7">
        <v>231</v>
      </c>
      <c r="K14" s="7">
        <v>228</v>
      </c>
      <c r="L14" s="9">
        <v>15896</v>
      </c>
      <c r="M14" s="9">
        <v>16009</v>
      </c>
      <c r="N14" s="9">
        <v>15775</v>
      </c>
      <c r="O14" s="7">
        <v>284</v>
      </c>
      <c r="P14" s="7">
        <v>299</v>
      </c>
      <c r="Q14" s="7">
        <v>312</v>
      </c>
    </row>
    <row r="15" spans="1:17" ht="14.1" customHeight="1" x14ac:dyDescent="0.3">
      <c r="A15" s="3" t="s">
        <v>1201</v>
      </c>
      <c r="B15" s="3" t="s">
        <v>444</v>
      </c>
      <c r="C15" s="7">
        <v>246</v>
      </c>
      <c r="D15" s="7">
        <v>254</v>
      </c>
      <c r="E15" s="7">
        <v>253</v>
      </c>
      <c r="F15" s="8">
        <v>160.91999999999999</v>
      </c>
      <c r="G15" s="8">
        <v>167.85</v>
      </c>
      <c r="H15" s="8">
        <v>182.03</v>
      </c>
      <c r="I15" s="7">
        <v>127</v>
      </c>
      <c r="J15" s="7">
        <v>149</v>
      </c>
      <c r="K15" s="7">
        <v>135</v>
      </c>
      <c r="L15" s="9">
        <v>6924</v>
      </c>
      <c r="M15" s="9">
        <v>8078</v>
      </c>
      <c r="N15" s="9">
        <v>7688</v>
      </c>
      <c r="O15" s="7">
        <v>171</v>
      </c>
      <c r="P15" s="7">
        <v>191</v>
      </c>
      <c r="Q15" s="7">
        <v>187</v>
      </c>
    </row>
    <row r="16" spans="1:17" ht="14.1" customHeight="1" x14ac:dyDescent="0.3">
      <c r="A16" s="3" t="s">
        <v>1201</v>
      </c>
      <c r="B16" s="3" t="s">
        <v>1253</v>
      </c>
      <c r="C16" s="7">
        <v>328</v>
      </c>
      <c r="D16" s="7">
        <v>356</v>
      </c>
      <c r="E16" s="7">
        <v>404</v>
      </c>
      <c r="F16" s="8">
        <v>233.21</v>
      </c>
      <c r="G16" s="8">
        <v>254.29</v>
      </c>
      <c r="H16" s="8">
        <v>302.35000000000002</v>
      </c>
      <c r="I16" s="7">
        <v>255</v>
      </c>
      <c r="J16" s="7">
        <v>276</v>
      </c>
      <c r="K16" s="7">
        <v>253</v>
      </c>
      <c r="L16" s="9">
        <v>15709</v>
      </c>
      <c r="M16" s="9">
        <v>17836</v>
      </c>
      <c r="N16" s="9">
        <v>15885</v>
      </c>
      <c r="O16" s="7">
        <v>283</v>
      </c>
      <c r="P16" s="7">
        <v>301</v>
      </c>
      <c r="Q16" s="7">
        <v>301</v>
      </c>
    </row>
    <row r="17" spans="1:17" ht="29.1" customHeight="1" x14ac:dyDescent="0.3">
      <c r="A17" s="3" t="s">
        <v>1201</v>
      </c>
      <c r="B17" s="2" t="s">
        <v>8007</v>
      </c>
      <c r="C17" s="7">
        <v>280</v>
      </c>
      <c r="D17" s="7">
        <v>319</v>
      </c>
      <c r="E17" s="7">
        <v>343</v>
      </c>
      <c r="F17" s="8">
        <v>199.71</v>
      </c>
      <c r="G17" s="8">
        <v>234.18</v>
      </c>
      <c r="H17" s="8">
        <v>260.14999999999998</v>
      </c>
      <c r="I17" s="7">
        <v>186</v>
      </c>
      <c r="J17" s="7">
        <v>184</v>
      </c>
      <c r="K17" s="7">
        <v>190</v>
      </c>
      <c r="L17" s="9">
        <v>11643</v>
      </c>
      <c r="M17" s="9">
        <v>11687</v>
      </c>
      <c r="N17" s="9">
        <v>12200</v>
      </c>
      <c r="O17" s="7">
        <v>227</v>
      </c>
      <c r="P17" s="7">
        <v>252</v>
      </c>
      <c r="Q17" s="7">
        <v>267</v>
      </c>
    </row>
    <row r="18" spans="1:17" ht="14.1" customHeight="1" x14ac:dyDescent="0.3">
      <c r="A18" s="3" t="s">
        <v>1201</v>
      </c>
      <c r="B18" s="3" t="s">
        <v>8008</v>
      </c>
      <c r="C18" s="7">
        <v>495</v>
      </c>
      <c r="D18" s="7">
        <v>486</v>
      </c>
      <c r="E18" s="7">
        <v>483</v>
      </c>
      <c r="F18" s="8">
        <v>369.73</v>
      </c>
      <c r="G18" s="8">
        <v>355.7</v>
      </c>
      <c r="H18" s="8">
        <v>356.79</v>
      </c>
      <c r="I18" s="7">
        <v>239</v>
      </c>
      <c r="J18" s="7">
        <v>257</v>
      </c>
      <c r="K18" s="7">
        <v>282</v>
      </c>
      <c r="L18" s="9">
        <v>15211</v>
      </c>
      <c r="M18" s="9">
        <v>15928</v>
      </c>
      <c r="N18" s="9">
        <v>18455</v>
      </c>
      <c r="O18" s="7">
        <v>347</v>
      </c>
      <c r="P18" s="7">
        <v>354</v>
      </c>
      <c r="Q18" s="7">
        <v>370</v>
      </c>
    </row>
    <row r="19" spans="1:17" ht="29.1" customHeight="1" x14ac:dyDescent="0.3">
      <c r="A19" s="3" t="s">
        <v>1201</v>
      </c>
      <c r="B19" s="2" t="s">
        <v>8009</v>
      </c>
      <c r="C19" s="7">
        <v>382</v>
      </c>
      <c r="D19" s="7">
        <v>361</v>
      </c>
      <c r="E19" s="7">
        <v>379</v>
      </c>
      <c r="F19" s="8">
        <v>265.51</v>
      </c>
      <c r="G19" s="8">
        <v>244.74</v>
      </c>
      <c r="H19" s="8">
        <v>267.14999999999998</v>
      </c>
      <c r="I19" s="7">
        <v>213</v>
      </c>
      <c r="J19" s="7">
        <v>218</v>
      </c>
      <c r="K19" s="7">
        <v>222</v>
      </c>
      <c r="L19" s="9">
        <v>13339</v>
      </c>
      <c r="M19" s="9">
        <v>12836</v>
      </c>
      <c r="N19" s="9">
        <v>13477</v>
      </c>
      <c r="O19" s="7">
        <v>288</v>
      </c>
      <c r="P19" s="7">
        <v>284</v>
      </c>
      <c r="Q19" s="7">
        <v>298</v>
      </c>
    </row>
    <row r="20" spans="1:17" ht="14.1" customHeight="1" x14ac:dyDescent="0.3">
      <c r="A20" s="3" t="s">
        <v>1201</v>
      </c>
      <c r="B20" s="3" t="s">
        <v>8010</v>
      </c>
      <c r="C20" s="7">
        <v>379</v>
      </c>
      <c r="D20" s="7">
        <v>343</v>
      </c>
      <c r="E20" s="7">
        <v>325</v>
      </c>
      <c r="F20" s="8">
        <v>254.67</v>
      </c>
      <c r="G20" s="8">
        <v>235.74</v>
      </c>
      <c r="H20" s="8">
        <v>229.61</v>
      </c>
      <c r="I20" s="7">
        <v>197</v>
      </c>
      <c r="J20" s="7">
        <v>199</v>
      </c>
      <c r="K20" s="7">
        <v>198</v>
      </c>
      <c r="L20" s="9">
        <v>11350</v>
      </c>
      <c r="M20" s="9">
        <v>11707</v>
      </c>
      <c r="N20" s="9">
        <v>11669</v>
      </c>
      <c r="O20" s="7">
        <v>266</v>
      </c>
      <c r="P20" s="7">
        <v>259</v>
      </c>
      <c r="Q20" s="7">
        <v>257</v>
      </c>
    </row>
    <row r="21" spans="1:17" ht="14.1" customHeight="1" x14ac:dyDescent="0.3">
      <c r="A21" s="3" t="s">
        <v>1201</v>
      </c>
      <c r="B21" s="3" t="s">
        <v>997</v>
      </c>
      <c r="C21" s="7">
        <v>346</v>
      </c>
      <c r="D21" s="7">
        <v>360</v>
      </c>
      <c r="E21" s="7">
        <v>380</v>
      </c>
      <c r="F21" s="8">
        <v>253.76</v>
      </c>
      <c r="G21" s="8">
        <v>261.18</v>
      </c>
      <c r="H21" s="8">
        <v>287.82</v>
      </c>
      <c r="I21" s="7">
        <v>212</v>
      </c>
      <c r="J21" s="7">
        <v>210</v>
      </c>
      <c r="K21" s="7">
        <v>220</v>
      </c>
      <c r="L21" s="9">
        <v>13350</v>
      </c>
      <c r="M21" s="9">
        <v>13299</v>
      </c>
      <c r="N21" s="9">
        <v>14172</v>
      </c>
      <c r="O21" s="7">
        <v>273</v>
      </c>
      <c r="P21" s="7">
        <v>280</v>
      </c>
      <c r="Q21" s="7">
        <v>295</v>
      </c>
    </row>
    <row r="22" spans="1:17" ht="14.1" customHeight="1" x14ac:dyDescent="0.3">
      <c r="A22" s="3" t="s">
        <v>1201</v>
      </c>
      <c r="B22" s="3" t="s">
        <v>235</v>
      </c>
      <c r="C22" s="7">
        <v>216</v>
      </c>
      <c r="D22" s="7">
        <v>212</v>
      </c>
      <c r="E22" s="7">
        <v>221</v>
      </c>
      <c r="F22" s="8">
        <v>247.48</v>
      </c>
      <c r="G22" s="8">
        <v>260.27</v>
      </c>
      <c r="H22" s="8">
        <v>277.98</v>
      </c>
      <c r="I22" s="7">
        <v>128</v>
      </c>
      <c r="J22" s="7">
        <v>121</v>
      </c>
      <c r="K22" s="7">
        <v>117</v>
      </c>
      <c r="L22" s="9">
        <v>10529</v>
      </c>
      <c r="M22" s="9">
        <v>9715</v>
      </c>
      <c r="N22" s="9">
        <v>9989</v>
      </c>
      <c r="O22" s="7">
        <v>187</v>
      </c>
      <c r="P22" s="7">
        <v>181</v>
      </c>
      <c r="Q22" s="7">
        <v>187</v>
      </c>
    </row>
    <row r="23" spans="1:17" ht="14.1" customHeight="1" x14ac:dyDescent="0.3">
      <c r="A23" s="3" t="s">
        <v>1201</v>
      </c>
      <c r="B23" s="3" t="s">
        <v>79</v>
      </c>
      <c r="C23" s="7">
        <v>321</v>
      </c>
      <c r="D23" s="7">
        <v>347</v>
      </c>
      <c r="E23" s="7">
        <v>366</v>
      </c>
      <c r="F23" s="8">
        <v>229.74</v>
      </c>
      <c r="G23" s="8">
        <v>247.53</v>
      </c>
      <c r="H23" s="8">
        <v>271.42</v>
      </c>
      <c r="I23" s="7">
        <v>185</v>
      </c>
      <c r="J23" s="7">
        <v>194</v>
      </c>
      <c r="K23" s="7">
        <v>197</v>
      </c>
      <c r="L23" s="9">
        <v>12287</v>
      </c>
      <c r="M23" s="9">
        <v>12570</v>
      </c>
      <c r="N23" s="9">
        <v>12840</v>
      </c>
      <c r="O23" s="7">
        <v>250</v>
      </c>
      <c r="P23" s="7">
        <v>274</v>
      </c>
      <c r="Q23" s="7">
        <v>285</v>
      </c>
    </row>
    <row r="24" spans="1:17" ht="14.1" customHeight="1" x14ac:dyDescent="0.3">
      <c r="A24" s="3" t="s">
        <v>1201</v>
      </c>
      <c r="B24" s="3" t="s">
        <v>6384</v>
      </c>
      <c r="C24" s="7">
        <v>452</v>
      </c>
      <c r="D24" s="7">
        <v>424</v>
      </c>
      <c r="E24" s="7">
        <v>451</v>
      </c>
      <c r="F24" s="8">
        <v>343.3</v>
      </c>
      <c r="G24" s="8">
        <v>311.24</v>
      </c>
      <c r="H24" s="8">
        <v>343.25</v>
      </c>
      <c r="I24" s="7">
        <v>248</v>
      </c>
      <c r="J24" s="7">
        <v>264</v>
      </c>
      <c r="K24" s="7">
        <v>267</v>
      </c>
      <c r="L24" s="9">
        <v>21649</v>
      </c>
      <c r="M24" s="9">
        <v>20513</v>
      </c>
      <c r="N24" s="9">
        <v>21093</v>
      </c>
      <c r="O24" s="7">
        <v>314</v>
      </c>
      <c r="P24" s="7">
        <v>319</v>
      </c>
      <c r="Q24" s="7">
        <v>318</v>
      </c>
    </row>
    <row r="25" spans="1:17" ht="14.1" customHeight="1" x14ac:dyDescent="0.3">
      <c r="A25" s="3" t="s">
        <v>1201</v>
      </c>
      <c r="B25" s="3" t="s">
        <v>149</v>
      </c>
      <c r="C25" s="7">
        <v>203</v>
      </c>
      <c r="D25" s="7">
        <v>209</v>
      </c>
      <c r="E25" s="7">
        <v>232</v>
      </c>
      <c r="F25" s="8">
        <v>133.88</v>
      </c>
      <c r="G25" s="8">
        <v>142.04</v>
      </c>
      <c r="H25" s="8">
        <v>162.04</v>
      </c>
      <c r="I25" s="7">
        <v>89</v>
      </c>
      <c r="J25" s="7">
        <v>92</v>
      </c>
      <c r="K25" s="7">
        <v>77</v>
      </c>
      <c r="L25" s="9">
        <v>5126</v>
      </c>
      <c r="M25" s="9">
        <v>5362</v>
      </c>
      <c r="N25" s="9">
        <v>4595</v>
      </c>
      <c r="O25" s="7">
        <v>147</v>
      </c>
      <c r="P25" s="7">
        <v>159</v>
      </c>
      <c r="Q25" s="7">
        <v>160</v>
      </c>
    </row>
    <row r="26" spans="1:17" ht="14.1" customHeight="1" x14ac:dyDescent="0.3">
      <c r="A26" s="3" t="s">
        <v>1201</v>
      </c>
      <c r="B26" s="3" t="s">
        <v>1257</v>
      </c>
      <c r="C26" s="7">
        <v>464</v>
      </c>
      <c r="D26" s="7">
        <v>493</v>
      </c>
      <c r="E26" s="7">
        <v>542</v>
      </c>
      <c r="F26" s="8">
        <v>326.68</v>
      </c>
      <c r="G26" s="8">
        <v>340.14</v>
      </c>
      <c r="H26" s="8">
        <v>382.62</v>
      </c>
      <c r="I26" s="7">
        <v>305</v>
      </c>
      <c r="J26" s="7">
        <v>280</v>
      </c>
      <c r="K26" s="7">
        <v>303</v>
      </c>
      <c r="L26" s="9">
        <v>19302</v>
      </c>
      <c r="M26" s="9">
        <v>16727</v>
      </c>
      <c r="N26" s="9">
        <v>18410</v>
      </c>
      <c r="O26" s="7">
        <v>383</v>
      </c>
      <c r="P26" s="7">
        <v>389</v>
      </c>
      <c r="Q26" s="7">
        <v>417</v>
      </c>
    </row>
    <row r="27" spans="1:17" ht="14.1" customHeight="1" x14ac:dyDescent="0.3">
      <c r="A27" s="3" t="s">
        <v>1201</v>
      </c>
      <c r="B27" s="3" t="s">
        <v>429</v>
      </c>
      <c r="C27" s="7">
        <v>356</v>
      </c>
      <c r="D27" s="7">
        <v>369</v>
      </c>
      <c r="E27" s="7">
        <v>404</v>
      </c>
      <c r="F27" s="8">
        <v>241.2</v>
      </c>
      <c r="G27" s="8">
        <v>254.61</v>
      </c>
      <c r="H27" s="8">
        <v>291.18</v>
      </c>
      <c r="I27" s="7">
        <v>183</v>
      </c>
      <c r="J27" s="7">
        <v>192</v>
      </c>
      <c r="K27" s="7">
        <v>194</v>
      </c>
      <c r="L27" s="9">
        <v>11116</v>
      </c>
      <c r="M27" s="9">
        <v>11749</v>
      </c>
      <c r="N27" s="9">
        <v>12433</v>
      </c>
      <c r="O27" s="7">
        <v>254</v>
      </c>
      <c r="P27" s="7">
        <v>258</v>
      </c>
      <c r="Q27" s="7">
        <v>264</v>
      </c>
    </row>
    <row r="28" spans="1:17" ht="14.1" customHeight="1" x14ac:dyDescent="0.3">
      <c r="A28" s="3" t="s">
        <v>1201</v>
      </c>
      <c r="B28" s="3" t="s">
        <v>1266</v>
      </c>
      <c r="C28" s="7">
        <v>363</v>
      </c>
      <c r="D28" s="7">
        <v>399</v>
      </c>
      <c r="E28" s="7">
        <v>412</v>
      </c>
      <c r="F28" s="8">
        <v>265.17</v>
      </c>
      <c r="G28" s="8">
        <v>291.33</v>
      </c>
      <c r="H28" s="8">
        <v>323.95</v>
      </c>
      <c r="I28" s="7">
        <v>170</v>
      </c>
      <c r="J28" s="7">
        <v>190</v>
      </c>
      <c r="K28" s="7">
        <v>188</v>
      </c>
      <c r="L28" s="9">
        <v>10697</v>
      </c>
      <c r="M28" s="9">
        <v>12486</v>
      </c>
      <c r="N28" s="9">
        <v>12533</v>
      </c>
      <c r="O28" s="7">
        <v>250</v>
      </c>
      <c r="P28" s="7">
        <v>285</v>
      </c>
      <c r="Q28" s="7">
        <v>301</v>
      </c>
    </row>
  </sheetData>
  <mergeCells count="9">
    <mergeCell ref="A6:Q6"/>
    <mergeCell ref="A7:Q7"/>
    <mergeCell ref="A8:Q8"/>
    <mergeCell ref="A9:Q9"/>
    <mergeCell ref="A1:Q1"/>
    <mergeCell ref="A2:Q2"/>
    <mergeCell ref="A3:Q3"/>
    <mergeCell ref="A4:Q4"/>
    <mergeCell ref="A5:Q5"/>
  </mergeCells>
  <pageMargins left="0.05" right="0.05" top="0.5" bottom="0.5" header="0" footer="0"/>
  <pageSetup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Q12"/>
  <sheetViews>
    <sheetView topLeftCell="E10" zoomScaleNormal="100" workbookViewId="0">
      <selection activeCell="A12" sqref="A12:Q12"/>
    </sheetView>
  </sheetViews>
  <sheetFormatPr defaultColWidth="10.85546875" defaultRowHeight="12" customHeight="1" x14ac:dyDescent="0.3"/>
  <cols>
    <col min="1" max="1" width="6" bestFit="1" customWidth="1"/>
    <col min="2" max="2" width="27" bestFit="1" customWidth="1"/>
    <col min="3" max="5" width="12" bestFit="1" customWidth="1"/>
    <col min="6" max="8" width="15" bestFit="1" customWidth="1"/>
    <col min="9" max="11" width="11" bestFit="1" customWidth="1"/>
    <col min="12" max="14" width="15" bestFit="1" customWidth="1"/>
    <col min="15" max="17" width="12" bestFit="1" customWidth="1"/>
  </cols>
  <sheetData>
    <row r="1" spans="1:17" ht="16.149999999999999" customHeight="1" x14ac:dyDescent="0.4">
      <c r="A1" s="124" t="s">
        <v>8011</v>
      </c>
      <c r="B1" s="120"/>
      <c r="C1" s="120"/>
      <c r="D1" s="120"/>
      <c r="E1" s="120"/>
      <c r="F1" s="120"/>
      <c r="G1" s="120"/>
      <c r="H1" s="120"/>
      <c r="I1" s="120"/>
      <c r="J1" s="120"/>
      <c r="K1" s="120"/>
      <c r="L1" s="120"/>
      <c r="M1" s="120"/>
      <c r="N1" s="120"/>
      <c r="O1" s="120"/>
      <c r="P1" s="120"/>
      <c r="Q1" s="120"/>
    </row>
    <row r="2" spans="1:17" ht="16.149999999999999" customHeight="1" x14ac:dyDescent="0.4">
      <c r="A2" s="124" t="s">
        <v>0</v>
      </c>
      <c r="B2" s="120"/>
      <c r="C2" s="120"/>
      <c r="D2" s="120"/>
      <c r="E2" s="120"/>
      <c r="F2" s="120"/>
      <c r="G2" s="120"/>
      <c r="H2" s="120"/>
      <c r="I2" s="120"/>
      <c r="J2" s="120"/>
      <c r="K2" s="120"/>
      <c r="L2" s="120"/>
      <c r="M2" s="120"/>
      <c r="N2" s="120"/>
      <c r="O2" s="120"/>
      <c r="P2" s="120"/>
      <c r="Q2" s="120"/>
    </row>
    <row r="3" spans="1:17" ht="33" customHeight="1" x14ac:dyDescent="0.4">
      <c r="A3" s="124" t="s">
        <v>8012</v>
      </c>
      <c r="B3" s="120"/>
      <c r="C3" s="120"/>
      <c r="D3" s="120"/>
      <c r="E3" s="120"/>
      <c r="F3" s="120"/>
      <c r="G3" s="120"/>
      <c r="H3" s="120"/>
      <c r="I3" s="120"/>
      <c r="J3" s="120"/>
      <c r="K3" s="120"/>
      <c r="L3" s="120"/>
      <c r="M3" s="120"/>
      <c r="N3" s="120"/>
      <c r="O3" s="120"/>
      <c r="P3" s="120"/>
      <c r="Q3" s="120"/>
    </row>
    <row r="4" spans="1:17" ht="16.149999999999999" customHeight="1" x14ac:dyDescent="0.4">
      <c r="A4" s="124" t="s">
        <v>7969</v>
      </c>
      <c r="B4" s="120"/>
      <c r="C4" s="120"/>
      <c r="D4" s="120"/>
      <c r="E4" s="120"/>
      <c r="F4" s="120"/>
      <c r="G4" s="120"/>
      <c r="H4" s="120"/>
      <c r="I4" s="120"/>
      <c r="J4" s="120"/>
      <c r="K4" s="120"/>
      <c r="L4" s="120"/>
      <c r="M4" s="120"/>
      <c r="N4" s="120"/>
      <c r="O4" s="120"/>
      <c r="P4" s="120"/>
      <c r="Q4" s="120"/>
    </row>
    <row r="5" spans="1:17" ht="33" customHeight="1" x14ac:dyDescent="0.4">
      <c r="A5" s="124" t="s">
        <v>16</v>
      </c>
      <c r="B5" s="120"/>
      <c r="C5" s="120"/>
      <c r="D5" s="120"/>
      <c r="E5" s="120"/>
      <c r="F5" s="120"/>
      <c r="G5" s="120"/>
      <c r="H5" s="120"/>
      <c r="I5" s="120"/>
      <c r="J5" s="120"/>
      <c r="K5" s="120"/>
      <c r="L5" s="120"/>
      <c r="M5" s="120"/>
      <c r="N5" s="120"/>
      <c r="O5" s="120"/>
      <c r="P5" s="120"/>
      <c r="Q5" s="120"/>
    </row>
    <row r="6" spans="1:17" ht="33" customHeight="1" x14ac:dyDescent="0.4">
      <c r="A6" s="124" t="s">
        <v>17</v>
      </c>
      <c r="B6" s="120"/>
      <c r="C6" s="120"/>
      <c r="D6" s="120"/>
      <c r="E6" s="120"/>
      <c r="F6" s="120"/>
      <c r="G6" s="120"/>
      <c r="H6" s="120"/>
      <c r="I6" s="120"/>
      <c r="J6" s="120"/>
      <c r="K6" s="120"/>
      <c r="L6" s="120"/>
      <c r="M6" s="120"/>
      <c r="N6" s="120"/>
      <c r="O6" s="120"/>
      <c r="P6" s="120"/>
      <c r="Q6" s="120"/>
    </row>
    <row r="7" spans="1:17" ht="33" customHeight="1" x14ac:dyDescent="0.4">
      <c r="A7" s="124" t="s">
        <v>7970</v>
      </c>
      <c r="B7" s="120"/>
      <c r="C7" s="120"/>
      <c r="D7" s="120"/>
      <c r="E7" s="120"/>
      <c r="F7" s="120"/>
      <c r="G7" s="120"/>
      <c r="H7" s="120"/>
      <c r="I7" s="120"/>
      <c r="J7" s="120"/>
      <c r="K7" s="120"/>
      <c r="L7" s="120"/>
      <c r="M7" s="120"/>
      <c r="N7" s="120"/>
      <c r="O7" s="120"/>
      <c r="P7" s="120"/>
      <c r="Q7" s="120"/>
    </row>
    <row r="8" spans="1:17" ht="33" customHeight="1" x14ac:dyDescent="0.4">
      <c r="A8" s="124" t="s">
        <v>19</v>
      </c>
      <c r="B8" s="120"/>
      <c r="C8" s="120"/>
      <c r="D8" s="120"/>
      <c r="E8" s="120"/>
      <c r="F8" s="120"/>
      <c r="G8" s="120"/>
      <c r="H8" s="120"/>
      <c r="I8" s="120"/>
      <c r="J8" s="120"/>
      <c r="K8" s="120"/>
      <c r="L8" s="120"/>
      <c r="M8" s="120"/>
      <c r="N8" s="120"/>
      <c r="O8" s="120"/>
      <c r="P8" s="120"/>
      <c r="Q8" s="120"/>
    </row>
    <row r="9" spans="1:17" ht="50.1" customHeight="1" x14ac:dyDescent="0.4">
      <c r="A9" s="124" t="s">
        <v>7971</v>
      </c>
      <c r="B9" s="120"/>
      <c r="C9" s="120"/>
      <c r="D9" s="120"/>
      <c r="E9" s="120"/>
      <c r="F9" s="120"/>
      <c r="G9" s="120"/>
      <c r="H9" s="120"/>
      <c r="I9" s="120"/>
      <c r="J9" s="120"/>
      <c r="K9" s="120"/>
      <c r="L9" s="120"/>
      <c r="M9" s="120"/>
      <c r="N9" s="120"/>
      <c r="O9" s="120"/>
      <c r="P9" s="120"/>
      <c r="Q9" s="120"/>
    </row>
    <row r="11" spans="1:17" ht="101.1" customHeight="1" x14ac:dyDescent="0.35">
      <c r="A11" s="1" t="s">
        <v>26</v>
      </c>
      <c r="B11" s="4" t="s">
        <v>7972</v>
      </c>
      <c r="C11" s="5" t="s">
        <v>7973</v>
      </c>
      <c r="D11" s="5" t="s">
        <v>7974</v>
      </c>
      <c r="E11" s="5" t="s">
        <v>7975</v>
      </c>
      <c r="F11" s="5" t="s">
        <v>7976</v>
      </c>
      <c r="G11" s="5" t="s">
        <v>7977</v>
      </c>
      <c r="H11" s="5" t="s">
        <v>7978</v>
      </c>
      <c r="I11" s="5" t="s">
        <v>7979</v>
      </c>
      <c r="J11" s="5" t="s">
        <v>7980</v>
      </c>
      <c r="K11" s="5" t="s">
        <v>7981</v>
      </c>
      <c r="L11" s="5" t="s">
        <v>7982</v>
      </c>
      <c r="M11" s="5" t="s">
        <v>7983</v>
      </c>
      <c r="N11" s="5" t="s">
        <v>7984</v>
      </c>
      <c r="O11" s="5" t="s">
        <v>7985</v>
      </c>
      <c r="P11" s="5" t="s">
        <v>7986</v>
      </c>
      <c r="Q11" s="5" t="s">
        <v>7987</v>
      </c>
    </row>
    <row r="12" spans="1:17" ht="14.1" customHeight="1" x14ac:dyDescent="0.3">
      <c r="A12" s="3" t="s">
        <v>1642</v>
      </c>
      <c r="B12" s="3" t="s">
        <v>7988</v>
      </c>
      <c r="C12" s="7">
        <v>296</v>
      </c>
      <c r="D12" s="7">
        <v>261</v>
      </c>
      <c r="E12" s="7">
        <v>290</v>
      </c>
      <c r="F12" s="8">
        <v>217.38</v>
      </c>
      <c r="G12" s="8">
        <v>183</v>
      </c>
      <c r="H12" s="8">
        <v>212.81</v>
      </c>
      <c r="I12" s="7">
        <v>212</v>
      </c>
      <c r="J12" s="7">
        <v>178</v>
      </c>
      <c r="K12" s="7">
        <v>161</v>
      </c>
      <c r="L12" s="9">
        <v>13574</v>
      </c>
      <c r="M12" s="9">
        <v>11075</v>
      </c>
      <c r="N12" s="9">
        <v>10555</v>
      </c>
      <c r="O12" s="7">
        <v>255</v>
      </c>
      <c r="P12" s="7">
        <v>217</v>
      </c>
      <c r="Q12" s="7">
        <v>219</v>
      </c>
    </row>
  </sheetData>
  <mergeCells count="9">
    <mergeCell ref="A6:Q6"/>
    <mergeCell ref="A7:Q7"/>
    <mergeCell ref="A8:Q8"/>
    <mergeCell ref="A9:Q9"/>
    <mergeCell ref="A1:Q1"/>
    <mergeCell ref="A2:Q2"/>
    <mergeCell ref="A3:Q3"/>
    <mergeCell ref="A4:Q4"/>
    <mergeCell ref="A5:Q5"/>
  </mergeCells>
  <pageMargins left="0.05" right="0.05" top="0.5" bottom="0.5" header="0" footer="0"/>
  <pageSetup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Q15"/>
  <sheetViews>
    <sheetView topLeftCell="E10" zoomScaleNormal="100" workbookViewId="0">
      <selection activeCell="A12" sqref="A12:Q15"/>
    </sheetView>
  </sheetViews>
  <sheetFormatPr defaultColWidth="10.85546875" defaultRowHeight="12" customHeight="1" x14ac:dyDescent="0.3"/>
  <cols>
    <col min="1" max="1" width="6" bestFit="1" customWidth="1"/>
    <col min="2" max="2" width="27" bestFit="1" customWidth="1"/>
    <col min="3" max="5" width="12" bestFit="1" customWidth="1"/>
    <col min="6" max="8" width="15" bestFit="1" customWidth="1"/>
    <col min="9" max="11" width="11" bestFit="1" customWidth="1"/>
    <col min="12" max="14" width="15" bestFit="1" customWidth="1"/>
    <col min="15" max="17" width="12" bestFit="1" customWidth="1"/>
  </cols>
  <sheetData>
    <row r="1" spans="1:17" ht="16.149999999999999" customHeight="1" x14ac:dyDescent="0.4">
      <c r="A1" s="124" t="s">
        <v>8013</v>
      </c>
      <c r="B1" s="120"/>
      <c r="C1" s="120"/>
      <c r="D1" s="120"/>
      <c r="E1" s="120"/>
      <c r="F1" s="120"/>
      <c r="G1" s="120"/>
      <c r="H1" s="120"/>
      <c r="I1" s="120"/>
      <c r="J1" s="120"/>
      <c r="K1" s="120"/>
      <c r="L1" s="120"/>
      <c r="M1" s="120"/>
      <c r="N1" s="120"/>
      <c r="O1" s="120"/>
      <c r="P1" s="120"/>
      <c r="Q1" s="120"/>
    </row>
    <row r="2" spans="1:17" ht="16.149999999999999" customHeight="1" x14ac:dyDescent="0.4">
      <c r="A2" s="124" t="s">
        <v>0</v>
      </c>
      <c r="B2" s="120"/>
      <c r="C2" s="120"/>
      <c r="D2" s="120"/>
      <c r="E2" s="120"/>
      <c r="F2" s="120"/>
      <c r="G2" s="120"/>
      <c r="H2" s="120"/>
      <c r="I2" s="120"/>
      <c r="J2" s="120"/>
      <c r="K2" s="120"/>
      <c r="L2" s="120"/>
      <c r="M2" s="120"/>
      <c r="N2" s="120"/>
      <c r="O2" s="120"/>
      <c r="P2" s="120"/>
      <c r="Q2" s="120"/>
    </row>
    <row r="3" spans="1:17" ht="33" customHeight="1" x14ac:dyDescent="0.4">
      <c r="A3" s="124" t="s">
        <v>8014</v>
      </c>
      <c r="B3" s="120"/>
      <c r="C3" s="120"/>
      <c r="D3" s="120"/>
      <c r="E3" s="120"/>
      <c r="F3" s="120"/>
      <c r="G3" s="120"/>
      <c r="H3" s="120"/>
      <c r="I3" s="120"/>
      <c r="J3" s="120"/>
      <c r="K3" s="120"/>
      <c r="L3" s="120"/>
      <c r="M3" s="120"/>
      <c r="N3" s="120"/>
      <c r="O3" s="120"/>
      <c r="P3" s="120"/>
      <c r="Q3" s="120"/>
    </row>
    <row r="4" spans="1:17" ht="16.149999999999999" customHeight="1" x14ac:dyDescent="0.4">
      <c r="A4" s="124" t="s">
        <v>7969</v>
      </c>
      <c r="B4" s="120"/>
      <c r="C4" s="120"/>
      <c r="D4" s="120"/>
      <c r="E4" s="120"/>
      <c r="F4" s="120"/>
      <c r="G4" s="120"/>
      <c r="H4" s="120"/>
      <c r="I4" s="120"/>
      <c r="J4" s="120"/>
      <c r="K4" s="120"/>
      <c r="L4" s="120"/>
      <c r="M4" s="120"/>
      <c r="N4" s="120"/>
      <c r="O4" s="120"/>
      <c r="P4" s="120"/>
      <c r="Q4" s="120"/>
    </row>
    <row r="5" spans="1:17" ht="33" customHeight="1" x14ac:dyDescent="0.4">
      <c r="A5" s="124" t="s">
        <v>16</v>
      </c>
      <c r="B5" s="120"/>
      <c r="C5" s="120"/>
      <c r="D5" s="120"/>
      <c r="E5" s="120"/>
      <c r="F5" s="120"/>
      <c r="G5" s="120"/>
      <c r="H5" s="120"/>
      <c r="I5" s="120"/>
      <c r="J5" s="120"/>
      <c r="K5" s="120"/>
      <c r="L5" s="120"/>
      <c r="M5" s="120"/>
      <c r="N5" s="120"/>
      <c r="O5" s="120"/>
      <c r="P5" s="120"/>
      <c r="Q5" s="120"/>
    </row>
    <row r="6" spans="1:17" ht="33" customHeight="1" x14ac:dyDescent="0.4">
      <c r="A6" s="124" t="s">
        <v>17</v>
      </c>
      <c r="B6" s="120"/>
      <c r="C6" s="120"/>
      <c r="D6" s="120"/>
      <c r="E6" s="120"/>
      <c r="F6" s="120"/>
      <c r="G6" s="120"/>
      <c r="H6" s="120"/>
      <c r="I6" s="120"/>
      <c r="J6" s="120"/>
      <c r="K6" s="120"/>
      <c r="L6" s="120"/>
      <c r="M6" s="120"/>
      <c r="N6" s="120"/>
      <c r="O6" s="120"/>
      <c r="P6" s="120"/>
      <c r="Q6" s="120"/>
    </row>
    <row r="7" spans="1:17" ht="33" customHeight="1" x14ac:dyDescent="0.4">
      <c r="A7" s="124" t="s">
        <v>7970</v>
      </c>
      <c r="B7" s="120"/>
      <c r="C7" s="120"/>
      <c r="D7" s="120"/>
      <c r="E7" s="120"/>
      <c r="F7" s="120"/>
      <c r="G7" s="120"/>
      <c r="H7" s="120"/>
      <c r="I7" s="120"/>
      <c r="J7" s="120"/>
      <c r="K7" s="120"/>
      <c r="L7" s="120"/>
      <c r="M7" s="120"/>
      <c r="N7" s="120"/>
      <c r="O7" s="120"/>
      <c r="P7" s="120"/>
      <c r="Q7" s="120"/>
    </row>
    <row r="8" spans="1:17" ht="33" customHeight="1" x14ac:dyDescent="0.4">
      <c r="A8" s="124" t="s">
        <v>19</v>
      </c>
      <c r="B8" s="120"/>
      <c r="C8" s="120"/>
      <c r="D8" s="120"/>
      <c r="E8" s="120"/>
      <c r="F8" s="120"/>
      <c r="G8" s="120"/>
      <c r="H8" s="120"/>
      <c r="I8" s="120"/>
      <c r="J8" s="120"/>
      <c r="K8" s="120"/>
      <c r="L8" s="120"/>
      <c r="M8" s="120"/>
      <c r="N8" s="120"/>
      <c r="O8" s="120"/>
      <c r="P8" s="120"/>
      <c r="Q8" s="120"/>
    </row>
    <row r="9" spans="1:17" ht="50.1" customHeight="1" x14ac:dyDescent="0.4">
      <c r="A9" s="124" t="s">
        <v>7971</v>
      </c>
      <c r="B9" s="120"/>
      <c r="C9" s="120"/>
      <c r="D9" s="120"/>
      <c r="E9" s="120"/>
      <c r="F9" s="120"/>
      <c r="G9" s="120"/>
      <c r="H9" s="120"/>
      <c r="I9" s="120"/>
      <c r="J9" s="120"/>
      <c r="K9" s="120"/>
      <c r="L9" s="120"/>
      <c r="M9" s="120"/>
      <c r="N9" s="120"/>
      <c r="O9" s="120"/>
      <c r="P9" s="120"/>
      <c r="Q9" s="120"/>
    </row>
    <row r="11" spans="1:17" ht="101.1" customHeight="1" x14ac:dyDescent="0.35">
      <c r="A11" s="1" t="s">
        <v>26</v>
      </c>
      <c r="B11" s="4" t="s">
        <v>7972</v>
      </c>
      <c r="C11" s="5" t="s">
        <v>7973</v>
      </c>
      <c r="D11" s="5" t="s">
        <v>7974</v>
      </c>
      <c r="E11" s="5" t="s">
        <v>7975</v>
      </c>
      <c r="F11" s="5" t="s">
        <v>7976</v>
      </c>
      <c r="G11" s="5" t="s">
        <v>7977</v>
      </c>
      <c r="H11" s="5" t="s">
        <v>7978</v>
      </c>
      <c r="I11" s="5" t="s">
        <v>7979</v>
      </c>
      <c r="J11" s="5" t="s">
        <v>7980</v>
      </c>
      <c r="K11" s="5" t="s">
        <v>7981</v>
      </c>
      <c r="L11" s="5" t="s">
        <v>7982</v>
      </c>
      <c r="M11" s="5" t="s">
        <v>7983</v>
      </c>
      <c r="N11" s="5" t="s">
        <v>7984</v>
      </c>
      <c r="O11" s="5" t="s">
        <v>7985</v>
      </c>
      <c r="P11" s="5" t="s">
        <v>7986</v>
      </c>
      <c r="Q11" s="5" t="s">
        <v>7987</v>
      </c>
    </row>
    <row r="12" spans="1:17" ht="14.1" customHeight="1" x14ac:dyDescent="0.3">
      <c r="A12" s="3" t="s">
        <v>1799</v>
      </c>
      <c r="B12" s="3" t="s">
        <v>7988</v>
      </c>
      <c r="C12" s="7">
        <v>282</v>
      </c>
      <c r="D12" s="7">
        <v>250</v>
      </c>
      <c r="E12" s="7">
        <v>245</v>
      </c>
      <c r="F12" s="8">
        <v>183.88</v>
      </c>
      <c r="G12" s="8">
        <v>167.92</v>
      </c>
      <c r="H12" s="8">
        <v>168.97</v>
      </c>
      <c r="I12" s="7">
        <v>224</v>
      </c>
      <c r="J12" s="7">
        <v>155</v>
      </c>
      <c r="K12" s="7">
        <v>142</v>
      </c>
      <c r="L12" s="9">
        <v>14616</v>
      </c>
      <c r="M12" s="9">
        <v>10160</v>
      </c>
      <c r="N12" s="9">
        <v>9338</v>
      </c>
      <c r="O12" s="7">
        <v>251</v>
      </c>
      <c r="P12" s="7">
        <v>197</v>
      </c>
      <c r="Q12" s="7">
        <v>186</v>
      </c>
    </row>
    <row r="13" spans="1:17" ht="14.1" customHeight="1" x14ac:dyDescent="0.3">
      <c r="A13" s="3" t="s">
        <v>1799</v>
      </c>
      <c r="B13" s="3" t="s">
        <v>444</v>
      </c>
      <c r="C13" s="7">
        <v>242</v>
      </c>
      <c r="D13" s="7">
        <v>211</v>
      </c>
      <c r="E13" s="7">
        <v>200</v>
      </c>
      <c r="F13" s="8">
        <v>157.16999999999999</v>
      </c>
      <c r="G13" s="8">
        <v>140.56</v>
      </c>
      <c r="H13" s="8">
        <v>137.57</v>
      </c>
      <c r="I13" s="7">
        <v>159</v>
      </c>
      <c r="J13" s="7">
        <v>163</v>
      </c>
      <c r="K13" s="7">
        <v>145</v>
      </c>
      <c r="L13" s="9">
        <v>8947</v>
      </c>
      <c r="M13" s="9">
        <v>9267</v>
      </c>
      <c r="N13" s="9">
        <v>8357</v>
      </c>
      <c r="O13" s="7">
        <v>203</v>
      </c>
      <c r="P13" s="7">
        <v>185</v>
      </c>
      <c r="Q13" s="7">
        <v>168</v>
      </c>
    </row>
    <row r="14" spans="1:17" ht="14.1" customHeight="1" x14ac:dyDescent="0.3">
      <c r="A14" s="3" t="s">
        <v>1799</v>
      </c>
      <c r="B14" s="3" t="s">
        <v>7990</v>
      </c>
      <c r="C14" s="7">
        <v>306</v>
      </c>
      <c r="D14" s="7">
        <v>265</v>
      </c>
      <c r="E14" s="7">
        <v>259</v>
      </c>
      <c r="F14" s="8">
        <v>198.24</v>
      </c>
      <c r="G14" s="8">
        <v>177.49</v>
      </c>
      <c r="H14" s="8">
        <v>178.01</v>
      </c>
      <c r="I14" s="7">
        <v>162</v>
      </c>
      <c r="J14" s="7">
        <v>145</v>
      </c>
      <c r="K14" s="7">
        <v>127</v>
      </c>
      <c r="L14" s="9">
        <v>11337</v>
      </c>
      <c r="M14" s="9">
        <v>10215</v>
      </c>
      <c r="N14" s="9">
        <v>8982</v>
      </c>
      <c r="O14" s="7">
        <v>236</v>
      </c>
      <c r="P14" s="7">
        <v>197</v>
      </c>
      <c r="Q14" s="7">
        <v>187</v>
      </c>
    </row>
    <row r="15" spans="1:17" ht="14.1" customHeight="1" x14ac:dyDescent="0.3">
      <c r="A15" s="3" t="s">
        <v>1799</v>
      </c>
      <c r="B15" s="3" t="s">
        <v>1886</v>
      </c>
      <c r="C15" s="7">
        <v>287</v>
      </c>
      <c r="D15" s="7">
        <v>253</v>
      </c>
      <c r="E15" s="7">
        <v>248</v>
      </c>
      <c r="F15" s="8">
        <v>186.42</v>
      </c>
      <c r="G15" s="8">
        <v>171.03</v>
      </c>
      <c r="H15" s="8">
        <v>172.03</v>
      </c>
      <c r="I15" s="7">
        <v>141</v>
      </c>
      <c r="J15" s="7">
        <v>153</v>
      </c>
      <c r="K15" s="7">
        <v>138</v>
      </c>
      <c r="L15" s="9">
        <v>9142</v>
      </c>
      <c r="M15" s="9">
        <v>10187</v>
      </c>
      <c r="N15" s="9">
        <v>9197</v>
      </c>
      <c r="O15" s="7">
        <v>205</v>
      </c>
      <c r="P15" s="7">
        <v>196</v>
      </c>
      <c r="Q15" s="7">
        <v>185</v>
      </c>
    </row>
  </sheetData>
  <mergeCells count="9">
    <mergeCell ref="A6:Q6"/>
    <mergeCell ref="A7:Q7"/>
    <mergeCell ref="A8:Q8"/>
    <mergeCell ref="A9:Q9"/>
    <mergeCell ref="A1:Q1"/>
    <mergeCell ref="A2:Q2"/>
    <mergeCell ref="A3:Q3"/>
    <mergeCell ref="A4:Q4"/>
    <mergeCell ref="A5:Q5"/>
  </mergeCells>
  <pageMargins left="0.05" right="0.05" top="0.5" bottom="0.5" header="0" footer="0"/>
  <pageSetup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Q14"/>
  <sheetViews>
    <sheetView topLeftCell="E10" zoomScaleNormal="100" workbookViewId="0">
      <selection activeCell="A12" sqref="A12:Q14"/>
    </sheetView>
  </sheetViews>
  <sheetFormatPr defaultColWidth="10.85546875" defaultRowHeight="12" customHeight="1" x14ac:dyDescent="0.3"/>
  <cols>
    <col min="1" max="1" width="6" bestFit="1" customWidth="1"/>
    <col min="2" max="2" width="38" bestFit="1" customWidth="1"/>
    <col min="3" max="5" width="12" bestFit="1" customWidth="1"/>
    <col min="6" max="8" width="15" bestFit="1" customWidth="1"/>
    <col min="9" max="11" width="11" bestFit="1" customWidth="1"/>
    <col min="12" max="14" width="15" bestFit="1" customWidth="1"/>
    <col min="15" max="17" width="12" bestFit="1" customWidth="1"/>
  </cols>
  <sheetData>
    <row r="1" spans="1:17" ht="16.149999999999999" customHeight="1" x14ac:dyDescent="0.4">
      <c r="A1" s="124" t="s">
        <v>8015</v>
      </c>
      <c r="B1" s="120"/>
      <c r="C1" s="120"/>
      <c r="D1" s="120"/>
      <c r="E1" s="120"/>
      <c r="F1" s="120"/>
      <c r="G1" s="120"/>
      <c r="H1" s="120"/>
      <c r="I1" s="120"/>
      <c r="J1" s="120"/>
      <c r="K1" s="120"/>
      <c r="L1" s="120"/>
      <c r="M1" s="120"/>
      <c r="N1" s="120"/>
      <c r="O1" s="120"/>
      <c r="P1" s="120"/>
      <c r="Q1" s="120"/>
    </row>
    <row r="2" spans="1:17" ht="16.149999999999999" customHeight="1" x14ac:dyDescent="0.4">
      <c r="A2" s="124" t="s">
        <v>0</v>
      </c>
      <c r="B2" s="120"/>
      <c r="C2" s="120"/>
      <c r="D2" s="120"/>
      <c r="E2" s="120"/>
      <c r="F2" s="120"/>
      <c r="G2" s="120"/>
      <c r="H2" s="120"/>
      <c r="I2" s="120"/>
      <c r="J2" s="120"/>
      <c r="K2" s="120"/>
      <c r="L2" s="120"/>
      <c r="M2" s="120"/>
      <c r="N2" s="120"/>
      <c r="O2" s="120"/>
      <c r="P2" s="120"/>
      <c r="Q2" s="120"/>
    </row>
    <row r="3" spans="1:17" ht="16.149999999999999" customHeight="1" x14ac:dyDescent="0.4">
      <c r="A3" s="124" t="s">
        <v>8016</v>
      </c>
      <c r="B3" s="120"/>
      <c r="C3" s="120"/>
      <c r="D3" s="120"/>
      <c r="E3" s="120"/>
      <c r="F3" s="120"/>
      <c r="G3" s="120"/>
      <c r="H3" s="120"/>
      <c r="I3" s="120"/>
      <c r="J3" s="120"/>
      <c r="K3" s="120"/>
      <c r="L3" s="120"/>
      <c r="M3" s="120"/>
      <c r="N3" s="120"/>
      <c r="O3" s="120"/>
      <c r="P3" s="120"/>
      <c r="Q3" s="120"/>
    </row>
    <row r="4" spans="1:17" ht="16.149999999999999" customHeight="1" x14ac:dyDescent="0.4">
      <c r="A4" s="124" t="s">
        <v>7969</v>
      </c>
      <c r="B4" s="120"/>
      <c r="C4" s="120"/>
      <c r="D4" s="120"/>
      <c r="E4" s="120"/>
      <c r="F4" s="120"/>
      <c r="G4" s="120"/>
      <c r="H4" s="120"/>
      <c r="I4" s="120"/>
      <c r="J4" s="120"/>
      <c r="K4" s="120"/>
      <c r="L4" s="120"/>
      <c r="M4" s="120"/>
      <c r="N4" s="120"/>
      <c r="O4" s="120"/>
      <c r="P4" s="120"/>
      <c r="Q4" s="120"/>
    </row>
    <row r="5" spans="1:17" ht="33" customHeight="1" x14ac:dyDescent="0.4">
      <c r="A5" s="124" t="s">
        <v>16</v>
      </c>
      <c r="B5" s="120"/>
      <c r="C5" s="120"/>
      <c r="D5" s="120"/>
      <c r="E5" s="120"/>
      <c r="F5" s="120"/>
      <c r="G5" s="120"/>
      <c r="H5" s="120"/>
      <c r="I5" s="120"/>
      <c r="J5" s="120"/>
      <c r="K5" s="120"/>
      <c r="L5" s="120"/>
      <c r="M5" s="120"/>
      <c r="N5" s="120"/>
      <c r="O5" s="120"/>
      <c r="P5" s="120"/>
      <c r="Q5" s="120"/>
    </row>
    <row r="6" spans="1:17" ht="33" customHeight="1" x14ac:dyDescent="0.4">
      <c r="A6" s="124" t="s">
        <v>17</v>
      </c>
      <c r="B6" s="120"/>
      <c r="C6" s="120"/>
      <c r="D6" s="120"/>
      <c r="E6" s="120"/>
      <c r="F6" s="120"/>
      <c r="G6" s="120"/>
      <c r="H6" s="120"/>
      <c r="I6" s="120"/>
      <c r="J6" s="120"/>
      <c r="K6" s="120"/>
      <c r="L6" s="120"/>
      <c r="M6" s="120"/>
      <c r="N6" s="120"/>
      <c r="O6" s="120"/>
      <c r="P6" s="120"/>
      <c r="Q6" s="120"/>
    </row>
    <row r="7" spans="1:17" ht="33" customHeight="1" x14ac:dyDescent="0.4">
      <c r="A7" s="124" t="s">
        <v>7970</v>
      </c>
      <c r="B7" s="120"/>
      <c r="C7" s="120"/>
      <c r="D7" s="120"/>
      <c r="E7" s="120"/>
      <c r="F7" s="120"/>
      <c r="G7" s="120"/>
      <c r="H7" s="120"/>
      <c r="I7" s="120"/>
      <c r="J7" s="120"/>
      <c r="K7" s="120"/>
      <c r="L7" s="120"/>
      <c r="M7" s="120"/>
      <c r="N7" s="120"/>
      <c r="O7" s="120"/>
      <c r="P7" s="120"/>
      <c r="Q7" s="120"/>
    </row>
    <row r="8" spans="1:17" ht="16.149999999999999" customHeight="1" x14ac:dyDescent="0.4">
      <c r="A8" s="124" t="s">
        <v>19</v>
      </c>
      <c r="B8" s="120"/>
      <c r="C8" s="120"/>
      <c r="D8" s="120"/>
      <c r="E8" s="120"/>
      <c r="F8" s="120"/>
      <c r="G8" s="120"/>
      <c r="H8" s="120"/>
      <c r="I8" s="120"/>
      <c r="J8" s="120"/>
      <c r="K8" s="120"/>
      <c r="L8" s="120"/>
      <c r="M8" s="120"/>
      <c r="N8" s="120"/>
      <c r="O8" s="120"/>
      <c r="P8" s="120"/>
      <c r="Q8" s="120"/>
    </row>
    <row r="9" spans="1:17" ht="50.1" customHeight="1" x14ac:dyDescent="0.4">
      <c r="A9" s="124" t="s">
        <v>7971</v>
      </c>
      <c r="B9" s="120"/>
      <c r="C9" s="120"/>
      <c r="D9" s="120"/>
      <c r="E9" s="120"/>
      <c r="F9" s="120"/>
      <c r="G9" s="120"/>
      <c r="H9" s="120"/>
      <c r="I9" s="120"/>
      <c r="J9" s="120"/>
      <c r="K9" s="120"/>
      <c r="L9" s="120"/>
      <c r="M9" s="120"/>
      <c r="N9" s="120"/>
      <c r="O9" s="120"/>
      <c r="P9" s="120"/>
      <c r="Q9" s="120"/>
    </row>
    <row r="11" spans="1:17" ht="101.1" customHeight="1" x14ac:dyDescent="0.35">
      <c r="A11" s="1" t="s">
        <v>26</v>
      </c>
      <c r="B11" s="4" t="s">
        <v>7972</v>
      </c>
      <c r="C11" s="5" t="s">
        <v>7973</v>
      </c>
      <c r="D11" s="5" t="s">
        <v>7974</v>
      </c>
      <c r="E11" s="5" t="s">
        <v>7975</v>
      </c>
      <c r="F11" s="5" t="s">
        <v>7976</v>
      </c>
      <c r="G11" s="5" t="s">
        <v>7977</v>
      </c>
      <c r="H11" s="5" t="s">
        <v>7978</v>
      </c>
      <c r="I11" s="5" t="s">
        <v>7979</v>
      </c>
      <c r="J11" s="5" t="s">
        <v>7980</v>
      </c>
      <c r="K11" s="5" t="s">
        <v>7981</v>
      </c>
      <c r="L11" s="5" t="s">
        <v>7982</v>
      </c>
      <c r="M11" s="5" t="s">
        <v>7983</v>
      </c>
      <c r="N11" s="5" t="s">
        <v>7984</v>
      </c>
      <c r="O11" s="5" t="s">
        <v>7985</v>
      </c>
      <c r="P11" s="5" t="s">
        <v>7986</v>
      </c>
      <c r="Q11" s="5" t="s">
        <v>7987</v>
      </c>
    </row>
    <row r="12" spans="1:17" ht="14.1" customHeight="1" x14ac:dyDescent="0.3">
      <c r="A12" s="3" t="s">
        <v>1934</v>
      </c>
      <c r="B12" s="3" t="s">
        <v>7988</v>
      </c>
      <c r="C12" s="7">
        <v>258</v>
      </c>
      <c r="D12" s="7">
        <v>251</v>
      </c>
      <c r="E12" s="7">
        <v>245</v>
      </c>
      <c r="F12" s="8">
        <v>168.53</v>
      </c>
      <c r="G12" s="8">
        <v>166.51</v>
      </c>
      <c r="H12" s="8">
        <v>167.19</v>
      </c>
      <c r="I12" s="7">
        <v>218</v>
      </c>
      <c r="J12" s="7">
        <v>227</v>
      </c>
      <c r="K12" s="7">
        <v>225</v>
      </c>
      <c r="L12" s="9">
        <v>14185</v>
      </c>
      <c r="M12" s="9">
        <v>14888</v>
      </c>
      <c r="N12" s="9">
        <v>14561</v>
      </c>
      <c r="O12" s="7">
        <v>238</v>
      </c>
      <c r="P12" s="7">
        <v>238</v>
      </c>
      <c r="Q12" s="7">
        <v>235</v>
      </c>
    </row>
    <row r="13" spans="1:17" ht="29.1" customHeight="1" x14ac:dyDescent="0.3">
      <c r="A13" s="3" t="s">
        <v>1934</v>
      </c>
      <c r="B13" s="2" t="s">
        <v>8017</v>
      </c>
      <c r="C13" s="7">
        <v>337</v>
      </c>
      <c r="D13" s="7">
        <v>341</v>
      </c>
      <c r="E13" s="7">
        <v>337</v>
      </c>
      <c r="F13" s="8">
        <v>227.38</v>
      </c>
      <c r="G13" s="8">
        <v>224.26</v>
      </c>
      <c r="H13" s="8">
        <v>225.07</v>
      </c>
      <c r="I13" s="7">
        <v>290</v>
      </c>
      <c r="J13" s="7">
        <v>290</v>
      </c>
      <c r="K13" s="7">
        <v>308</v>
      </c>
      <c r="L13" s="9">
        <v>19227</v>
      </c>
      <c r="M13" s="9">
        <v>18177</v>
      </c>
      <c r="N13" s="9">
        <v>20015</v>
      </c>
      <c r="O13" s="7">
        <v>311</v>
      </c>
      <c r="P13" s="7">
        <v>310</v>
      </c>
      <c r="Q13" s="7">
        <v>320</v>
      </c>
    </row>
    <row r="14" spans="1:17" ht="14.1" customHeight="1" x14ac:dyDescent="0.3">
      <c r="A14" s="3" t="s">
        <v>1934</v>
      </c>
      <c r="B14" s="3" t="s">
        <v>79</v>
      </c>
      <c r="C14" s="7">
        <v>233</v>
      </c>
      <c r="D14" s="7">
        <v>225</v>
      </c>
      <c r="E14" s="7">
        <v>225</v>
      </c>
      <c r="F14" s="8">
        <v>144.87</v>
      </c>
      <c r="G14" s="8">
        <v>142.32</v>
      </c>
      <c r="H14" s="8">
        <v>145.68</v>
      </c>
      <c r="I14" s="7">
        <v>204</v>
      </c>
      <c r="J14" s="7">
        <v>254</v>
      </c>
      <c r="K14" s="7">
        <v>213</v>
      </c>
      <c r="L14" s="9">
        <v>12217</v>
      </c>
      <c r="M14" s="9">
        <v>14925</v>
      </c>
      <c r="N14" s="9">
        <v>12712</v>
      </c>
      <c r="O14" s="7">
        <v>220</v>
      </c>
      <c r="P14" s="7">
        <v>239</v>
      </c>
      <c r="Q14" s="7">
        <v>219</v>
      </c>
    </row>
  </sheetData>
  <mergeCells count="9">
    <mergeCell ref="A6:Q6"/>
    <mergeCell ref="A7:Q7"/>
    <mergeCell ref="A8:Q8"/>
    <mergeCell ref="A9:Q9"/>
    <mergeCell ref="A1:Q1"/>
    <mergeCell ref="A2:Q2"/>
    <mergeCell ref="A3:Q3"/>
    <mergeCell ref="A4:Q4"/>
    <mergeCell ref="A5:Q5"/>
  </mergeCells>
  <pageMargins left="0.05" right="0.05" top="0.5" bottom="0.5" header="0" footer="0"/>
  <pageSetup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Q16"/>
  <sheetViews>
    <sheetView topLeftCell="E10" zoomScaleNormal="100" workbookViewId="0">
      <selection activeCell="A12" sqref="A12:Q16"/>
    </sheetView>
  </sheetViews>
  <sheetFormatPr defaultColWidth="10.85546875" defaultRowHeight="12" customHeight="1" x14ac:dyDescent="0.3"/>
  <cols>
    <col min="1" max="1" width="6" bestFit="1" customWidth="1"/>
    <col min="2" max="2" width="41" bestFit="1" customWidth="1"/>
    <col min="3" max="5" width="12" bestFit="1" customWidth="1"/>
    <col min="6" max="8" width="15" bestFit="1" customWidth="1"/>
    <col min="9" max="11" width="11" bestFit="1" customWidth="1"/>
    <col min="12" max="14" width="15" bestFit="1" customWidth="1"/>
    <col min="15" max="17" width="12" bestFit="1" customWidth="1"/>
  </cols>
  <sheetData>
    <row r="1" spans="1:17" ht="16.149999999999999" customHeight="1" x14ac:dyDescent="0.4">
      <c r="A1" s="124" t="s">
        <v>8018</v>
      </c>
      <c r="B1" s="120"/>
      <c r="C1" s="120"/>
      <c r="D1" s="120"/>
      <c r="E1" s="120"/>
      <c r="F1" s="120"/>
      <c r="G1" s="120"/>
      <c r="H1" s="120"/>
      <c r="I1" s="120"/>
      <c r="J1" s="120"/>
      <c r="K1" s="120"/>
      <c r="L1" s="120"/>
      <c r="M1" s="120"/>
      <c r="N1" s="120"/>
      <c r="O1" s="120"/>
      <c r="P1" s="120"/>
      <c r="Q1" s="120"/>
    </row>
    <row r="2" spans="1:17" ht="16.149999999999999" customHeight="1" x14ac:dyDescent="0.4">
      <c r="A2" s="124" t="s">
        <v>0</v>
      </c>
      <c r="B2" s="120"/>
      <c r="C2" s="120"/>
      <c r="D2" s="120"/>
      <c r="E2" s="120"/>
      <c r="F2" s="120"/>
      <c r="G2" s="120"/>
      <c r="H2" s="120"/>
      <c r="I2" s="120"/>
      <c r="J2" s="120"/>
      <c r="K2" s="120"/>
      <c r="L2" s="120"/>
      <c r="M2" s="120"/>
      <c r="N2" s="120"/>
      <c r="O2" s="120"/>
      <c r="P2" s="120"/>
      <c r="Q2" s="120"/>
    </row>
    <row r="3" spans="1:17" ht="16.149999999999999" customHeight="1" x14ac:dyDescent="0.4">
      <c r="A3" s="124" t="s">
        <v>8019</v>
      </c>
      <c r="B3" s="120"/>
      <c r="C3" s="120"/>
      <c r="D3" s="120"/>
      <c r="E3" s="120"/>
      <c r="F3" s="120"/>
      <c r="G3" s="120"/>
      <c r="H3" s="120"/>
      <c r="I3" s="120"/>
      <c r="J3" s="120"/>
      <c r="K3" s="120"/>
      <c r="L3" s="120"/>
      <c r="M3" s="120"/>
      <c r="N3" s="120"/>
      <c r="O3" s="120"/>
      <c r="P3" s="120"/>
      <c r="Q3" s="120"/>
    </row>
    <row r="4" spans="1:17" ht="16.149999999999999" customHeight="1" x14ac:dyDescent="0.4">
      <c r="A4" s="124" t="s">
        <v>7969</v>
      </c>
      <c r="B4" s="120"/>
      <c r="C4" s="120"/>
      <c r="D4" s="120"/>
      <c r="E4" s="120"/>
      <c r="F4" s="120"/>
      <c r="G4" s="120"/>
      <c r="H4" s="120"/>
      <c r="I4" s="120"/>
      <c r="J4" s="120"/>
      <c r="K4" s="120"/>
      <c r="L4" s="120"/>
      <c r="M4" s="120"/>
      <c r="N4" s="120"/>
      <c r="O4" s="120"/>
      <c r="P4" s="120"/>
      <c r="Q4" s="120"/>
    </row>
    <row r="5" spans="1:17" ht="33" customHeight="1" x14ac:dyDescent="0.4">
      <c r="A5" s="124" t="s">
        <v>16</v>
      </c>
      <c r="B5" s="120"/>
      <c r="C5" s="120"/>
      <c r="D5" s="120"/>
      <c r="E5" s="120"/>
      <c r="F5" s="120"/>
      <c r="G5" s="120"/>
      <c r="H5" s="120"/>
      <c r="I5" s="120"/>
      <c r="J5" s="120"/>
      <c r="K5" s="120"/>
      <c r="L5" s="120"/>
      <c r="M5" s="120"/>
      <c r="N5" s="120"/>
      <c r="O5" s="120"/>
      <c r="P5" s="120"/>
      <c r="Q5" s="120"/>
    </row>
    <row r="6" spans="1:17" ht="33" customHeight="1" x14ac:dyDescent="0.4">
      <c r="A6" s="124" t="s">
        <v>17</v>
      </c>
      <c r="B6" s="120"/>
      <c r="C6" s="120"/>
      <c r="D6" s="120"/>
      <c r="E6" s="120"/>
      <c r="F6" s="120"/>
      <c r="G6" s="120"/>
      <c r="H6" s="120"/>
      <c r="I6" s="120"/>
      <c r="J6" s="120"/>
      <c r="K6" s="120"/>
      <c r="L6" s="120"/>
      <c r="M6" s="120"/>
      <c r="N6" s="120"/>
      <c r="O6" s="120"/>
      <c r="P6" s="120"/>
      <c r="Q6" s="120"/>
    </row>
    <row r="7" spans="1:17" ht="33" customHeight="1" x14ac:dyDescent="0.4">
      <c r="A7" s="124" t="s">
        <v>7970</v>
      </c>
      <c r="B7" s="120"/>
      <c r="C7" s="120"/>
      <c r="D7" s="120"/>
      <c r="E7" s="120"/>
      <c r="F7" s="120"/>
      <c r="G7" s="120"/>
      <c r="H7" s="120"/>
      <c r="I7" s="120"/>
      <c r="J7" s="120"/>
      <c r="K7" s="120"/>
      <c r="L7" s="120"/>
      <c r="M7" s="120"/>
      <c r="N7" s="120"/>
      <c r="O7" s="120"/>
      <c r="P7" s="120"/>
      <c r="Q7" s="120"/>
    </row>
    <row r="8" spans="1:17" ht="16.149999999999999" customHeight="1" x14ac:dyDescent="0.4">
      <c r="A8" s="124" t="s">
        <v>19</v>
      </c>
      <c r="B8" s="120"/>
      <c r="C8" s="120"/>
      <c r="D8" s="120"/>
      <c r="E8" s="120"/>
      <c r="F8" s="120"/>
      <c r="G8" s="120"/>
      <c r="H8" s="120"/>
      <c r="I8" s="120"/>
      <c r="J8" s="120"/>
      <c r="K8" s="120"/>
      <c r="L8" s="120"/>
      <c r="M8" s="120"/>
      <c r="N8" s="120"/>
      <c r="O8" s="120"/>
      <c r="P8" s="120"/>
      <c r="Q8" s="120"/>
    </row>
    <row r="9" spans="1:17" ht="50.1" customHeight="1" x14ac:dyDescent="0.4">
      <c r="A9" s="124" t="s">
        <v>7971</v>
      </c>
      <c r="B9" s="120"/>
      <c r="C9" s="120"/>
      <c r="D9" s="120"/>
      <c r="E9" s="120"/>
      <c r="F9" s="120"/>
      <c r="G9" s="120"/>
      <c r="H9" s="120"/>
      <c r="I9" s="120"/>
      <c r="J9" s="120"/>
      <c r="K9" s="120"/>
      <c r="L9" s="120"/>
      <c r="M9" s="120"/>
      <c r="N9" s="120"/>
      <c r="O9" s="120"/>
      <c r="P9" s="120"/>
      <c r="Q9" s="120"/>
    </row>
    <row r="11" spans="1:17" ht="101.1" customHeight="1" x14ac:dyDescent="0.35">
      <c r="A11" s="1" t="s">
        <v>26</v>
      </c>
      <c r="B11" s="4" t="s">
        <v>7994</v>
      </c>
      <c r="C11" s="5" t="s">
        <v>7973</v>
      </c>
      <c r="D11" s="5" t="s">
        <v>7974</v>
      </c>
      <c r="E11" s="5" t="s">
        <v>7975</v>
      </c>
      <c r="F11" s="5" t="s">
        <v>7976</v>
      </c>
      <c r="G11" s="5" t="s">
        <v>7977</v>
      </c>
      <c r="H11" s="5" t="s">
        <v>7978</v>
      </c>
      <c r="I11" s="5" t="s">
        <v>7979</v>
      </c>
      <c r="J11" s="5" t="s">
        <v>7980</v>
      </c>
      <c r="K11" s="5" t="s">
        <v>7981</v>
      </c>
      <c r="L11" s="5" t="s">
        <v>7982</v>
      </c>
      <c r="M11" s="5" t="s">
        <v>7983</v>
      </c>
      <c r="N11" s="5" t="s">
        <v>7984</v>
      </c>
      <c r="O11" s="5" t="s">
        <v>7985</v>
      </c>
      <c r="P11" s="5" t="s">
        <v>7986</v>
      </c>
      <c r="Q11" s="5" t="s">
        <v>7987</v>
      </c>
    </row>
    <row r="12" spans="1:17" ht="14.1" customHeight="1" x14ac:dyDescent="0.3">
      <c r="A12" s="3" t="s">
        <v>2367</v>
      </c>
      <c r="B12" s="3" t="s">
        <v>7988</v>
      </c>
      <c r="C12" s="7">
        <v>217</v>
      </c>
      <c r="D12" s="7">
        <v>206</v>
      </c>
      <c r="E12" s="7">
        <v>203</v>
      </c>
      <c r="F12" s="8">
        <v>199.37</v>
      </c>
      <c r="G12" s="8">
        <v>178.6</v>
      </c>
      <c r="H12" s="8">
        <v>177</v>
      </c>
      <c r="I12" s="7">
        <v>175</v>
      </c>
      <c r="J12" s="7">
        <v>260</v>
      </c>
      <c r="K12" s="7">
        <v>248</v>
      </c>
      <c r="L12" s="9">
        <v>17173</v>
      </c>
      <c r="M12" s="9">
        <v>30308</v>
      </c>
      <c r="N12" s="9">
        <v>27640</v>
      </c>
      <c r="O12" s="7">
        <v>193</v>
      </c>
      <c r="P12" s="7">
        <v>234</v>
      </c>
      <c r="Q12" s="7">
        <v>228</v>
      </c>
    </row>
    <row r="13" spans="1:17" ht="14.1" customHeight="1" x14ac:dyDescent="0.3">
      <c r="A13" s="3" t="s">
        <v>2367</v>
      </c>
      <c r="B13" s="3" t="s">
        <v>79</v>
      </c>
      <c r="C13" s="7">
        <v>150</v>
      </c>
      <c r="D13" s="7">
        <v>149</v>
      </c>
      <c r="E13" s="7">
        <v>161</v>
      </c>
      <c r="F13" s="8">
        <v>130.61000000000001</v>
      </c>
      <c r="G13" s="8">
        <v>127</v>
      </c>
      <c r="H13" s="8">
        <v>140.74</v>
      </c>
      <c r="I13" s="7">
        <v>141</v>
      </c>
      <c r="J13" s="7">
        <v>202</v>
      </c>
      <c r="K13" s="7">
        <v>207</v>
      </c>
      <c r="L13" s="9">
        <v>13230</v>
      </c>
      <c r="M13" s="9">
        <v>21215</v>
      </c>
      <c r="N13" s="9">
        <v>19422</v>
      </c>
      <c r="O13" s="7">
        <v>145</v>
      </c>
      <c r="P13" s="7">
        <v>173</v>
      </c>
      <c r="Q13" s="7">
        <v>184</v>
      </c>
    </row>
    <row r="14" spans="1:17" ht="14.1" customHeight="1" x14ac:dyDescent="0.3">
      <c r="A14" s="3" t="s">
        <v>2367</v>
      </c>
      <c r="B14" s="3" t="s">
        <v>2516</v>
      </c>
      <c r="C14" s="7">
        <v>179</v>
      </c>
      <c r="D14" s="7">
        <v>169</v>
      </c>
      <c r="E14" s="7">
        <v>171</v>
      </c>
      <c r="F14" s="8">
        <v>166.58</v>
      </c>
      <c r="G14" s="8">
        <v>147.44999999999999</v>
      </c>
      <c r="H14" s="8">
        <v>144.44</v>
      </c>
      <c r="I14" s="7">
        <v>164</v>
      </c>
      <c r="J14" s="7">
        <v>230</v>
      </c>
      <c r="K14" s="7">
        <v>233</v>
      </c>
      <c r="L14" s="9">
        <v>14161</v>
      </c>
      <c r="M14" s="9">
        <v>22605</v>
      </c>
      <c r="N14" s="9">
        <v>24809</v>
      </c>
      <c r="O14" s="7">
        <v>171</v>
      </c>
      <c r="P14" s="7">
        <v>196</v>
      </c>
      <c r="Q14" s="7">
        <v>203</v>
      </c>
    </row>
    <row r="15" spans="1:17" ht="14.1" customHeight="1" x14ac:dyDescent="0.3">
      <c r="A15" s="3" t="s">
        <v>2367</v>
      </c>
      <c r="B15" s="3" t="s">
        <v>8020</v>
      </c>
      <c r="C15" s="7">
        <v>306</v>
      </c>
      <c r="D15" s="7">
        <v>290</v>
      </c>
      <c r="E15" s="7">
        <v>279</v>
      </c>
      <c r="F15" s="8">
        <v>299.31</v>
      </c>
      <c r="G15" s="8">
        <v>257.22000000000003</v>
      </c>
      <c r="H15" s="8">
        <v>253.08</v>
      </c>
      <c r="I15" s="7">
        <v>206</v>
      </c>
      <c r="J15" s="7">
        <v>303</v>
      </c>
      <c r="K15" s="7">
        <v>290</v>
      </c>
      <c r="L15" s="9">
        <v>22000</v>
      </c>
      <c r="M15" s="9">
        <v>41604</v>
      </c>
      <c r="N15" s="9">
        <v>39309</v>
      </c>
      <c r="O15" s="7">
        <v>242</v>
      </c>
      <c r="P15" s="7">
        <v>298</v>
      </c>
      <c r="Q15" s="7">
        <v>286</v>
      </c>
    </row>
    <row r="16" spans="1:17" ht="14.1" customHeight="1" x14ac:dyDescent="0.3">
      <c r="A16" s="3" t="s">
        <v>2367</v>
      </c>
      <c r="B16" s="3" t="s">
        <v>8021</v>
      </c>
      <c r="C16" s="7">
        <v>140</v>
      </c>
      <c r="D16" s="7">
        <v>147</v>
      </c>
      <c r="E16" s="7">
        <v>163</v>
      </c>
      <c r="F16" s="8">
        <v>118.48</v>
      </c>
      <c r="G16" s="8">
        <v>123.54</v>
      </c>
      <c r="H16" s="8">
        <v>134.11000000000001</v>
      </c>
      <c r="I16" s="7">
        <v>121</v>
      </c>
      <c r="J16" s="7">
        <v>186</v>
      </c>
      <c r="K16" s="7">
        <v>182</v>
      </c>
      <c r="L16" s="9">
        <v>9583</v>
      </c>
      <c r="M16" s="9">
        <v>15363</v>
      </c>
      <c r="N16" s="9">
        <v>14785</v>
      </c>
      <c r="O16" s="7">
        <v>131</v>
      </c>
      <c r="P16" s="7">
        <v>163</v>
      </c>
      <c r="Q16" s="7">
        <v>171</v>
      </c>
    </row>
  </sheetData>
  <mergeCells count="9">
    <mergeCell ref="A6:Q6"/>
    <mergeCell ref="A7:Q7"/>
    <mergeCell ref="A8:Q8"/>
    <mergeCell ref="A9:Q9"/>
    <mergeCell ref="A1:Q1"/>
    <mergeCell ref="A2:Q2"/>
    <mergeCell ref="A3:Q3"/>
    <mergeCell ref="A4:Q4"/>
    <mergeCell ref="A5:Q5"/>
  </mergeCells>
  <pageMargins left="0.05" right="0.05" top="0.5" bottom="0.5" header="0" footer="0"/>
  <pageSetup orientation="portrait" horizontalDpi="300" verticalDpi="3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Q14"/>
  <sheetViews>
    <sheetView topLeftCell="E10" zoomScaleNormal="100" workbookViewId="0">
      <selection activeCell="A12" sqref="A12:Q14"/>
    </sheetView>
  </sheetViews>
  <sheetFormatPr defaultColWidth="10.85546875" defaultRowHeight="12" customHeight="1" x14ac:dyDescent="0.3"/>
  <cols>
    <col min="1" max="1" width="6" bestFit="1" customWidth="1"/>
    <col min="2" max="2" width="27" bestFit="1" customWidth="1"/>
    <col min="3" max="5" width="12" bestFit="1" customWidth="1"/>
    <col min="6" max="8" width="15" bestFit="1" customWidth="1"/>
    <col min="9" max="11" width="11" bestFit="1" customWidth="1"/>
    <col min="12" max="14" width="15" bestFit="1" customWidth="1"/>
    <col min="15" max="17" width="12" bestFit="1" customWidth="1"/>
  </cols>
  <sheetData>
    <row r="1" spans="1:17" ht="16.149999999999999" customHeight="1" x14ac:dyDescent="0.4">
      <c r="A1" s="124" t="s">
        <v>8022</v>
      </c>
      <c r="B1" s="120"/>
      <c r="C1" s="120"/>
      <c r="D1" s="120"/>
      <c r="E1" s="120"/>
      <c r="F1" s="120"/>
      <c r="G1" s="120"/>
      <c r="H1" s="120"/>
      <c r="I1" s="120"/>
      <c r="J1" s="120"/>
      <c r="K1" s="120"/>
      <c r="L1" s="120"/>
      <c r="M1" s="120"/>
      <c r="N1" s="120"/>
      <c r="O1" s="120"/>
      <c r="P1" s="120"/>
      <c r="Q1" s="120"/>
    </row>
    <row r="2" spans="1:17" ht="16.149999999999999" customHeight="1" x14ac:dyDescent="0.4">
      <c r="A2" s="124" t="s">
        <v>0</v>
      </c>
      <c r="B2" s="120"/>
      <c r="C2" s="120"/>
      <c r="D2" s="120"/>
      <c r="E2" s="120"/>
      <c r="F2" s="120"/>
      <c r="G2" s="120"/>
      <c r="H2" s="120"/>
      <c r="I2" s="120"/>
      <c r="J2" s="120"/>
      <c r="K2" s="120"/>
      <c r="L2" s="120"/>
      <c r="M2" s="120"/>
      <c r="N2" s="120"/>
      <c r="O2" s="120"/>
      <c r="P2" s="120"/>
      <c r="Q2" s="120"/>
    </row>
    <row r="3" spans="1:17" ht="33" customHeight="1" x14ac:dyDescent="0.4">
      <c r="A3" s="124" t="s">
        <v>8023</v>
      </c>
      <c r="B3" s="120"/>
      <c r="C3" s="120"/>
      <c r="D3" s="120"/>
      <c r="E3" s="120"/>
      <c r="F3" s="120"/>
      <c r="G3" s="120"/>
      <c r="H3" s="120"/>
      <c r="I3" s="120"/>
      <c r="J3" s="120"/>
      <c r="K3" s="120"/>
      <c r="L3" s="120"/>
      <c r="M3" s="120"/>
      <c r="N3" s="120"/>
      <c r="O3" s="120"/>
      <c r="P3" s="120"/>
      <c r="Q3" s="120"/>
    </row>
    <row r="4" spans="1:17" ht="16.149999999999999" customHeight="1" x14ac:dyDescent="0.4">
      <c r="A4" s="124" t="s">
        <v>7969</v>
      </c>
      <c r="B4" s="120"/>
      <c r="C4" s="120"/>
      <c r="D4" s="120"/>
      <c r="E4" s="120"/>
      <c r="F4" s="120"/>
      <c r="G4" s="120"/>
      <c r="H4" s="120"/>
      <c r="I4" s="120"/>
      <c r="J4" s="120"/>
      <c r="K4" s="120"/>
      <c r="L4" s="120"/>
      <c r="M4" s="120"/>
      <c r="N4" s="120"/>
      <c r="O4" s="120"/>
      <c r="P4" s="120"/>
      <c r="Q4" s="120"/>
    </row>
    <row r="5" spans="1:17" ht="33" customHeight="1" x14ac:dyDescent="0.4">
      <c r="A5" s="124" t="s">
        <v>16</v>
      </c>
      <c r="B5" s="120"/>
      <c r="C5" s="120"/>
      <c r="D5" s="120"/>
      <c r="E5" s="120"/>
      <c r="F5" s="120"/>
      <c r="G5" s="120"/>
      <c r="H5" s="120"/>
      <c r="I5" s="120"/>
      <c r="J5" s="120"/>
      <c r="K5" s="120"/>
      <c r="L5" s="120"/>
      <c r="M5" s="120"/>
      <c r="N5" s="120"/>
      <c r="O5" s="120"/>
      <c r="P5" s="120"/>
      <c r="Q5" s="120"/>
    </row>
    <row r="6" spans="1:17" ht="33" customHeight="1" x14ac:dyDescent="0.4">
      <c r="A6" s="124" t="s">
        <v>17</v>
      </c>
      <c r="B6" s="120"/>
      <c r="C6" s="120"/>
      <c r="D6" s="120"/>
      <c r="E6" s="120"/>
      <c r="F6" s="120"/>
      <c r="G6" s="120"/>
      <c r="H6" s="120"/>
      <c r="I6" s="120"/>
      <c r="J6" s="120"/>
      <c r="K6" s="120"/>
      <c r="L6" s="120"/>
      <c r="M6" s="120"/>
      <c r="N6" s="120"/>
      <c r="O6" s="120"/>
      <c r="P6" s="120"/>
      <c r="Q6" s="120"/>
    </row>
    <row r="7" spans="1:17" ht="33" customHeight="1" x14ac:dyDescent="0.4">
      <c r="A7" s="124" t="s">
        <v>7970</v>
      </c>
      <c r="B7" s="120"/>
      <c r="C7" s="120"/>
      <c r="D7" s="120"/>
      <c r="E7" s="120"/>
      <c r="F7" s="120"/>
      <c r="G7" s="120"/>
      <c r="H7" s="120"/>
      <c r="I7" s="120"/>
      <c r="J7" s="120"/>
      <c r="K7" s="120"/>
      <c r="L7" s="120"/>
      <c r="M7" s="120"/>
      <c r="N7" s="120"/>
      <c r="O7" s="120"/>
      <c r="P7" s="120"/>
      <c r="Q7" s="120"/>
    </row>
    <row r="8" spans="1:17" ht="33" customHeight="1" x14ac:dyDescent="0.4">
      <c r="A8" s="124" t="s">
        <v>19</v>
      </c>
      <c r="B8" s="120"/>
      <c r="C8" s="120"/>
      <c r="D8" s="120"/>
      <c r="E8" s="120"/>
      <c r="F8" s="120"/>
      <c r="G8" s="120"/>
      <c r="H8" s="120"/>
      <c r="I8" s="120"/>
      <c r="J8" s="120"/>
      <c r="K8" s="120"/>
      <c r="L8" s="120"/>
      <c r="M8" s="120"/>
      <c r="N8" s="120"/>
      <c r="O8" s="120"/>
      <c r="P8" s="120"/>
      <c r="Q8" s="120"/>
    </row>
    <row r="9" spans="1:17" ht="50.1" customHeight="1" x14ac:dyDescent="0.4">
      <c r="A9" s="124" t="s">
        <v>7971</v>
      </c>
      <c r="B9" s="120"/>
      <c r="C9" s="120"/>
      <c r="D9" s="120"/>
      <c r="E9" s="120"/>
      <c r="F9" s="120"/>
      <c r="G9" s="120"/>
      <c r="H9" s="120"/>
      <c r="I9" s="120"/>
      <c r="J9" s="120"/>
      <c r="K9" s="120"/>
      <c r="L9" s="120"/>
      <c r="M9" s="120"/>
      <c r="N9" s="120"/>
      <c r="O9" s="120"/>
      <c r="P9" s="120"/>
      <c r="Q9" s="120"/>
    </row>
    <row r="11" spans="1:17" ht="101.1" customHeight="1" x14ac:dyDescent="0.35">
      <c r="A11" s="1" t="s">
        <v>26</v>
      </c>
      <c r="B11" s="4" t="s">
        <v>7972</v>
      </c>
      <c r="C11" s="5" t="s">
        <v>7973</v>
      </c>
      <c r="D11" s="5" t="s">
        <v>7974</v>
      </c>
      <c r="E11" s="5" t="s">
        <v>7975</v>
      </c>
      <c r="F11" s="5" t="s">
        <v>7976</v>
      </c>
      <c r="G11" s="5" t="s">
        <v>7977</v>
      </c>
      <c r="H11" s="5" t="s">
        <v>7978</v>
      </c>
      <c r="I11" s="5" t="s">
        <v>7979</v>
      </c>
      <c r="J11" s="5" t="s">
        <v>7980</v>
      </c>
      <c r="K11" s="5" t="s">
        <v>7981</v>
      </c>
      <c r="L11" s="5" t="s">
        <v>7982</v>
      </c>
      <c r="M11" s="5" t="s">
        <v>7983</v>
      </c>
      <c r="N11" s="5" t="s">
        <v>7984</v>
      </c>
      <c r="O11" s="5" t="s">
        <v>7985</v>
      </c>
      <c r="P11" s="5" t="s">
        <v>7986</v>
      </c>
      <c r="Q11" s="5" t="s">
        <v>7987</v>
      </c>
    </row>
    <row r="12" spans="1:17" ht="14.1" customHeight="1" x14ac:dyDescent="0.3">
      <c r="A12" s="3" t="s">
        <v>2273</v>
      </c>
      <c r="B12" s="3" t="s">
        <v>7988</v>
      </c>
      <c r="C12" s="7">
        <v>299</v>
      </c>
      <c r="D12" s="7">
        <v>273</v>
      </c>
      <c r="E12" s="7">
        <v>272</v>
      </c>
      <c r="F12" s="8">
        <v>235.83</v>
      </c>
      <c r="G12" s="8">
        <v>207.48</v>
      </c>
      <c r="H12" s="8">
        <v>211.96</v>
      </c>
      <c r="I12" s="7">
        <v>234</v>
      </c>
      <c r="J12" s="7">
        <v>315</v>
      </c>
      <c r="K12" s="7">
        <v>297</v>
      </c>
      <c r="L12" s="9">
        <v>18600</v>
      </c>
      <c r="M12" s="9">
        <v>23868</v>
      </c>
      <c r="N12" s="9">
        <v>24090</v>
      </c>
      <c r="O12" s="7">
        <v>267</v>
      </c>
      <c r="P12" s="7">
        <v>290</v>
      </c>
      <c r="Q12" s="7">
        <v>283</v>
      </c>
    </row>
    <row r="13" spans="1:17" ht="14.1" customHeight="1" x14ac:dyDescent="0.3">
      <c r="A13" s="3" t="s">
        <v>2273</v>
      </c>
      <c r="B13" s="3" t="s">
        <v>79</v>
      </c>
      <c r="C13" s="7">
        <v>314</v>
      </c>
      <c r="D13" s="7">
        <v>270</v>
      </c>
      <c r="E13" s="7">
        <v>263</v>
      </c>
      <c r="F13" s="8">
        <v>248.67</v>
      </c>
      <c r="G13" s="8">
        <v>199.71</v>
      </c>
      <c r="H13" s="8">
        <v>201.46</v>
      </c>
      <c r="I13" s="7">
        <v>245</v>
      </c>
      <c r="J13" s="7">
        <v>304</v>
      </c>
      <c r="K13" s="7">
        <v>339</v>
      </c>
      <c r="L13" s="9">
        <v>19181</v>
      </c>
      <c r="M13" s="9">
        <v>21745</v>
      </c>
      <c r="N13" s="9">
        <v>27268</v>
      </c>
      <c r="O13" s="7">
        <v>280</v>
      </c>
      <c r="P13" s="7">
        <v>284</v>
      </c>
      <c r="Q13" s="7">
        <v>296</v>
      </c>
    </row>
    <row r="14" spans="1:17" ht="14.1" customHeight="1" x14ac:dyDescent="0.3">
      <c r="A14" s="3" t="s">
        <v>2273</v>
      </c>
      <c r="B14" s="3" t="s">
        <v>2282</v>
      </c>
      <c r="C14" s="7">
        <v>266</v>
      </c>
      <c r="D14" s="7" t="s">
        <v>8</v>
      </c>
      <c r="E14" s="7" t="s">
        <v>8</v>
      </c>
      <c r="F14" s="8">
        <v>207.61</v>
      </c>
      <c r="G14" s="9" t="s">
        <v>8</v>
      </c>
      <c r="H14" s="9" t="s">
        <v>8</v>
      </c>
      <c r="I14" s="7">
        <v>222</v>
      </c>
      <c r="J14" s="7" t="s">
        <v>8</v>
      </c>
      <c r="K14" s="7" t="s">
        <v>8</v>
      </c>
      <c r="L14" s="9">
        <v>18531</v>
      </c>
      <c r="M14" s="9" t="s">
        <v>8</v>
      </c>
      <c r="N14" s="9" t="s">
        <v>8</v>
      </c>
      <c r="O14" s="7">
        <v>240</v>
      </c>
      <c r="P14" s="7" t="s">
        <v>8</v>
      </c>
      <c r="Q14" s="7" t="s">
        <v>8</v>
      </c>
    </row>
  </sheetData>
  <mergeCells count="9">
    <mergeCell ref="A6:Q6"/>
    <mergeCell ref="A7:Q7"/>
    <mergeCell ref="A8:Q8"/>
    <mergeCell ref="A9:Q9"/>
    <mergeCell ref="A1:Q1"/>
    <mergeCell ref="A2:Q2"/>
    <mergeCell ref="A3:Q3"/>
    <mergeCell ref="A4:Q4"/>
    <mergeCell ref="A5:Q5"/>
  </mergeCells>
  <pageMargins left="0.05" right="0.05" top="0.5" bottom="0.5" header="0" footer="0"/>
  <pageSetup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Q22"/>
  <sheetViews>
    <sheetView topLeftCell="E11" zoomScaleNormal="100" workbookViewId="0">
      <selection activeCell="A12" sqref="A12:Q22"/>
    </sheetView>
  </sheetViews>
  <sheetFormatPr defaultColWidth="10.85546875" defaultRowHeight="12" customHeight="1" x14ac:dyDescent="0.3"/>
  <cols>
    <col min="1" max="1" width="6" bestFit="1" customWidth="1"/>
    <col min="2" max="2" width="41" bestFit="1" customWidth="1"/>
    <col min="3" max="5" width="12" bestFit="1" customWidth="1"/>
    <col min="6" max="8" width="15" bestFit="1" customWidth="1"/>
    <col min="9" max="11" width="11" bestFit="1" customWidth="1"/>
    <col min="12" max="14" width="15" bestFit="1" customWidth="1"/>
    <col min="15" max="17" width="12" bestFit="1" customWidth="1"/>
  </cols>
  <sheetData>
    <row r="1" spans="1:17" ht="16.149999999999999" customHeight="1" x14ac:dyDescent="0.4">
      <c r="A1" s="124" t="s">
        <v>8024</v>
      </c>
      <c r="B1" s="120"/>
      <c r="C1" s="120"/>
      <c r="D1" s="120"/>
      <c r="E1" s="120"/>
      <c r="F1" s="120"/>
      <c r="G1" s="120"/>
      <c r="H1" s="120"/>
      <c r="I1" s="120"/>
      <c r="J1" s="120"/>
      <c r="K1" s="120"/>
      <c r="L1" s="120"/>
      <c r="M1" s="120"/>
      <c r="N1" s="120"/>
      <c r="O1" s="120"/>
      <c r="P1" s="120"/>
      <c r="Q1" s="120"/>
    </row>
    <row r="2" spans="1:17" ht="16.149999999999999" customHeight="1" x14ac:dyDescent="0.4">
      <c r="A2" s="124" t="s">
        <v>0</v>
      </c>
      <c r="B2" s="120"/>
      <c r="C2" s="120"/>
      <c r="D2" s="120"/>
      <c r="E2" s="120"/>
      <c r="F2" s="120"/>
      <c r="G2" s="120"/>
      <c r="H2" s="120"/>
      <c r="I2" s="120"/>
      <c r="J2" s="120"/>
      <c r="K2" s="120"/>
      <c r="L2" s="120"/>
      <c r="M2" s="120"/>
      <c r="N2" s="120"/>
      <c r="O2" s="120"/>
      <c r="P2" s="120"/>
      <c r="Q2" s="120"/>
    </row>
    <row r="3" spans="1:17" ht="16.149999999999999" customHeight="1" x14ac:dyDescent="0.4">
      <c r="A3" s="124" t="s">
        <v>8025</v>
      </c>
      <c r="B3" s="120"/>
      <c r="C3" s="120"/>
      <c r="D3" s="120"/>
      <c r="E3" s="120"/>
      <c r="F3" s="120"/>
      <c r="G3" s="120"/>
      <c r="H3" s="120"/>
      <c r="I3" s="120"/>
      <c r="J3" s="120"/>
      <c r="K3" s="120"/>
      <c r="L3" s="120"/>
      <c r="M3" s="120"/>
      <c r="N3" s="120"/>
      <c r="O3" s="120"/>
      <c r="P3" s="120"/>
      <c r="Q3" s="120"/>
    </row>
    <row r="4" spans="1:17" ht="16.149999999999999" customHeight="1" x14ac:dyDescent="0.4">
      <c r="A4" s="124" t="s">
        <v>7969</v>
      </c>
      <c r="B4" s="120"/>
      <c r="C4" s="120"/>
      <c r="D4" s="120"/>
      <c r="E4" s="120"/>
      <c r="F4" s="120"/>
      <c r="G4" s="120"/>
      <c r="H4" s="120"/>
      <c r="I4" s="120"/>
      <c r="J4" s="120"/>
      <c r="K4" s="120"/>
      <c r="L4" s="120"/>
      <c r="M4" s="120"/>
      <c r="N4" s="120"/>
      <c r="O4" s="120"/>
      <c r="P4" s="120"/>
      <c r="Q4" s="120"/>
    </row>
    <row r="5" spans="1:17" ht="33" customHeight="1" x14ac:dyDescent="0.4">
      <c r="A5" s="124" t="s">
        <v>16</v>
      </c>
      <c r="B5" s="120"/>
      <c r="C5" s="120"/>
      <c r="D5" s="120"/>
      <c r="E5" s="120"/>
      <c r="F5" s="120"/>
      <c r="G5" s="120"/>
      <c r="H5" s="120"/>
      <c r="I5" s="120"/>
      <c r="J5" s="120"/>
      <c r="K5" s="120"/>
      <c r="L5" s="120"/>
      <c r="M5" s="120"/>
      <c r="N5" s="120"/>
      <c r="O5" s="120"/>
      <c r="P5" s="120"/>
      <c r="Q5" s="120"/>
    </row>
    <row r="6" spans="1:17" ht="33" customHeight="1" x14ac:dyDescent="0.4">
      <c r="A6" s="124" t="s">
        <v>17</v>
      </c>
      <c r="B6" s="120"/>
      <c r="C6" s="120"/>
      <c r="D6" s="120"/>
      <c r="E6" s="120"/>
      <c r="F6" s="120"/>
      <c r="G6" s="120"/>
      <c r="H6" s="120"/>
      <c r="I6" s="120"/>
      <c r="J6" s="120"/>
      <c r="K6" s="120"/>
      <c r="L6" s="120"/>
      <c r="M6" s="120"/>
      <c r="N6" s="120"/>
      <c r="O6" s="120"/>
      <c r="P6" s="120"/>
      <c r="Q6" s="120"/>
    </row>
    <row r="7" spans="1:17" ht="33" customHeight="1" x14ac:dyDescent="0.4">
      <c r="A7" s="124" t="s">
        <v>7970</v>
      </c>
      <c r="B7" s="120"/>
      <c r="C7" s="120"/>
      <c r="D7" s="120"/>
      <c r="E7" s="120"/>
      <c r="F7" s="120"/>
      <c r="G7" s="120"/>
      <c r="H7" s="120"/>
      <c r="I7" s="120"/>
      <c r="J7" s="120"/>
      <c r="K7" s="120"/>
      <c r="L7" s="120"/>
      <c r="M7" s="120"/>
      <c r="N7" s="120"/>
      <c r="O7" s="120"/>
      <c r="P7" s="120"/>
      <c r="Q7" s="120"/>
    </row>
    <row r="8" spans="1:17" ht="16.149999999999999" customHeight="1" x14ac:dyDescent="0.4">
      <c r="A8" s="124" t="s">
        <v>19</v>
      </c>
      <c r="B8" s="120"/>
      <c r="C8" s="120"/>
      <c r="D8" s="120"/>
      <c r="E8" s="120"/>
      <c r="F8" s="120"/>
      <c r="G8" s="120"/>
      <c r="H8" s="120"/>
      <c r="I8" s="120"/>
      <c r="J8" s="120"/>
      <c r="K8" s="120"/>
      <c r="L8" s="120"/>
      <c r="M8" s="120"/>
      <c r="N8" s="120"/>
      <c r="O8" s="120"/>
      <c r="P8" s="120"/>
      <c r="Q8" s="120"/>
    </row>
    <row r="9" spans="1:17" ht="50.1" customHeight="1" x14ac:dyDescent="0.4">
      <c r="A9" s="124" t="s">
        <v>7971</v>
      </c>
      <c r="B9" s="120"/>
      <c r="C9" s="120"/>
      <c r="D9" s="120"/>
      <c r="E9" s="120"/>
      <c r="F9" s="120"/>
      <c r="G9" s="120"/>
      <c r="H9" s="120"/>
      <c r="I9" s="120"/>
      <c r="J9" s="120"/>
      <c r="K9" s="120"/>
      <c r="L9" s="120"/>
      <c r="M9" s="120"/>
      <c r="N9" s="120"/>
      <c r="O9" s="120"/>
      <c r="P9" s="120"/>
      <c r="Q9" s="120"/>
    </row>
    <row r="11" spans="1:17" ht="101.1" customHeight="1" x14ac:dyDescent="0.35">
      <c r="A11" s="1" t="s">
        <v>26</v>
      </c>
      <c r="B11" s="4" t="s">
        <v>7994</v>
      </c>
      <c r="C11" s="5" t="s">
        <v>7973</v>
      </c>
      <c r="D11" s="5" t="s">
        <v>7974</v>
      </c>
      <c r="E11" s="5" t="s">
        <v>7975</v>
      </c>
      <c r="F11" s="5" t="s">
        <v>7976</v>
      </c>
      <c r="G11" s="5" t="s">
        <v>7977</v>
      </c>
      <c r="H11" s="5" t="s">
        <v>7978</v>
      </c>
      <c r="I11" s="5" t="s">
        <v>7979</v>
      </c>
      <c r="J11" s="5" t="s">
        <v>7980</v>
      </c>
      <c r="K11" s="5" t="s">
        <v>7981</v>
      </c>
      <c r="L11" s="5" t="s">
        <v>7982</v>
      </c>
      <c r="M11" s="5" t="s">
        <v>7983</v>
      </c>
      <c r="N11" s="5" t="s">
        <v>7984</v>
      </c>
      <c r="O11" s="5" t="s">
        <v>7985</v>
      </c>
      <c r="P11" s="5" t="s">
        <v>7986</v>
      </c>
      <c r="Q11" s="5" t="s">
        <v>7987</v>
      </c>
    </row>
    <row r="12" spans="1:17" ht="14.1" customHeight="1" x14ac:dyDescent="0.3">
      <c r="A12" s="3" t="s">
        <v>2553</v>
      </c>
      <c r="B12" s="3" t="s">
        <v>7988</v>
      </c>
      <c r="C12" s="7">
        <v>196</v>
      </c>
      <c r="D12" s="7">
        <v>163</v>
      </c>
      <c r="E12" s="7">
        <v>161</v>
      </c>
      <c r="F12" s="8">
        <v>142.83000000000001</v>
      </c>
      <c r="G12" s="8">
        <v>119.32</v>
      </c>
      <c r="H12" s="8">
        <v>119.69</v>
      </c>
      <c r="I12" s="7">
        <v>150</v>
      </c>
      <c r="J12" s="7">
        <v>153</v>
      </c>
      <c r="K12" s="7">
        <v>153</v>
      </c>
      <c r="L12" s="9">
        <v>11183</v>
      </c>
      <c r="M12" s="9">
        <v>11537</v>
      </c>
      <c r="N12" s="9">
        <v>11586</v>
      </c>
      <c r="O12" s="7">
        <v>168</v>
      </c>
      <c r="P12" s="7">
        <v>157</v>
      </c>
      <c r="Q12" s="7">
        <v>156</v>
      </c>
    </row>
    <row r="13" spans="1:17" ht="14.1" customHeight="1" x14ac:dyDescent="0.3">
      <c r="A13" s="3" t="s">
        <v>2553</v>
      </c>
      <c r="B13" s="3" t="s">
        <v>396</v>
      </c>
      <c r="C13" s="7">
        <v>166</v>
      </c>
      <c r="D13" s="7">
        <v>144</v>
      </c>
      <c r="E13" s="7">
        <v>142</v>
      </c>
      <c r="F13" s="8">
        <v>121.22</v>
      </c>
      <c r="G13" s="8">
        <v>106.12</v>
      </c>
      <c r="H13" s="8">
        <v>106.49</v>
      </c>
      <c r="I13" s="7">
        <v>149</v>
      </c>
      <c r="J13" s="7">
        <v>145</v>
      </c>
      <c r="K13" s="7">
        <v>148</v>
      </c>
      <c r="L13" s="9">
        <v>10830</v>
      </c>
      <c r="M13" s="9">
        <v>10854</v>
      </c>
      <c r="N13" s="9">
        <v>11093</v>
      </c>
      <c r="O13" s="7">
        <v>155</v>
      </c>
      <c r="P13" s="7">
        <v>145</v>
      </c>
      <c r="Q13" s="7">
        <v>146</v>
      </c>
    </row>
    <row r="14" spans="1:17" ht="14.1" customHeight="1" x14ac:dyDescent="0.3">
      <c r="A14" s="3" t="s">
        <v>2553</v>
      </c>
      <c r="B14" s="3" t="s">
        <v>2589</v>
      </c>
      <c r="C14" s="7">
        <v>155</v>
      </c>
      <c r="D14" s="7">
        <v>137</v>
      </c>
      <c r="E14" s="7">
        <v>144</v>
      </c>
      <c r="F14" s="8">
        <v>112.57</v>
      </c>
      <c r="G14" s="8">
        <v>99.83</v>
      </c>
      <c r="H14" s="8">
        <v>106.42</v>
      </c>
      <c r="I14" s="7">
        <v>152</v>
      </c>
      <c r="J14" s="7">
        <v>154</v>
      </c>
      <c r="K14" s="7">
        <v>150</v>
      </c>
      <c r="L14" s="9">
        <v>10555</v>
      </c>
      <c r="M14" s="9">
        <v>10866</v>
      </c>
      <c r="N14" s="9">
        <v>10636</v>
      </c>
      <c r="O14" s="7">
        <v>153</v>
      </c>
      <c r="P14" s="7">
        <v>148</v>
      </c>
      <c r="Q14" s="7">
        <v>148</v>
      </c>
    </row>
    <row r="15" spans="1:17" ht="14.1" customHeight="1" x14ac:dyDescent="0.3">
      <c r="A15" s="3" t="s">
        <v>2553</v>
      </c>
      <c r="B15" s="3" t="s">
        <v>8026</v>
      </c>
      <c r="C15" s="7">
        <v>215</v>
      </c>
      <c r="D15" s="7">
        <v>173</v>
      </c>
      <c r="E15" s="7">
        <v>166</v>
      </c>
      <c r="F15" s="8">
        <v>153.16999999999999</v>
      </c>
      <c r="G15" s="8">
        <v>122.23</v>
      </c>
      <c r="H15" s="8">
        <v>119.71</v>
      </c>
      <c r="I15" s="7">
        <v>136</v>
      </c>
      <c r="J15" s="7">
        <v>138</v>
      </c>
      <c r="K15" s="7">
        <v>138</v>
      </c>
      <c r="L15" s="9">
        <v>10603</v>
      </c>
      <c r="M15" s="9">
        <v>10894</v>
      </c>
      <c r="N15" s="9">
        <v>10950</v>
      </c>
      <c r="O15" s="7">
        <v>166</v>
      </c>
      <c r="P15" s="7">
        <v>153</v>
      </c>
      <c r="Q15" s="7">
        <v>150</v>
      </c>
    </row>
    <row r="16" spans="1:17" ht="14.1" customHeight="1" x14ac:dyDescent="0.3">
      <c r="A16" s="3" t="s">
        <v>2553</v>
      </c>
      <c r="B16" s="3" t="s">
        <v>79</v>
      </c>
      <c r="C16" s="7">
        <v>347</v>
      </c>
      <c r="D16" s="7">
        <v>232</v>
      </c>
      <c r="E16" s="7">
        <v>223</v>
      </c>
      <c r="F16" s="8">
        <v>254.22</v>
      </c>
      <c r="G16" s="8">
        <v>168.81</v>
      </c>
      <c r="H16" s="8">
        <v>165.87</v>
      </c>
      <c r="I16" s="7">
        <v>145</v>
      </c>
      <c r="J16" s="7">
        <v>164</v>
      </c>
      <c r="K16" s="7">
        <v>165</v>
      </c>
      <c r="L16" s="9">
        <v>12823</v>
      </c>
      <c r="M16" s="9">
        <v>14137</v>
      </c>
      <c r="N16" s="9">
        <v>14204</v>
      </c>
      <c r="O16" s="7">
        <v>220</v>
      </c>
      <c r="P16" s="7">
        <v>188</v>
      </c>
      <c r="Q16" s="7">
        <v>187</v>
      </c>
    </row>
    <row r="17" spans="1:17" ht="14.1" customHeight="1" x14ac:dyDescent="0.3">
      <c r="A17" s="3" t="s">
        <v>2553</v>
      </c>
      <c r="B17" s="3" t="s">
        <v>8027</v>
      </c>
      <c r="C17" s="7">
        <v>183</v>
      </c>
      <c r="D17" s="7">
        <v>175</v>
      </c>
      <c r="E17" s="7">
        <v>173</v>
      </c>
      <c r="F17" s="8">
        <v>134.85</v>
      </c>
      <c r="G17" s="8">
        <v>129.82</v>
      </c>
      <c r="H17" s="8">
        <v>131.06</v>
      </c>
      <c r="I17" s="7">
        <v>136</v>
      </c>
      <c r="J17" s="7">
        <v>134</v>
      </c>
      <c r="K17" s="7">
        <v>139</v>
      </c>
      <c r="L17" s="9">
        <v>9621</v>
      </c>
      <c r="M17" s="9">
        <v>9650</v>
      </c>
      <c r="N17" s="9">
        <v>10214</v>
      </c>
      <c r="O17" s="7">
        <v>157</v>
      </c>
      <c r="P17" s="7">
        <v>153</v>
      </c>
      <c r="Q17" s="7">
        <v>156</v>
      </c>
    </row>
    <row r="18" spans="1:17" ht="14.1" customHeight="1" x14ac:dyDescent="0.3">
      <c r="A18" s="3" t="s">
        <v>2553</v>
      </c>
      <c r="B18" s="3" t="s">
        <v>8028</v>
      </c>
      <c r="C18" s="7">
        <v>147</v>
      </c>
      <c r="D18" s="7">
        <v>148</v>
      </c>
      <c r="E18" s="7">
        <v>156</v>
      </c>
      <c r="F18" s="8">
        <v>103.89</v>
      </c>
      <c r="G18" s="8">
        <v>103.83</v>
      </c>
      <c r="H18" s="8">
        <v>111.9</v>
      </c>
      <c r="I18" s="7">
        <v>170</v>
      </c>
      <c r="J18" s="7">
        <v>157</v>
      </c>
      <c r="K18" s="7">
        <v>177</v>
      </c>
      <c r="L18" s="9">
        <v>12392</v>
      </c>
      <c r="M18" s="9">
        <v>11071</v>
      </c>
      <c r="N18" s="9">
        <v>12518</v>
      </c>
      <c r="O18" s="7">
        <v>161</v>
      </c>
      <c r="P18" s="7">
        <v>154</v>
      </c>
      <c r="Q18" s="7">
        <v>169</v>
      </c>
    </row>
    <row r="19" spans="1:17" ht="14.1" customHeight="1" x14ac:dyDescent="0.3">
      <c r="A19" s="3" t="s">
        <v>2553</v>
      </c>
      <c r="B19" s="3" t="s">
        <v>8029</v>
      </c>
      <c r="C19" s="7">
        <v>161</v>
      </c>
      <c r="D19" s="7">
        <v>143</v>
      </c>
      <c r="E19" s="7">
        <v>142</v>
      </c>
      <c r="F19" s="8">
        <v>117.73</v>
      </c>
      <c r="G19" s="8">
        <v>104.77</v>
      </c>
      <c r="H19" s="8">
        <v>106.3</v>
      </c>
      <c r="I19" s="7">
        <v>187</v>
      </c>
      <c r="J19" s="7">
        <v>157</v>
      </c>
      <c r="K19" s="7">
        <v>168</v>
      </c>
      <c r="L19" s="9">
        <v>12059</v>
      </c>
      <c r="M19" s="9">
        <v>10002</v>
      </c>
      <c r="N19" s="9">
        <v>11076</v>
      </c>
      <c r="O19" s="7">
        <v>173</v>
      </c>
      <c r="P19" s="7">
        <v>149</v>
      </c>
      <c r="Q19" s="7">
        <v>152</v>
      </c>
    </row>
    <row r="20" spans="1:17" ht="14.1" customHeight="1" x14ac:dyDescent="0.3">
      <c r="A20" s="3" t="s">
        <v>2553</v>
      </c>
      <c r="B20" s="3" t="s">
        <v>2558</v>
      </c>
      <c r="C20" s="7" t="s">
        <v>8</v>
      </c>
      <c r="D20" s="7">
        <v>278</v>
      </c>
      <c r="E20" s="7">
        <v>263</v>
      </c>
      <c r="F20" s="9" t="s">
        <v>8</v>
      </c>
      <c r="G20" s="8">
        <v>199.72</v>
      </c>
      <c r="H20" s="8">
        <v>194.56</v>
      </c>
      <c r="I20" s="7" t="s">
        <v>8</v>
      </c>
      <c r="J20" s="7">
        <v>195</v>
      </c>
      <c r="K20" s="7">
        <v>193</v>
      </c>
      <c r="L20" s="9" t="s">
        <v>8</v>
      </c>
      <c r="M20" s="9">
        <v>13282</v>
      </c>
      <c r="N20" s="9">
        <v>14033</v>
      </c>
      <c r="O20" s="7" t="s">
        <v>8</v>
      </c>
      <c r="P20" s="7">
        <v>226</v>
      </c>
      <c r="Q20" s="7">
        <v>224</v>
      </c>
    </row>
    <row r="21" spans="1:17" ht="14.1" customHeight="1" x14ac:dyDescent="0.3">
      <c r="A21" s="3" t="s">
        <v>2553</v>
      </c>
      <c r="B21" s="3" t="s">
        <v>7995</v>
      </c>
      <c r="C21" s="7">
        <v>204</v>
      </c>
      <c r="D21" s="7">
        <v>171</v>
      </c>
      <c r="E21" s="7">
        <v>158</v>
      </c>
      <c r="F21" s="8">
        <v>146.16</v>
      </c>
      <c r="G21" s="8">
        <v>123</v>
      </c>
      <c r="H21" s="8">
        <v>115.12</v>
      </c>
      <c r="I21" s="7">
        <v>174</v>
      </c>
      <c r="J21" s="7">
        <v>184</v>
      </c>
      <c r="K21" s="7">
        <v>184</v>
      </c>
      <c r="L21" s="9">
        <v>14086</v>
      </c>
      <c r="M21" s="9">
        <v>14865</v>
      </c>
      <c r="N21" s="9">
        <v>15088</v>
      </c>
      <c r="O21" s="7">
        <v>185</v>
      </c>
      <c r="P21" s="7">
        <v>180</v>
      </c>
      <c r="Q21" s="7">
        <v>176</v>
      </c>
    </row>
    <row r="22" spans="1:17" ht="14.1" customHeight="1" x14ac:dyDescent="0.3">
      <c r="A22" s="3" t="s">
        <v>2553</v>
      </c>
      <c r="B22" s="3" t="s">
        <v>429</v>
      </c>
      <c r="C22" s="7">
        <v>141</v>
      </c>
      <c r="D22" s="7">
        <v>134</v>
      </c>
      <c r="E22" s="7">
        <v>127</v>
      </c>
      <c r="F22" s="8">
        <v>102.06</v>
      </c>
      <c r="G22" s="8">
        <v>96.41</v>
      </c>
      <c r="H22" s="8">
        <v>93.28</v>
      </c>
      <c r="I22" s="7">
        <v>164</v>
      </c>
      <c r="J22" s="7">
        <v>160</v>
      </c>
      <c r="K22" s="7">
        <v>160</v>
      </c>
      <c r="L22" s="9">
        <v>11911</v>
      </c>
      <c r="M22" s="9">
        <v>11677</v>
      </c>
      <c r="N22" s="9">
        <v>11708</v>
      </c>
      <c r="O22" s="7">
        <v>155</v>
      </c>
      <c r="P22" s="7">
        <v>150</v>
      </c>
      <c r="Q22" s="7">
        <v>148</v>
      </c>
    </row>
  </sheetData>
  <mergeCells count="9">
    <mergeCell ref="A6:Q6"/>
    <mergeCell ref="A7:Q7"/>
    <mergeCell ref="A8:Q8"/>
    <mergeCell ref="A9:Q9"/>
    <mergeCell ref="A1:Q1"/>
    <mergeCell ref="A2:Q2"/>
    <mergeCell ref="A3:Q3"/>
    <mergeCell ref="A4:Q4"/>
    <mergeCell ref="A5:Q5"/>
  </mergeCells>
  <pageMargins left="0.05" right="0.05" top="0.5" bottom="0.5" header="0" footer="0"/>
  <pageSetup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8"/>
  <sheetViews>
    <sheetView topLeftCell="E10" zoomScaleNormal="100" workbookViewId="0">
      <selection activeCell="A12" sqref="A12:Q18"/>
    </sheetView>
  </sheetViews>
  <sheetFormatPr defaultColWidth="10.85546875" defaultRowHeight="12" customHeight="1" x14ac:dyDescent="0.3"/>
  <cols>
    <col min="1" max="1" width="6" bestFit="1" customWidth="1"/>
    <col min="2" max="2" width="30" bestFit="1" customWidth="1"/>
    <col min="3" max="5" width="12" bestFit="1" customWidth="1"/>
    <col min="6" max="8" width="15" bestFit="1" customWidth="1"/>
    <col min="9" max="11" width="11" bestFit="1" customWidth="1"/>
    <col min="12" max="14" width="15" bestFit="1" customWidth="1"/>
    <col min="15" max="17" width="12" bestFit="1" customWidth="1"/>
  </cols>
  <sheetData>
    <row r="1" spans="1:17" ht="16.149999999999999" customHeight="1" x14ac:dyDescent="0.4">
      <c r="A1" s="124" t="s">
        <v>8030</v>
      </c>
      <c r="B1" s="120"/>
      <c r="C1" s="120"/>
      <c r="D1" s="120"/>
      <c r="E1" s="120"/>
      <c r="F1" s="120"/>
      <c r="G1" s="120"/>
      <c r="H1" s="120"/>
      <c r="I1" s="120"/>
      <c r="J1" s="120"/>
      <c r="K1" s="120"/>
      <c r="L1" s="120"/>
      <c r="M1" s="120"/>
      <c r="N1" s="120"/>
      <c r="O1" s="120"/>
      <c r="P1" s="120"/>
      <c r="Q1" s="120"/>
    </row>
    <row r="2" spans="1:17" ht="16.149999999999999" customHeight="1" x14ac:dyDescent="0.4">
      <c r="A2" s="124" t="s">
        <v>0</v>
      </c>
      <c r="B2" s="120"/>
      <c r="C2" s="120"/>
      <c r="D2" s="120"/>
      <c r="E2" s="120"/>
      <c r="F2" s="120"/>
      <c r="G2" s="120"/>
      <c r="H2" s="120"/>
      <c r="I2" s="120"/>
      <c r="J2" s="120"/>
      <c r="K2" s="120"/>
      <c r="L2" s="120"/>
      <c r="M2" s="120"/>
      <c r="N2" s="120"/>
      <c r="O2" s="120"/>
      <c r="P2" s="120"/>
      <c r="Q2" s="120"/>
    </row>
    <row r="3" spans="1:17" ht="16.149999999999999" customHeight="1" x14ac:dyDescent="0.4">
      <c r="A3" s="124" t="s">
        <v>8031</v>
      </c>
      <c r="B3" s="120"/>
      <c r="C3" s="120"/>
      <c r="D3" s="120"/>
      <c r="E3" s="120"/>
      <c r="F3" s="120"/>
      <c r="G3" s="120"/>
      <c r="H3" s="120"/>
      <c r="I3" s="120"/>
      <c r="J3" s="120"/>
      <c r="K3" s="120"/>
      <c r="L3" s="120"/>
      <c r="M3" s="120"/>
      <c r="N3" s="120"/>
      <c r="O3" s="120"/>
      <c r="P3" s="120"/>
      <c r="Q3" s="120"/>
    </row>
    <row r="4" spans="1:17" ht="16.149999999999999" customHeight="1" x14ac:dyDescent="0.4">
      <c r="A4" s="124" t="s">
        <v>7969</v>
      </c>
      <c r="B4" s="120"/>
      <c r="C4" s="120"/>
      <c r="D4" s="120"/>
      <c r="E4" s="120"/>
      <c r="F4" s="120"/>
      <c r="G4" s="120"/>
      <c r="H4" s="120"/>
      <c r="I4" s="120"/>
      <c r="J4" s="120"/>
      <c r="K4" s="120"/>
      <c r="L4" s="120"/>
      <c r="M4" s="120"/>
      <c r="N4" s="120"/>
      <c r="O4" s="120"/>
      <c r="P4" s="120"/>
      <c r="Q4" s="120"/>
    </row>
    <row r="5" spans="1:17" ht="33" customHeight="1" x14ac:dyDescent="0.4">
      <c r="A5" s="124" t="s">
        <v>16</v>
      </c>
      <c r="B5" s="120"/>
      <c r="C5" s="120"/>
      <c r="D5" s="120"/>
      <c r="E5" s="120"/>
      <c r="F5" s="120"/>
      <c r="G5" s="120"/>
      <c r="H5" s="120"/>
      <c r="I5" s="120"/>
      <c r="J5" s="120"/>
      <c r="K5" s="120"/>
      <c r="L5" s="120"/>
      <c r="M5" s="120"/>
      <c r="N5" s="120"/>
      <c r="O5" s="120"/>
      <c r="P5" s="120"/>
      <c r="Q5" s="120"/>
    </row>
    <row r="6" spans="1:17" ht="33" customHeight="1" x14ac:dyDescent="0.4">
      <c r="A6" s="124" t="s">
        <v>17</v>
      </c>
      <c r="B6" s="120"/>
      <c r="C6" s="120"/>
      <c r="D6" s="120"/>
      <c r="E6" s="120"/>
      <c r="F6" s="120"/>
      <c r="G6" s="120"/>
      <c r="H6" s="120"/>
      <c r="I6" s="120"/>
      <c r="J6" s="120"/>
      <c r="K6" s="120"/>
      <c r="L6" s="120"/>
      <c r="M6" s="120"/>
      <c r="N6" s="120"/>
      <c r="O6" s="120"/>
      <c r="P6" s="120"/>
      <c r="Q6" s="120"/>
    </row>
    <row r="7" spans="1:17" ht="33" customHeight="1" x14ac:dyDescent="0.4">
      <c r="A7" s="124" t="s">
        <v>7970</v>
      </c>
      <c r="B7" s="120"/>
      <c r="C7" s="120"/>
      <c r="D7" s="120"/>
      <c r="E7" s="120"/>
      <c r="F7" s="120"/>
      <c r="G7" s="120"/>
      <c r="H7" s="120"/>
      <c r="I7" s="120"/>
      <c r="J7" s="120"/>
      <c r="K7" s="120"/>
      <c r="L7" s="120"/>
      <c r="M7" s="120"/>
      <c r="N7" s="120"/>
      <c r="O7" s="120"/>
      <c r="P7" s="120"/>
      <c r="Q7" s="120"/>
    </row>
    <row r="8" spans="1:17" ht="33" customHeight="1" x14ac:dyDescent="0.4">
      <c r="A8" s="124" t="s">
        <v>19</v>
      </c>
      <c r="B8" s="120"/>
      <c r="C8" s="120"/>
      <c r="D8" s="120"/>
      <c r="E8" s="120"/>
      <c r="F8" s="120"/>
      <c r="G8" s="120"/>
      <c r="H8" s="120"/>
      <c r="I8" s="120"/>
      <c r="J8" s="120"/>
      <c r="K8" s="120"/>
      <c r="L8" s="120"/>
      <c r="M8" s="120"/>
      <c r="N8" s="120"/>
      <c r="O8" s="120"/>
      <c r="P8" s="120"/>
      <c r="Q8" s="120"/>
    </row>
    <row r="9" spans="1:17" ht="50.1" customHeight="1" x14ac:dyDescent="0.4">
      <c r="A9" s="124" t="s">
        <v>7971</v>
      </c>
      <c r="B9" s="120"/>
      <c r="C9" s="120"/>
      <c r="D9" s="120"/>
      <c r="E9" s="120"/>
      <c r="F9" s="120"/>
      <c r="G9" s="120"/>
      <c r="H9" s="120"/>
      <c r="I9" s="120"/>
      <c r="J9" s="120"/>
      <c r="K9" s="120"/>
      <c r="L9" s="120"/>
      <c r="M9" s="120"/>
      <c r="N9" s="120"/>
      <c r="O9" s="120"/>
      <c r="P9" s="120"/>
      <c r="Q9" s="120"/>
    </row>
    <row r="11" spans="1:17" ht="101.1" customHeight="1" x14ac:dyDescent="0.35">
      <c r="A11" s="1" t="s">
        <v>26</v>
      </c>
      <c r="B11" s="4" t="s">
        <v>7972</v>
      </c>
      <c r="C11" s="5" t="s">
        <v>7973</v>
      </c>
      <c r="D11" s="5" t="s">
        <v>7974</v>
      </c>
      <c r="E11" s="5" t="s">
        <v>7975</v>
      </c>
      <c r="F11" s="5" t="s">
        <v>7976</v>
      </c>
      <c r="G11" s="5" t="s">
        <v>7977</v>
      </c>
      <c r="H11" s="5" t="s">
        <v>7978</v>
      </c>
      <c r="I11" s="5" t="s">
        <v>7979</v>
      </c>
      <c r="J11" s="5" t="s">
        <v>7980</v>
      </c>
      <c r="K11" s="5" t="s">
        <v>7981</v>
      </c>
      <c r="L11" s="5" t="s">
        <v>7982</v>
      </c>
      <c r="M11" s="5" t="s">
        <v>7983</v>
      </c>
      <c r="N11" s="5" t="s">
        <v>7984</v>
      </c>
      <c r="O11" s="5" t="s">
        <v>7985</v>
      </c>
      <c r="P11" s="5" t="s">
        <v>7986</v>
      </c>
      <c r="Q11" s="5" t="s">
        <v>7987</v>
      </c>
    </row>
    <row r="12" spans="1:17" ht="14.1" customHeight="1" x14ac:dyDescent="0.3">
      <c r="A12" s="3" t="s">
        <v>3037</v>
      </c>
      <c r="B12" s="3" t="s">
        <v>7988</v>
      </c>
      <c r="C12" s="7">
        <v>271</v>
      </c>
      <c r="D12" s="7">
        <v>274</v>
      </c>
      <c r="E12" s="7">
        <v>274</v>
      </c>
      <c r="F12" s="8">
        <v>193.13</v>
      </c>
      <c r="G12" s="8">
        <v>193.13</v>
      </c>
      <c r="H12" s="8">
        <v>196.9</v>
      </c>
      <c r="I12" s="7">
        <v>181</v>
      </c>
      <c r="J12" s="7">
        <v>183</v>
      </c>
      <c r="K12" s="7">
        <v>172</v>
      </c>
      <c r="L12" s="9">
        <v>11227</v>
      </c>
      <c r="M12" s="9">
        <v>11536</v>
      </c>
      <c r="N12" s="9">
        <v>10787</v>
      </c>
      <c r="O12" s="7">
        <v>223</v>
      </c>
      <c r="P12" s="7">
        <v>224</v>
      </c>
      <c r="Q12" s="7">
        <v>221</v>
      </c>
    </row>
    <row r="13" spans="1:17" ht="14.1" customHeight="1" x14ac:dyDescent="0.3">
      <c r="A13" s="3" t="s">
        <v>3037</v>
      </c>
      <c r="B13" s="3" t="s">
        <v>779</v>
      </c>
      <c r="C13" s="7">
        <v>222</v>
      </c>
      <c r="D13" s="7">
        <v>243</v>
      </c>
      <c r="E13" s="7">
        <v>295</v>
      </c>
      <c r="F13" s="8">
        <v>150.12</v>
      </c>
      <c r="G13" s="8">
        <v>164.37</v>
      </c>
      <c r="H13" s="8">
        <v>205.88</v>
      </c>
      <c r="I13" s="7">
        <v>223</v>
      </c>
      <c r="J13" s="7">
        <v>179</v>
      </c>
      <c r="K13" s="7">
        <v>194</v>
      </c>
      <c r="L13" s="9">
        <v>14473</v>
      </c>
      <c r="M13" s="9">
        <v>11617</v>
      </c>
      <c r="N13" s="9">
        <v>12733</v>
      </c>
      <c r="O13" s="7">
        <v>223</v>
      </c>
      <c r="P13" s="7">
        <v>203</v>
      </c>
      <c r="Q13" s="7">
        <v>236</v>
      </c>
    </row>
    <row r="14" spans="1:17" ht="14.1" customHeight="1" x14ac:dyDescent="0.3">
      <c r="A14" s="3" t="s">
        <v>3037</v>
      </c>
      <c r="B14" s="3" t="s">
        <v>131</v>
      </c>
      <c r="C14" s="7">
        <v>436</v>
      </c>
      <c r="D14" s="7">
        <v>453</v>
      </c>
      <c r="E14" s="7">
        <v>430</v>
      </c>
      <c r="F14" s="8">
        <v>300.68</v>
      </c>
      <c r="G14" s="8">
        <v>317.36</v>
      </c>
      <c r="H14" s="8">
        <v>309.67</v>
      </c>
      <c r="I14" s="7">
        <v>239</v>
      </c>
      <c r="J14" s="7">
        <v>242</v>
      </c>
      <c r="K14" s="7">
        <v>223</v>
      </c>
      <c r="L14" s="9">
        <v>14770</v>
      </c>
      <c r="M14" s="9">
        <v>14714</v>
      </c>
      <c r="N14" s="9">
        <v>13708</v>
      </c>
      <c r="O14" s="7">
        <v>325</v>
      </c>
      <c r="P14" s="7">
        <v>335</v>
      </c>
      <c r="Q14" s="7">
        <v>320</v>
      </c>
    </row>
    <row r="15" spans="1:17" ht="14.1" customHeight="1" x14ac:dyDescent="0.3">
      <c r="A15" s="3" t="s">
        <v>3037</v>
      </c>
      <c r="B15" s="3" t="s">
        <v>79</v>
      </c>
      <c r="C15" s="7">
        <v>316</v>
      </c>
      <c r="D15" s="7">
        <v>315</v>
      </c>
      <c r="E15" s="7">
        <v>322</v>
      </c>
      <c r="F15" s="8">
        <v>217.15</v>
      </c>
      <c r="G15" s="8">
        <v>216.65</v>
      </c>
      <c r="H15" s="8">
        <v>227.31</v>
      </c>
      <c r="I15" s="7">
        <v>195</v>
      </c>
      <c r="J15" s="7">
        <v>231</v>
      </c>
      <c r="K15" s="7">
        <v>190</v>
      </c>
      <c r="L15" s="9">
        <v>11327</v>
      </c>
      <c r="M15" s="9">
        <v>13574</v>
      </c>
      <c r="N15" s="9">
        <v>11188</v>
      </c>
      <c r="O15" s="7">
        <v>254</v>
      </c>
      <c r="P15" s="7">
        <v>272</v>
      </c>
      <c r="Q15" s="7">
        <v>258</v>
      </c>
    </row>
    <row r="16" spans="1:17" ht="14.1" customHeight="1" x14ac:dyDescent="0.3">
      <c r="A16" s="3" t="s">
        <v>3037</v>
      </c>
      <c r="B16" s="3" t="s">
        <v>1679</v>
      </c>
      <c r="C16" s="7">
        <v>161</v>
      </c>
      <c r="D16" s="7">
        <v>149</v>
      </c>
      <c r="E16" s="7">
        <v>151</v>
      </c>
      <c r="F16" s="8">
        <v>112.05</v>
      </c>
      <c r="G16" s="8">
        <v>107.05</v>
      </c>
      <c r="H16" s="8">
        <v>107.81</v>
      </c>
      <c r="I16" s="7">
        <v>145</v>
      </c>
      <c r="J16" s="7">
        <v>149</v>
      </c>
      <c r="K16" s="7">
        <v>161</v>
      </c>
      <c r="L16" s="9">
        <v>9062</v>
      </c>
      <c r="M16" s="9">
        <v>9212</v>
      </c>
      <c r="N16" s="9">
        <v>10219</v>
      </c>
      <c r="O16" s="7">
        <v>153</v>
      </c>
      <c r="P16" s="7">
        <v>149</v>
      </c>
      <c r="Q16" s="7">
        <v>156</v>
      </c>
    </row>
    <row r="17" spans="1:17" ht="14.1" customHeight="1" x14ac:dyDescent="0.3">
      <c r="A17" s="3" t="s">
        <v>3037</v>
      </c>
      <c r="B17" s="3" t="s">
        <v>819</v>
      </c>
      <c r="C17" s="7">
        <v>206</v>
      </c>
      <c r="D17" s="7">
        <v>201</v>
      </c>
      <c r="E17" s="7">
        <v>211</v>
      </c>
      <c r="F17" s="8">
        <v>139.56</v>
      </c>
      <c r="G17" s="8">
        <v>135.97999999999999</v>
      </c>
      <c r="H17" s="8">
        <v>147.1</v>
      </c>
      <c r="I17" s="7">
        <v>125</v>
      </c>
      <c r="J17" s="7">
        <v>134</v>
      </c>
      <c r="K17" s="7">
        <v>133</v>
      </c>
      <c r="L17" s="9">
        <v>7873</v>
      </c>
      <c r="M17" s="9">
        <v>8966</v>
      </c>
      <c r="N17" s="9">
        <v>8375</v>
      </c>
      <c r="O17" s="7">
        <v>166</v>
      </c>
      <c r="P17" s="7">
        <v>164</v>
      </c>
      <c r="Q17" s="7">
        <v>172</v>
      </c>
    </row>
    <row r="18" spans="1:17" ht="14.1" customHeight="1" x14ac:dyDescent="0.3">
      <c r="A18" s="3" t="s">
        <v>3037</v>
      </c>
      <c r="B18" s="3" t="s">
        <v>8032</v>
      </c>
      <c r="C18" s="7">
        <v>329</v>
      </c>
      <c r="D18" s="7">
        <v>370</v>
      </c>
      <c r="E18" s="7">
        <v>398</v>
      </c>
      <c r="F18" s="8">
        <v>246.82</v>
      </c>
      <c r="G18" s="8">
        <v>258.89999999999998</v>
      </c>
      <c r="H18" s="8">
        <v>286.19</v>
      </c>
      <c r="I18" s="7">
        <v>186</v>
      </c>
      <c r="J18" s="7">
        <v>175</v>
      </c>
      <c r="K18" s="7">
        <v>161</v>
      </c>
      <c r="L18" s="9">
        <v>11112</v>
      </c>
      <c r="M18" s="9">
        <v>10370</v>
      </c>
      <c r="N18" s="9">
        <v>9628</v>
      </c>
      <c r="O18" s="7">
        <v>250</v>
      </c>
      <c r="P18" s="7">
        <v>263</v>
      </c>
      <c r="Q18" s="7">
        <v>287</v>
      </c>
    </row>
  </sheetData>
  <mergeCells count="9">
    <mergeCell ref="A6:Q6"/>
    <mergeCell ref="A7:Q7"/>
    <mergeCell ref="A8:Q8"/>
    <mergeCell ref="A9:Q9"/>
    <mergeCell ref="A1:Q1"/>
    <mergeCell ref="A2:Q2"/>
    <mergeCell ref="A3:Q3"/>
    <mergeCell ref="A4:Q4"/>
    <mergeCell ref="A5:Q5"/>
  </mergeCells>
  <pageMargins left="0.05" right="0.05" top="0.5" bottom="0.5" header="0" footer="0"/>
  <pageSetup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Q18"/>
  <sheetViews>
    <sheetView topLeftCell="E10" zoomScaleNormal="100" workbookViewId="0">
      <selection activeCell="A12" sqref="A12:Q18"/>
    </sheetView>
  </sheetViews>
  <sheetFormatPr defaultColWidth="10.85546875" defaultRowHeight="12" customHeight="1" x14ac:dyDescent="0.3"/>
  <cols>
    <col min="1" max="1" width="6" bestFit="1" customWidth="1"/>
    <col min="2" max="2" width="32" bestFit="1" customWidth="1"/>
    <col min="3" max="5" width="12" bestFit="1" customWidth="1"/>
    <col min="6" max="8" width="15" bestFit="1" customWidth="1"/>
    <col min="9" max="11" width="11" bestFit="1" customWidth="1"/>
    <col min="12" max="14" width="15" bestFit="1" customWidth="1"/>
    <col min="15" max="17" width="12" bestFit="1" customWidth="1"/>
  </cols>
  <sheetData>
    <row r="1" spans="1:17" ht="16.149999999999999" customHeight="1" x14ac:dyDescent="0.4">
      <c r="A1" s="124" t="s">
        <v>8033</v>
      </c>
      <c r="B1" s="120"/>
      <c r="C1" s="120"/>
      <c r="D1" s="120"/>
      <c r="E1" s="120"/>
      <c r="F1" s="120"/>
      <c r="G1" s="120"/>
      <c r="H1" s="120"/>
      <c r="I1" s="120"/>
      <c r="J1" s="120"/>
      <c r="K1" s="120"/>
      <c r="L1" s="120"/>
      <c r="M1" s="120"/>
      <c r="N1" s="120"/>
      <c r="O1" s="120"/>
      <c r="P1" s="120"/>
      <c r="Q1" s="120"/>
    </row>
    <row r="2" spans="1:17" ht="16.149999999999999" customHeight="1" x14ac:dyDescent="0.4">
      <c r="A2" s="124" t="s">
        <v>0</v>
      </c>
      <c r="B2" s="120"/>
      <c r="C2" s="120"/>
      <c r="D2" s="120"/>
      <c r="E2" s="120"/>
      <c r="F2" s="120"/>
      <c r="G2" s="120"/>
      <c r="H2" s="120"/>
      <c r="I2" s="120"/>
      <c r="J2" s="120"/>
      <c r="K2" s="120"/>
      <c r="L2" s="120"/>
      <c r="M2" s="120"/>
      <c r="N2" s="120"/>
      <c r="O2" s="120"/>
      <c r="P2" s="120"/>
      <c r="Q2" s="120"/>
    </row>
    <row r="3" spans="1:17" ht="16.149999999999999" customHeight="1" x14ac:dyDescent="0.4">
      <c r="A3" s="124" t="s">
        <v>8034</v>
      </c>
      <c r="B3" s="120"/>
      <c r="C3" s="120"/>
      <c r="D3" s="120"/>
      <c r="E3" s="120"/>
      <c r="F3" s="120"/>
      <c r="G3" s="120"/>
      <c r="H3" s="120"/>
      <c r="I3" s="120"/>
      <c r="J3" s="120"/>
      <c r="K3" s="120"/>
      <c r="L3" s="120"/>
      <c r="M3" s="120"/>
      <c r="N3" s="120"/>
      <c r="O3" s="120"/>
      <c r="P3" s="120"/>
      <c r="Q3" s="120"/>
    </row>
    <row r="4" spans="1:17" ht="16.149999999999999" customHeight="1" x14ac:dyDescent="0.4">
      <c r="A4" s="124" t="s">
        <v>7969</v>
      </c>
      <c r="B4" s="120"/>
      <c r="C4" s="120"/>
      <c r="D4" s="120"/>
      <c r="E4" s="120"/>
      <c r="F4" s="120"/>
      <c r="G4" s="120"/>
      <c r="H4" s="120"/>
      <c r="I4" s="120"/>
      <c r="J4" s="120"/>
      <c r="K4" s="120"/>
      <c r="L4" s="120"/>
      <c r="M4" s="120"/>
      <c r="N4" s="120"/>
      <c r="O4" s="120"/>
      <c r="P4" s="120"/>
      <c r="Q4" s="120"/>
    </row>
    <row r="5" spans="1:17" ht="33" customHeight="1" x14ac:dyDescent="0.4">
      <c r="A5" s="124" t="s">
        <v>16</v>
      </c>
      <c r="B5" s="120"/>
      <c r="C5" s="120"/>
      <c r="D5" s="120"/>
      <c r="E5" s="120"/>
      <c r="F5" s="120"/>
      <c r="G5" s="120"/>
      <c r="H5" s="120"/>
      <c r="I5" s="120"/>
      <c r="J5" s="120"/>
      <c r="K5" s="120"/>
      <c r="L5" s="120"/>
      <c r="M5" s="120"/>
      <c r="N5" s="120"/>
      <c r="O5" s="120"/>
      <c r="P5" s="120"/>
      <c r="Q5" s="120"/>
    </row>
    <row r="6" spans="1:17" ht="33" customHeight="1" x14ac:dyDescent="0.4">
      <c r="A6" s="124" t="s">
        <v>17</v>
      </c>
      <c r="B6" s="120"/>
      <c r="C6" s="120"/>
      <c r="D6" s="120"/>
      <c r="E6" s="120"/>
      <c r="F6" s="120"/>
      <c r="G6" s="120"/>
      <c r="H6" s="120"/>
      <c r="I6" s="120"/>
      <c r="J6" s="120"/>
      <c r="K6" s="120"/>
      <c r="L6" s="120"/>
      <c r="M6" s="120"/>
      <c r="N6" s="120"/>
      <c r="O6" s="120"/>
      <c r="P6" s="120"/>
      <c r="Q6" s="120"/>
    </row>
    <row r="7" spans="1:17" ht="33" customHeight="1" x14ac:dyDescent="0.4">
      <c r="A7" s="124" t="s">
        <v>7970</v>
      </c>
      <c r="B7" s="120"/>
      <c r="C7" s="120"/>
      <c r="D7" s="120"/>
      <c r="E7" s="120"/>
      <c r="F7" s="120"/>
      <c r="G7" s="120"/>
      <c r="H7" s="120"/>
      <c r="I7" s="120"/>
      <c r="J7" s="120"/>
      <c r="K7" s="120"/>
      <c r="L7" s="120"/>
      <c r="M7" s="120"/>
      <c r="N7" s="120"/>
      <c r="O7" s="120"/>
      <c r="P7" s="120"/>
      <c r="Q7" s="120"/>
    </row>
    <row r="8" spans="1:17" ht="33" customHeight="1" x14ac:dyDescent="0.4">
      <c r="A8" s="124" t="s">
        <v>19</v>
      </c>
      <c r="B8" s="120"/>
      <c r="C8" s="120"/>
      <c r="D8" s="120"/>
      <c r="E8" s="120"/>
      <c r="F8" s="120"/>
      <c r="G8" s="120"/>
      <c r="H8" s="120"/>
      <c r="I8" s="120"/>
      <c r="J8" s="120"/>
      <c r="K8" s="120"/>
      <c r="L8" s="120"/>
      <c r="M8" s="120"/>
      <c r="N8" s="120"/>
      <c r="O8" s="120"/>
      <c r="P8" s="120"/>
      <c r="Q8" s="120"/>
    </row>
    <row r="9" spans="1:17" ht="50.1" customHeight="1" x14ac:dyDescent="0.4">
      <c r="A9" s="124" t="s">
        <v>7971</v>
      </c>
      <c r="B9" s="120"/>
      <c r="C9" s="120"/>
      <c r="D9" s="120"/>
      <c r="E9" s="120"/>
      <c r="F9" s="120"/>
      <c r="G9" s="120"/>
      <c r="H9" s="120"/>
      <c r="I9" s="120"/>
      <c r="J9" s="120"/>
      <c r="K9" s="120"/>
      <c r="L9" s="120"/>
      <c r="M9" s="120"/>
      <c r="N9" s="120"/>
      <c r="O9" s="120"/>
      <c r="P9" s="120"/>
      <c r="Q9" s="120"/>
    </row>
    <row r="11" spans="1:17" ht="101.1" customHeight="1" x14ac:dyDescent="0.35">
      <c r="A11" s="1" t="s">
        <v>26</v>
      </c>
      <c r="B11" s="4" t="s">
        <v>7972</v>
      </c>
      <c r="C11" s="5" t="s">
        <v>7973</v>
      </c>
      <c r="D11" s="5" t="s">
        <v>7974</v>
      </c>
      <c r="E11" s="5" t="s">
        <v>7975</v>
      </c>
      <c r="F11" s="5" t="s">
        <v>7976</v>
      </c>
      <c r="G11" s="5" t="s">
        <v>7977</v>
      </c>
      <c r="H11" s="5" t="s">
        <v>7978</v>
      </c>
      <c r="I11" s="5" t="s">
        <v>7979</v>
      </c>
      <c r="J11" s="5" t="s">
        <v>7980</v>
      </c>
      <c r="K11" s="5" t="s">
        <v>7981</v>
      </c>
      <c r="L11" s="5" t="s">
        <v>7982</v>
      </c>
      <c r="M11" s="5" t="s">
        <v>7983</v>
      </c>
      <c r="N11" s="5" t="s">
        <v>7984</v>
      </c>
      <c r="O11" s="5" t="s">
        <v>7985</v>
      </c>
      <c r="P11" s="5" t="s">
        <v>7986</v>
      </c>
      <c r="Q11" s="5" t="s">
        <v>7987</v>
      </c>
    </row>
    <row r="12" spans="1:17" ht="14.1" customHeight="1" x14ac:dyDescent="0.3">
      <c r="A12" s="3" t="s">
        <v>3296</v>
      </c>
      <c r="B12" s="3" t="s">
        <v>7988</v>
      </c>
      <c r="C12" s="7">
        <v>285</v>
      </c>
      <c r="D12" s="7">
        <v>279</v>
      </c>
      <c r="E12" s="7">
        <v>290</v>
      </c>
      <c r="F12" s="8">
        <v>239.4</v>
      </c>
      <c r="G12" s="8">
        <v>225.03</v>
      </c>
      <c r="H12" s="8">
        <v>238.18</v>
      </c>
      <c r="I12" s="7">
        <v>358</v>
      </c>
      <c r="J12" s="7">
        <v>301</v>
      </c>
      <c r="K12" s="7">
        <v>263</v>
      </c>
      <c r="L12" s="9">
        <v>28510</v>
      </c>
      <c r="M12" s="9">
        <v>22698</v>
      </c>
      <c r="N12" s="9">
        <v>18757</v>
      </c>
      <c r="O12" s="7">
        <v>315</v>
      </c>
      <c r="P12" s="7">
        <v>289</v>
      </c>
      <c r="Q12" s="7">
        <v>277</v>
      </c>
    </row>
    <row r="13" spans="1:17" ht="14.1" customHeight="1" x14ac:dyDescent="0.3">
      <c r="A13" s="3" t="s">
        <v>3296</v>
      </c>
      <c r="B13" s="3" t="s">
        <v>3334</v>
      </c>
      <c r="C13" s="7" t="s">
        <v>8</v>
      </c>
      <c r="D13" s="7">
        <v>244</v>
      </c>
      <c r="E13" s="7">
        <v>262</v>
      </c>
      <c r="F13" s="9" t="s">
        <v>8</v>
      </c>
      <c r="G13" s="8">
        <v>192.89</v>
      </c>
      <c r="H13" s="8">
        <v>221.65</v>
      </c>
      <c r="I13" s="7" t="s">
        <v>8</v>
      </c>
      <c r="J13" s="7">
        <v>316</v>
      </c>
      <c r="K13" s="7">
        <v>293</v>
      </c>
      <c r="L13" s="9" t="s">
        <v>8</v>
      </c>
      <c r="M13" s="9">
        <v>20604</v>
      </c>
      <c r="N13" s="9">
        <v>18511</v>
      </c>
      <c r="O13" s="7" t="s">
        <v>8</v>
      </c>
      <c r="P13" s="7">
        <v>270</v>
      </c>
      <c r="Q13" s="7">
        <v>272</v>
      </c>
    </row>
    <row r="14" spans="1:17" ht="14.1" customHeight="1" x14ac:dyDescent="0.3">
      <c r="A14" s="3" t="s">
        <v>3296</v>
      </c>
      <c r="B14" s="3" t="s">
        <v>235</v>
      </c>
      <c r="C14" s="7" t="s">
        <v>8</v>
      </c>
      <c r="D14" s="7">
        <v>180</v>
      </c>
      <c r="E14" s="7" t="s">
        <v>8</v>
      </c>
      <c r="F14" s="9" t="s">
        <v>8</v>
      </c>
      <c r="G14" s="8">
        <v>243.38</v>
      </c>
      <c r="H14" s="9" t="s">
        <v>8</v>
      </c>
      <c r="I14" s="7" t="s">
        <v>8</v>
      </c>
      <c r="J14" s="7">
        <v>126</v>
      </c>
      <c r="K14" s="7" t="s">
        <v>8</v>
      </c>
      <c r="L14" s="9" t="s">
        <v>8</v>
      </c>
      <c r="M14" s="9">
        <v>16255</v>
      </c>
      <c r="N14" s="9" t="s">
        <v>8</v>
      </c>
      <c r="O14" s="7" t="s">
        <v>8</v>
      </c>
      <c r="P14" s="7">
        <v>151</v>
      </c>
      <c r="Q14" s="7" t="s">
        <v>8</v>
      </c>
    </row>
    <row r="15" spans="1:17" ht="14.1" customHeight="1" x14ac:dyDescent="0.3">
      <c r="A15" s="3" t="s">
        <v>3296</v>
      </c>
      <c r="B15" s="3" t="s">
        <v>79</v>
      </c>
      <c r="C15" s="7" t="s">
        <v>8</v>
      </c>
      <c r="D15" s="7">
        <v>287</v>
      </c>
      <c r="E15" s="7">
        <v>282</v>
      </c>
      <c r="F15" s="9" t="s">
        <v>8</v>
      </c>
      <c r="G15" s="8">
        <v>220.22</v>
      </c>
      <c r="H15" s="8">
        <v>221.03</v>
      </c>
      <c r="I15" s="7" t="s">
        <v>8</v>
      </c>
      <c r="J15" s="7">
        <v>323</v>
      </c>
      <c r="K15" s="7">
        <v>281</v>
      </c>
      <c r="L15" s="9" t="s">
        <v>8</v>
      </c>
      <c r="M15" s="9">
        <v>22895</v>
      </c>
      <c r="N15" s="9">
        <v>19264</v>
      </c>
      <c r="O15" s="7" t="s">
        <v>8</v>
      </c>
      <c r="P15" s="7">
        <v>301</v>
      </c>
      <c r="Q15" s="7">
        <v>281</v>
      </c>
    </row>
    <row r="16" spans="1:17" ht="14.1" customHeight="1" x14ac:dyDescent="0.3">
      <c r="A16" s="3" t="s">
        <v>3296</v>
      </c>
      <c r="B16" s="3" t="s">
        <v>8035</v>
      </c>
      <c r="C16" s="7" t="s">
        <v>8</v>
      </c>
      <c r="D16" s="7">
        <v>350</v>
      </c>
      <c r="E16" s="7">
        <v>359</v>
      </c>
      <c r="F16" s="9" t="s">
        <v>8</v>
      </c>
      <c r="G16" s="8">
        <v>255.25</v>
      </c>
      <c r="H16" s="8">
        <v>265.44</v>
      </c>
      <c r="I16" s="7" t="s">
        <v>8</v>
      </c>
      <c r="J16" s="7">
        <v>357</v>
      </c>
      <c r="K16" s="7">
        <v>298</v>
      </c>
      <c r="L16" s="9" t="s">
        <v>8</v>
      </c>
      <c r="M16" s="9">
        <v>23391</v>
      </c>
      <c r="N16" s="9">
        <v>19319</v>
      </c>
      <c r="O16" s="7" t="s">
        <v>8</v>
      </c>
      <c r="P16" s="7">
        <v>353</v>
      </c>
      <c r="Q16" s="7">
        <v>333</v>
      </c>
    </row>
    <row r="17" spans="1:17" ht="14.1" customHeight="1" x14ac:dyDescent="0.3">
      <c r="A17" s="3" t="s">
        <v>3296</v>
      </c>
      <c r="B17" s="3" t="s">
        <v>8036</v>
      </c>
      <c r="C17" s="7" t="s">
        <v>8</v>
      </c>
      <c r="D17" s="7">
        <v>302</v>
      </c>
      <c r="E17" s="7">
        <v>296</v>
      </c>
      <c r="F17" s="9" t="s">
        <v>8</v>
      </c>
      <c r="G17" s="8">
        <v>222.01</v>
      </c>
      <c r="H17" s="8">
        <v>234.28</v>
      </c>
      <c r="I17" s="7" t="s">
        <v>8</v>
      </c>
      <c r="J17" s="7">
        <v>244</v>
      </c>
      <c r="K17" s="7">
        <v>215</v>
      </c>
      <c r="L17" s="9" t="s">
        <v>8</v>
      </c>
      <c r="M17" s="9">
        <v>18944</v>
      </c>
      <c r="N17" s="9">
        <v>14813</v>
      </c>
      <c r="O17" s="7" t="s">
        <v>8</v>
      </c>
      <c r="P17" s="7">
        <v>271</v>
      </c>
      <c r="Q17" s="7">
        <v>256</v>
      </c>
    </row>
    <row r="18" spans="1:17" ht="14.1" customHeight="1" x14ac:dyDescent="0.3">
      <c r="A18" s="3" t="s">
        <v>3296</v>
      </c>
      <c r="B18" s="3" t="s">
        <v>56</v>
      </c>
      <c r="C18" s="7" t="s">
        <v>8</v>
      </c>
      <c r="D18" s="7">
        <v>382</v>
      </c>
      <c r="E18" s="7">
        <v>395</v>
      </c>
      <c r="F18" s="9" t="s">
        <v>8</v>
      </c>
      <c r="G18" s="8">
        <v>279.05</v>
      </c>
      <c r="H18" s="8">
        <v>297.64</v>
      </c>
      <c r="I18" s="7" t="s">
        <v>8</v>
      </c>
      <c r="J18" s="7">
        <v>396</v>
      </c>
      <c r="K18" s="7">
        <v>306</v>
      </c>
      <c r="L18" s="9" t="s">
        <v>8</v>
      </c>
      <c r="M18" s="9">
        <v>31362</v>
      </c>
      <c r="N18" s="9">
        <v>23685</v>
      </c>
      <c r="O18" s="7" t="s">
        <v>8</v>
      </c>
      <c r="P18" s="7">
        <v>391</v>
      </c>
      <c r="Q18" s="7">
        <v>337</v>
      </c>
    </row>
  </sheetData>
  <mergeCells count="9">
    <mergeCell ref="A6:Q6"/>
    <mergeCell ref="A7:Q7"/>
    <mergeCell ref="A8:Q8"/>
    <mergeCell ref="A9:Q9"/>
    <mergeCell ref="A1:Q1"/>
    <mergeCell ref="A2:Q2"/>
    <mergeCell ref="A3:Q3"/>
    <mergeCell ref="A4:Q4"/>
    <mergeCell ref="A5:Q5"/>
  </mergeCells>
  <pageMargins left="0.05" right="0.05" top="0.5" bottom="0.5" header="0" footer="0"/>
  <pageSetup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Q12"/>
  <sheetViews>
    <sheetView topLeftCell="E7" zoomScaleNormal="100" workbookViewId="0">
      <selection activeCell="A12" sqref="A12:Q12"/>
    </sheetView>
  </sheetViews>
  <sheetFormatPr defaultColWidth="10.85546875" defaultRowHeight="12" customHeight="1" x14ac:dyDescent="0.3"/>
  <cols>
    <col min="1" max="1" width="6" bestFit="1" customWidth="1"/>
    <col min="2" max="2" width="27" bestFit="1" customWidth="1"/>
    <col min="3" max="5" width="12" bestFit="1" customWidth="1"/>
    <col min="6" max="8" width="15" bestFit="1" customWidth="1"/>
    <col min="9" max="11" width="11" bestFit="1" customWidth="1"/>
    <col min="12" max="14" width="15" bestFit="1" customWidth="1"/>
    <col min="15" max="17" width="12" bestFit="1" customWidth="1"/>
  </cols>
  <sheetData>
    <row r="1" spans="1:17" ht="16.149999999999999" customHeight="1" x14ac:dyDescent="0.4">
      <c r="A1" s="124" t="s">
        <v>8037</v>
      </c>
      <c r="B1" s="120"/>
      <c r="C1" s="120"/>
      <c r="D1" s="120"/>
      <c r="E1" s="120"/>
      <c r="F1" s="120"/>
      <c r="G1" s="120"/>
      <c r="H1" s="120"/>
      <c r="I1" s="120"/>
      <c r="J1" s="120"/>
      <c r="K1" s="120"/>
      <c r="L1" s="120"/>
      <c r="M1" s="120"/>
      <c r="N1" s="120"/>
      <c r="O1" s="120"/>
      <c r="P1" s="120"/>
      <c r="Q1" s="120"/>
    </row>
    <row r="2" spans="1:17" ht="16.149999999999999" customHeight="1" x14ac:dyDescent="0.4">
      <c r="A2" s="124" t="s">
        <v>0</v>
      </c>
      <c r="B2" s="120"/>
      <c r="C2" s="120"/>
      <c r="D2" s="120"/>
      <c r="E2" s="120"/>
      <c r="F2" s="120"/>
      <c r="G2" s="120"/>
      <c r="H2" s="120"/>
      <c r="I2" s="120"/>
      <c r="J2" s="120"/>
      <c r="K2" s="120"/>
      <c r="L2" s="120"/>
      <c r="M2" s="120"/>
      <c r="N2" s="120"/>
      <c r="O2" s="120"/>
      <c r="P2" s="120"/>
      <c r="Q2" s="120"/>
    </row>
    <row r="3" spans="1:17" ht="33" customHeight="1" x14ac:dyDescent="0.4">
      <c r="A3" s="124" t="s">
        <v>8038</v>
      </c>
      <c r="B3" s="120"/>
      <c r="C3" s="120"/>
      <c r="D3" s="120"/>
      <c r="E3" s="120"/>
      <c r="F3" s="120"/>
      <c r="G3" s="120"/>
      <c r="H3" s="120"/>
      <c r="I3" s="120"/>
      <c r="J3" s="120"/>
      <c r="K3" s="120"/>
      <c r="L3" s="120"/>
      <c r="M3" s="120"/>
      <c r="N3" s="120"/>
      <c r="O3" s="120"/>
      <c r="P3" s="120"/>
      <c r="Q3" s="120"/>
    </row>
    <row r="4" spans="1:17" ht="16.149999999999999" customHeight="1" x14ac:dyDescent="0.4">
      <c r="A4" s="124" t="s">
        <v>7969</v>
      </c>
      <c r="B4" s="120"/>
      <c r="C4" s="120"/>
      <c r="D4" s="120"/>
      <c r="E4" s="120"/>
      <c r="F4" s="120"/>
      <c r="G4" s="120"/>
      <c r="H4" s="120"/>
      <c r="I4" s="120"/>
      <c r="J4" s="120"/>
      <c r="K4" s="120"/>
      <c r="L4" s="120"/>
      <c r="M4" s="120"/>
      <c r="N4" s="120"/>
      <c r="O4" s="120"/>
      <c r="P4" s="120"/>
      <c r="Q4" s="120"/>
    </row>
    <row r="5" spans="1:17" ht="33" customHeight="1" x14ac:dyDescent="0.4">
      <c r="A5" s="124" t="s">
        <v>16</v>
      </c>
      <c r="B5" s="120"/>
      <c r="C5" s="120"/>
      <c r="D5" s="120"/>
      <c r="E5" s="120"/>
      <c r="F5" s="120"/>
      <c r="G5" s="120"/>
      <c r="H5" s="120"/>
      <c r="I5" s="120"/>
      <c r="J5" s="120"/>
      <c r="K5" s="120"/>
      <c r="L5" s="120"/>
      <c r="M5" s="120"/>
      <c r="N5" s="120"/>
      <c r="O5" s="120"/>
      <c r="P5" s="120"/>
      <c r="Q5" s="120"/>
    </row>
    <row r="6" spans="1:17" ht="33" customHeight="1" x14ac:dyDescent="0.4">
      <c r="A6" s="124" t="s">
        <v>17</v>
      </c>
      <c r="B6" s="120"/>
      <c r="C6" s="120"/>
      <c r="D6" s="120"/>
      <c r="E6" s="120"/>
      <c r="F6" s="120"/>
      <c r="G6" s="120"/>
      <c r="H6" s="120"/>
      <c r="I6" s="120"/>
      <c r="J6" s="120"/>
      <c r="K6" s="120"/>
      <c r="L6" s="120"/>
      <c r="M6" s="120"/>
      <c r="N6" s="120"/>
      <c r="O6" s="120"/>
      <c r="P6" s="120"/>
      <c r="Q6" s="120"/>
    </row>
    <row r="7" spans="1:17" ht="33" customHeight="1" x14ac:dyDescent="0.4">
      <c r="A7" s="124" t="s">
        <v>7970</v>
      </c>
      <c r="B7" s="120"/>
      <c r="C7" s="120"/>
      <c r="D7" s="120"/>
      <c r="E7" s="120"/>
      <c r="F7" s="120"/>
      <c r="G7" s="120"/>
      <c r="H7" s="120"/>
      <c r="I7" s="120"/>
      <c r="J7" s="120"/>
      <c r="K7" s="120"/>
      <c r="L7" s="120"/>
      <c r="M7" s="120"/>
      <c r="N7" s="120"/>
      <c r="O7" s="120"/>
      <c r="P7" s="120"/>
      <c r="Q7" s="120"/>
    </row>
    <row r="8" spans="1:17" ht="33" customHeight="1" x14ac:dyDescent="0.4">
      <c r="A8" s="124" t="s">
        <v>19</v>
      </c>
      <c r="B8" s="120"/>
      <c r="C8" s="120"/>
      <c r="D8" s="120"/>
      <c r="E8" s="120"/>
      <c r="F8" s="120"/>
      <c r="G8" s="120"/>
      <c r="H8" s="120"/>
      <c r="I8" s="120"/>
      <c r="J8" s="120"/>
      <c r="K8" s="120"/>
      <c r="L8" s="120"/>
      <c r="M8" s="120"/>
      <c r="N8" s="120"/>
      <c r="O8" s="120"/>
      <c r="P8" s="120"/>
      <c r="Q8" s="120"/>
    </row>
    <row r="9" spans="1:17" ht="50.1" customHeight="1" x14ac:dyDescent="0.4">
      <c r="A9" s="124" t="s">
        <v>7971</v>
      </c>
      <c r="B9" s="120"/>
      <c r="C9" s="120"/>
      <c r="D9" s="120"/>
      <c r="E9" s="120"/>
      <c r="F9" s="120"/>
      <c r="G9" s="120"/>
      <c r="H9" s="120"/>
      <c r="I9" s="120"/>
      <c r="J9" s="120"/>
      <c r="K9" s="120"/>
      <c r="L9" s="120"/>
      <c r="M9" s="120"/>
      <c r="N9" s="120"/>
      <c r="O9" s="120"/>
      <c r="P9" s="120"/>
      <c r="Q9" s="120"/>
    </row>
    <row r="11" spans="1:17" ht="101.1" customHeight="1" x14ac:dyDescent="0.35">
      <c r="A11" s="1" t="s">
        <v>26</v>
      </c>
      <c r="B11" s="4" t="s">
        <v>7972</v>
      </c>
      <c r="C11" s="5" t="s">
        <v>7973</v>
      </c>
      <c r="D11" s="5" t="s">
        <v>7974</v>
      </c>
      <c r="E11" s="5" t="s">
        <v>7975</v>
      </c>
      <c r="F11" s="5" t="s">
        <v>7976</v>
      </c>
      <c r="G11" s="5" t="s">
        <v>7977</v>
      </c>
      <c r="H11" s="5" t="s">
        <v>7978</v>
      </c>
      <c r="I11" s="5" t="s">
        <v>7979</v>
      </c>
      <c r="J11" s="5" t="s">
        <v>7980</v>
      </c>
      <c r="K11" s="5" t="s">
        <v>7981</v>
      </c>
      <c r="L11" s="5" t="s">
        <v>7982</v>
      </c>
      <c r="M11" s="5" t="s">
        <v>7983</v>
      </c>
      <c r="N11" s="5" t="s">
        <v>7984</v>
      </c>
      <c r="O11" s="5" t="s">
        <v>7985</v>
      </c>
      <c r="P11" s="5" t="s">
        <v>7986</v>
      </c>
      <c r="Q11" s="5" t="s">
        <v>7987</v>
      </c>
    </row>
    <row r="12" spans="1:17" ht="14.1" customHeight="1" x14ac:dyDescent="0.3">
      <c r="A12" s="3" t="s">
        <v>3799</v>
      </c>
      <c r="B12" s="3" t="s">
        <v>7988</v>
      </c>
      <c r="C12" s="7" t="s">
        <v>8</v>
      </c>
      <c r="D12" s="7" t="s">
        <v>8</v>
      </c>
      <c r="E12" s="7">
        <v>347</v>
      </c>
      <c r="F12" s="9" t="s">
        <v>8</v>
      </c>
      <c r="G12" s="9" t="s">
        <v>8</v>
      </c>
      <c r="H12" s="8">
        <v>250.92</v>
      </c>
      <c r="I12" s="7" t="s">
        <v>8</v>
      </c>
      <c r="J12" s="7" t="s">
        <v>8</v>
      </c>
      <c r="K12" s="7">
        <v>174</v>
      </c>
      <c r="L12" s="9" t="s">
        <v>8</v>
      </c>
      <c r="M12" s="9" t="s">
        <v>8</v>
      </c>
      <c r="N12" s="9">
        <v>12642</v>
      </c>
      <c r="O12" s="7" t="s">
        <v>8</v>
      </c>
      <c r="P12" s="7" t="s">
        <v>8</v>
      </c>
      <c r="Q12" s="7">
        <v>234</v>
      </c>
    </row>
  </sheetData>
  <mergeCells count="9">
    <mergeCell ref="A6:Q6"/>
    <mergeCell ref="A7:Q7"/>
    <mergeCell ref="A8:Q8"/>
    <mergeCell ref="A9:Q9"/>
    <mergeCell ref="A1:Q1"/>
    <mergeCell ref="A2:Q2"/>
    <mergeCell ref="A3:Q3"/>
    <mergeCell ref="A4:Q4"/>
    <mergeCell ref="A5:Q5"/>
  </mergeCells>
  <pageMargins left="0.05" right="0.05" top="0.5" bottom="0.5" header="0" footer="0"/>
  <pageSetup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002AA-2C46-4B90-8C1A-4C2AF4FE2F51}">
  <dimension ref="A2:J8"/>
  <sheetViews>
    <sheetView workbookViewId="0">
      <selection activeCell="D2" sqref="D2"/>
    </sheetView>
  </sheetViews>
  <sheetFormatPr defaultRowHeight="11.65" x14ac:dyDescent="0.3"/>
  <cols>
    <col min="1" max="1" width="32.140625" customWidth="1"/>
    <col min="2" max="4" width="10.5703125" customWidth="1"/>
    <col min="5" max="5" width="10.5703125" style="15" customWidth="1"/>
    <col min="6" max="6" width="10.5703125" customWidth="1"/>
    <col min="7" max="7" width="10.5703125" style="15" customWidth="1"/>
    <col min="8" max="8" width="10.5703125" customWidth="1"/>
    <col min="9" max="9" width="10.5703125" style="15" customWidth="1"/>
    <col min="10" max="10" width="10.5703125" customWidth="1"/>
    <col min="11" max="11" width="9.7109375" customWidth="1"/>
  </cols>
  <sheetData>
    <row r="2" spans="1:10" ht="12" x14ac:dyDescent="0.35">
      <c r="A2" s="52" t="s">
        <v>8139</v>
      </c>
      <c r="B2" s="50" t="s">
        <v>2367</v>
      </c>
      <c r="D2" s="86" t="s">
        <v>8182</v>
      </c>
      <c r="E2" s="86"/>
      <c r="F2" s="86"/>
      <c r="G2" s="86"/>
    </row>
    <row r="3" spans="1:10" s="85" customFormat="1" x14ac:dyDescent="0.3">
      <c r="A3" s="84"/>
    </row>
    <row r="5" spans="1:10" ht="107.25" x14ac:dyDescent="0.35">
      <c r="A5" s="1" t="s">
        <v>8132</v>
      </c>
      <c r="B5" s="19" t="s">
        <v>8134</v>
      </c>
      <c r="C5" s="19" t="s">
        <v>8135</v>
      </c>
      <c r="D5" s="19" t="s">
        <v>8136</v>
      </c>
      <c r="E5" s="19" t="s">
        <v>8141</v>
      </c>
      <c r="F5" s="19" t="s">
        <v>8140</v>
      </c>
      <c r="G5" s="19" t="s">
        <v>8142</v>
      </c>
      <c r="H5" s="19" t="s">
        <v>8137</v>
      </c>
      <c r="I5" s="19" t="s">
        <v>8143</v>
      </c>
      <c r="J5" s="19" t="s">
        <v>8138</v>
      </c>
    </row>
    <row r="6" spans="1:10" ht="31.35" customHeight="1" x14ac:dyDescent="0.3">
      <c r="A6" s="3" t="s">
        <v>8093</v>
      </c>
      <c r="B6" s="77">
        <f>VLOOKUP($B$2,States,6,0)</f>
        <v>248.10090446999999</v>
      </c>
      <c r="C6" s="78">
        <f t="array" ref="C6">MAX(IF(ST_NAME=$B$2,REL_IP))</f>
        <v>2.71</v>
      </c>
      <c r="D6" s="78">
        <f t="array" ref="D6">MIN(IF(ST_NAME=B2,IF(REL_IP&lt;&gt;"",REL_IP)))</f>
        <v>0.88</v>
      </c>
      <c r="E6" s="80">
        <f>COUNTIFS(ST_NAME,$B$2,REL_IP,"&lt;150%")</f>
        <v>9</v>
      </c>
      <c r="F6" s="53">
        <f>COUNTIFS(ST_NAME,$B$2,REL_IP,"&lt;150%")/COUNTIFS(ST_NAME,$B$2,REL_IP,"&lt;&gt;""")</f>
        <v>0.17647058823529413</v>
      </c>
      <c r="G6" s="80">
        <f>COUNTIFS(ST_NAME,$B$2,REL_IP,"&gt;=150%",REL_IP,"&lt;250%")</f>
        <v>21</v>
      </c>
      <c r="H6" s="53">
        <f>COUNTIFS(ST_NAME,$B$2,REL_IP,"&gt;=150%",REL_IP,"&lt;250%")/COUNTIF(ST_NAME,$B$2)</f>
        <v>0.41176470588235292</v>
      </c>
      <c r="I6" s="80">
        <f>COUNTIFS(ST_NAME,$B$2,REL_IP,"&lt;=250%")</f>
        <v>30</v>
      </c>
      <c r="J6" s="53">
        <f>COUNTIFS(ST_NAME,$B$2,REL_IP,"&gt;=250%")/COUNTIF(ST_NAME,$B$2)</f>
        <v>5.8823529411764705E-2</v>
      </c>
    </row>
    <row r="7" spans="1:10" ht="31.35" customHeight="1" x14ac:dyDescent="0.3">
      <c r="A7" s="3" t="s">
        <v>8092</v>
      </c>
      <c r="B7" s="77">
        <f>VLOOKUP($B$2,States,7,0)</f>
        <v>203.26042102</v>
      </c>
      <c r="C7" s="78">
        <f t="array" ref="C7">MAX(IF(ST_NAME=$B$2,REL_OP))</f>
        <v>3.25</v>
      </c>
      <c r="D7" s="78">
        <f t="array" ref="D7">MIN(IF(ST_NAME=B2,IF(REL_OP&lt;&gt;"",REL_OP)))</f>
        <v>0.72</v>
      </c>
      <c r="E7" s="80">
        <f>COUNTIFS(ST_NAME,$B$2,REL_OP,"&lt;150%")</f>
        <v>20</v>
      </c>
      <c r="F7" s="53">
        <f>COUNTIFS(ST_NAME,$B$2,REL_OP,"&lt;150%")/COUNTIF(ST_NAME,$B$2)</f>
        <v>0.39215686274509803</v>
      </c>
      <c r="G7" s="80">
        <f>COUNTIFS(ST_NAME,$B$2,REL_OP,"&gt;=150%",REL_OP,"&lt;250%")</f>
        <v>27</v>
      </c>
      <c r="H7" s="53">
        <f>COUNTIFS(ST_NAME,$B$2,REL_OP,"&gt;=150%",REL_OP,"&lt;250%")/COUNTIF(ST_NAME,$B$2)</f>
        <v>0.52941176470588236</v>
      </c>
      <c r="I7" s="80">
        <f>COUNTIFS(ST_NAME,$B$2,REL_OP,"&lt;=250%")</f>
        <v>47</v>
      </c>
      <c r="J7" s="53">
        <f>COUNTIFS(ST_NAME,$B$2,REL_OP,"&gt;=250%")/COUNTIF(ST_NAME,$B$2)</f>
        <v>7.8431372549019607E-2</v>
      </c>
    </row>
    <row r="8" spans="1:10" ht="31.35" customHeight="1" x14ac:dyDescent="0.3">
      <c r="A8" s="3" t="s">
        <v>8133</v>
      </c>
      <c r="B8" s="77">
        <f>VLOOKUP($B$2,States,5,0)</f>
        <v>227.98227244</v>
      </c>
      <c r="C8" s="78">
        <f t="array" ref="C8">MAX(IF(ST_NAME=$B$2,REL_COMBO))</f>
        <v>2.88</v>
      </c>
      <c r="D8" s="78">
        <f t="array" ref="D8">MIN(IF(ST_NAME=B2,IF(REL_COMBO&lt;&gt;"",REL_COMBO)))</f>
        <v>1.26</v>
      </c>
      <c r="E8" s="80">
        <f>COUNTIFS(ST_NAME,$B$2,REL_COMBO,"&gt;150%")</f>
        <v>20</v>
      </c>
      <c r="F8" s="53">
        <f>COUNTIFS(ST_NAME,$B$2,REL_COMBO,"&gt;150%")/COUNTIF(ST_NAME,$B$2)</f>
        <v>0.39215686274509803</v>
      </c>
      <c r="G8" s="80">
        <f>COUNTIFS(ST_NAME,$B$2,REL_COMBO,"&gt;=150%",REL_COMBO,"&lt;250%")</f>
        <v>17</v>
      </c>
      <c r="H8" s="53">
        <f>COUNTIFS(ST_NAME,$B$2,REL_COMBO,"&gt;=150%",REL_COMBO,"&lt;250%")/COUNTIF(ST_NAME,$B$2)</f>
        <v>0.33333333333333331</v>
      </c>
      <c r="I8" s="80">
        <f>COUNTIFS(ST_NAME,$B$2,REL_COMBO,"&lt;=250%")</f>
        <v>30</v>
      </c>
      <c r="J8" s="53">
        <f>COUNTIFS(ST_NAME,$B$2,REL_COMBO,"&gt;=250%")/COUNTIF(ST_NAME,$B$2)</f>
        <v>5.8823529411764705E-2</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C5757FB-9B73-4F4D-98DD-2D856ABB31D4}">
          <x14:formula1>
            <xm:f>'Table 2. States'!$A$12:$A$36</xm:f>
          </x14:formula1>
          <xm:sqref>B2:B3</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Q19"/>
  <sheetViews>
    <sheetView topLeftCell="E10" zoomScaleNormal="100" workbookViewId="0">
      <selection activeCell="A12" sqref="A12:Q19"/>
    </sheetView>
  </sheetViews>
  <sheetFormatPr defaultColWidth="10.85546875" defaultRowHeight="12" customHeight="1" x14ac:dyDescent="0.3"/>
  <cols>
    <col min="1" max="1" width="6" bestFit="1" customWidth="1"/>
    <col min="2" max="2" width="41" bestFit="1" customWidth="1"/>
    <col min="3" max="5" width="12" bestFit="1" customWidth="1"/>
    <col min="6" max="8" width="15" bestFit="1" customWidth="1"/>
    <col min="9" max="11" width="11" bestFit="1" customWidth="1"/>
    <col min="12" max="14" width="15" bestFit="1" customWidth="1"/>
    <col min="15" max="17" width="12" bestFit="1" customWidth="1"/>
  </cols>
  <sheetData>
    <row r="1" spans="1:17" ht="16.149999999999999" customHeight="1" x14ac:dyDescent="0.4">
      <c r="A1" s="124" t="s">
        <v>8039</v>
      </c>
      <c r="B1" s="120"/>
      <c r="C1" s="120"/>
      <c r="D1" s="120"/>
      <c r="E1" s="120"/>
      <c r="F1" s="120"/>
      <c r="G1" s="120"/>
      <c r="H1" s="120"/>
      <c r="I1" s="120"/>
      <c r="J1" s="120"/>
      <c r="K1" s="120"/>
      <c r="L1" s="120"/>
      <c r="M1" s="120"/>
      <c r="N1" s="120"/>
      <c r="O1" s="120"/>
      <c r="P1" s="120"/>
      <c r="Q1" s="120"/>
    </row>
    <row r="2" spans="1:17" ht="16.149999999999999" customHeight="1" x14ac:dyDescent="0.4">
      <c r="A2" s="124" t="s">
        <v>0</v>
      </c>
      <c r="B2" s="120"/>
      <c r="C2" s="120"/>
      <c r="D2" s="120"/>
      <c r="E2" s="120"/>
      <c r="F2" s="120"/>
      <c r="G2" s="120"/>
      <c r="H2" s="120"/>
      <c r="I2" s="120"/>
      <c r="J2" s="120"/>
      <c r="K2" s="120"/>
      <c r="L2" s="120"/>
      <c r="M2" s="120"/>
      <c r="N2" s="120"/>
      <c r="O2" s="120"/>
      <c r="P2" s="120"/>
      <c r="Q2" s="120"/>
    </row>
    <row r="3" spans="1:17" ht="16.149999999999999" customHeight="1" x14ac:dyDescent="0.4">
      <c r="A3" s="124" t="s">
        <v>8040</v>
      </c>
      <c r="B3" s="120"/>
      <c r="C3" s="120"/>
      <c r="D3" s="120"/>
      <c r="E3" s="120"/>
      <c r="F3" s="120"/>
      <c r="G3" s="120"/>
      <c r="H3" s="120"/>
      <c r="I3" s="120"/>
      <c r="J3" s="120"/>
      <c r="K3" s="120"/>
      <c r="L3" s="120"/>
      <c r="M3" s="120"/>
      <c r="N3" s="120"/>
      <c r="O3" s="120"/>
      <c r="P3" s="120"/>
      <c r="Q3" s="120"/>
    </row>
    <row r="4" spans="1:17" ht="16.149999999999999" customHeight="1" x14ac:dyDescent="0.4">
      <c r="A4" s="124" t="s">
        <v>7969</v>
      </c>
      <c r="B4" s="120"/>
      <c r="C4" s="120"/>
      <c r="D4" s="120"/>
      <c r="E4" s="120"/>
      <c r="F4" s="120"/>
      <c r="G4" s="120"/>
      <c r="H4" s="120"/>
      <c r="I4" s="120"/>
      <c r="J4" s="120"/>
      <c r="K4" s="120"/>
      <c r="L4" s="120"/>
      <c r="M4" s="120"/>
      <c r="N4" s="120"/>
      <c r="O4" s="120"/>
      <c r="P4" s="120"/>
      <c r="Q4" s="120"/>
    </row>
    <row r="5" spans="1:17" ht="33" customHeight="1" x14ac:dyDescent="0.4">
      <c r="A5" s="124" t="s">
        <v>16</v>
      </c>
      <c r="B5" s="120"/>
      <c r="C5" s="120"/>
      <c r="D5" s="120"/>
      <c r="E5" s="120"/>
      <c r="F5" s="120"/>
      <c r="G5" s="120"/>
      <c r="H5" s="120"/>
      <c r="I5" s="120"/>
      <c r="J5" s="120"/>
      <c r="K5" s="120"/>
      <c r="L5" s="120"/>
      <c r="M5" s="120"/>
      <c r="N5" s="120"/>
      <c r="O5" s="120"/>
      <c r="P5" s="120"/>
      <c r="Q5" s="120"/>
    </row>
    <row r="6" spans="1:17" ht="33" customHeight="1" x14ac:dyDescent="0.4">
      <c r="A6" s="124" t="s">
        <v>17</v>
      </c>
      <c r="B6" s="120"/>
      <c r="C6" s="120"/>
      <c r="D6" s="120"/>
      <c r="E6" s="120"/>
      <c r="F6" s="120"/>
      <c r="G6" s="120"/>
      <c r="H6" s="120"/>
      <c r="I6" s="120"/>
      <c r="J6" s="120"/>
      <c r="K6" s="120"/>
      <c r="L6" s="120"/>
      <c r="M6" s="120"/>
      <c r="N6" s="120"/>
      <c r="O6" s="120"/>
      <c r="P6" s="120"/>
      <c r="Q6" s="120"/>
    </row>
    <row r="7" spans="1:17" ht="33" customHeight="1" x14ac:dyDescent="0.4">
      <c r="A7" s="124" t="s">
        <v>7970</v>
      </c>
      <c r="B7" s="120"/>
      <c r="C7" s="120"/>
      <c r="D7" s="120"/>
      <c r="E7" s="120"/>
      <c r="F7" s="120"/>
      <c r="G7" s="120"/>
      <c r="H7" s="120"/>
      <c r="I7" s="120"/>
      <c r="J7" s="120"/>
      <c r="K7" s="120"/>
      <c r="L7" s="120"/>
      <c r="M7" s="120"/>
      <c r="N7" s="120"/>
      <c r="O7" s="120"/>
      <c r="P7" s="120"/>
      <c r="Q7" s="120"/>
    </row>
    <row r="8" spans="1:17" ht="16.149999999999999" customHeight="1" x14ac:dyDescent="0.4">
      <c r="A8" s="124" t="s">
        <v>19</v>
      </c>
      <c r="B8" s="120"/>
      <c r="C8" s="120"/>
      <c r="D8" s="120"/>
      <c r="E8" s="120"/>
      <c r="F8" s="120"/>
      <c r="G8" s="120"/>
      <c r="H8" s="120"/>
      <c r="I8" s="120"/>
      <c r="J8" s="120"/>
      <c r="K8" s="120"/>
      <c r="L8" s="120"/>
      <c r="M8" s="120"/>
      <c r="N8" s="120"/>
      <c r="O8" s="120"/>
      <c r="P8" s="120"/>
      <c r="Q8" s="120"/>
    </row>
    <row r="9" spans="1:17" ht="50.1" customHeight="1" x14ac:dyDescent="0.4">
      <c r="A9" s="124" t="s">
        <v>7971</v>
      </c>
      <c r="B9" s="120"/>
      <c r="C9" s="120"/>
      <c r="D9" s="120"/>
      <c r="E9" s="120"/>
      <c r="F9" s="120"/>
      <c r="G9" s="120"/>
      <c r="H9" s="120"/>
      <c r="I9" s="120"/>
      <c r="J9" s="120"/>
      <c r="K9" s="120"/>
      <c r="L9" s="120"/>
      <c r="M9" s="120"/>
      <c r="N9" s="120"/>
      <c r="O9" s="120"/>
      <c r="P9" s="120"/>
      <c r="Q9" s="120"/>
    </row>
    <row r="11" spans="1:17" ht="101.1" customHeight="1" x14ac:dyDescent="0.35">
      <c r="A11" s="1" t="s">
        <v>26</v>
      </c>
      <c r="B11" s="4" t="s">
        <v>7994</v>
      </c>
      <c r="C11" s="5" t="s">
        <v>7973</v>
      </c>
      <c r="D11" s="5" t="s">
        <v>7974</v>
      </c>
      <c r="E11" s="5" t="s">
        <v>7975</v>
      </c>
      <c r="F11" s="5" t="s">
        <v>7976</v>
      </c>
      <c r="G11" s="5" t="s">
        <v>7977</v>
      </c>
      <c r="H11" s="5" t="s">
        <v>7978</v>
      </c>
      <c r="I11" s="5" t="s">
        <v>7979</v>
      </c>
      <c r="J11" s="5" t="s">
        <v>7980</v>
      </c>
      <c r="K11" s="5" t="s">
        <v>7981</v>
      </c>
      <c r="L11" s="5" t="s">
        <v>7982</v>
      </c>
      <c r="M11" s="5" t="s">
        <v>7983</v>
      </c>
      <c r="N11" s="5" t="s">
        <v>7984</v>
      </c>
      <c r="O11" s="5" t="s">
        <v>7985</v>
      </c>
      <c r="P11" s="5" t="s">
        <v>7986</v>
      </c>
      <c r="Q11" s="5" t="s">
        <v>7987</v>
      </c>
    </row>
    <row r="12" spans="1:17" ht="14.1" customHeight="1" x14ac:dyDescent="0.3">
      <c r="A12" s="3" t="s">
        <v>3412</v>
      </c>
      <c r="B12" s="3" t="s">
        <v>7988</v>
      </c>
      <c r="C12" s="7">
        <v>282</v>
      </c>
      <c r="D12" s="7">
        <v>250</v>
      </c>
      <c r="E12" s="7">
        <v>248</v>
      </c>
      <c r="F12" s="8">
        <v>263.23</v>
      </c>
      <c r="G12" s="8">
        <v>221.33</v>
      </c>
      <c r="H12" s="8">
        <v>226.84</v>
      </c>
      <c r="I12" s="7">
        <v>177</v>
      </c>
      <c r="J12" s="7">
        <v>220</v>
      </c>
      <c r="K12" s="7">
        <v>221</v>
      </c>
      <c r="L12" s="9">
        <v>14126</v>
      </c>
      <c r="M12" s="9">
        <v>19102</v>
      </c>
      <c r="N12" s="9">
        <v>19603</v>
      </c>
      <c r="O12" s="7">
        <v>236</v>
      </c>
      <c r="P12" s="7">
        <v>238</v>
      </c>
      <c r="Q12" s="7">
        <v>236</v>
      </c>
    </row>
    <row r="13" spans="1:17" ht="14.1" customHeight="1" x14ac:dyDescent="0.3">
      <c r="A13" s="3" t="s">
        <v>3412</v>
      </c>
      <c r="B13" s="3" t="s">
        <v>2274</v>
      </c>
      <c r="C13" s="7">
        <v>314</v>
      </c>
      <c r="D13" s="7">
        <v>258</v>
      </c>
      <c r="E13" s="7">
        <v>248</v>
      </c>
      <c r="F13" s="8">
        <v>255.67</v>
      </c>
      <c r="G13" s="8">
        <v>196.18</v>
      </c>
      <c r="H13" s="8">
        <v>198.92</v>
      </c>
      <c r="I13" s="7">
        <v>177</v>
      </c>
      <c r="J13" s="7">
        <v>221</v>
      </c>
      <c r="K13" s="7">
        <v>202</v>
      </c>
      <c r="L13" s="9">
        <v>11994</v>
      </c>
      <c r="M13" s="9">
        <v>15190</v>
      </c>
      <c r="N13" s="9">
        <v>13617</v>
      </c>
      <c r="O13" s="7">
        <v>259</v>
      </c>
      <c r="P13" s="7">
        <v>246</v>
      </c>
      <c r="Q13" s="7">
        <v>233</v>
      </c>
    </row>
    <row r="14" spans="1:17" ht="14.1" customHeight="1" x14ac:dyDescent="0.3">
      <c r="A14" s="3" t="s">
        <v>3412</v>
      </c>
      <c r="B14" s="3" t="s">
        <v>131</v>
      </c>
      <c r="C14" s="7">
        <v>408</v>
      </c>
      <c r="D14" s="7">
        <v>359</v>
      </c>
      <c r="E14" s="7">
        <v>362</v>
      </c>
      <c r="F14" s="8">
        <v>338.31</v>
      </c>
      <c r="G14" s="8">
        <v>278.85000000000002</v>
      </c>
      <c r="H14" s="8">
        <v>295.42</v>
      </c>
      <c r="I14" s="7">
        <v>236</v>
      </c>
      <c r="J14" s="7">
        <v>296</v>
      </c>
      <c r="K14" s="7">
        <v>270</v>
      </c>
      <c r="L14" s="9">
        <v>15927</v>
      </c>
      <c r="M14" s="9">
        <v>20800</v>
      </c>
      <c r="N14" s="9">
        <v>19732</v>
      </c>
      <c r="O14" s="7">
        <v>322</v>
      </c>
      <c r="P14" s="7">
        <v>330</v>
      </c>
      <c r="Q14" s="7">
        <v>317</v>
      </c>
    </row>
    <row r="15" spans="1:17" ht="14.1" customHeight="1" x14ac:dyDescent="0.3">
      <c r="A15" s="3" t="s">
        <v>3412</v>
      </c>
      <c r="B15" s="3" t="s">
        <v>235</v>
      </c>
      <c r="C15" s="7">
        <v>157</v>
      </c>
      <c r="D15" s="7">
        <v>149</v>
      </c>
      <c r="E15" s="7">
        <v>150</v>
      </c>
      <c r="F15" s="8">
        <v>259.04000000000002</v>
      </c>
      <c r="G15" s="8">
        <v>241.27</v>
      </c>
      <c r="H15" s="8">
        <v>241.23</v>
      </c>
      <c r="I15" s="7">
        <v>117</v>
      </c>
      <c r="J15" s="7">
        <v>116</v>
      </c>
      <c r="K15" s="7">
        <v>115</v>
      </c>
      <c r="L15" s="9">
        <v>11866</v>
      </c>
      <c r="M15" s="9">
        <v>16318</v>
      </c>
      <c r="N15" s="9">
        <v>16516</v>
      </c>
      <c r="O15" s="7">
        <v>146</v>
      </c>
      <c r="P15" s="7">
        <v>140</v>
      </c>
      <c r="Q15" s="7">
        <v>140</v>
      </c>
    </row>
    <row r="16" spans="1:17" ht="14.1" customHeight="1" x14ac:dyDescent="0.3">
      <c r="A16" s="3" t="s">
        <v>3412</v>
      </c>
      <c r="B16" s="3" t="s">
        <v>79</v>
      </c>
      <c r="C16" s="7">
        <v>304</v>
      </c>
      <c r="D16" s="7">
        <v>272</v>
      </c>
      <c r="E16" s="7">
        <v>267</v>
      </c>
      <c r="F16" s="8">
        <v>254.56</v>
      </c>
      <c r="G16" s="8">
        <v>213.75</v>
      </c>
      <c r="H16" s="8">
        <v>218.1</v>
      </c>
      <c r="I16" s="7">
        <v>174</v>
      </c>
      <c r="J16" s="7">
        <v>221</v>
      </c>
      <c r="K16" s="7">
        <v>228</v>
      </c>
      <c r="L16" s="9">
        <v>14127</v>
      </c>
      <c r="M16" s="9">
        <v>19296</v>
      </c>
      <c r="N16" s="9">
        <v>20124</v>
      </c>
      <c r="O16" s="7">
        <v>239</v>
      </c>
      <c r="P16" s="7">
        <v>249</v>
      </c>
      <c r="Q16" s="7">
        <v>249</v>
      </c>
    </row>
    <row r="17" spans="1:17" ht="14.1" customHeight="1" x14ac:dyDescent="0.3">
      <c r="A17" s="3" t="s">
        <v>3412</v>
      </c>
      <c r="B17" s="3" t="s">
        <v>3419</v>
      </c>
      <c r="C17" s="7">
        <v>331</v>
      </c>
      <c r="D17" s="7">
        <v>275</v>
      </c>
      <c r="E17" s="7">
        <v>258</v>
      </c>
      <c r="F17" s="8">
        <v>292.83</v>
      </c>
      <c r="G17" s="8">
        <v>224.12</v>
      </c>
      <c r="H17" s="8">
        <v>219.3</v>
      </c>
      <c r="I17" s="7">
        <v>276</v>
      </c>
      <c r="J17" s="7">
        <v>350</v>
      </c>
      <c r="K17" s="7">
        <v>349</v>
      </c>
      <c r="L17" s="9">
        <v>19387</v>
      </c>
      <c r="M17" s="9">
        <v>25834</v>
      </c>
      <c r="N17" s="9">
        <v>27630</v>
      </c>
      <c r="O17" s="7">
        <v>307</v>
      </c>
      <c r="P17" s="7">
        <v>306</v>
      </c>
      <c r="Q17" s="7">
        <v>297</v>
      </c>
    </row>
    <row r="18" spans="1:17" ht="14.1" customHeight="1" x14ac:dyDescent="0.3">
      <c r="A18" s="3" t="s">
        <v>3412</v>
      </c>
      <c r="B18" s="3" t="s">
        <v>2282</v>
      </c>
      <c r="C18" s="7">
        <v>134</v>
      </c>
      <c r="D18" s="7">
        <v>122</v>
      </c>
      <c r="E18" s="7" t="s">
        <v>8</v>
      </c>
      <c r="F18" s="8">
        <v>206.88</v>
      </c>
      <c r="G18" s="8">
        <v>193.96</v>
      </c>
      <c r="H18" s="9" t="s">
        <v>8</v>
      </c>
      <c r="I18" s="7">
        <v>115</v>
      </c>
      <c r="J18" s="7">
        <v>118</v>
      </c>
      <c r="K18" s="7" t="s">
        <v>8</v>
      </c>
      <c r="L18" s="9">
        <v>8967</v>
      </c>
      <c r="M18" s="9">
        <v>12618</v>
      </c>
      <c r="N18" s="9" t="s">
        <v>8</v>
      </c>
      <c r="O18" s="7">
        <v>130</v>
      </c>
      <c r="P18" s="7">
        <v>121</v>
      </c>
      <c r="Q18" s="7" t="s">
        <v>8</v>
      </c>
    </row>
    <row r="19" spans="1:17" ht="14.1" customHeight="1" x14ac:dyDescent="0.3">
      <c r="A19" s="3" t="s">
        <v>3412</v>
      </c>
      <c r="B19" s="3" t="s">
        <v>8020</v>
      </c>
      <c r="C19" s="7">
        <v>351</v>
      </c>
      <c r="D19" s="7">
        <v>310</v>
      </c>
      <c r="E19" s="7">
        <v>315</v>
      </c>
      <c r="F19" s="8">
        <v>279.27</v>
      </c>
      <c r="G19" s="8">
        <v>230.33</v>
      </c>
      <c r="H19" s="8">
        <v>248.54</v>
      </c>
      <c r="I19" s="7">
        <v>200</v>
      </c>
      <c r="J19" s="7">
        <v>246</v>
      </c>
      <c r="K19" s="7">
        <v>229</v>
      </c>
      <c r="L19" s="9">
        <v>13365</v>
      </c>
      <c r="M19" s="9">
        <v>16658</v>
      </c>
      <c r="N19" s="9">
        <v>16674</v>
      </c>
      <c r="O19" s="7">
        <v>300</v>
      </c>
      <c r="P19" s="7">
        <v>290</v>
      </c>
      <c r="Q19" s="7">
        <v>286</v>
      </c>
    </row>
  </sheetData>
  <mergeCells count="9">
    <mergeCell ref="A6:Q6"/>
    <mergeCell ref="A7:Q7"/>
    <mergeCell ref="A8:Q8"/>
    <mergeCell ref="A9:Q9"/>
    <mergeCell ref="A1:Q1"/>
    <mergeCell ref="A2:Q2"/>
    <mergeCell ref="A3:Q3"/>
    <mergeCell ref="A4:Q4"/>
    <mergeCell ref="A5:Q5"/>
  </mergeCells>
  <pageMargins left="0.05" right="0.05" top="0.5" bottom="0.5" header="0" footer="0"/>
  <pageSetup orientation="portrait"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Q99"/>
  <sheetViews>
    <sheetView topLeftCell="E10" zoomScaleNormal="100" workbookViewId="0">
      <selection activeCell="A97" sqref="A97:Q99"/>
    </sheetView>
  </sheetViews>
  <sheetFormatPr defaultColWidth="10.85546875" defaultRowHeight="12" customHeight="1" x14ac:dyDescent="0.3"/>
  <cols>
    <col min="1" max="1" width="6" bestFit="1" customWidth="1"/>
    <col min="2" max="2" width="41" bestFit="1" customWidth="1"/>
    <col min="3" max="5" width="12" bestFit="1" customWidth="1"/>
    <col min="6" max="8" width="15" bestFit="1" customWidth="1"/>
    <col min="9" max="11" width="11" bestFit="1" customWidth="1"/>
    <col min="12" max="14" width="15" bestFit="1" customWidth="1"/>
    <col min="15" max="17" width="12" bestFit="1" customWidth="1"/>
  </cols>
  <sheetData>
    <row r="1" spans="1:17" ht="16.149999999999999" customHeight="1" x14ac:dyDescent="0.4">
      <c r="A1" s="124" t="s">
        <v>8041</v>
      </c>
      <c r="B1" s="120"/>
      <c r="C1" s="120"/>
      <c r="D1" s="120"/>
      <c r="E1" s="120"/>
      <c r="F1" s="120"/>
      <c r="G1" s="120"/>
      <c r="H1" s="120"/>
      <c r="I1" s="120"/>
      <c r="J1" s="120"/>
      <c r="K1" s="120"/>
      <c r="L1" s="120"/>
      <c r="M1" s="120"/>
      <c r="N1" s="120"/>
      <c r="O1" s="120"/>
      <c r="P1" s="120"/>
      <c r="Q1" s="120"/>
    </row>
    <row r="2" spans="1:17" ht="16.149999999999999" customHeight="1" x14ac:dyDescent="0.4">
      <c r="A2" s="124" t="s">
        <v>0</v>
      </c>
      <c r="B2" s="120"/>
      <c r="C2" s="120"/>
      <c r="D2" s="120"/>
      <c r="E2" s="120"/>
      <c r="F2" s="120"/>
      <c r="G2" s="120"/>
      <c r="H2" s="120"/>
      <c r="I2" s="120"/>
      <c r="J2" s="120"/>
      <c r="K2" s="120"/>
      <c r="L2" s="120"/>
      <c r="M2" s="120"/>
      <c r="N2" s="120"/>
      <c r="O2" s="120"/>
      <c r="P2" s="120"/>
      <c r="Q2" s="120"/>
    </row>
    <row r="3" spans="1:17" ht="16.149999999999999" customHeight="1" x14ac:dyDescent="0.4">
      <c r="A3" s="124" t="s">
        <v>8042</v>
      </c>
      <c r="B3" s="120"/>
      <c r="C3" s="120"/>
      <c r="D3" s="120"/>
      <c r="E3" s="120"/>
      <c r="F3" s="120"/>
      <c r="G3" s="120"/>
      <c r="H3" s="120"/>
      <c r="I3" s="120"/>
      <c r="J3" s="120"/>
      <c r="K3" s="120"/>
      <c r="L3" s="120"/>
      <c r="M3" s="120"/>
      <c r="N3" s="120"/>
      <c r="O3" s="120"/>
      <c r="P3" s="120"/>
      <c r="Q3" s="120"/>
    </row>
    <row r="4" spans="1:17" ht="16.149999999999999" customHeight="1" x14ac:dyDescent="0.4">
      <c r="A4" s="124" t="s">
        <v>7969</v>
      </c>
      <c r="B4" s="120"/>
      <c r="C4" s="120"/>
      <c r="D4" s="120"/>
      <c r="E4" s="120"/>
      <c r="F4" s="120"/>
      <c r="G4" s="120"/>
      <c r="H4" s="120"/>
      <c r="I4" s="120"/>
      <c r="J4" s="120"/>
      <c r="K4" s="120"/>
      <c r="L4" s="120"/>
      <c r="M4" s="120"/>
      <c r="N4" s="120"/>
      <c r="O4" s="120"/>
      <c r="P4" s="120"/>
      <c r="Q4" s="120"/>
    </row>
    <row r="5" spans="1:17" ht="33" customHeight="1" x14ac:dyDescent="0.4">
      <c r="A5" s="124" t="s">
        <v>16</v>
      </c>
      <c r="B5" s="120"/>
      <c r="C5" s="120"/>
      <c r="D5" s="120"/>
      <c r="E5" s="120"/>
      <c r="F5" s="120"/>
      <c r="G5" s="120"/>
      <c r="H5" s="120"/>
      <c r="I5" s="120"/>
      <c r="J5" s="120"/>
      <c r="K5" s="120"/>
      <c r="L5" s="120"/>
      <c r="M5" s="120"/>
      <c r="N5" s="120"/>
      <c r="O5" s="120"/>
      <c r="P5" s="120"/>
      <c r="Q5" s="120"/>
    </row>
    <row r="6" spans="1:17" ht="33" customHeight="1" x14ac:dyDescent="0.4">
      <c r="A6" s="124" t="s">
        <v>17</v>
      </c>
      <c r="B6" s="120"/>
      <c r="C6" s="120"/>
      <c r="D6" s="120"/>
      <c r="E6" s="120"/>
      <c r="F6" s="120"/>
      <c r="G6" s="120"/>
      <c r="H6" s="120"/>
      <c r="I6" s="120"/>
      <c r="J6" s="120"/>
      <c r="K6" s="120"/>
      <c r="L6" s="120"/>
      <c r="M6" s="120"/>
      <c r="N6" s="120"/>
      <c r="O6" s="120"/>
      <c r="P6" s="120"/>
      <c r="Q6" s="120"/>
    </row>
    <row r="7" spans="1:17" ht="33" customHeight="1" x14ac:dyDescent="0.4">
      <c r="A7" s="124" t="s">
        <v>7970</v>
      </c>
      <c r="B7" s="120"/>
      <c r="C7" s="120"/>
      <c r="D7" s="120"/>
      <c r="E7" s="120"/>
      <c r="F7" s="120"/>
      <c r="G7" s="120"/>
      <c r="H7" s="120"/>
      <c r="I7" s="120"/>
      <c r="J7" s="120"/>
      <c r="K7" s="120"/>
      <c r="L7" s="120"/>
      <c r="M7" s="120"/>
      <c r="N7" s="120"/>
      <c r="O7" s="120"/>
      <c r="P7" s="120"/>
      <c r="Q7" s="120"/>
    </row>
    <row r="8" spans="1:17" ht="16.149999999999999" customHeight="1" x14ac:dyDescent="0.4">
      <c r="A8" s="124" t="s">
        <v>19</v>
      </c>
      <c r="B8" s="120"/>
      <c r="C8" s="120"/>
      <c r="D8" s="120"/>
      <c r="E8" s="120"/>
      <c r="F8" s="120"/>
      <c r="G8" s="120"/>
      <c r="H8" s="120"/>
      <c r="I8" s="120"/>
      <c r="J8" s="120"/>
      <c r="K8" s="120"/>
      <c r="L8" s="120"/>
      <c r="M8" s="120"/>
      <c r="N8" s="120"/>
      <c r="O8" s="120"/>
      <c r="P8" s="120"/>
      <c r="Q8" s="120"/>
    </row>
    <row r="9" spans="1:17" ht="50.1" customHeight="1" x14ac:dyDescent="0.4">
      <c r="A9" s="124" t="s">
        <v>7971</v>
      </c>
      <c r="B9" s="120"/>
      <c r="C9" s="120"/>
      <c r="D9" s="120"/>
      <c r="E9" s="120"/>
      <c r="F9" s="120"/>
      <c r="G9" s="120"/>
      <c r="H9" s="120"/>
      <c r="I9" s="120"/>
      <c r="J9" s="120"/>
      <c r="K9" s="120"/>
      <c r="L9" s="120"/>
      <c r="M9" s="120"/>
      <c r="N9" s="120"/>
      <c r="O9" s="120"/>
      <c r="P9" s="120"/>
      <c r="Q9" s="120"/>
    </row>
    <row r="11" spans="1:17" ht="101.1" customHeight="1" x14ac:dyDescent="0.35">
      <c r="A11" s="1" t="s">
        <v>26</v>
      </c>
      <c r="B11" s="4" t="s">
        <v>7994</v>
      </c>
      <c r="C11" s="5" t="s">
        <v>7973</v>
      </c>
      <c r="D11" s="5" t="s">
        <v>7974</v>
      </c>
      <c r="E11" s="5" t="s">
        <v>7975</v>
      </c>
      <c r="F11" s="5" t="s">
        <v>7976</v>
      </c>
      <c r="G11" s="5" t="s">
        <v>7977</v>
      </c>
      <c r="H11" s="5" t="s">
        <v>7978</v>
      </c>
      <c r="I11" s="5" t="s">
        <v>7979</v>
      </c>
      <c r="J11" s="5" t="s">
        <v>7980</v>
      </c>
      <c r="K11" s="5" t="s">
        <v>7981</v>
      </c>
      <c r="L11" s="5" t="s">
        <v>7982</v>
      </c>
      <c r="M11" s="5" t="s">
        <v>7983</v>
      </c>
      <c r="N11" s="5" t="s">
        <v>7984</v>
      </c>
      <c r="O11" s="5" t="s">
        <v>7985</v>
      </c>
      <c r="P11" s="5" t="s">
        <v>7986</v>
      </c>
      <c r="Q11" s="5" t="s">
        <v>7987</v>
      </c>
    </row>
    <row r="12" spans="1:17" ht="14.1" customHeight="1" x14ac:dyDescent="0.3">
      <c r="A12" s="3" t="s">
        <v>3504</v>
      </c>
      <c r="B12" s="3" t="s">
        <v>7988</v>
      </c>
      <c r="C12" s="7">
        <v>330</v>
      </c>
      <c r="D12" s="7">
        <v>312</v>
      </c>
      <c r="E12" s="7">
        <v>320</v>
      </c>
      <c r="F12" s="8">
        <v>231.81</v>
      </c>
      <c r="G12" s="8">
        <v>221.45</v>
      </c>
      <c r="H12" s="8">
        <v>232.28</v>
      </c>
      <c r="I12" s="7">
        <v>187</v>
      </c>
      <c r="J12" s="7">
        <v>173</v>
      </c>
      <c r="K12" s="7">
        <v>165</v>
      </c>
      <c r="L12" s="9">
        <v>14413</v>
      </c>
      <c r="M12" s="9">
        <v>12460</v>
      </c>
      <c r="N12" s="9">
        <v>12671</v>
      </c>
      <c r="O12" s="7">
        <v>254</v>
      </c>
      <c r="P12" s="7">
        <v>230</v>
      </c>
      <c r="Q12" s="7">
        <v>229</v>
      </c>
    </row>
    <row r="13" spans="1:17" ht="14.1" customHeight="1" x14ac:dyDescent="0.3">
      <c r="A13" s="3" t="s">
        <v>3504</v>
      </c>
      <c r="B13" s="3" t="s">
        <v>3527</v>
      </c>
      <c r="C13" s="7">
        <v>277</v>
      </c>
      <c r="D13" s="7">
        <v>240</v>
      </c>
      <c r="E13" s="7">
        <v>237</v>
      </c>
      <c r="F13" s="8">
        <v>190.05</v>
      </c>
      <c r="G13" s="8">
        <v>165.52</v>
      </c>
      <c r="H13" s="8">
        <v>167.05</v>
      </c>
      <c r="I13" s="7">
        <v>206</v>
      </c>
      <c r="J13" s="7">
        <v>204</v>
      </c>
      <c r="K13" s="7">
        <v>183</v>
      </c>
      <c r="L13" s="9">
        <v>13017</v>
      </c>
      <c r="M13" s="9">
        <v>12662</v>
      </c>
      <c r="N13" s="9">
        <v>13167</v>
      </c>
      <c r="O13" s="7">
        <v>247</v>
      </c>
      <c r="P13" s="7">
        <v>218</v>
      </c>
      <c r="Q13" s="7">
        <v>203</v>
      </c>
    </row>
    <row r="14" spans="1:17" ht="14.1" customHeight="1" x14ac:dyDescent="0.3">
      <c r="A14" s="3" t="s">
        <v>3504</v>
      </c>
      <c r="B14" s="3" t="s">
        <v>8043</v>
      </c>
      <c r="C14" s="7">
        <v>288</v>
      </c>
      <c r="D14" s="7">
        <v>278</v>
      </c>
      <c r="E14" s="7">
        <v>283</v>
      </c>
      <c r="F14" s="8">
        <v>195.03</v>
      </c>
      <c r="G14" s="8">
        <v>195.7</v>
      </c>
      <c r="H14" s="8">
        <v>204.56</v>
      </c>
      <c r="I14" s="7">
        <v>211</v>
      </c>
      <c r="J14" s="7">
        <v>175</v>
      </c>
      <c r="K14" s="7">
        <v>181</v>
      </c>
      <c r="L14" s="9">
        <v>15119</v>
      </c>
      <c r="M14" s="9">
        <v>11941</v>
      </c>
      <c r="N14" s="9">
        <v>12088</v>
      </c>
      <c r="O14" s="7">
        <v>249</v>
      </c>
      <c r="P14" s="7">
        <v>221</v>
      </c>
      <c r="Q14" s="7">
        <v>228</v>
      </c>
    </row>
    <row r="15" spans="1:17" ht="14.1" customHeight="1" x14ac:dyDescent="0.3">
      <c r="A15" s="3" t="s">
        <v>3504</v>
      </c>
      <c r="B15" s="3" t="s">
        <v>8044</v>
      </c>
      <c r="C15" s="7">
        <v>314</v>
      </c>
      <c r="D15" s="7">
        <v>309</v>
      </c>
      <c r="E15" s="7">
        <v>314</v>
      </c>
      <c r="F15" s="8">
        <v>243.3</v>
      </c>
      <c r="G15" s="8">
        <v>218.47</v>
      </c>
      <c r="H15" s="8">
        <v>230</v>
      </c>
      <c r="I15" s="7">
        <v>131</v>
      </c>
      <c r="J15" s="7">
        <v>130</v>
      </c>
      <c r="K15" s="7">
        <v>103</v>
      </c>
      <c r="L15" s="9">
        <v>13232</v>
      </c>
      <c r="M15" s="9">
        <v>11754</v>
      </c>
      <c r="N15" s="9">
        <v>11399</v>
      </c>
      <c r="O15" s="7">
        <v>191</v>
      </c>
      <c r="P15" s="7">
        <v>176</v>
      </c>
      <c r="Q15" s="7">
        <v>152</v>
      </c>
    </row>
    <row r="97" spans="1:17" ht="12" customHeight="1" x14ac:dyDescent="0.3">
      <c r="A97" s="3" t="s">
        <v>3973</v>
      </c>
      <c r="B97" s="3" t="s">
        <v>7988</v>
      </c>
      <c r="C97" s="7">
        <v>298</v>
      </c>
      <c r="D97" s="7">
        <v>287</v>
      </c>
      <c r="E97" s="7">
        <v>300</v>
      </c>
      <c r="F97" s="8">
        <v>209.38</v>
      </c>
      <c r="G97" s="8">
        <v>204.46</v>
      </c>
      <c r="H97" s="8">
        <v>218.41</v>
      </c>
      <c r="I97" s="7">
        <v>187</v>
      </c>
      <c r="J97" s="7">
        <v>185</v>
      </c>
      <c r="K97" s="7">
        <v>197</v>
      </c>
      <c r="L97" s="9">
        <v>12493</v>
      </c>
      <c r="M97" s="9">
        <v>12469</v>
      </c>
      <c r="N97" s="9">
        <v>13415</v>
      </c>
      <c r="O97" s="7">
        <v>234</v>
      </c>
      <c r="P97" s="7">
        <v>228</v>
      </c>
      <c r="Q97" s="7">
        <v>241</v>
      </c>
    </row>
    <row r="98" spans="1:17" ht="12" customHeight="1" x14ac:dyDescent="0.3">
      <c r="A98" s="3" t="s">
        <v>3973</v>
      </c>
      <c r="B98" s="3" t="s">
        <v>8050</v>
      </c>
      <c r="C98" s="7">
        <v>410</v>
      </c>
      <c r="D98" s="7">
        <v>313</v>
      </c>
      <c r="E98" s="7">
        <v>313</v>
      </c>
      <c r="F98" s="8">
        <v>280.17</v>
      </c>
      <c r="G98" s="8">
        <v>217.21</v>
      </c>
      <c r="H98" s="8">
        <v>220.84</v>
      </c>
      <c r="I98" s="7">
        <v>222</v>
      </c>
      <c r="J98" s="7">
        <v>133</v>
      </c>
      <c r="K98" s="7">
        <v>187</v>
      </c>
      <c r="L98" s="9">
        <v>16464</v>
      </c>
      <c r="M98" s="9">
        <v>9821</v>
      </c>
      <c r="N98" s="9">
        <v>13935</v>
      </c>
      <c r="O98" s="7">
        <v>295</v>
      </c>
      <c r="P98" s="7">
        <v>188</v>
      </c>
      <c r="Q98" s="7">
        <v>231</v>
      </c>
    </row>
    <row r="99" spans="1:17" ht="12" customHeight="1" x14ac:dyDescent="0.3">
      <c r="A99" s="3" t="s">
        <v>3973</v>
      </c>
      <c r="B99" s="3" t="s">
        <v>79</v>
      </c>
      <c r="C99" s="7">
        <v>255</v>
      </c>
      <c r="D99" s="7">
        <v>281</v>
      </c>
      <c r="E99" s="7">
        <v>299</v>
      </c>
      <c r="F99" s="8">
        <v>169.48</v>
      </c>
      <c r="G99" s="8">
        <v>187.22</v>
      </c>
      <c r="H99" s="8">
        <v>206.33</v>
      </c>
      <c r="I99" s="7">
        <v>155</v>
      </c>
      <c r="J99" s="7">
        <v>185</v>
      </c>
      <c r="K99" s="7">
        <v>209</v>
      </c>
      <c r="L99" s="9">
        <v>9906</v>
      </c>
      <c r="M99" s="9">
        <v>12120</v>
      </c>
      <c r="N99" s="9">
        <v>13853</v>
      </c>
      <c r="O99" s="7">
        <v>202</v>
      </c>
      <c r="P99" s="7">
        <v>232</v>
      </c>
      <c r="Q99" s="7">
        <v>252</v>
      </c>
    </row>
  </sheetData>
  <mergeCells count="9">
    <mergeCell ref="A6:Q6"/>
    <mergeCell ref="A7:Q7"/>
    <mergeCell ref="A8:Q8"/>
    <mergeCell ref="A9:Q9"/>
    <mergeCell ref="A1:Q1"/>
    <mergeCell ref="A2:Q2"/>
    <mergeCell ref="A3:Q3"/>
    <mergeCell ref="A4:Q4"/>
    <mergeCell ref="A5:Q5"/>
  </mergeCells>
  <pageMargins left="0.05" right="0.05" top="0.5" bottom="0.5" header="0" footer="0"/>
  <pageSetup orientation="portrait"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Q14"/>
  <sheetViews>
    <sheetView topLeftCell="E10" zoomScaleNormal="100" workbookViewId="0">
      <selection activeCell="A12" sqref="A12:Q14"/>
    </sheetView>
  </sheetViews>
  <sheetFormatPr defaultColWidth="10.85546875" defaultRowHeight="12" customHeight="1" x14ac:dyDescent="0.3"/>
  <cols>
    <col min="1" max="1" width="6" bestFit="1" customWidth="1"/>
    <col min="2" max="2" width="27" bestFit="1" customWidth="1"/>
    <col min="3" max="5" width="12" bestFit="1" customWidth="1"/>
    <col min="6" max="8" width="15" bestFit="1" customWidth="1"/>
    <col min="9" max="11" width="11" bestFit="1" customWidth="1"/>
    <col min="12" max="14" width="15" bestFit="1" customWidth="1"/>
    <col min="15" max="17" width="12" bestFit="1" customWidth="1"/>
  </cols>
  <sheetData>
    <row r="1" spans="1:17" ht="16.149999999999999" customHeight="1" x14ac:dyDescent="0.4">
      <c r="A1" s="124" t="s">
        <v>8045</v>
      </c>
      <c r="B1" s="120"/>
      <c r="C1" s="120"/>
      <c r="D1" s="120"/>
      <c r="E1" s="120"/>
      <c r="F1" s="120"/>
      <c r="G1" s="120"/>
      <c r="H1" s="120"/>
      <c r="I1" s="120"/>
      <c r="J1" s="120"/>
      <c r="K1" s="120"/>
      <c r="L1" s="120"/>
      <c r="M1" s="120"/>
      <c r="N1" s="120"/>
      <c r="O1" s="120"/>
      <c r="P1" s="120"/>
      <c r="Q1" s="120"/>
    </row>
    <row r="2" spans="1:17" ht="16.149999999999999" customHeight="1" x14ac:dyDescent="0.4">
      <c r="A2" s="124" t="s">
        <v>0</v>
      </c>
      <c r="B2" s="120"/>
      <c r="C2" s="120"/>
      <c r="D2" s="120"/>
      <c r="E2" s="120"/>
      <c r="F2" s="120"/>
      <c r="G2" s="120"/>
      <c r="H2" s="120"/>
      <c r="I2" s="120"/>
      <c r="J2" s="120"/>
      <c r="K2" s="120"/>
      <c r="L2" s="120"/>
      <c r="M2" s="120"/>
      <c r="N2" s="120"/>
      <c r="O2" s="120"/>
      <c r="P2" s="120"/>
      <c r="Q2" s="120"/>
    </row>
    <row r="3" spans="1:17" ht="33" customHeight="1" x14ac:dyDescent="0.4">
      <c r="A3" s="124" t="s">
        <v>8046</v>
      </c>
      <c r="B3" s="120"/>
      <c r="C3" s="120"/>
      <c r="D3" s="120"/>
      <c r="E3" s="120"/>
      <c r="F3" s="120"/>
      <c r="G3" s="120"/>
      <c r="H3" s="120"/>
      <c r="I3" s="120"/>
      <c r="J3" s="120"/>
      <c r="K3" s="120"/>
      <c r="L3" s="120"/>
      <c r="M3" s="120"/>
      <c r="N3" s="120"/>
      <c r="O3" s="120"/>
      <c r="P3" s="120"/>
      <c r="Q3" s="120"/>
    </row>
    <row r="4" spans="1:17" ht="16.149999999999999" customHeight="1" x14ac:dyDescent="0.4">
      <c r="A4" s="124" t="s">
        <v>7969</v>
      </c>
      <c r="B4" s="120"/>
      <c r="C4" s="120"/>
      <c r="D4" s="120"/>
      <c r="E4" s="120"/>
      <c r="F4" s="120"/>
      <c r="G4" s="120"/>
      <c r="H4" s="120"/>
      <c r="I4" s="120"/>
      <c r="J4" s="120"/>
      <c r="K4" s="120"/>
      <c r="L4" s="120"/>
      <c r="M4" s="120"/>
      <c r="N4" s="120"/>
      <c r="O4" s="120"/>
      <c r="P4" s="120"/>
      <c r="Q4" s="120"/>
    </row>
    <row r="5" spans="1:17" ht="33" customHeight="1" x14ac:dyDescent="0.4">
      <c r="A5" s="124" t="s">
        <v>16</v>
      </c>
      <c r="B5" s="120"/>
      <c r="C5" s="120"/>
      <c r="D5" s="120"/>
      <c r="E5" s="120"/>
      <c r="F5" s="120"/>
      <c r="G5" s="120"/>
      <c r="H5" s="120"/>
      <c r="I5" s="120"/>
      <c r="J5" s="120"/>
      <c r="K5" s="120"/>
      <c r="L5" s="120"/>
      <c r="M5" s="120"/>
      <c r="N5" s="120"/>
      <c r="O5" s="120"/>
      <c r="P5" s="120"/>
      <c r="Q5" s="120"/>
    </row>
    <row r="6" spans="1:17" ht="33" customHeight="1" x14ac:dyDescent="0.4">
      <c r="A6" s="124" t="s">
        <v>17</v>
      </c>
      <c r="B6" s="120"/>
      <c r="C6" s="120"/>
      <c r="D6" s="120"/>
      <c r="E6" s="120"/>
      <c r="F6" s="120"/>
      <c r="G6" s="120"/>
      <c r="H6" s="120"/>
      <c r="I6" s="120"/>
      <c r="J6" s="120"/>
      <c r="K6" s="120"/>
      <c r="L6" s="120"/>
      <c r="M6" s="120"/>
      <c r="N6" s="120"/>
      <c r="O6" s="120"/>
      <c r="P6" s="120"/>
      <c r="Q6" s="120"/>
    </row>
    <row r="7" spans="1:17" ht="33" customHeight="1" x14ac:dyDescent="0.4">
      <c r="A7" s="124" t="s">
        <v>7970</v>
      </c>
      <c r="B7" s="120"/>
      <c r="C7" s="120"/>
      <c r="D7" s="120"/>
      <c r="E7" s="120"/>
      <c r="F7" s="120"/>
      <c r="G7" s="120"/>
      <c r="H7" s="120"/>
      <c r="I7" s="120"/>
      <c r="J7" s="120"/>
      <c r="K7" s="120"/>
      <c r="L7" s="120"/>
      <c r="M7" s="120"/>
      <c r="N7" s="120"/>
      <c r="O7" s="120"/>
      <c r="P7" s="120"/>
      <c r="Q7" s="120"/>
    </row>
    <row r="8" spans="1:17" ht="33" customHeight="1" x14ac:dyDescent="0.4">
      <c r="A8" s="124" t="s">
        <v>19</v>
      </c>
      <c r="B8" s="120"/>
      <c r="C8" s="120"/>
      <c r="D8" s="120"/>
      <c r="E8" s="120"/>
      <c r="F8" s="120"/>
      <c r="G8" s="120"/>
      <c r="H8" s="120"/>
      <c r="I8" s="120"/>
      <c r="J8" s="120"/>
      <c r="K8" s="120"/>
      <c r="L8" s="120"/>
      <c r="M8" s="120"/>
      <c r="N8" s="120"/>
      <c r="O8" s="120"/>
      <c r="P8" s="120"/>
      <c r="Q8" s="120"/>
    </row>
    <row r="9" spans="1:17" ht="50.1" customHeight="1" x14ac:dyDescent="0.4">
      <c r="A9" s="124" t="s">
        <v>7971</v>
      </c>
      <c r="B9" s="120"/>
      <c r="C9" s="120"/>
      <c r="D9" s="120"/>
      <c r="E9" s="120"/>
      <c r="F9" s="120"/>
      <c r="G9" s="120"/>
      <c r="H9" s="120"/>
      <c r="I9" s="120"/>
      <c r="J9" s="120"/>
      <c r="K9" s="120"/>
      <c r="L9" s="120"/>
      <c r="M9" s="120"/>
      <c r="N9" s="120"/>
      <c r="O9" s="120"/>
      <c r="P9" s="120"/>
      <c r="Q9" s="120"/>
    </row>
    <row r="11" spans="1:17" ht="101.1" customHeight="1" x14ac:dyDescent="0.35">
      <c r="A11" s="1" t="s">
        <v>26</v>
      </c>
      <c r="B11" s="4" t="s">
        <v>7972</v>
      </c>
      <c r="C11" s="5" t="s">
        <v>7973</v>
      </c>
      <c r="D11" s="5" t="s">
        <v>7974</v>
      </c>
      <c r="E11" s="5" t="s">
        <v>7975</v>
      </c>
      <c r="F11" s="5" t="s">
        <v>7976</v>
      </c>
      <c r="G11" s="5" t="s">
        <v>7977</v>
      </c>
      <c r="H11" s="5" t="s">
        <v>7978</v>
      </c>
      <c r="I11" s="5" t="s">
        <v>7979</v>
      </c>
      <c r="J11" s="5" t="s">
        <v>7980</v>
      </c>
      <c r="K11" s="5" t="s">
        <v>7981</v>
      </c>
      <c r="L11" s="5" t="s">
        <v>7982</v>
      </c>
      <c r="M11" s="5" t="s">
        <v>7983</v>
      </c>
      <c r="N11" s="5" t="s">
        <v>7984</v>
      </c>
      <c r="O11" s="5" t="s">
        <v>7985</v>
      </c>
      <c r="P11" s="5" t="s">
        <v>7986</v>
      </c>
      <c r="Q11" s="5" t="s">
        <v>7987</v>
      </c>
    </row>
    <row r="12" spans="1:17" ht="14.1" customHeight="1" x14ac:dyDescent="0.3">
      <c r="A12" s="3" t="s">
        <v>3631</v>
      </c>
      <c r="B12" s="3" t="s">
        <v>7988</v>
      </c>
      <c r="C12" s="7">
        <v>175</v>
      </c>
      <c r="D12" s="7">
        <v>166</v>
      </c>
      <c r="E12" s="7">
        <v>182</v>
      </c>
      <c r="F12" s="8">
        <v>123.02</v>
      </c>
      <c r="G12" s="8">
        <v>117.16</v>
      </c>
      <c r="H12" s="8">
        <v>135.01</v>
      </c>
      <c r="I12" s="7">
        <v>171</v>
      </c>
      <c r="J12" s="7">
        <v>177</v>
      </c>
      <c r="K12" s="7">
        <v>176</v>
      </c>
      <c r="L12" s="9">
        <v>13117</v>
      </c>
      <c r="M12" s="9">
        <v>13520</v>
      </c>
      <c r="N12" s="9">
        <v>13611</v>
      </c>
      <c r="O12" s="7">
        <v>172</v>
      </c>
      <c r="P12" s="7">
        <v>172</v>
      </c>
      <c r="Q12" s="7">
        <v>178</v>
      </c>
    </row>
    <row r="13" spans="1:17" ht="14.1" customHeight="1" x14ac:dyDescent="0.3">
      <c r="A13" s="3" t="s">
        <v>3631</v>
      </c>
      <c r="B13" s="3" t="s">
        <v>8047</v>
      </c>
      <c r="C13" s="7">
        <v>155</v>
      </c>
      <c r="D13" s="7" t="s">
        <v>8</v>
      </c>
      <c r="E13" s="7">
        <v>152</v>
      </c>
      <c r="F13" s="8">
        <v>112.04</v>
      </c>
      <c r="G13" s="9" t="s">
        <v>8</v>
      </c>
      <c r="H13" s="8">
        <v>114.84</v>
      </c>
      <c r="I13" s="7">
        <v>220</v>
      </c>
      <c r="J13" s="7" t="s">
        <v>8</v>
      </c>
      <c r="K13" s="7">
        <v>241</v>
      </c>
      <c r="L13" s="9">
        <v>14743</v>
      </c>
      <c r="M13" s="9" t="s">
        <v>8</v>
      </c>
      <c r="N13" s="9">
        <v>16418</v>
      </c>
      <c r="O13" s="7">
        <v>200</v>
      </c>
      <c r="P13" s="7" t="s">
        <v>8</v>
      </c>
      <c r="Q13" s="7">
        <v>209</v>
      </c>
    </row>
    <row r="14" spans="1:17" ht="14.1" customHeight="1" x14ac:dyDescent="0.3">
      <c r="A14" s="3" t="s">
        <v>3631</v>
      </c>
      <c r="B14" s="3" t="s">
        <v>79</v>
      </c>
      <c r="C14" s="7">
        <v>155</v>
      </c>
      <c r="D14" s="7">
        <v>148</v>
      </c>
      <c r="E14" s="7">
        <v>158</v>
      </c>
      <c r="F14" s="8">
        <v>110.95</v>
      </c>
      <c r="G14" s="8">
        <v>108.76</v>
      </c>
      <c r="H14" s="8">
        <v>120.08</v>
      </c>
      <c r="I14" s="7">
        <v>149</v>
      </c>
      <c r="J14" s="7">
        <v>171</v>
      </c>
      <c r="K14" s="7">
        <v>149</v>
      </c>
      <c r="L14" s="9">
        <v>11909</v>
      </c>
      <c r="M14" s="9">
        <v>13981</v>
      </c>
      <c r="N14" s="9">
        <v>12478</v>
      </c>
      <c r="O14" s="7">
        <v>151</v>
      </c>
      <c r="P14" s="7">
        <v>163</v>
      </c>
      <c r="Q14" s="7">
        <v>152</v>
      </c>
    </row>
  </sheetData>
  <mergeCells count="9">
    <mergeCell ref="A6:Q6"/>
    <mergeCell ref="A7:Q7"/>
    <mergeCell ref="A8:Q8"/>
    <mergeCell ref="A9:Q9"/>
    <mergeCell ref="A1:Q1"/>
    <mergeCell ref="A2:Q2"/>
    <mergeCell ref="A3:Q3"/>
    <mergeCell ref="A4:Q4"/>
    <mergeCell ref="A5:Q5"/>
  </mergeCells>
  <pageMargins left="0.05" right="0.05" top="0.5" bottom="0.5" header="0" footer="0"/>
  <pageSetup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Q19"/>
  <sheetViews>
    <sheetView topLeftCell="E10" zoomScaleNormal="100" workbookViewId="0">
      <selection activeCell="A12" sqref="A12:Q19"/>
    </sheetView>
  </sheetViews>
  <sheetFormatPr defaultColWidth="10.85546875" defaultRowHeight="12" customHeight="1" x14ac:dyDescent="0.3"/>
  <cols>
    <col min="1" max="1" width="6" bestFit="1" customWidth="1"/>
    <col min="2" max="2" width="41" bestFit="1" customWidth="1"/>
    <col min="3" max="5" width="12" bestFit="1" customWidth="1"/>
    <col min="6" max="8" width="15" bestFit="1" customWidth="1"/>
    <col min="9" max="11" width="11" bestFit="1" customWidth="1"/>
    <col min="12" max="14" width="15" bestFit="1" customWidth="1"/>
    <col min="15" max="17" width="12" bestFit="1" customWidth="1"/>
  </cols>
  <sheetData>
    <row r="1" spans="1:17" ht="16.149999999999999" customHeight="1" x14ac:dyDescent="0.4">
      <c r="A1" s="124" t="s">
        <v>8048</v>
      </c>
      <c r="B1" s="120"/>
      <c r="C1" s="120"/>
      <c r="D1" s="120"/>
      <c r="E1" s="120"/>
      <c r="F1" s="120"/>
      <c r="G1" s="120"/>
      <c r="H1" s="120"/>
      <c r="I1" s="120"/>
      <c r="J1" s="120"/>
      <c r="K1" s="120"/>
      <c r="L1" s="120"/>
      <c r="M1" s="120"/>
      <c r="N1" s="120"/>
      <c r="O1" s="120"/>
      <c r="P1" s="120"/>
      <c r="Q1" s="120"/>
    </row>
    <row r="2" spans="1:17" ht="16.149999999999999" customHeight="1" x14ac:dyDescent="0.4">
      <c r="A2" s="124" t="s">
        <v>0</v>
      </c>
      <c r="B2" s="120"/>
      <c r="C2" s="120"/>
      <c r="D2" s="120"/>
      <c r="E2" s="120"/>
      <c r="F2" s="120"/>
      <c r="G2" s="120"/>
      <c r="H2" s="120"/>
      <c r="I2" s="120"/>
      <c r="J2" s="120"/>
      <c r="K2" s="120"/>
      <c r="L2" s="120"/>
      <c r="M2" s="120"/>
      <c r="N2" s="120"/>
      <c r="O2" s="120"/>
      <c r="P2" s="120"/>
      <c r="Q2" s="120"/>
    </row>
    <row r="3" spans="1:17" ht="16.149999999999999" customHeight="1" x14ac:dyDescent="0.4">
      <c r="A3" s="124" t="s">
        <v>8049</v>
      </c>
      <c r="B3" s="120"/>
      <c r="C3" s="120"/>
      <c r="D3" s="120"/>
      <c r="E3" s="120"/>
      <c r="F3" s="120"/>
      <c r="G3" s="120"/>
      <c r="H3" s="120"/>
      <c r="I3" s="120"/>
      <c r="J3" s="120"/>
      <c r="K3" s="120"/>
      <c r="L3" s="120"/>
      <c r="M3" s="120"/>
      <c r="N3" s="120"/>
      <c r="O3" s="120"/>
      <c r="P3" s="120"/>
      <c r="Q3" s="120"/>
    </row>
    <row r="4" spans="1:17" ht="16.149999999999999" customHeight="1" x14ac:dyDescent="0.4">
      <c r="A4" s="124" t="s">
        <v>7969</v>
      </c>
      <c r="B4" s="120"/>
      <c r="C4" s="120"/>
      <c r="D4" s="120"/>
      <c r="E4" s="120"/>
      <c r="F4" s="120"/>
      <c r="G4" s="120"/>
      <c r="H4" s="120"/>
      <c r="I4" s="120"/>
      <c r="J4" s="120"/>
      <c r="K4" s="120"/>
      <c r="L4" s="120"/>
      <c r="M4" s="120"/>
      <c r="N4" s="120"/>
      <c r="O4" s="120"/>
      <c r="P4" s="120"/>
      <c r="Q4" s="120"/>
    </row>
    <row r="5" spans="1:17" ht="33" customHeight="1" x14ac:dyDescent="0.4">
      <c r="A5" s="124" t="s">
        <v>16</v>
      </c>
      <c r="B5" s="120"/>
      <c r="C5" s="120"/>
      <c r="D5" s="120"/>
      <c r="E5" s="120"/>
      <c r="F5" s="120"/>
      <c r="G5" s="120"/>
      <c r="H5" s="120"/>
      <c r="I5" s="120"/>
      <c r="J5" s="120"/>
      <c r="K5" s="120"/>
      <c r="L5" s="120"/>
      <c r="M5" s="120"/>
      <c r="N5" s="120"/>
      <c r="O5" s="120"/>
      <c r="P5" s="120"/>
      <c r="Q5" s="120"/>
    </row>
    <row r="6" spans="1:17" ht="33" customHeight="1" x14ac:dyDescent="0.4">
      <c r="A6" s="124" t="s">
        <v>17</v>
      </c>
      <c r="B6" s="120"/>
      <c r="C6" s="120"/>
      <c r="D6" s="120"/>
      <c r="E6" s="120"/>
      <c r="F6" s="120"/>
      <c r="G6" s="120"/>
      <c r="H6" s="120"/>
      <c r="I6" s="120"/>
      <c r="J6" s="120"/>
      <c r="K6" s="120"/>
      <c r="L6" s="120"/>
      <c r="M6" s="120"/>
      <c r="N6" s="120"/>
      <c r="O6" s="120"/>
      <c r="P6" s="120"/>
      <c r="Q6" s="120"/>
    </row>
    <row r="7" spans="1:17" ht="33" customHeight="1" x14ac:dyDescent="0.4">
      <c r="A7" s="124" t="s">
        <v>7970</v>
      </c>
      <c r="B7" s="120"/>
      <c r="C7" s="120"/>
      <c r="D7" s="120"/>
      <c r="E7" s="120"/>
      <c r="F7" s="120"/>
      <c r="G7" s="120"/>
      <c r="H7" s="120"/>
      <c r="I7" s="120"/>
      <c r="J7" s="120"/>
      <c r="K7" s="120"/>
      <c r="L7" s="120"/>
      <c r="M7" s="120"/>
      <c r="N7" s="120"/>
      <c r="O7" s="120"/>
      <c r="P7" s="120"/>
      <c r="Q7" s="120"/>
    </row>
    <row r="8" spans="1:17" ht="16.149999999999999" customHeight="1" x14ac:dyDescent="0.4">
      <c r="A8" s="124" t="s">
        <v>19</v>
      </c>
      <c r="B8" s="120"/>
      <c r="C8" s="120"/>
      <c r="D8" s="120"/>
      <c r="E8" s="120"/>
      <c r="F8" s="120"/>
      <c r="G8" s="120"/>
      <c r="H8" s="120"/>
      <c r="I8" s="120"/>
      <c r="J8" s="120"/>
      <c r="K8" s="120"/>
      <c r="L8" s="120"/>
      <c r="M8" s="120"/>
      <c r="N8" s="120"/>
      <c r="O8" s="120"/>
      <c r="P8" s="120"/>
      <c r="Q8" s="120"/>
    </row>
    <row r="9" spans="1:17" ht="50.1" customHeight="1" x14ac:dyDescent="0.4">
      <c r="A9" s="124" t="s">
        <v>7971</v>
      </c>
      <c r="B9" s="120"/>
      <c r="C9" s="120"/>
      <c r="D9" s="120"/>
      <c r="E9" s="120"/>
      <c r="F9" s="120"/>
      <c r="G9" s="120"/>
      <c r="H9" s="120"/>
      <c r="I9" s="120"/>
      <c r="J9" s="120"/>
      <c r="K9" s="120"/>
      <c r="L9" s="120"/>
      <c r="M9" s="120"/>
      <c r="N9" s="120"/>
      <c r="O9" s="120"/>
      <c r="P9" s="120"/>
      <c r="Q9" s="120"/>
    </row>
    <row r="11" spans="1:17" ht="101.1" customHeight="1" x14ac:dyDescent="0.35">
      <c r="A11" s="1" t="s">
        <v>26</v>
      </c>
      <c r="B11" s="4" t="s">
        <v>7994</v>
      </c>
      <c r="C11" s="5" t="s">
        <v>7973</v>
      </c>
      <c r="D11" s="5" t="s">
        <v>7974</v>
      </c>
      <c r="E11" s="5" t="s">
        <v>7975</v>
      </c>
      <c r="F11" s="5" t="s">
        <v>7976</v>
      </c>
      <c r="G11" s="5" t="s">
        <v>7977</v>
      </c>
      <c r="H11" s="5" t="s">
        <v>7978</v>
      </c>
      <c r="I11" s="5" t="s">
        <v>7979</v>
      </c>
      <c r="J11" s="5" t="s">
        <v>7980</v>
      </c>
      <c r="K11" s="5" t="s">
        <v>7981</v>
      </c>
      <c r="L11" s="5" t="s">
        <v>7982</v>
      </c>
      <c r="M11" s="5" t="s">
        <v>7983</v>
      </c>
      <c r="N11" s="5" t="s">
        <v>7984</v>
      </c>
      <c r="O11" s="5" t="s">
        <v>7985</v>
      </c>
      <c r="P11" s="5" t="s">
        <v>7986</v>
      </c>
      <c r="Q11" s="5" t="s">
        <v>7987</v>
      </c>
    </row>
    <row r="12" spans="1:17" ht="14.1" customHeight="1" x14ac:dyDescent="0.3">
      <c r="A12" s="3" t="s">
        <v>3973</v>
      </c>
      <c r="B12" s="3" t="s">
        <v>7988</v>
      </c>
      <c r="C12" s="7">
        <v>298</v>
      </c>
      <c r="D12" s="7">
        <v>287</v>
      </c>
      <c r="E12" s="7">
        <v>300</v>
      </c>
      <c r="F12" s="8">
        <v>209.38</v>
      </c>
      <c r="G12" s="8">
        <v>204.46</v>
      </c>
      <c r="H12" s="8">
        <v>218.41</v>
      </c>
      <c r="I12" s="7">
        <v>187</v>
      </c>
      <c r="J12" s="7">
        <v>185</v>
      </c>
      <c r="K12" s="7">
        <v>197</v>
      </c>
      <c r="L12" s="9">
        <v>12493</v>
      </c>
      <c r="M12" s="9">
        <v>12469</v>
      </c>
      <c r="N12" s="9">
        <v>13415</v>
      </c>
      <c r="O12" s="7">
        <v>234</v>
      </c>
      <c r="P12" s="7">
        <v>228</v>
      </c>
      <c r="Q12" s="7">
        <v>241</v>
      </c>
    </row>
    <row r="13" spans="1:17" ht="14.1" customHeight="1" x14ac:dyDescent="0.3">
      <c r="A13" s="3" t="s">
        <v>3973</v>
      </c>
      <c r="B13" s="3" t="s">
        <v>8050</v>
      </c>
      <c r="C13" s="7">
        <v>410</v>
      </c>
      <c r="D13" s="7">
        <v>313</v>
      </c>
      <c r="E13" s="7">
        <v>313</v>
      </c>
      <c r="F13" s="8">
        <v>280.17</v>
      </c>
      <c r="G13" s="8">
        <v>217.21</v>
      </c>
      <c r="H13" s="8">
        <v>220.84</v>
      </c>
      <c r="I13" s="7">
        <v>222</v>
      </c>
      <c r="J13" s="7">
        <v>133</v>
      </c>
      <c r="K13" s="7">
        <v>187</v>
      </c>
      <c r="L13" s="9">
        <v>16464</v>
      </c>
      <c r="M13" s="9">
        <v>9821</v>
      </c>
      <c r="N13" s="9">
        <v>13935</v>
      </c>
      <c r="O13" s="7">
        <v>295</v>
      </c>
      <c r="P13" s="7">
        <v>188</v>
      </c>
      <c r="Q13" s="7">
        <v>231</v>
      </c>
    </row>
    <row r="14" spans="1:17" ht="14.1" customHeight="1" x14ac:dyDescent="0.3">
      <c r="A14" s="3" t="s">
        <v>3973</v>
      </c>
      <c r="B14" s="3" t="s">
        <v>79</v>
      </c>
      <c r="C14" s="7">
        <v>255</v>
      </c>
      <c r="D14" s="7">
        <v>281</v>
      </c>
      <c r="E14" s="7">
        <v>299</v>
      </c>
      <c r="F14" s="8">
        <v>169.48</v>
      </c>
      <c r="G14" s="8">
        <v>187.22</v>
      </c>
      <c r="H14" s="8">
        <v>206.33</v>
      </c>
      <c r="I14" s="7">
        <v>155</v>
      </c>
      <c r="J14" s="7">
        <v>185</v>
      </c>
      <c r="K14" s="7">
        <v>209</v>
      </c>
      <c r="L14" s="9">
        <v>9906</v>
      </c>
      <c r="M14" s="9">
        <v>12120</v>
      </c>
      <c r="N14" s="9">
        <v>13853</v>
      </c>
      <c r="O14" s="7">
        <v>202</v>
      </c>
      <c r="P14" s="7">
        <v>232</v>
      </c>
      <c r="Q14" s="7">
        <v>252</v>
      </c>
    </row>
    <row r="15" spans="1:17" ht="14.1" customHeight="1" x14ac:dyDescent="0.3">
      <c r="A15" s="3" t="s">
        <v>3973</v>
      </c>
      <c r="B15" s="3" t="s">
        <v>8051</v>
      </c>
      <c r="C15" s="7">
        <v>289</v>
      </c>
      <c r="D15" s="7">
        <v>288</v>
      </c>
      <c r="E15" s="7">
        <v>305</v>
      </c>
      <c r="F15" s="8">
        <v>196.85</v>
      </c>
      <c r="G15" s="8">
        <v>197.28</v>
      </c>
      <c r="H15" s="8">
        <v>213.86</v>
      </c>
      <c r="I15" s="7">
        <v>190</v>
      </c>
      <c r="J15" s="7">
        <v>198</v>
      </c>
      <c r="K15" s="7">
        <v>202</v>
      </c>
      <c r="L15" s="9">
        <v>13357</v>
      </c>
      <c r="M15" s="9">
        <v>13822</v>
      </c>
      <c r="N15" s="9">
        <v>14377</v>
      </c>
      <c r="O15" s="7">
        <v>230</v>
      </c>
      <c r="P15" s="7">
        <v>236</v>
      </c>
      <c r="Q15" s="7">
        <v>245</v>
      </c>
    </row>
    <row r="16" spans="1:17" ht="14.1" customHeight="1" x14ac:dyDescent="0.3">
      <c r="A16" s="3" t="s">
        <v>3973</v>
      </c>
      <c r="B16" s="3" t="s">
        <v>1891</v>
      </c>
      <c r="C16" s="7">
        <v>333</v>
      </c>
      <c r="D16" s="7">
        <v>315</v>
      </c>
      <c r="E16" s="7">
        <v>333</v>
      </c>
      <c r="F16" s="8">
        <v>222.81</v>
      </c>
      <c r="G16" s="8">
        <v>210.91</v>
      </c>
      <c r="H16" s="8">
        <v>228.83</v>
      </c>
      <c r="I16" s="7">
        <v>170</v>
      </c>
      <c r="J16" s="7">
        <v>188</v>
      </c>
      <c r="K16" s="7">
        <v>199</v>
      </c>
      <c r="L16" s="9">
        <v>10560</v>
      </c>
      <c r="M16" s="9">
        <v>11607</v>
      </c>
      <c r="N16" s="9">
        <v>12807</v>
      </c>
      <c r="O16" s="7">
        <v>243</v>
      </c>
      <c r="P16" s="7">
        <v>246</v>
      </c>
      <c r="Q16" s="7">
        <v>256</v>
      </c>
    </row>
    <row r="17" spans="1:17" ht="14.1" customHeight="1" x14ac:dyDescent="0.3">
      <c r="A17" s="3" t="s">
        <v>3973</v>
      </c>
      <c r="B17" s="3" t="s">
        <v>8029</v>
      </c>
      <c r="C17" s="7">
        <v>303</v>
      </c>
      <c r="D17" s="7">
        <v>292</v>
      </c>
      <c r="E17" s="7">
        <v>300</v>
      </c>
      <c r="F17" s="8">
        <v>212.98</v>
      </c>
      <c r="G17" s="8">
        <v>210.01</v>
      </c>
      <c r="H17" s="8">
        <v>219.25</v>
      </c>
      <c r="I17" s="7">
        <v>221</v>
      </c>
      <c r="J17" s="7">
        <v>203</v>
      </c>
      <c r="K17" s="7">
        <v>200</v>
      </c>
      <c r="L17" s="9">
        <v>14765</v>
      </c>
      <c r="M17" s="9">
        <v>13428</v>
      </c>
      <c r="N17" s="9">
        <v>13173</v>
      </c>
      <c r="O17" s="7">
        <v>250</v>
      </c>
      <c r="P17" s="7">
        <v>238</v>
      </c>
      <c r="Q17" s="7">
        <v>239</v>
      </c>
    </row>
    <row r="18" spans="1:17" ht="14.1" customHeight="1" x14ac:dyDescent="0.3">
      <c r="A18" s="3" t="s">
        <v>3973</v>
      </c>
      <c r="B18" s="3" t="s">
        <v>8021</v>
      </c>
      <c r="C18" s="7">
        <v>221</v>
      </c>
      <c r="D18" s="7" t="s">
        <v>8</v>
      </c>
      <c r="E18" s="7" t="s">
        <v>8</v>
      </c>
      <c r="F18" s="8">
        <v>150.25</v>
      </c>
      <c r="G18" s="9" t="s">
        <v>8</v>
      </c>
      <c r="H18" s="9" t="s">
        <v>8</v>
      </c>
      <c r="I18" s="7">
        <v>117</v>
      </c>
      <c r="J18" s="7" t="s">
        <v>8</v>
      </c>
      <c r="K18" s="7" t="s">
        <v>8</v>
      </c>
      <c r="L18" s="9">
        <v>7310</v>
      </c>
      <c r="M18" s="9" t="s">
        <v>8</v>
      </c>
      <c r="N18" s="9" t="s">
        <v>8</v>
      </c>
      <c r="O18" s="7">
        <v>164</v>
      </c>
      <c r="P18" s="7" t="s">
        <v>8</v>
      </c>
      <c r="Q18" s="7" t="s">
        <v>8</v>
      </c>
    </row>
    <row r="19" spans="1:17" ht="14.1" customHeight="1" x14ac:dyDescent="0.3">
      <c r="A19" s="3" t="s">
        <v>3973</v>
      </c>
      <c r="B19" s="3" t="s">
        <v>4058</v>
      </c>
      <c r="C19" s="7" t="s">
        <v>8</v>
      </c>
      <c r="D19" s="7">
        <v>279</v>
      </c>
      <c r="E19" s="7" t="s">
        <v>8</v>
      </c>
      <c r="F19" s="9" t="s">
        <v>8</v>
      </c>
      <c r="G19" s="8">
        <v>194.53</v>
      </c>
      <c r="H19" s="9" t="s">
        <v>8</v>
      </c>
      <c r="I19" s="7" t="s">
        <v>8</v>
      </c>
      <c r="J19" s="7">
        <v>163</v>
      </c>
      <c r="K19" s="7" t="s">
        <v>8</v>
      </c>
      <c r="L19" s="9" t="s">
        <v>8</v>
      </c>
      <c r="M19" s="9">
        <v>11722</v>
      </c>
      <c r="N19" s="9" t="s">
        <v>8</v>
      </c>
      <c r="O19" s="7" t="s">
        <v>8</v>
      </c>
      <c r="P19" s="7">
        <v>204</v>
      </c>
      <c r="Q19" s="7" t="s">
        <v>8</v>
      </c>
    </row>
  </sheetData>
  <mergeCells count="9">
    <mergeCell ref="A6:Q6"/>
    <mergeCell ref="A7:Q7"/>
    <mergeCell ref="A8:Q8"/>
    <mergeCell ref="A9:Q9"/>
    <mergeCell ref="A1:Q1"/>
    <mergeCell ref="A2:Q2"/>
    <mergeCell ref="A3:Q3"/>
    <mergeCell ref="A4:Q4"/>
    <mergeCell ref="A5:Q5"/>
  </mergeCells>
  <pageMargins left="0.05" right="0.05" top="0.5" bottom="0.5" header="0" footer="0"/>
  <pageSetup orientation="portrait"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Q12"/>
  <sheetViews>
    <sheetView topLeftCell="E10" zoomScaleNormal="100" workbookViewId="0">
      <selection activeCell="A12" sqref="A12:Q12"/>
    </sheetView>
  </sheetViews>
  <sheetFormatPr defaultColWidth="10.85546875" defaultRowHeight="12" customHeight="1" x14ac:dyDescent="0.3"/>
  <cols>
    <col min="1" max="1" width="6" bestFit="1" customWidth="1"/>
    <col min="2" max="2" width="27" bestFit="1" customWidth="1"/>
    <col min="3" max="5" width="12" bestFit="1" customWidth="1"/>
    <col min="6" max="8" width="15" bestFit="1" customWidth="1"/>
    <col min="9" max="11" width="11" bestFit="1" customWidth="1"/>
    <col min="12" max="14" width="15" bestFit="1" customWidth="1"/>
    <col min="15" max="17" width="12" bestFit="1" customWidth="1"/>
  </cols>
  <sheetData>
    <row r="1" spans="1:17" ht="16.149999999999999" customHeight="1" x14ac:dyDescent="0.4">
      <c r="A1" s="124" t="s">
        <v>8052</v>
      </c>
      <c r="B1" s="120"/>
      <c r="C1" s="120"/>
      <c r="D1" s="120"/>
      <c r="E1" s="120"/>
      <c r="F1" s="120"/>
      <c r="G1" s="120"/>
      <c r="H1" s="120"/>
      <c r="I1" s="120"/>
      <c r="J1" s="120"/>
      <c r="K1" s="120"/>
      <c r="L1" s="120"/>
      <c r="M1" s="120"/>
      <c r="N1" s="120"/>
      <c r="O1" s="120"/>
      <c r="P1" s="120"/>
      <c r="Q1" s="120"/>
    </row>
    <row r="2" spans="1:17" ht="16.149999999999999" customHeight="1" x14ac:dyDescent="0.4">
      <c r="A2" s="124" t="s">
        <v>0</v>
      </c>
      <c r="B2" s="120"/>
      <c r="C2" s="120"/>
      <c r="D2" s="120"/>
      <c r="E2" s="120"/>
      <c r="F2" s="120"/>
      <c r="G2" s="120"/>
      <c r="H2" s="120"/>
      <c r="I2" s="120"/>
      <c r="J2" s="120"/>
      <c r="K2" s="120"/>
      <c r="L2" s="120"/>
      <c r="M2" s="120"/>
      <c r="N2" s="120"/>
      <c r="O2" s="120"/>
      <c r="P2" s="120"/>
      <c r="Q2" s="120"/>
    </row>
    <row r="3" spans="1:17" ht="33" customHeight="1" x14ac:dyDescent="0.4">
      <c r="A3" s="124" t="s">
        <v>8053</v>
      </c>
      <c r="B3" s="120"/>
      <c r="C3" s="120"/>
      <c r="D3" s="120"/>
      <c r="E3" s="120"/>
      <c r="F3" s="120"/>
      <c r="G3" s="120"/>
      <c r="H3" s="120"/>
      <c r="I3" s="120"/>
      <c r="J3" s="120"/>
      <c r="K3" s="120"/>
      <c r="L3" s="120"/>
      <c r="M3" s="120"/>
      <c r="N3" s="120"/>
      <c r="O3" s="120"/>
      <c r="P3" s="120"/>
      <c r="Q3" s="120"/>
    </row>
    <row r="4" spans="1:17" ht="16.149999999999999" customHeight="1" x14ac:dyDescent="0.4">
      <c r="A4" s="124" t="s">
        <v>7969</v>
      </c>
      <c r="B4" s="120"/>
      <c r="C4" s="120"/>
      <c r="D4" s="120"/>
      <c r="E4" s="120"/>
      <c r="F4" s="120"/>
      <c r="G4" s="120"/>
      <c r="H4" s="120"/>
      <c r="I4" s="120"/>
      <c r="J4" s="120"/>
      <c r="K4" s="120"/>
      <c r="L4" s="120"/>
      <c r="M4" s="120"/>
      <c r="N4" s="120"/>
      <c r="O4" s="120"/>
      <c r="P4" s="120"/>
      <c r="Q4" s="120"/>
    </row>
    <row r="5" spans="1:17" ht="33" customHeight="1" x14ac:dyDescent="0.4">
      <c r="A5" s="124" t="s">
        <v>16</v>
      </c>
      <c r="B5" s="120"/>
      <c r="C5" s="120"/>
      <c r="D5" s="120"/>
      <c r="E5" s="120"/>
      <c r="F5" s="120"/>
      <c r="G5" s="120"/>
      <c r="H5" s="120"/>
      <c r="I5" s="120"/>
      <c r="J5" s="120"/>
      <c r="K5" s="120"/>
      <c r="L5" s="120"/>
      <c r="M5" s="120"/>
      <c r="N5" s="120"/>
      <c r="O5" s="120"/>
      <c r="P5" s="120"/>
      <c r="Q5" s="120"/>
    </row>
    <row r="6" spans="1:17" ht="33" customHeight="1" x14ac:dyDescent="0.4">
      <c r="A6" s="124" t="s">
        <v>17</v>
      </c>
      <c r="B6" s="120"/>
      <c r="C6" s="120"/>
      <c r="D6" s="120"/>
      <c r="E6" s="120"/>
      <c r="F6" s="120"/>
      <c r="G6" s="120"/>
      <c r="H6" s="120"/>
      <c r="I6" s="120"/>
      <c r="J6" s="120"/>
      <c r="K6" s="120"/>
      <c r="L6" s="120"/>
      <c r="M6" s="120"/>
      <c r="N6" s="120"/>
      <c r="O6" s="120"/>
      <c r="P6" s="120"/>
      <c r="Q6" s="120"/>
    </row>
    <row r="7" spans="1:17" ht="33" customHeight="1" x14ac:dyDescent="0.4">
      <c r="A7" s="124" t="s">
        <v>7970</v>
      </c>
      <c r="B7" s="120"/>
      <c r="C7" s="120"/>
      <c r="D7" s="120"/>
      <c r="E7" s="120"/>
      <c r="F7" s="120"/>
      <c r="G7" s="120"/>
      <c r="H7" s="120"/>
      <c r="I7" s="120"/>
      <c r="J7" s="120"/>
      <c r="K7" s="120"/>
      <c r="L7" s="120"/>
      <c r="M7" s="120"/>
      <c r="N7" s="120"/>
      <c r="O7" s="120"/>
      <c r="P7" s="120"/>
      <c r="Q7" s="120"/>
    </row>
    <row r="8" spans="1:17" ht="33" customHeight="1" x14ac:dyDescent="0.4">
      <c r="A8" s="124" t="s">
        <v>19</v>
      </c>
      <c r="B8" s="120"/>
      <c r="C8" s="120"/>
      <c r="D8" s="120"/>
      <c r="E8" s="120"/>
      <c r="F8" s="120"/>
      <c r="G8" s="120"/>
      <c r="H8" s="120"/>
      <c r="I8" s="120"/>
      <c r="J8" s="120"/>
      <c r="K8" s="120"/>
      <c r="L8" s="120"/>
      <c r="M8" s="120"/>
      <c r="N8" s="120"/>
      <c r="O8" s="120"/>
      <c r="P8" s="120"/>
      <c r="Q8" s="120"/>
    </row>
    <row r="9" spans="1:17" ht="50.1" customHeight="1" x14ac:dyDescent="0.4">
      <c r="A9" s="124" t="s">
        <v>7971</v>
      </c>
      <c r="B9" s="120"/>
      <c r="C9" s="120"/>
      <c r="D9" s="120"/>
      <c r="E9" s="120"/>
      <c r="F9" s="120"/>
      <c r="G9" s="120"/>
      <c r="H9" s="120"/>
      <c r="I9" s="120"/>
      <c r="J9" s="120"/>
      <c r="K9" s="120"/>
      <c r="L9" s="120"/>
      <c r="M9" s="120"/>
      <c r="N9" s="120"/>
      <c r="O9" s="120"/>
      <c r="P9" s="120"/>
      <c r="Q9" s="120"/>
    </row>
    <row r="11" spans="1:17" ht="101.1" customHeight="1" x14ac:dyDescent="0.35">
      <c r="A11" s="1" t="s">
        <v>26</v>
      </c>
      <c r="B11" s="4" t="s">
        <v>7972</v>
      </c>
      <c r="C11" s="5" t="s">
        <v>7973</v>
      </c>
      <c r="D11" s="5" t="s">
        <v>7974</v>
      </c>
      <c r="E11" s="5" t="s">
        <v>7975</v>
      </c>
      <c r="F11" s="5" t="s">
        <v>7976</v>
      </c>
      <c r="G11" s="5" t="s">
        <v>7977</v>
      </c>
      <c r="H11" s="5" t="s">
        <v>7978</v>
      </c>
      <c r="I11" s="5" t="s">
        <v>7979</v>
      </c>
      <c r="J11" s="5" t="s">
        <v>7980</v>
      </c>
      <c r="K11" s="5" t="s">
        <v>7981</v>
      </c>
      <c r="L11" s="5" t="s">
        <v>7982</v>
      </c>
      <c r="M11" s="5" t="s">
        <v>7983</v>
      </c>
      <c r="N11" s="5" t="s">
        <v>7984</v>
      </c>
      <c r="O11" s="5" t="s">
        <v>7985</v>
      </c>
      <c r="P11" s="5" t="s">
        <v>7986</v>
      </c>
      <c r="Q11" s="5" t="s">
        <v>7987</v>
      </c>
    </row>
    <row r="12" spans="1:17" ht="14.1" customHeight="1" x14ac:dyDescent="0.3">
      <c r="A12" s="3" t="s">
        <v>4457</v>
      </c>
      <c r="B12" s="3" t="s">
        <v>7988</v>
      </c>
      <c r="C12" s="7">
        <v>228</v>
      </c>
      <c r="D12" s="7">
        <v>222</v>
      </c>
      <c r="E12" s="7">
        <v>244</v>
      </c>
      <c r="F12" s="8">
        <v>151.22</v>
      </c>
      <c r="G12" s="8">
        <v>147.03</v>
      </c>
      <c r="H12" s="8">
        <v>167.39</v>
      </c>
      <c r="I12" s="7">
        <v>140</v>
      </c>
      <c r="J12" s="7">
        <v>173</v>
      </c>
      <c r="K12" s="7">
        <v>132</v>
      </c>
      <c r="L12" s="9">
        <v>9633</v>
      </c>
      <c r="M12" s="9">
        <v>11893</v>
      </c>
      <c r="N12" s="9">
        <v>9091</v>
      </c>
      <c r="O12" s="7">
        <v>185</v>
      </c>
      <c r="P12" s="7">
        <v>194</v>
      </c>
      <c r="Q12" s="7">
        <v>169</v>
      </c>
    </row>
  </sheetData>
  <mergeCells count="9">
    <mergeCell ref="A6:Q6"/>
    <mergeCell ref="A7:Q7"/>
    <mergeCell ref="A8:Q8"/>
    <mergeCell ref="A9:Q9"/>
    <mergeCell ref="A1:Q1"/>
    <mergeCell ref="A2:Q2"/>
    <mergeCell ref="A3:Q3"/>
    <mergeCell ref="A4:Q4"/>
    <mergeCell ref="A5:Q5"/>
  </mergeCells>
  <pageMargins left="0.05" right="0.05" top="0.5" bottom="0.5" header="0" footer="0"/>
  <pageSetup orientation="portrait" horizontalDpi="300" verticalDpi="30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Q13"/>
  <sheetViews>
    <sheetView topLeftCell="E10" zoomScaleNormal="100" workbookViewId="0">
      <selection activeCell="A12" sqref="A12:Q13"/>
    </sheetView>
  </sheetViews>
  <sheetFormatPr defaultColWidth="10.85546875" defaultRowHeight="12" customHeight="1" x14ac:dyDescent="0.3"/>
  <cols>
    <col min="1" max="1" width="6" bestFit="1" customWidth="1"/>
    <col min="2" max="2" width="34" bestFit="1" customWidth="1"/>
    <col min="3" max="5" width="12" bestFit="1" customWidth="1"/>
    <col min="6" max="8" width="15" bestFit="1" customWidth="1"/>
    <col min="9" max="11" width="11" bestFit="1" customWidth="1"/>
    <col min="12" max="14" width="15" bestFit="1" customWidth="1"/>
    <col min="15" max="17" width="12" bestFit="1" customWidth="1"/>
  </cols>
  <sheetData>
    <row r="1" spans="1:17" ht="16.149999999999999" customHeight="1" x14ac:dyDescent="0.4">
      <c r="A1" s="124" t="s">
        <v>8054</v>
      </c>
      <c r="B1" s="120"/>
      <c r="C1" s="120"/>
      <c r="D1" s="120"/>
      <c r="E1" s="120"/>
      <c r="F1" s="120"/>
      <c r="G1" s="120"/>
      <c r="H1" s="120"/>
      <c r="I1" s="120"/>
      <c r="J1" s="120"/>
      <c r="K1" s="120"/>
      <c r="L1" s="120"/>
      <c r="M1" s="120"/>
      <c r="N1" s="120"/>
      <c r="O1" s="120"/>
      <c r="P1" s="120"/>
      <c r="Q1" s="120"/>
    </row>
    <row r="2" spans="1:17" ht="16.149999999999999" customHeight="1" x14ac:dyDescent="0.4">
      <c r="A2" s="124" t="s">
        <v>0</v>
      </c>
      <c r="B2" s="120"/>
      <c r="C2" s="120"/>
      <c r="D2" s="120"/>
      <c r="E2" s="120"/>
      <c r="F2" s="120"/>
      <c r="G2" s="120"/>
      <c r="H2" s="120"/>
      <c r="I2" s="120"/>
      <c r="J2" s="120"/>
      <c r="K2" s="120"/>
      <c r="L2" s="120"/>
      <c r="M2" s="120"/>
      <c r="N2" s="120"/>
      <c r="O2" s="120"/>
      <c r="P2" s="120"/>
      <c r="Q2" s="120"/>
    </row>
    <row r="3" spans="1:17" ht="16.149999999999999" customHeight="1" x14ac:dyDescent="0.4">
      <c r="A3" s="124" t="s">
        <v>8055</v>
      </c>
      <c r="B3" s="120"/>
      <c r="C3" s="120"/>
      <c r="D3" s="120"/>
      <c r="E3" s="120"/>
      <c r="F3" s="120"/>
      <c r="G3" s="120"/>
      <c r="H3" s="120"/>
      <c r="I3" s="120"/>
      <c r="J3" s="120"/>
      <c r="K3" s="120"/>
      <c r="L3" s="120"/>
      <c r="M3" s="120"/>
      <c r="N3" s="120"/>
      <c r="O3" s="120"/>
      <c r="P3" s="120"/>
      <c r="Q3" s="120"/>
    </row>
    <row r="4" spans="1:17" ht="16.149999999999999" customHeight="1" x14ac:dyDescent="0.4">
      <c r="A4" s="124" t="s">
        <v>7969</v>
      </c>
      <c r="B4" s="120"/>
      <c r="C4" s="120"/>
      <c r="D4" s="120"/>
      <c r="E4" s="120"/>
      <c r="F4" s="120"/>
      <c r="G4" s="120"/>
      <c r="H4" s="120"/>
      <c r="I4" s="120"/>
      <c r="J4" s="120"/>
      <c r="K4" s="120"/>
      <c r="L4" s="120"/>
      <c r="M4" s="120"/>
      <c r="N4" s="120"/>
      <c r="O4" s="120"/>
      <c r="P4" s="120"/>
      <c r="Q4" s="120"/>
    </row>
    <row r="5" spans="1:17" ht="33" customHeight="1" x14ac:dyDescent="0.4">
      <c r="A5" s="124" t="s">
        <v>16</v>
      </c>
      <c r="B5" s="120"/>
      <c r="C5" s="120"/>
      <c r="D5" s="120"/>
      <c r="E5" s="120"/>
      <c r="F5" s="120"/>
      <c r="G5" s="120"/>
      <c r="H5" s="120"/>
      <c r="I5" s="120"/>
      <c r="J5" s="120"/>
      <c r="K5" s="120"/>
      <c r="L5" s="120"/>
      <c r="M5" s="120"/>
      <c r="N5" s="120"/>
      <c r="O5" s="120"/>
      <c r="P5" s="120"/>
      <c r="Q5" s="120"/>
    </row>
    <row r="6" spans="1:17" ht="33" customHeight="1" x14ac:dyDescent="0.4">
      <c r="A6" s="124" t="s">
        <v>17</v>
      </c>
      <c r="B6" s="120"/>
      <c r="C6" s="120"/>
      <c r="D6" s="120"/>
      <c r="E6" s="120"/>
      <c r="F6" s="120"/>
      <c r="G6" s="120"/>
      <c r="H6" s="120"/>
      <c r="I6" s="120"/>
      <c r="J6" s="120"/>
      <c r="K6" s="120"/>
      <c r="L6" s="120"/>
      <c r="M6" s="120"/>
      <c r="N6" s="120"/>
      <c r="O6" s="120"/>
      <c r="P6" s="120"/>
      <c r="Q6" s="120"/>
    </row>
    <row r="7" spans="1:17" ht="33" customHeight="1" x14ac:dyDescent="0.4">
      <c r="A7" s="124" t="s">
        <v>7970</v>
      </c>
      <c r="B7" s="120"/>
      <c r="C7" s="120"/>
      <c r="D7" s="120"/>
      <c r="E7" s="120"/>
      <c r="F7" s="120"/>
      <c r="G7" s="120"/>
      <c r="H7" s="120"/>
      <c r="I7" s="120"/>
      <c r="J7" s="120"/>
      <c r="K7" s="120"/>
      <c r="L7" s="120"/>
      <c r="M7" s="120"/>
      <c r="N7" s="120"/>
      <c r="O7" s="120"/>
      <c r="P7" s="120"/>
      <c r="Q7" s="120"/>
    </row>
    <row r="8" spans="1:17" ht="33" customHeight="1" x14ac:dyDescent="0.4">
      <c r="A8" s="124" t="s">
        <v>19</v>
      </c>
      <c r="B8" s="120"/>
      <c r="C8" s="120"/>
      <c r="D8" s="120"/>
      <c r="E8" s="120"/>
      <c r="F8" s="120"/>
      <c r="G8" s="120"/>
      <c r="H8" s="120"/>
      <c r="I8" s="120"/>
      <c r="J8" s="120"/>
      <c r="K8" s="120"/>
      <c r="L8" s="120"/>
      <c r="M8" s="120"/>
      <c r="N8" s="120"/>
      <c r="O8" s="120"/>
      <c r="P8" s="120"/>
      <c r="Q8" s="120"/>
    </row>
    <row r="9" spans="1:17" ht="50.1" customHeight="1" x14ac:dyDescent="0.4">
      <c r="A9" s="124" t="s">
        <v>7971</v>
      </c>
      <c r="B9" s="120"/>
      <c r="C9" s="120"/>
      <c r="D9" s="120"/>
      <c r="E9" s="120"/>
      <c r="F9" s="120"/>
      <c r="G9" s="120"/>
      <c r="H9" s="120"/>
      <c r="I9" s="120"/>
      <c r="J9" s="120"/>
      <c r="K9" s="120"/>
      <c r="L9" s="120"/>
      <c r="M9" s="120"/>
      <c r="N9" s="120"/>
      <c r="O9" s="120"/>
      <c r="P9" s="120"/>
      <c r="Q9" s="120"/>
    </row>
    <row r="11" spans="1:17" ht="101.1" customHeight="1" x14ac:dyDescent="0.35">
      <c r="A11" s="1" t="s">
        <v>26</v>
      </c>
      <c r="B11" s="4" t="s">
        <v>7972</v>
      </c>
      <c r="C11" s="5" t="s">
        <v>7973</v>
      </c>
      <c r="D11" s="5" t="s">
        <v>7974</v>
      </c>
      <c r="E11" s="5" t="s">
        <v>7975</v>
      </c>
      <c r="F11" s="5" t="s">
        <v>7976</v>
      </c>
      <c r="G11" s="5" t="s">
        <v>7977</v>
      </c>
      <c r="H11" s="5" t="s">
        <v>7978</v>
      </c>
      <c r="I11" s="5" t="s">
        <v>7979</v>
      </c>
      <c r="J11" s="5" t="s">
        <v>7980</v>
      </c>
      <c r="K11" s="5" t="s">
        <v>7981</v>
      </c>
      <c r="L11" s="5" t="s">
        <v>7982</v>
      </c>
      <c r="M11" s="5" t="s">
        <v>7983</v>
      </c>
      <c r="N11" s="5" t="s">
        <v>7984</v>
      </c>
      <c r="O11" s="5" t="s">
        <v>7985</v>
      </c>
      <c r="P11" s="5" t="s">
        <v>7986</v>
      </c>
      <c r="Q11" s="5" t="s">
        <v>7987</v>
      </c>
    </row>
    <row r="12" spans="1:17" ht="14.1" customHeight="1" x14ac:dyDescent="0.3">
      <c r="A12" s="3" t="s">
        <v>4696</v>
      </c>
      <c r="B12" s="3" t="s">
        <v>7988</v>
      </c>
      <c r="C12" s="7">
        <v>217</v>
      </c>
      <c r="D12" s="7">
        <v>212</v>
      </c>
      <c r="E12" s="7">
        <v>214</v>
      </c>
      <c r="F12" s="8">
        <v>143.97</v>
      </c>
      <c r="G12" s="8">
        <v>140.91999999999999</v>
      </c>
      <c r="H12" s="8">
        <v>151.53</v>
      </c>
      <c r="I12" s="7">
        <v>204</v>
      </c>
      <c r="J12" s="7">
        <v>190</v>
      </c>
      <c r="K12" s="7">
        <v>203</v>
      </c>
      <c r="L12" s="9">
        <v>12611</v>
      </c>
      <c r="M12" s="9">
        <v>11998</v>
      </c>
      <c r="N12" s="9">
        <v>13792</v>
      </c>
      <c r="O12" s="7">
        <v>210</v>
      </c>
      <c r="P12" s="7">
        <v>200</v>
      </c>
      <c r="Q12" s="7">
        <v>208</v>
      </c>
    </row>
    <row r="13" spans="1:17" ht="14.1" customHeight="1" x14ac:dyDescent="0.3">
      <c r="A13" s="3" t="s">
        <v>4696</v>
      </c>
      <c r="B13" s="3" t="s">
        <v>8056</v>
      </c>
      <c r="C13" s="7" t="s">
        <v>8</v>
      </c>
      <c r="D13" s="7" t="s">
        <v>8</v>
      </c>
      <c r="E13" s="7">
        <v>244</v>
      </c>
      <c r="F13" s="9" t="s">
        <v>8</v>
      </c>
      <c r="G13" s="9" t="s">
        <v>8</v>
      </c>
      <c r="H13" s="8">
        <v>176.58</v>
      </c>
      <c r="I13" s="7" t="s">
        <v>8</v>
      </c>
      <c r="J13" s="7" t="s">
        <v>8</v>
      </c>
      <c r="K13" s="7">
        <v>163</v>
      </c>
      <c r="L13" s="9" t="s">
        <v>8</v>
      </c>
      <c r="M13" s="9" t="s">
        <v>8</v>
      </c>
      <c r="N13" s="9">
        <v>9921</v>
      </c>
      <c r="O13" s="7" t="s">
        <v>8</v>
      </c>
      <c r="P13" s="7" t="s">
        <v>8</v>
      </c>
      <c r="Q13" s="7">
        <v>205</v>
      </c>
    </row>
  </sheetData>
  <mergeCells count="9">
    <mergeCell ref="A6:Q6"/>
    <mergeCell ref="A7:Q7"/>
    <mergeCell ref="A8:Q8"/>
    <mergeCell ref="A9:Q9"/>
    <mergeCell ref="A1:Q1"/>
    <mergeCell ref="A2:Q2"/>
    <mergeCell ref="A3:Q3"/>
    <mergeCell ref="A4:Q4"/>
    <mergeCell ref="A5:Q5"/>
  </mergeCells>
  <pageMargins left="0.05" right="0.05" top="0.5" bottom="0.5" header="0" footer="0"/>
  <pageSetup orientation="portrait"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Q19"/>
  <sheetViews>
    <sheetView topLeftCell="E10" zoomScaleNormal="100" workbookViewId="0">
      <selection activeCell="A12" sqref="A12:Q19"/>
    </sheetView>
  </sheetViews>
  <sheetFormatPr defaultColWidth="10.85546875" defaultRowHeight="12" customHeight="1" x14ac:dyDescent="0.3"/>
  <cols>
    <col min="1" max="1" width="6" bestFit="1" customWidth="1"/>
    <col min="2" max="2" width="40" bestFit="1" customWidth="1"/>
    <col min="3" max="5" width="12" bestFit="1" customWidth="1"/>
    <col min="6" max="8" width="15" bestFit="1" customWidth="1"/>
    <col min="9" max="11" width="11" bestFit="1" customWidth="1"/>
    <col min="12" max="14" width="15" bestFit="1" customWidth="1"/>
    <col min="15" max="17" width="12" bestFit="1" customWidth="1"/>
  </cols>
  <sheetData>
    <row r="1" spans="1:17" ht="16.149999999999999" customHeight="1" x14ac:dyDescent="0.4">
      <c r="A1" s="124" t="s">
        <v>8057</v>
      </c>
      <c r="B1" s="120"/>
      <c r="C1" s="120"/>
      <c r="D1" s="120"/>
      <c r="E1" s="120"/>
      <c r="F1" s="120"/>
      <c r="G1" s="120"/>
      <c r="H1" s="120"/>
      <c r="I1" s="120"/>
      <c r="J1" s="120"/>
      <c r="K1" s="120"/>
      <c r="L1" s="120"/>
      <c r="M1" s="120"/>
      <c r="N1" s="120"/>
      <c r="O1" s="120"/>
      <c r="P1" s="120"/>
      <c r="Q1" s="120"/>
    </row>
    <row r="2" spans="1:17" ht="16.149999999999999" customHeight="1" x14ac:dyDescent="0.4">
      <c r="A2" s="124" t="s">
        <v>0</v>
      </c>
      <c r="B2" s="120"/>
      <c r="C2" s="120"/>
      <c r="D2" s="120"/>
      <c r="E2" s="120"/>
      <c r="F2" s="120"/>
      <c r="G2" s="120"/>
      <c r="H2" s="120"/>
      <c r="I2" s="120"/>
      <c r="J2" s="120"/>
      <c r="K2" s="120"/>
      <c r="L2" s="120"/>
      <c r="M2" s="120"/>
      <c r="N2" s="120"/>
      <c r="O2" s="120"/>
      <c r="P2" s="120"/>
      <c r="Q2" s="120"/>
    </row>
    <row r="3" spans="1:17" ht="16.149999999999999" customHeight="1" x14ac:dyDescent="0.4">
      <c r="A3" s="124" t="s">
        <v>8058</v>
      </c>
      <c r="B3" s="120"/>
      <c r="C3" s="120"/>
      <c r="D3" s="120"/>
      <c r="E3" s="120"/>
      <c r="F3" s="120"/>
      <c r="G3" s="120"/>
      <c r="H3" s="120"/>
      <c r="I3" s="120"/>
      <c r="J3" s="120"/>
      <c r="K3" s="120"/>
      <c r="L3" s="120"/>
      <c r="M3" s="120"/>
      <c r="N3" s="120"/>
      <c r="O3" s="120"/>
      <c r="P3" s="120"/>
      <c r="Q3" s="120"/>
    </row>
    <row r="4" spans="1:17" ht="16.149999999999999" customHeight="1" x14ac:dyDescent="0.4">
      <c r="A4" s="124" t="s">
        <v>7969</v>
      </c>
      <c r="B4" s="120"/>
      <c r="C4" s="120"/>
      <c r="D4" s="120"/>
      <c r="E4" s="120"/>
      <c r="F4" s="120"/>
      <c r="G4" s="120"/>
      <c r="H4" s="120"/>
      <c r="I4" s="120"/>
      <c r="J4" s="120"/>
      <c r="K4" s="120"/>
      <c r="L4" s="120"/>
      <c r="M4" s="120"/>
      <c r="N4" s="120"/>
      <c r="O4" s="120"/>
      <c r="P4" s="120"/>
      <c r="Q4" s="120"/>
    </row>
    <row r="5" spans="1:17" ht="33" customHeight="1" x14ac:dyDescent="0.4">
      <c r="A5" s="124" t="s">
        <v>16</v>
      </c>
      <c r="B5" s="120"/>
      <c r="C5" s="120"/>
      <c r="D5" s="120"/>
      <c r="E5" s="120"/>
      <c r="F5" s="120"/>
      <c r="G5" s="120"/>
      <c r="H5" s="120"/>
      <c r="I5" s="120"/>
      <c r="J5" s="120"/>
      <c r="K5" s="120"/>
      <c r="L5" s="120"/>
      <c r="M5" s="120"/>
      <c r="N5" s="120"/>
      <c r="O5" s="120"/>
      <c r="P5" s="120"/>
      <c r="Q5" s="120"/>
    </row>
    <row r="6" spans="1:17" ht="33" customHeight="1" x14ac:dyDescent="0.4">
      <c r="A6" s="124" t="s">
        <v>17</v>
      </c>
      <c r="B6" s="120"/>
      <c r="C6" s="120"/>
      <c r="D6" s="120"/>
      <c r="E6" s="120"/>
      <c r="F6" s="120"/>
      <c r="G6" s="120"/>
      <c r="H6" s="120"/>
      <c r="I6" s="120"/>
      <c r="J6" s="120"/>
      <c r="K6" s="120"/>
      <c r="L6" s="120"/>
      <c r="M6" s="120"/>
      <c r="N6" s="120"/>
      <c r="O6" s="120"/>
      <c r="P6" s="120"/>
      <c r="Q6" s="120"/>
    </row>
    <row r="7" spans="1:17" ht="33" customHeight="1" x14ac:dyDescent="0.4">
      <c r="A7" s="124" t="s">
        <v>7970</v>
      </c>
      <c r="B7" s="120"/>
      <c r="C7" s="120"/>
      <c r="D7" s="120"/>
      <c r="E7" s="120"/>
      <c r="F7" s="120"/>
      <c r="G7" s="120"/>
      <c r="H7" s="120"/>
      <c r="I7" s="120"/>
      <c r="J7" s="120"/>
      <c r="K7" s="120"/>
      <c r="L7" s="120"/>
      <c r="M7" s="120"/>
      <c r="N7" s="120"/>
      <c r="O7" s="120"/>
      <c r="P7" s="120"/>
      <c r="Q7" s="120"/>
    </row>
    <row r="8" spans="1:17" ht="16.149999999999999" customHeight="1" x14ac:dyDescent="0.4">
      <c r="A8" s="124" t="s">
        <v>19</v>
      </c>
      <c r="B8" s="120"/>
      <c r="C8" s="120"/>
      <c r="D8" s="120"/>
      <c r="E8" s="120"/>
      <c r="F8" s="120"/>
      <c r="G8" s="120"/>
      <c r="H8" s="120"/>
      <c r="I8" s="120"/>
      <c r="J8" s="120"/>
      <c r="K8" s="120"/>
      <c r="L8" s="120"/>
      <c r="M8" s="120"/>
      <c r="N8" s="120"/>
      <c r="O8" s="120"/>
      <c r="P8" s="120"/>
      <c r="Q8" s="120"/>
    </row>
    <row r="9" spans="1:17" ht="50.1" customHeight="1" x14ac:dyDescent="0.4">
      <c r="A9" s="124" t="s">
        <v>7971</v>
      </c>
      <c r="B9" s="120"/>
      <c r="C9" s="120"/>
      <c r="D9" s="120"/>
      <c r="E9" s="120"/>
      <c r="F9" s="120"/>
      <c r="G9" s="120"/>
      <c r="H9" s="120"/>
      <c r="I9" s="120"/>
      <c r="J9" s="120"/>
      <c r="K9" s="120"/>
      <c r="L9" s="120"/>
      <c r="M9" s="120"/>
      <c r="N9" s="120"/>
      <c r="O9" s="120"/>
      <c r="P9" s="120"/>
      <c r="Q9" s="120"/>
    </row>
    <row r="11" spans="1:17" ht="101.1" customHeight="1" x14ac:dyDescent="0.35">
      <c r="A11" s="1" t="s">
        <v>26</v>
      </c>
      <c r="B11" s="4" t="s">
        <v>7994</v>
      </c>
      <c r="C11" s="5" t="s">
        <v>7973</v>
      </c>
      <c r="D11" s="5" t="s">
        <v>7974</v>
      </c>
      <c r="E11" s="5" t="s">
        <v>7975</v>
      </c>
      <c r="F11" s="5" t="s">
        <v>7976</v>
      </c>
      <c r="G11" s="5" t="s">
        <v>7977</v>
      </c>
      <c r="H11" s="5" t="s">
        <v>7978</v>
      </c>
      <c r="I11" s="5" t="s">
        <v>7979</v>
      </c>
      <c r="J11" s="5" t="s">
        <v>7980</v>
      </c>
      <c r="K11" s="5" t="s">
        <v>7981</v>
      </c>
      <c r="L11" s="5" t="s">
        <v>7982</v>
      </c>
      <c r="M11" s="5" t="s">
        <v>7983</v>
      </c>
      <c r="N11" s="5" t="s">
        <v>7984</v>
      </c>
      <c r="O11" s="5" t="s">
        <v>7985</v>
      </c>
      <c r="P11" s="5" t="s">
        <v>7986</v>
      </c>
      <c r="Q11" s="5" t="s">
        <v>7987</v>
      </c>
    </row>
    <row r="12" spans="1:17" ht="14.1" customHeight="1" x14ac:dyDescent="0.3">
      <c r="A12" s="3" t="s">
        <v>4885</v>
      </c>
      <c r="B12" s="3" t="s">
        <v>7988</v>
      </c>
      <c r="C12" s="7">
        <v>303</v>
      </c>
      <c r="D12" s="7">
        <v>311</v>
      </c>
      <c r="E12" s="7">
        <v>334</v>
      </c>
      <c r="F12" s="8">
        <v>205.09</v>
      </c>
      <c r="G12" s="8">
        <v>214.92</v>
      </c>
      <c r="H12" s="8">
        <v>241.52</v>
      </c>
      <c r="I12" s="7">
        <v>209</v>
      </c>
      <c r="J12" s="7">
        <v>173</v>
      </c>
      <c r="K12" s="7">
        <v>187</v>
      </c>
      <c r="L12" s="9">
        <v>14145</v>
      </c>
      <c r="M12" s="9">
        <v>11557</v>
      </c>
      <c r="N12" s="9">
        <v>12468</v>
      </c>
      <c r="O12" s="7">
        <v>244</v>
      </c>
      <c r="P12" s="7">
        <v>223</v>
      </c>
      <c r="Q12" s="7">
        <v>244</v>
      </c>
    </row>
    <row r="13" spans="1:17" ht="14.1" customHeight="1" x14ac:dyDescent="0.3">
      <c r="A13" s="3" t="s">
        <v>4885</v>
      </c>
      <c r="B13" s="3" t="s">
        <v>8059</v>
      </c>
      <c r="C13" s="7" t="s">
        <v>8</v>
      </c>
      <c r="D13" s="7">
        <v>338</v>
      </c>
      <c r="E13" s="7">
        <v>330</v>
      </c>
      <c r="F13" s="9" t="s">
        <v>8</v>
      </c>
      <c r="G13" s="8">
        <v>238.33</v>
      </c>
      <c r="H13" s="8">
        <v>237.38</v>
      </c>
      <c r="I13" s="7" t="s">
        <v>8</v>
      </c>
      <c r="J13" s="7">
        <v>191</v>
      </c>
      <c r="K13" s="7">
        <v>226</v>
      </c>
      <c r="L13" s="9" t="s">
        <v>8</v>
      </c>
      <c r="M13" s="9">
        <v>12939</v>
      </c>
      <c r="N13" s="9">
        <v>15084</v>
      </c>
      <c r="O13" s="7" t="s">
        <v>8</v>
      </c>
      <c r="P13" s="7">
        <v>242</v>
      </c>
      <c r="Q13" s="7">
        <v>264</v>
      </c>
    </row>
    <row r="14" spans="1:17" ht="14.1" customHeight="1" x14ac:dyDescent="0.3">
      <c r="A14" s="3" t="s">
        <v>4885</v>
      </c>
      <c r="B14" s="3" t="s">
        <v>131</v>
      </c>
      <c r="C14" s="7">
        <v>368</v>
      </c>
      <c r="D14" s="7">
        <v>330</v>
      </c>
      <c r="E14" s="7">
        <v>323</v>
      </c>
      <c r="F14" s="8">
        <v>253.26</v>
      </c>
      <c r="G14" s="8">
        <v>233.05</v>
      </c>
      <c r="H14" s="8">
        <v>234.59</v>
      </c>
      <c r="I14" s="7">
        <v>146</v>
      </c>
      <c r="J14" s="7">
        <v>174</v>
      </c>
      <c r="K14" s="7">
        <v>154</v>
      </c>
      <c r="L14" s="9">
        <v>9510</v>
      </c>
      <c r="M14" s="9">
        <v>11212</v>
      </c>
      <c r="N14" s="9">
        <v>9990</v>
      </c>
      <c r="O14" s="7">
        <v>209</v>
      </c>
      <c r="P14" s="7">
        <v>213</v>
      </c>
      <c r="Q14" s="7">
        <v>200</v>
      </c>
    </row>
    <row r="15" spans="1:17" ht="14.1" customHeight="1" x14ac:dyDescent="0.3">
      <c r="A15" s="3" t="s">
        <v>4885</v>
      </c>
      <c r="B15" s="3" t="s">
        <v>5162</v>
      </c>
      <c r="C15" s="7">
        <v>290</v>
      </c>
      <c r="D15" s="7">
        <v>267</v>
      </c>
      <c r="E15" s="7">
        <v>338</v>
      </c>
      <c r="F15" s="8">
        <v>197.89</v>
      </c>
      <c r="G15" s="8">
        <v>187.06</v>
      </c>
      <c r="H15" s="8">
        <v>244.82</v>
      </c>
      <c r="I15" s="7">
        <v>186</v>
      </c>
      <c r="J15" s="7">
        <v>108</v>
      </c>
      <c r="K15" s="7">
        <v>146</v>
      </c>
      <c r="L15" s="9">
        <v>13033</v>
      </c>
      <c r="M15" s="9">
        <v>7453</v>
      </c>
      <c r="N15" s="9">
        <v>10008</v>
      </c>
      <c r="O15" s="7">
        <v>223</v>
      </c>
      <c r="P15" s="7">
        <v>164</v>
      </c>
      <c r="Q15" s="7">
        <v>209</v>
      </c>
    </row>
    <row r="16" spans="1:17" ht="14.1" customHeight="1" x14ac:dyDescent="0.3">
      <c r="A16" s="3" t="s">
        <v>4885</v>
      </c>
      <c r="B16" s="3" t="s">
        <v>79</v>
      </c>
      <c r="C16" s="7" t="s">
        <v>8</v>
      </c>
      <c r="D16" s="7">
        <v>338</v>
      </c>
      <c r="E16" s="7">
        <v>361</v>
      </c>
      <c r="F16" s="9" t="s">
        <v>8</v>
      </c>
      <c r="G16" s="8">
        <v>221.99</v>
      </c>
      <c r="H16" s="8">
        <v>261.61</v>
      </c>
      <c r="I16" s="7" t="s">
        <v>8</v>
      </c>
      <c r="J16" s="7">
        <v>187</v>
      </c>
      <c r="K16" s="7">
        <v>221</v>
      </c>
      <c r="L16" s="9" t="s">
        <v>8</v>
      </c>
      <c r="M16" s="9">
        <v>13024</v>
      </c>
      <c r="N16" s="9">
        <v>14526</v>
      </c>
      <c r="O16" s="7" t="s">
        <v>8</v>
      </c>
      <c r="P16" s="7">
        <v>254</v>
      </c>
      <c r="Q16" s="7">
        <v>293</v>
      </c>
    </row>
    <row r="17" spans="1:17" ht="14.1" customHeight="1" x14ac:dyDescent="0.3">
      <c r="A17" s="3" t="s">
        <v>4885</v>
      </c>
      <c r="B17" s="3" t="s">
        <v>8060</v>
      </c>
      <c r="C17" s="7">
        <v>312</v>
      </c>
      <c r="D17" s="7">
        <v>295</v>
      </c>
      <c r="E17" s="7">
        <v>321</v>
      </c>
      <c r="F17" s="8">
        <v>219.62</v>
      </c>
      <c r="G17" s="8">
        <v>207.73</v>
      </c>
      <c r="H17" s="8">
        <v>233.1</v>
      </c>
      <c r="I17" s="7">
        <v>209</v>
      </c>
      <c r="J17" s="7">
        <v>145</v>
      </c>
      <c r="K17" s="7">
        <v>167</v>
      </c>
      <c r="L17" s="9">
        <v>15278</v>
      </c>
      <c r="M17" s="9">
        <v>10010</v>
      </c>
      <c r="N17" s="9">
        <v>11345</v>
      </c>
      <c r="O17" s="7">
        <v>235</v>
      </c>
      <c r="P17" s="7">
        <v>196</v>
      </c>
      <c r="Q17" s="7">
        <v>224</v>
      </c>
    </row>
    <row r="18" spans="1:17" ht="14.1" customHeight="1" x14ac:dyDescent="0.3">
      <c r="A18" s="3" t="s">
        <v>4885</v>
      </c>
      <c r="B18" s="3" t="s">
        <v>8061</v>
      </c>
      <c r="C18" s="7">
        <v>339</v>
      </c>
      <c r="D18" s="7" t="s">
        <v>8</v>
      </c>
      <c r="E18" s="7" t="s">
        <v>8</v>
      </c>
      <c r="F18" s="8">
        <v>237.77</v>
      </c>
      <c r="G18" s="9" t="s">
        <v>8</v>
      </c>
      <c r="H18" s="9" t="s">
        <v>8</v>
      </c>
      <c r="I18" s="7">
        <v>229</v>
      </c>
      <c r="J18" s="7" t="s">
        <v>8</v>
      </c>
      <c r="K18" s="7" t="s">
        <v>8</v>
      </c>
      <c r="L18" s="9">
        <v>17716</v>
      </c>
      <c r="M18" s="9" t="s">
        <v>8</v>
      </c>
      <c r="N18" s="9" t="s">
        <v>8</v>
      </c>
      <c r="O18" s="7">
        <v>262</v>
      </c>
      <c r="P18" s="7" t="s">
        <v>8</v>
      </c>
      <c r="Q18" s="7" t="s">
        <v>8</v>
      </c>
    </row>
    <row r="19" spans="1:17" ht="14.1" customHeight="1" x14ac:dyDescent="0.3">
      <c r="A19" s="3" t="s">
        <v>4885</v>
      </c>
      <c r="B19" s="3" t="s">
        <v>8062</v>
      </c>
      <c r="C19" s="7">
        <v>352</v>
      </c>
      <c r="D19" s="7">
        <v>373</v>
      </c>
      <c r="E19" s="7">
        <v>375</v>
      </c>
      <c r="F19" s="8">
        <v>235.93</v>
      </c>
      <c r="G19" s="8">
        <v>260.58999999999997</v>
      </c>
      <c r="H19" s="8">
        <v>272.62</v>
      </c>
      <c r="I19" s="7">
        <v>241</v>
      </c>
      <c r="J19" s="7">
        <v>243</v>
      </c>
      <c r="K19" s="7">
        <v>256</v>
      </c>
      <c r="L19" s="9">
        <v>15023</v>
      </c>
      <c r="M19" s="9">
        <v>15324</v>
      </c>
      <c r="N19" s="9">
        <v>16242</v>
      </c>
      <c r="O19" s="7">
        <v>283</v>
      </c>
      <c r="P19" s="7">
        <v>291</v>
      </c>
      <c r="Q19" s="7">
        <v>303</v>
      </c>
    </row>
  </sheetData>
  <mergeCells count="9">
    <mergeCell ref="A6:Q6"/>
    <mergeCell ref="A7:Q7"/>
    <mergeCell ref="A8:Q8"/>
    <mergeCell ref="A9:Q9"/>
    <mergeCell ref="A1:Q1"/>
    <mergeCell ref="A2:Q2"/>
    <mergeCell ref="A3:Q3"/>
    <mergeCell ref="A4:Q4"/>
    <mergeCell ref="A5:Q5"/>
  </mergeCells>
  <pageMargins left="0.05" right="0.05" top="0.5" bottom="0.5" header="0" footer="0"/>
  <pageSetup orientation="portrait"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Q13"/>
  <sheetViews>
    <sheetView topLeftCell="E10" zoomScaleNormal="100" workbookViewId="0">
      <selection activeCell="A12" sqref="A12:Q13"/>
    </sheetView>
  </sheetViews>
  <sheetFormatPr defaultColWidth="10.85546875" defaultRowHeight="12" customHeight="1" x14ac:dyDescent="0.3"/>
  <cols>
    <col min="1" max="1" width="6" bestFit="1" customWidth="1"/>
    <col min="2" max="2" width="27" bestFit="1" customWidth="1"/>
    <col min="3" max="5" width="12" bestFit="1" customWidth="1"/>
    <col min="6" max="8" width="15" bestFit="1" customWidth="1"/>
    <col min="9" max="11" width="11" bestFit="1" customWidth="1"/>
    <col min="12" max="14" width="15" bestFit="1" customWidth="1"/>
    <col min="15" max="17" width="12" bestFit="1" customWidth="1"/>
  </cols>
  <sheetData>
    <row r="1" spans="1:17" ht="16.149999999999999" customHeight="1" x14ac:dyDescent="0.4">
      <c r="A1" s="124" t="s">
        <v>8063</v>
      </c>
      <c r="B1" s="120"/>
      <c r="C1" s="120"/>
      <c r="D1" s="120"/>
      <c r="E1" s="120"/>
      <c r="F1" s="120"/>
      <c r="G1" s="120"/>
      <c r="H1" s="120"/>
      <c r="I1" s="120"/>
      <c r="J1" s="120"/>
      <c r="K1" s="120"/>
      <c r="L1" s="120"/>
      <c r="M1" s="120"/>
      <c r="N1" s="120"/>
      <c r="O1" s="120"/>
      <c r="P1" s="120"/>
      <c r="Q1" s="120"/>
    </row>
    <row r="2" spans="1:17" ht="16.149999999999999" customHeight="1" x14ac:dyDescent="0.4">
      <c r="A2" s="124" t="s">
        <v>0</v>
      </c>
      <c r="B2" s="120"/>
      <c r="C2" s="120"/>
      <c r="D2" s="120"/>
      <c r="E2" s="120"/>
      <c r="F2" s="120"/>
      <c r="G2" s="120"/>
      <c r="H2" s="120"/>
      <c r="I2" s="120"/>
      <c r="J2" s="120"/>
      <c r="K2" s="120"/>
      <c r="L2" s="120"/>
      <c r="M2" s="120"/>
      <c r="N2" s="120"/>
      <c r="O2" s="120"/>
      <c r="P2" s="120"/>
      <c r="Q2" s="120"/>
    </row>
    <row r="3" spans="1:17" ht="33" customHeight="1" x14ac:dyDescent="0.4">
      <c r="A3" s="124" t="s">
        <v>8064</v>
      </c>
      <c r="B3" s="120"/>
      <c r="C3" s="120"/>
      <c r="D3" s="120"/>
      <c r="E3" s="120"/>
      <c r="F3" s="120"/>
      <c r="G3" s="120"/>
      <c r="H3" s="120"/>
      <c r="I3" s="120"/>
      <c r="J3" s="120"/>
      <c r="K3" s="120"/>
      <c r="L3" s="120"/>
      <c r="M3" s="120"/>
      <c r="N3" s="120"/>
      <c r="O3" s="120"/>
      <c r="P3" s="120"/>
      <c r="Q3" s="120"/>
    </row>
    <row r="4" spans="1:17" ht="16.149999999999999" customHeight="1" x14ac:dyDescent="0.4">
      <c r="A4" s="124" t="s">
        <v>7969</v>
      </c>
      <c r="B4" s="120"/>
      <c r="C4" s="120"/>
      <c r="D4" s="120"/>
      <c r="E4" s="120"/>
      <c r="F4" s="120"/>
      <c r="G4" s="120"/>
      <c r="H4" s="120"/>
      <c r="I4" s="120"/>
      <c r="J4" s="120"/>
      <c r="K4" s="120"/>
      <c r="L4" s="120"/>
      <c r="M4" s="120"/>
      <c r="N4" s="120"/>
      <c r="O4" s="120"/>
      <c r="P4" s="120"/>
      <c r="Q4" s="120"/>
    </row>
    <row r="5" spans="1:17" ht="33" customHeight="1" x14ac:dyDescent="0.4">
      <c r="A5" s="124" t="s">
        <v>16</v>
      </c>
      <c r="B5" s="120"/>
      <c r="C5" s="120"/>
      <c r="D5" s="120"/>
      <c r="E5" s="120"/>
      <c r="F5" s="120"/>
      <c r="G5" s="120"/>
      <c r="H5" s="120"/>
      <c r="I5" s="120"/>
      <c r="J5" s="120"/>
      <c r="K5" s="120"/>
      <c r="L5" s="120"/>
      <c r="M5" s="120"/>
      <c r="N5" s="120"/>
      <c r="O5" s="120"/>
      <c r="P5" s="120"/>
      <c r="Q5" s="120"/>
    </row>
    <row r="6" spans="1:17" ht="33" customHeight="1" x14ac:dyDescent="0.4">
      <c r="A6" s="124" t="s">
        <v>17</v>
      </c>
      <c r="B6" s="120"/>
      <c r="C6" s="120"/>
      <c r="D6" s="120"/>
      <c r="E6" s="120"/>
      <c r="F6" s="120"/>
      <c r="G6" s="120"/>
      <c r="H6" s="120"/>
      <c r="I6" s="120"/>
      <c r="J6" s="120"/>
      <c r="K6" s="120"/>
      <c r="L6" s="120"/>
      <c r="M6" s="120"/>
      <c r="N6" s="120"/>
      <c r="O6" s="120"/>
      <c r="P6" s="120"/>
      <c r="Q6" s="120"/>
    </row>
    <row r="7" spans="1:17" ht="33" customHeight="1" x14ac:dyDescent="0.4">
      <c r="A7" s="124" t="s">
        <v>7970</v>
      </c>
      <c r="B7" s="120"/>
      <c r="C7" s="120"/>
      <c r="D7" s="120"/>
      <c r="E7" s="120"/>
      <c r="F7" s="120"/>
      <c r="G7" s="120"/>
      <c r="H7" s="120"/>
      <c r="I7" s="120"/>
      <c r="J7" s="120"/>
      <c r="K7" s="120"/>
      <c r="L7" s="120"/>
      <c r="M7" s="120"/>
      <c r="N7" s="120"/>
      <c r="O7" s="120"/>
      <c r="P7" s="120"/>
      <c r="Q7" s="120"/>
    </row>
    <row r="8" spans="1:17" ht="33" customHeight="1" x14ac:dyDescent="0.4">
      <c r="A8" s="124" t="s">
        <v>19</v>
      </c>
      <c r="B8" s="120"/>
      <c r="C8" s="120"/>
      <c r="D8" s="120"/>
      <c r="E8" s="120"/>
      <c r="F8" s="120"/>
      <c r="G8" s="120"/>
      <c r="H8" s="120"/>
      <c r="I8" s="120"/>
      <c r="J8" s="120"/>
      <c r="K8" s="120"/>
      <c r="L8" s="120"/>
      <c r="M8" s="120"/>
      <c r="N8" s="120"/>
      <c r="O8" s="120"/>
      <c r="P8" s="120"/>
      <c r="Q8" s="120"/>
    </row>
    <row r="9" spans="1:17" ht="50.1" customHeight="1" x14ac:dyDescent="0.4">
      <c r="A9" s="124" t="s">
        <v>7971</v>
      </c>
      <c r="B9" s="120"/>
      <c r="C9" s="120"/>
      <c r="D9" s="120"/>
      <c r="E9" s="120"/>
      <c r="F9" s="120"/>
      <c r="G9" s="120"/>
      <c r="H9" s="120"/>
      <c r="I9" s="120"/>
      <c r="J9" s="120"/>
      <c r="K9" s="120"/>
      <c r="L9" s="120"/>
      <c r="M9" s="120"/>
      <c r="N9" s="120"/>
      <c r="O9" s="120"/>
      <c r="P9" s="120"/>
      <c r="Q9" s="120"/>
    </row>
    <row r="11" spans="1:17" ht="101.1" customHeight="1" x14ac:dyDescent="0.35">
      <c r="A11" s="1" t="s">
        <v>26</v>
      </c>
      <c r="B11" s="4" t="s">
        <v>7972</v>
      </c>
      <c r="C11" s="5" t="s">
        <v>7973</v>
      </c>
      <c r="D11" s="5" t="s">
        <v>7974</v>
      </c>
      <c r="E11" s="5" t="s">
        <v>7975</v>
      </c>
      <c r="F11" s="5" t="s">
        <v>7976</v>
      </c>
      <c r="G11" s="5" t="s">
        <v>7977</v>
      </c>
      <c r="H11" s="5" t="s">
        <v>7978</v>
      </c>
      <c r="I11" s="5" t="s">
        <v>7979</v>
      </c>
      <c r="J11" s="5" t="s">
        <v>7980</v>
      </c>
      <c r="K11" s="5" t="s">
        <v>7981</v>
      </c>
      <c r="L11" s="5" t="s">
        <v>7982</v>
      </c>
      <c r="M11" s="5" t="s">
        <v>7983</v>
      </c>
      <c r="N11" s="5" t="s">
        <v>7984</v>
      </c>
      <c r="O11" s="5" t="s">
        <v>7985</v>
      </c>
      <c r="P11" s="5" t="s">
        <v>7986</v>
      </c>
      <c r="Q11" s="5" t="s">
        <v>7987</v>
      </c>
    </row>
    <row r="12" spans="1:17" ht="14.1" customHeight="1" x14ac:dyDescent="0.3">
      <c r="A12" s="3" t="s">
        <v>5536</v>
      </c>
      <c r="B12" s="3" t="s">
        <v>7988</v>
      </c>
      <c r="C12" s="7">
        <v>253</v>
      </c>
      <c r="D12" s="7">
        <v>244</v>
      </c>
      <c r="E12" s="7">
        <v>234</v>
      </c>
      <c r="F12" s="8">
        <v>274.89</v>
      </c>
      <c r="G12" s="8">
        <v>267.8</v>
      </c>
      <c r="H12" s="8">
        <v>266.67</v>
      </c>
      <c r="I12" s="7">
        <v>176</v>
      </c>
      <c r="J12" s="7">
        <v>181</v>
      </c>
      <c r="K12" s="7">
        <v>191</v>
      </c>
      <c r="L12" s="9">
        <v>15994</v>
      </c>
      <c r="M12" s="9">
        <v>21241</v>
      </c>
      <c r="N12" s="9">
        <v>16814</v>
      </c>
      <c r="O12" s="7">
        <v>229</v>
      </c>
      <c r="P12" s="7">
        <v>221</v>
      </c>
      <c r="Q12" s="7">
        <v>217</v>
      </c>
    </row>
    <row r="13" spans="1:17" ht="14.1" customHeight="1" x14ac:dyDescent="0.3">
      <c r="A13" s="3" t="s">
        <v>5536</v>
      </c>
      <c r="B13" s="3" t="s">
        <v>79</v>
      </c>
      <c r="C13" s="7">
        <v>348</v>
      </c>
      <c r="D13" s="7" t="s">
        <v>8</v>
      </c>
      <c r="E13" s="7" t="s">
        <v>8</v>
      </c>
      <c r="F13" s="8">
        <v>266.27999999999997</v>
      </c>
      <c r="G13" s="9" t="s">
        <v>8</v>
      </c>
      <c r="H13" s="9" t="s">
        <v>8</v>
      </c>
      <c r="I13" s="7">
        <v>186</v>
      </c>
      <c r="J13" s="7" t="s">
        <v>8</v>
      </c>
      <c r="K13" s="7" t="s">
        <v>8</v>
      </c>
      <c r="L13" s="9">
        <v>16317</v>
      </c>
      <c r="M13" s="9" t="s">
        <v>8</v>
      </c>
      <c r="N13" s="9" t="s">
        <v>8</v>
      </c>
      <c r="O13" s="7">
        <v>272</v>
      </c>
      <c r="P13" s="7" t="s">
        <v>8</v>
      </c>
      <c r="Q13" s="7" t="s">
        <v>8</v>
      </c>
    </row>
  </sheetData>
  <mergeCells count="9">
    <mergeCell ref="A6:Q6"/>
    <mergeCell ref="A7:Q7"/>
    <mergeCell ref="A8:Q8"/>
    <mergeCell ref="A9:Q9"/>
    <mergeCell ref="A1:Q1"/>
    <mergeCell ref="A2:Q2"/>
    <mergeCell ref="A3:Q3"/>
    <mergeCell ref="A4:Q4"/>
    <mergeCell ref="A5:Q5"/>
  </mergeCells>
  <pageMargins left="0.05" right="0.05" top="0.5" bottom="0.5" header="0" footer="0"/>
  <pageSetup orientation="portrait"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Q12"/>
  <sheetViews>
    <sheetView topLeftCell="E10" zoomScaleNormal="100" workbookViewId="0">
      <selection activeCell="A12" sqref="A12:Q12"/>
    </sheetView>
  </sheetViews>
  <sheetFormatPr defaultColWidth="10.85546875" defaultRowHeight="12" customHeight="1" x14ac:dyDescent="0.3"/>
  <cols>
    <col min="1" max="1" width="6" bestFit="1" customWidth="1"/>
    <col min="2" max="2" width="27" bestFit="1" customWidth="1"/>
    <col min="3" max="5" width="12" bestFit="1" customWidth="1"/>
    <col min="6" max="8" width="15" bestFit="1" customWidth="1"/>
    <col min="9" max="11" width="11" bestFit="1" customWidth="1"/>
    <col min="12" max="14" width="15" bestFit="1" customWidth="1"/>
    <col min="15" max="17" width="12" bestFit="1" customWidth="1"/>
  </cols>
  <sheetData>
    <row r="1" spans="1:17" ht="16.149999999999999" customHeight="1" x14ac:dyDescent="0.4">
      <c r="A1" s="124" t="s">
        <v>8065</v>
      </c>
      <c r="B1" s="120"/>
      <c r="C1" s="120"/>
      <c r="D1" s="120"/>
      <c r="E1" s="120"/>
      <c r="F1" s="120"/>
      <c r="G1" s="120"/>
      <c r="H1" s="120"/>
      <c r="I1" s="120"/>
      <c r="J1" s="120"/>
      <c r="K1" s="120"/>
      <c r="L1" s="120"/>
      <c r="M1" s="120"/>
      <c r="N1" s="120"/>
      <c r="O1" s="120"/>
      <c r="P1" s="120"/>
      <c r="Q1" s="120"/>
    </row>
    <row r="2" spans="1:17" ht="16.149999999999999" customHeight="1" x14ac:dyDescent="0.4">
      <c r="A2" s="124" t="s">
        <v>0</v>
      </c>
      <c r="B2" s="120"/>
      <c r="C2" s="120"/>
      <c r="D2" s="120"/>
      <c r="E2" s="120"/>
      <c r="F2" s="120"/>
      <c r="G2" s="120"/>
      <c r="H2" s="120"/>
      <c r="I2" s="120"/>
      <c r="J2" s="120"/>
      <c r="K2" s="120"/>
      <c r="L2" s="120"/>
      <c r="M2" s="120"/>
      <c r="N2" s="120"/>
      <c r="O2" s="120"/>
      <c r="P2" s="120"/>
      <c r="Q2" s="120"/>
    </row>
    <row r="3" spans="1:17" ht="33" customHeight="1" x14ac:dyDescent="0.4">
      <c r="A3" s="124" t="s">
        <v>8066</v>
      </c>
      <c r="B3" s="120"/>
      <c r="C3" s="120"/>
      <c r="D3" s="120"/>
      <c r="E3" s="120"/>
      <c r="F3" s="120"/>
      <c r="G3" s="120"/>
      <c r="H3" s="120"/>
      <c r="I3" s="120"/>
      <c r="J3" s="120"/>
      <c r="K3" s="120"/>
      <c r="L3" s="120"/>
      <c r="M3" s="120"/>
      <c r="N3" s="120"/>
      <c r="O3" s="120"/>
      <c r="P3" s="120"/>
      <c r="Q3" s="120"/>
    </row>
    <row r="4" spans="1:17" ht="16.149999999999999" customHeight="1" x14ac:dyDescent="0.4">
      <c r="A4" s="124" t="s">
        <v>7969</v>
      </c>
      <c r="B4" s="120"/>
      <c r="C4" s="120"/>
      <c r="D4" s="120"/>
      <c r="E4" s="120"/>
      <c r="F4" s="120"/>
      <c r="G4" s="120"/>
      <c r="H4" s="120"/>
      <c r="I4" s="120"/>
      <c r="J4" s="120"/>
      <c r="K4" s="120"/>
      <c r="L4" s="120"/>
      <c r="M4" s="120"/>
      <c r="N4" s="120"/>
      <c r="O4" s="120"/>
      <c r="P4" s="120"/>
      <c r="Q4" s="120"/>
    </row>
    <row r="5" spans="1:17" ht="33" customHeight="1" x14ac:dyDescent="0.4">
      <c r="A5" s="124" t="s">
        <v>16</v>
      </c>
      <c r="B5" s="120"/>
      <c r="C5" s="120"/>
      <c r="D5" s="120"/>
      <c r="E5" s="120"/>
      <c r="F5" s="120"/>
      <c r="G5" s="120"/>
      <c r="H5" s="120"/>
      <c r="I5" s="120"/>
      <c r="J5" s="120"/>
      <c r="K5" s="120"/>
      <c r="L5" s="120"/>
      <c r="M5" s="120"/>
      <c r="N5" s="120"/>
      <c r="O5" s="120"/>
      <c r="P5" s="120"/>
      <c r="Q5" s="120"/>
    </row>
    <row r="6" spans="1:17" ht="33" customHeight="1" x14ac:dyDescent="0.4">
      <c r="A6" s="124" t="s">
        <v>17</v>
      </c>
      <c r="B6" s="120"/>
      <c r="C6" s="120"/>
      <c r="D6" s="120"/>
      <c r="E6" s="120"/>
      <c r="F6" s="120"/>
      <c r="G6" s="120"/>
      <c r="H6" s="120"/>
      <c r="I6" s="120"/>
      <c r="J6" s="120"/>
      <c r="K6" s="120"/>
      <c r="L6" s="120"/>
      <c r="M6" s="120"/>
      <c r="N6" s="120"/>
      <c r="O6" s="120"/>
      <c r="P6" s="120"/>
      <c r="Q6" s="120"/>
    </row>
    <row r="7" spans="1:17" ht="33" customHeight="1" x14ac:dyDescent="0.4">
      <c r="A7" s="124" t="s">
        <v>7970</v>
      </c>
      <c r="B7" s="120"/>
      <c r="C7" s="120"/>
      <c r="D7" s="120"/>
      <c r="E7" s="120"/>
      <c r="F7" s="120"/>
      <c r="G7" s="120"/>
      <c r="H7" s="120"/>
      <c r="I7" s="120"/>
      <c r="J7" s="120"/>
      <c r="K7" s="120"/>
      <c r="L7" s="120"/>
      <c r="M7" s="120"/>
      <c r="N7" s="120"/>
      <c r="O7" s="120"/>
      <c r="P7" s="120"/>
      <c r="Q7" s="120"/>
    </row>
    <row r="8" spans="1:17" ht="33" customHeight="1" x14ac:dyDescent="0.4">
      <c r="A8" s="124" t="s">
        <v>19</v>
      </c>
      <c r="B8" s="120"/>
      <c r="C8" s="120"/>
      <c r="D8" s="120"/>
      <c r="E8" s="120"/>
      <c r="F8" s="120"/>
      <c r="G8" s="120"/>
      <c r="H8" s="120"/>
      <c r="I8" s="120"/>
      <c r="J8" s="120"/>
      <c r="K8" s="120"/>
      <c r="L8" s="120"/>
      <c r="M8" s="120"/>
      <c r="N8" s="120"/>
      <c r="O8" s="120"/>
      <c r="P8" s="120"/>
      <c r="Q8" s="120"/>
    </row>
    <row r="9" spans="1:17" ht="50.1" customHeight="1" x14ac:dyDescent="0.4">
      <c r="A9" s="124" t="s">
        <v>7971</v>
      </c>
      <c r="B9" s="120"/>
      <c r="C9" s="120"/>
      <c r="D9" s="120"/>
      <c r="E9" s="120"/>
      <c r="F9" s="120"/>
      <c r="G9" s="120"/>
      <c r="H9" s="120"/>
      <c r="I9" s="120"/>
      <c r="J9" s="120"/>
      <c r="K9" s="120"/>
      <c r="L9" s="120"/>
      <c r="M9" s="120"/>
      <c r="N9" s="120"/>
      <c r="O9" s="120"/>
      <c r="P9" s="120"/>
      <c r="Q9" s="120"/>
    </row>
    <row r="11" spans="1:17" ht="101.1" customHeight="1" x14ac:dyDescent="0.35">
      <c r="A11" s="1" t="s">
        <v>26</v>
      </c>
      <c r="B11" s="4" t="s">
        <v>7972</v>
      </c>
      <c r="C11" s="5" t="s">
        <v>7973</v>
      </c>
      <c r="D11" s="5" t="s">
        <v>7974</v>
      </c>
      <c r="E11" s="5" t="s">
        <v>7975</v>
      </c>
      <c r="F11" s="5" t="s">
        <v>7976</v>
      </c>
      <c r="G11" s="5" t="s">
        <v>7977</v>
      </c>
      <c r="H11" s="5" t="s">
        <v>7978</v>
      </c>
      <c r="I11" s="5" t="s">
        <v>7979</v>
      </c>
      <c r="J11" s="5" t="s">
        <v>7980</v>
      </c>
      <c r="K11" s="5" t="s">
        <v>7981</v>
      </c>
      <c r="L11" s="5" t="s">
        <v>7982</v>
      </c>
      <c r="M11" s="5" t="s">
        <v>7983</v>
      </c>
      <c r="N11" s="5" t="s">
        <v>7984</v>
      </c>
      <c r="O11" s="5" t="s">
        <v>7985</v>
      </c>
      <c r="P11" s="5" t="s">
        <v>7986</v>
      </c>
      <c r="Q11" s="5" t="s">
        <v>7987</v>
      </c>
    </row>
    <row r="12" spans="1:17" ht="14.1" customHeight="1" x14ac:dyDescent="0.3">
      <c r="A12" s="3" t="s">
        <v>5586</v>
      </c>
      <c r="B12" s="3" t="s">
        <v>7988</v>
      </c>
      <c r="C12" s="7" t="s">
        <v>8</v>
      </c>
      <c r="D12" s="7">
        <v>294</v>
      </c>
      <c r="E12" s="7">
        <v>270</v>
      </c>
      <c r="F12" s="9" t="s">
        <v>8</v>
      </c>
      <c r="G12" s="8">
        <v>252.03</v>
      </c>
      <c r="H12" s="8">
        <v>234.22</v>
      </c>
      <c r="I12" s="7" t="s">
        <v>8</v>
      </c>
      <c r="J12" s="7">
        <v>267</v>
      </c>
      <c r="K12" s="7">
        <v>210</v>
      </c>
      <c r="L12" s="9" t="s">
        <v>8</v>
      </c>
      <c r="M12" s="9">
        <v>27048</v>
      </c>
      <c r="N12" s="9">
        <v>17328</v>
      </c>
      <c r="O12" s="7" t="s">
        <v>8</v>
      </c>
      <c r="P12" s="7">
        <v>276</v>
      </c>
      <c r="Q12" s="7">
        <v>237</v>
      </c>
    </row>
  </sheetData>
  <mergeCells count="9">
    <mergeCell ref="A6:Q6"/>
    <mergeCell ref="A7:Q7"/>
    <mergeCell ref="A8:Q8"/>
    <mergeCell ref="A9:Q9"/>
    <mergeCell ref="A1:Q1"/>
    <mergeCell ref="A2:Q2"/>
    <mergeCell ref="A3:Q3"/>
    <mergeCell ref="A4:Q4"/>
    <mergeCell ref="A5:Q5"/>
  </mergeCells>
  <pageMargins left="0.05" right="0.05" top="0.5" bottom="0.5" header="0" footer="0"/>
  <pageSetup orientation="portrait" horizontalDpi="300" verticalDpi="30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Q12"/>
  <sheetViews>
    <sheetView topLeftCell="E10" zoomScaleNormal="100" workbookViewId="0">
      <selection activeCell="A12" sqref="A12:Q12"/>
    </sheetView>
  </sheetViews>
  <sheetFormatPr defaultColWidth="10.85546875" defaultRowHeight="12" customHeight="1" x14ac:dyDescent="0.3"/>
  <cols>
    <col min="1" max="1" width="6" bestFit="1" customWidth="1"/>
    <col min="2" max="2" width="27" bestFit="1" customWidth="1"/>
    <col min="3" max="5" width="12" bestFit="1" customWidth="1"/>
    <col min="6" max="8" width="15" bestFit="1" customWidth="1"/>
    <col min="9" max="11" width="11" bestFit="1" customWidth="1"/>
    <col min="12" max="14" width="15" bestFit="1" customWidth="1"/>
    <col min="15" max="17" width="12" bestFit="1" customWidth="1"/>
  </cols>
  <sheetData>
    <row r="1" spans="1:17" ht="16.149999999999999" customHeight="1" x14ac:dyDescent="0.4">
      <c r="A1" s="124" t="s">
        <v>8067</v>
      </c>
      <c r="B1" s="120"/>
      <c r="C1" s="120"/>
      <c r="D1" s="120"/>
      <c r="E1" s="120"/>
      <c r="F1" s="120"/>
      <c r="G1" s="120"/>
      <c r="H1" s="120"/>
      <c r="I1" s="120"/>
      <c r="J1" s="120"/>
      <c r="K1" s="120"/>
      <c r="L1" s="120"/>
      <c r="M1" s="120"/>
      <c r="N1" s="120"/>
      <c r="O1" s="120"/>
      <c r="P1" s="120"/>
      <c r="Q1" s="120"/>
    </row>
    <row r="2" spans="1:17" ht="16.149999999999999" customHeight="1" x14ac:dyDescent="0.4">
      <c r="A2" s="124" t="s">
        <v>0</v>
      </c>
      <c r="B2" s="120"/>
      <c r="C2" s="120"/>
      <c r="D2" s="120"/>
      <c r="E2" s="120"/>
      <c r="F2" s="120"/>
      <c r="G2" s="120"/>
      <c r="H2" s="120"/>
      <c r="I2" s="120"/>
      <c r="J2" s="120"/>
      <c r="K2" s="120"/>
      <c r="L2" s="120"/>
      <c r="M2" s="120"/>
      <c r="N2" s="120"/>
      <c r="O2" s="120"/>
      <c r="P2" s="120"/>
      <c r="Q2" s="120"/>
    </row>
    <row r="3" spans="1:17" ht="33" customHeight="1" x14ac:dyDescent="0.4">
      <c r="A3" s="124" t="s">
        <v>8068</v>
      </c>
      <c r="B3" s="120"/>
      <c r="C3" s="120"/>
      <c r="D3" s="120"/>
      <c r="E3" s="120"/>
      <c r="F3" s="120"/>
      <c r="G3" s="120"/>
      <c r="H3" s="120"/>
      <c r="I3" s="120"/>
      <c r="J3" s="120"/>
      <c r="K3" s="120"/>
      <c r="L3" s="120"/>
      <c r="M3" s="120"/>
      <c r="N3" s="120"/>
      <c r="O3" s="120"/>
      <c r="P3" s="120"/>
      <c r="Q3" s="120"/>
    </row>
    <row r="4" spans="1:17" ht="16.149999999999999" customHeight="1" x14ac:dyDescent="0.4">
      <c r="A4" s="124" t="s">
        <v>7969</v>
      </c>
      <c r="B4" s="120"/>
      <c r="C4" s="120"/>
      <c r="D4" s="120"/>
      <c r="E4" s="120"/>
      <c r="F4" s="120"/>
      <c r="G4" s="120"/>
      <c r="H4" s="120"/>
      <c r="I4" s="120"/>
      <c r="J4" s="120"/>
      <c r="K4" s="120"/>
      <c r="L4" s="120"/>
      <c r="M4" s="120"/>
      <c r="N4" s="120"/>
      <c r="O4" s="120"/>
      <c r="P4" s="120"/>
      <c r="Q4" s="120"/>
    </row>
    <row r="5" spans="1:17" ht="33" customHeight="1" x14ac:dyDescent="0.4">
      <c r="A5" s="124" t="s">
        <v>16</v>
      </c>
      <c r="B5" s="120"/>
      <c r="C5" s="120"/>
      <c r="D5" s="120"/>
      <c r="E5" s="120"/>
      <c r="F5" s="120"/>
      <c r="G5" s="120"/>
      <c r="H5" s="120"/>
      <c r="I5" s="120"/>
      <c r="J5" s="120"/>
      <c r="K5" s="120"/>
      <c r="L5" s="120"/>
      <c r="M5" s="120"/>
      <c r="N5" s="120"/>
      <c r="O5" s="120"/>
      <c r="P5" s="120"/>
      <c r="Q5" s="120"/>
    </row>
    <row r="6" spans="1:17" ht="33" customHeight="1" x14ac:dyDescent="0.4">
      <c r="A6" s="124" t="s">
        <v>17</v>
      </c>
      <c r="B6" s="120"/>
      <c r="C6" s="120"/>
      <c r="D6" s="120"/>
      <c r="E6" s="120"/>
      <c r="F6" s="120"/>
      <c r="G6" s="120"/>
      <c r="H6" s="120"/>
      <c r="I6" s="120"/>
      <c r="J6" s="120"/>
      <c r="K6" s="120"/>
      <c r="L6" s="120"/>
      <c r="M6" s="120"/>
      <c r="N6" s="120"/>
      <c r="O6" s="120"/>
      <c r="P6" s="120"/>
      <c r="Q6" s="120"/>
    </row>
    <row r="7" spans="1:17" ht="33" customHeight="1" x14ac:dyDescent="0.4">
      <c r="A7" s="124" t="s">
        <v>7970</v>
      </c>
      <c r="B7" s="120"/>
      <c r="C7" s="120"/>
      <c r="D7" s="120"/>
      <c r="E7" s="120"/>
      <c r="F7" s="120"/>
      <c r="G7" s="120"/>
      <c r="H7" s="120"/>
      <c r="I7" s="120"/>
      <c r="J7" s="120"/>
      <c r="K7" s="120"/>
      <c r="L7" s="120"/>
      <c r="M7" s="120"/>
      <c r="N7" s="120"/>
      <c r="O7" s="120"/>
      <c r="P7" s="120"/>
      <c r="Q7" s="120"/>
    </row>
    <row r="8" spans="1:17" ht="33" customHeight="1" x14ac:dyDescent="0.4">
      <c r="A8" s="124" t="s">
        <v>19</v>
      </c>
      <c r="B8" s="120"/>
      <c r="C8" s="120"/>
      <c r="D8" s="120"/>
      <c r="E8" s="120"/>
      <c r="F8" s="120"/>
      <c r="G8" s="120"/>
      <c r="H8" s="120"/>
      <c r="I8" s="120"/>
      <c r="J8" s="120"/>
      <c r="K8" s="120"/>
      <c r="L8" s="120"/>
      <c r="M8" s="120"/>
      <c r="N8" s="120"/>
      <c r="O8" s="120"/>
      <c r="P8" s="120"/>
      <c r="Q8" s="120"/>
    </row>
    <row r="9" spans="1:17" ht="50.1" customHeight="1" x14ac:dyDescent="0.4">
      <c r="A9" s="124" t="s">
        <v>7971</v>
      </c>
      <c r="B9" s="120"/>
      <c r="C9" s="120"/>
      <c r="D9" s="120"/>
      <c r="E9" s="120"/>
      <c r="F9" s="120"/>
      <c r="G9" s="120"/>
      <c r="H9" s="120"/>
      <c r="I9" s="120"/>
      <c r="J9" s="120"/>
      <c r="K9" s="120"/>
      <c r="L9" s="120"/>
      <c r="M9" s="120"/>
      <c r="N9" s="120"/>
      <c r="O9" s="120"/>
      <c r="P9" s="120"/>
      <c r="Q9" s="120"/>
    </row>
    <row r="11" spans="1:17" ht="101.1" customHeight="1" x14ac:dyDescent="0.35">
      <c r="A11" s="1" t="s">
        <v>26</v>
      </c>
      <c r="B11" s="4" t="s">
        <v>7972</v>
      </c>
      <c r="C11" s="5" t="s">
        <v>7973</v>
      </c>
      <c r="D11" s="5" t="s">
        <v>7974</v>
      </c>
      <c r="E11" s="5" t="s">
        <v>7975</v>
      </c>
      <c r="F11" s="5" t="s">
        <v>7976</v>
      </c>
      <c r="G11" s="5" t="s">
        <v>7977</v>
      </c>
      <c r="H11" s="5" t="s">
        <v>7978</v>
      </c>
      <c r="I11" s="5" t="s">
        <v>7979</v>
      </c>
      <c r="J11" s="5" t="s">
        <v>7980</v>
      </c>
      <c r="K11" s="5" t="s">
        <v>7981</v>
      </c>
      <c r="L11" s="5" t="s">
        <v>7982</v>
      </c>
      <c r="M11" s="5" t="s">
        <v>7983</v>
      </c>
      <c r="N11" s="5" t="s">
        <v>7984</v>
      </c>
      <c r="O11" s="5" t="s">
        <v>7985</v>
      </c>
      <c r="P11" s="5" t="s">
        <v>7986</v>
      </c>
      <c r="Q11" s="5" t="s">
        <v>7987</v>
      </c>
    </row>
    <row r="12" spans="1:17" ht="14.1" customHeight="1" x14ac:dyDescent="0.3">
      <c r="A12" s="3" t="s">
        <v>5754</v>
      </c>
      <c r="B12" s="3" t="s">
        <v>7988</v>
      </c>
      <c r="C12" s="7" t="s">
        <v>8</v>
      </c>
      <c r="D12" s="7">
        <v>331</v>
      </c>
      <c r="E12" s="7">
        <v>366</v>
      </c>
      <c r="F12" s="9" t="s">
        <v>8</v>
      </c>
      <c r="G12" s="8">
        <v>249.85</v>
      </c>
      <c r="H12" s="8">
        <v>291.76</v>
      </c>
      <c r="I12" s="7" t="s">
        <v>8</v>
      </c>
      <c r="J12" s="7">
        <v>284</v>
      </c>
      <c r="K12" s="7">
        <v>218</v>
      </c>
      <c r="L12" s="9" t="s">
        <v>8</v>
      </c>
      <c r="M12" s="9">
        <v>22129</v>
      </c>
      <c r="N12" s="9">
        <v>17433</v>
      </c>
      <c r="O12" s="7" t="s">
        <v>8</v>
      </c>
      <c r="P12" s="7">
        <v>302</v>
      </c>
      <c r="Q12" s="7">
        <v>279</v>
      </c>
    </row>
  </sheetData>
  <mergeCells count="9">
    <mergeCell ref="A6:Q6"/>
    <mergeCell ref="A7:Q7"/>
    <mergeCell ref="A8:Q8"/>
    <mergeCell ref="A9:Q9"/>
    <mergeCell ref="A1:Q1"/>
    <mergeCell ref="A2:Q2"/>
    <mergeCell ref="A3:Q3"/>
    <mergeCell ref="A4:Q4"/>
    <mergeCell ref="A5:Q5"/>
  </mergeCells>
  <pageMargins left="0.05" right="0.05" top="0.5" bottom="0.5" header="0" footer="0"/>
  <pageSetup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60015-C4DD-4F43-98A2-1C75AA3D6923}">
  <dimension ref="A1:B1562"/>
  <sheetViews>
    <sheetView zoomScaleNormal="100" workbookViewId="0">
      <selection activeCell="A2" sqref="A2"/>
    </sheetView>
  </sheetViews>
  <sheetFormatPr defaultRowHeight="11.65" x14ac:dyDescent="0.3"/>
  <cols>
    <col min="1" max="1" width="35.85546875" bestFit="1" customWidth="1"/>
    <col min="2" max="2" width="52.140625" bestFit="1" customWidth="1"/>
    <col min="3" max="4" width="31.85546875" bestFit="1" customWidth="1"/>
  </cols>
  <sheetData>
    <row r="1" spans="1:2" s="15" customFormat="1" ht="12" x14ac:dyDescent="0.35">
      <c r="A1" s="54" t="s">
        <v>8183</v>
      </c>
    </row>
    <row r="2" spans="1:2" s="15" customFormat="1" x14ac:dyDescent="0.3"/>
    <row r="3" spans="1:2" x14ac:dyDescent="0.3">
      <c r="A3" s="100" t="s">
        <v>26</v>
      </c>
      <c r="B3" s="101" t="s">
        <v>44</v>
      </c>
    </row>
    <row r="4" spans="1:2" x14ac:dyDescent="0.3">
      <c r="A4" s="100" t="s">
        <v>25</v>
      </c>
      <c r="B4" s="101" t="s">
        <v>78</v>
      </c>
    </row>
    <row r="5" spans="1:2" ht="101.65" customHeight="1" x14ac:dyDescent="0.3">
      <c r="A5" s="99"/>
      <c r="B5" s="99"/>
    </row>
    <row r="6" spans="1:2" x14ac:dyDescent="0.3">
      <c r="A6" s="102" t="s">
        <v>8074</v>
      </c>
      <c r="B6" s="103" t="s">
        <v>8098</v>
      </c>
    </row>
    <row r="7" spans="1:2" x14ac:dyDescent="0.3">
      <c r="A7" s="104" t="s">
        <v>119</v>
      </c>
      <c r="B7" s="105">
        <v>1.59</v>
      </c>
    </row>
    <row r="8" spans="1:2" x14ac:dyDescent="0.3">
      <c r="A8" s="106" t="s">
        <v>76</v>
      </c>
      <c r="B8" s="107">
        <v>2.38</v>
      </c>
    </row>
    <row r="9" spans="1:2" x14ac:dyDescent="0.3">
      <c r="A9" s="106" t="s">
        <v>158</v>
      </c>
      <c r="B9" s="107">
        <v>2.5</v>
      </c>
    </row>
    <row r="10" spans="1:2" x14ac:dyDescent="0.3">
      <c r="A10" s="106" t="s">
        <v>89</v>
      </c>
      <c r="B10" s="107">
        <v>2.57</v>
      </c>
    </row>
    <row r="11" spans="1:2" x14ac:dyDescent="0.3">
      <c r="A11" s="108" t="s">
        <v>129</v>
      </c>
      <c r="B11" s="109">
        <v>2.67</v>
      </c>
    </row>
    <row r="84" spans="1:2" x14ac:dyDescent="0.3">
      <c r="A84" s="99"/>
      <c r="B84" s="99"/>
    </row>
    <row r="85" spans="1:2" x14ac:dyDescent="0.3">
      <c r="A85" s="99"/>
      <c r="B85" s="99"/>
    </row>
    <row r="86" spans="1:2" x14ac:dyDescent="0.3">
      <c r="A86" s="99"/>
      <c r="B86" s="99"/>
    </row>
    <row r="87" spans="1:2" x14ac:dyDescent="0.3">
      <c r="A87" s="99"/>
      <c r="B87" s="99"/>
    </row>
    <row r="88" spans="1:2" x14ac:dyDescent="0.3">
      <c r="A88" s="99"/>
      <c r="B88" s="99"/>
    </row>
    <row r="89" spans="1:2" x14ac:dyDescent="0.3">
      <c r="A89" s="99"/>
      <c r="B89" s="99"/>
    </row>
    <row r="90" spans="1:2" x14ac:dyDescent="0.3">
      <c r="A90" s="99"/>
      <c r="B90" s="99"/>
    </row>
    <row r="91" spans="1:2" x14ac:dyDescent="0.3">
      <c r="A91" s="99"/>
      <c r="B91" s="99"/>
    </row>
    <row r="92" spans="1:2" x14ac:dyDescent="0.3">
      <c r="A92" s="99"/>
      <c r="B92" s="99"/>
    </row>
    <row r="93" spans="1:2" x14ac:dyDescent="0.3">
      <c r="A93" s="99"/>
      <c r="B93" s="99"/>
    </row>
    <row r="94" spans="1:2" x14ac:dyDescent="0.3">
      <c r="A94" s="99"/>
      <c r="B94" s="99"/>
    </row>
    <row r="95" spans="1:2" x14ac:dyDescent="0.3">
      <c r="A95" s="99"/>
      <c r="B95" s="99"/>
    </row>
    <row r="96" spans="1:2" x14ac:dyDescent="0.3">
      <c r="A96" s="99"/>
      <c r="B96" s="99"/>
    </row>
    <row r="97" spans="1:2" x14ac:dyDescent="0.3">
      <c r="A97" s="99"/>
      <c r="B97" s="99"/>
    </row>
    <row r="98" spans="1:2" x14ac:dyDescent="0.3">
      <c r="A98" s="99"/>
      <c r="B98" s="99"/>
    </row>
    <row r="99" spans="1:2" x14ac:dyDescent="0.3">
      <c r="A99" s="99"/>
      <c r="B99" s="99"/>
    </row>
    <row r="100" spans="1:2" x14ac:dyDescent="0.3">
      <c r="A100" s="99"/>
      <c r="B100" s="99"/>
    </row>
    <row r="101" spans="1:2" x14ac:dyDescent="0.3">
      <c r="A101" s="99"/>
      <c r="B101" s="99"/>
    </row>
    <row r="102" spans="1:2" x14ac:dyDescent="0.3">
      <c r="A102" s="99"/>
      <c r="B102" s="99"/>
    </row>
    <row r="103" spans="1:2" x14ac:dyDescent="0.3">
      <c r="A103" s="99"/>
      <c r="B103" s="99"/>
    </row>
    <row r="104" spans="1:2" x14ac:dyDescent="0.3">
      <c r="A104" s="99"/>
      <c r="B104" s="99"/>
    </row>
    <row r="105" spans="1:2" x14ac:dyDescent="0.3">
      <c r="A105" s="99"/>
      <c r="B105" s="99"/>
    </row>
    <row r="106" spans="1:2" x14ac:dyDescent="0.3">
      <c r="A106" s="99"/>
      <c r="B106" s="99"/>
    </row>
    <row r="107" spans="1:2" x14ac:dyDescent="0.3">
      <c r="A107" s="99"/>
      <c r="B107" s="99"/>
    </row>
    <row r="108" spans="1:2" x14ac:dyDescent="0.3">
      <c r="A108" s="99"/>
      <c r="B108" s="99"/>
    </row>
    <row r="109" spans="1:2" x14ac:dyDescent="0.3">
      <c r="A109" s="99"/>
      <c r="B109" s="99"/>
    </row>
    <row r="110" spans="1:2" x14ac:dyDescent="0.3">
      <c r="A110" s="99"/>
      <c r="B110" s="99"/>
    </row>
    <row r="111" spans="1:2" x14ac:dyDescent="0.3">
      <c r="A111" s="99"/>
      <c r="B111" s="99"/>
    </row>
    <row r="112" spans="1:2" x14ac:dyDescent="0.3">
      <c r="A112" s="99"/>
      <c r="B112" s="99"/>
    </row>
    <row r="113" spans="1:2" x14ac:dyDescent="0.3">
      <c r="A113" s="99"/>
      <c r="B113" s="99"/>
    </row>
    <row r="114" spans="1:2" x14ac:dyDescent="0.3">
      <c r="A114" s="99"/>
      <c r="B114" s="99"/>
    </row>
    <row r="115" spans="1:2" x14ac:dyDescent="0.3">
      <c r="A115" s="99"/>
      <c r="B115" s="99"/>
    </row>
    <row r="116" spans="1:2" x14ac:dyDescent="0.3">
      <c r="A116" s="99"/>
      <c r="B116" s="99"/>
    </row>
    <row r="117" spans="1:2" x14ac:dyDescent="0.3">
      <c r="A117" s="99"/>
      <c r="B117" s="99"/>
    </row>
    <row r="118" spans="1:2" x14ac:dyDescent="0.3">
      <c r="A118" s="99"/>
      <c r="B118" s="99"/>
    </row>
    <row r="119" spans="1:2" x14ac:dyDescent="0.3">
      <c r="A119" s="99"/>
      <c r="B119" s="99"/>
    </row>
    <row r="120" spans="1:2" x14ac:dyDescent="0.3">
      <c r="A120" s="99"/>
      <c r="B120" s="99"/>
    </row>
    <row r="121" spans="1:2" x14ac:dyDescent="0.3">
      <c r="A121" s="99"/>
      <c r="B121" s="99"/>
    </row>
    <row r="122" spans="1:2" x14ac:dyDescent="0.3">
      <c r="A122" s="99"/>
      <c r="B122" s="99"/>
    </row>
    <row r="123" spans="1:2" x14ac:dyDescent="0.3">
      <c r="A123" s="99"/>
      <c r="B123" s="99"/>
    </row>
    <row r="124" spans="1:2" x14ac:dyDescent="0.3">
      <c r="A124" s="99"/>
      <c r="B124" s="99"/>
    </row>
    <row r="125" spans="1:2" x14ac:dyDescent="0.3">
      <c r="A125" s="99"/>
      <c r="B125" s="99"/>
    </row>
    <row r="126" spans="1:2" x14ac:dyDescent="0.3">
      <c r="A126" s="99"/>
      <c r="B126" s="99"/>
    </row>
    <row r="127" spans="1:2" x14ac:dyDescent="0.3">
      <c r="A127" s="99"/>
      <c r="B127" s="99"/>
    </row>
    <row r="128" spans="1:2" x14ac:dyDescent="0.3">
      <c r="A128" s="99"/>
      <c r="B128" s="99"/>
    </row>
    <row r="129" spans="1:2" x14ac:dyDescent="0.3">
      <c r="A129" s="99"/>
      <c r="B129" s="99"/>
    </row>
    <row r="130" spans="1:2" x14ac:dyDescent="0.3">
      <c r="A130" s="99"/>
      <c r="B130" s="99"/>
    </row>
    <row r="131" spans="1:2" x14ac:dyDescent="0.3">
      <c r="A131" s="99"/>
      <c r="B131" s="99"/>
    </row>
    <row r="132" spans="1:2" x14ac:dyDescent="0.3">
      <c r="A132" s="99"/>
      <c r="B132" s="99"/>
    </row>
    <row r="133" spans="1:2" x14ac:dyDescent="0.3">
      <c r="A133" s="99"/>
      <c r="B133" s="99"/>
    </row>
    <row r="134" spans="1:2" x14ac:dyDescent="0.3">
      <c r="A134" s="99"/>
      <c r="B134" s="99"/>
    </row>
    <row r="135" spans="1:2" x14ac:dyDescent="0.3">
      <c r="A135" s="99"/>
      <c r="B135" s="99"/>
    </row>
    <row r="136" spans="1:2" x14ac:dyDescent="0.3">
      <c r="A136" s="99"/>
      <c r="B136" s="99"/>
    </row>
    <row r="137" spans="1:2" x14ac:dyDescent="0.3">
      <c r="A137" s="99"/>
      <c r="B137" s="99"/>
    </row>
    <row r="138" spans="1:2" x14ac:dyDescent="0.3">
      <c r="A138" s="99"/>
      <c r="B138" s="99"/>
    </row>
    <row r="139" spans="1:2" x14ac:dyDescent="0.3">
      <c r="A139" s="99"/>
      <c r="B139" s="99"/>
    </row>
    <row r="140" spans="1:2" x14ac:dyDescent="0.3">
      <c r="A140" s="99"/>
      <c r="B140" s="99"/>
    </row>
    <row r="141" spans="1:2" x14ac:dyDescent="0.3">
      <c r="A141" s="99"/>
      <c r="B141" s="99"/>
    </row>
    <row r="142" spans="1:2" x14ac:dyDescent="0.3">
      <c r="A142" s="99"/>
      <c r="B142" s="99"/>
    </row>
    <row r="143" spans="1:2" x14ac:dyDescent="0.3">
      <c r="A143" s="99"/>
      <c r="B143" s="99"/>
    </row>
    <row r="144" spans="1:2" x14ac:dyDescent="0.3">
      <c r="A144" s="99"/>
      <c r="B144" s="99"/>
    </row>
    <row r="145" spans="1:2" x14ac:dyDescent="0.3">
      <c r="A145" s="99"/>
      <c r="B145" s="99"/>
    </row>
    <row r="146" spans="1:2" x14ac:dyDescent="0.3">
      <c r="A146" s="99"/>
      <c r="B146" s="99"/>
    </row>
    <row r="147" spans="1:2" x14ac:dyDescent="0.3">
      <c r="A147" s="99"/>
      <c r="B147" s="99"/>
    </row>
    <row r="148" spans="1:2" x14ac:dyDescent="0.3">
      <c r="A148" s="99"/>
      <c r="B148" s="99"/>
    </row>
    <row r="149" spans="1:2" x14ac:dyDescent="0.3">
      <c r="A149" s="99"/>
      <c r="B149" s="99"/>
    </row>
    <row r="150" spans="1:2" x14ac:dyDescent="0.3">
      <c r="A150" s="99"/>
      <c r="B150" s="99"/>
    </row>
    <row r="151" spans="1:2" x14ac:dyDescent="0.3">
      <c r="A151" s="99"/>
      <c r="B151" s="99"/>
    </row>
    <row r="152" spans="1:2" x14ac:dyDescent="0.3">
      <c r="A152" s="99"/>
      <c r="B152" s="99"/>
    </row>
    <row r="153" spans="1:2" x14ac:dyDescent="0.3">
      <c r="A153" s="99"/>
      <c r="B153" s="99"/>
    </row>
    <row r="154" spans="1:2" x14ac:dyDescent="0.3">
      <c r="A154" s="99"/>
      <c r="B154" s="99"/>
    </row>
    <row r="155" spans="1:2" x14ac:dyDescent="0.3">
      <c r="A155" s="99"/>
      <c r="B155" s="99"/>
    </row>
    <row r="156" spans="1:2" x14ac:dyDescent="0.3">
      <c r="A156" s="99"/>
      <c r="B156" s="99"/>
    </row>
    <row r="157" spans="1:2" x14ac:dyDescent="0.3">
      <c r="A157" s="99"/>
      <c r="B157" s="99"/>
    </row>
    <row r="158" spans="1:2" x14ac:dyDescent="0.3">
      <c r="A158" s="99"/>
      <c r="B158" s="99"/>
    </row>
    <row r="159" spans="1:2" x14ac:dyDescent="0.3">
      <c r="A159" s="99"/>
      <c r="B159" s="99"/>
    </row>
    <row r="160" spans="1:2" x14ac:dyDescent="0.3">
      <c r="A160" s="99"/>
      <c r="B160" s="99"/>
    </row>
    <row r="161" spans="1:2" x14ac:dyDescent="0.3">
      <c r="A161" s="99"/>
      <c r="B161" s="99"/>
    </row>
    <row r="162" spans="1:2" x14ac:dyDescent="0.3">
      <c r="A162" s="99"/>
      <c r="B162" s="99"/>
    </row>
    <row r="163" spans="1:2" x14ac:dyDescent="0.3">
      <c r="A163" s="99"/>
      <c r="B163" s="99"/>
    </row>
    <row r="164" spans="1:2" x14ac:dyDescent="0.3">
      <c r="A164" s="99"/>
      <c r="B164" s="99"/>
    </row>
    <row r="165" spans="1:2" x14ac:dyDescent="0.3">
      <c r="A165" s="99"/>
      <c r="B165" s="99"/>
    </row>
    <row r="166" spans="1:2" x14ac:dyDescent="0.3">
      <c r="A166" s="99"/>
      <c r="B166" s="99"/>
    </row>
    <row r="167" spans="1:2" x14ac:dyDescent="0.3">
      <c r="A167" s="99"/>
      <c r="B167" s="99"/>
    </row>
    <row r="168" spans="1:2" x14ac:dyDescent="0.3">
      <c r="A168" s="99"/>
      <c r="B168" s="99"/>
    </row>
    <row r="169" spans="1:2" x14ac:dyDescent="0.3">
      <c r="A169" s="99"/>
      <c r="B169" s="99"/>
    </row>
    <row r="170" spans="1:2" x14ac:dyDescent="0.3">
      <c r="A170" s="99"/>
      <c r="B170" s="99"/>
    </row>
    <row r="171" spans="1:2" x14ac:dyDescent="0.3">
      <c r="A171" s="99"/>
      <c r="B171" s="99"/>
    </row>
    <row r="172" spans="1:2" x14ac:dyDescent="0.3">
      <c r="A172" s="99"/>
      <c r="B172" s="99"/>
    </row>
    <row r="173" spans="1:2" x14ac:dyDescent="0.3">
      <c r="A173" s="99"/>
      <c r="B173" s="99"/>
    </row>
    <row r="174" spans="1:2" x14ac:dyDescent="0.3">
      <c r="A174" s="99"/>
      <c r="B174" s="99"/>
    </row>
    <row r="175" spans="1:2" x14ac:dyDescent="0.3">
      <c r="A175" s="99"/>
      <c r="B175" s="99"/>
    </row>
    <row r="176" spans="1:2" x14ac:dyDescent="0.3">
      <c r="A176" s="99"/>
      <c r="B176" s="99"/>
    </row>
    <row r="177" spans="1:2" x14ac:dyDescent="0.3">
      <c r="A177" s="99"/>
      <c r="B177" s="99"/>
    </row>
    <row r="178" spans="1:2" x14ac:dyDescent="0.3">
      <c r="A178" s="99"/>
      <c r="B178" s="99"/>
    </row>
    <row r="179" spans="1:2" x14ac:dyDescent="0.3">
      <c r="A179" s="99"/>
      <c r="B179" s="99"/>
    </row>
    <row r="180" spans="1:2" x14ac:dyDescent="0.3">
      <c r="A180" s="99"/>
      <c r="B180" s="99"/>
    </row>
    <row r="181" spans="1:2" x14ac:dyDescent="0.3">
      <c r="A181" s="99"/>
      <c r="B181" s="99"/>
    </row>
    <row r="182" spans="1:2" x14ac:dyDescent="0.3">
      <c r="A182" s="99"/>
      <c r="B182" s="99"/>
    </row>
    <row r="183" spans="1:2" x14ac:dyDescent="0.3">
      <c r="A183" s="99"/>
      <c r="B183" s="99"/>
    </row>
    <row r="184" spans="1:2" x14ac:dyDescent="0.3">
      <c r="A184" s="99"/>
      <c r="B184" s="99"/>
    </row>
    <row r="185" spans="1:2" x14ac:dyDescent="0.3">
      <c r="A185" s="99"/>
      <c r="B185" s="99"/>
    </row>
    <row r="186" spans="1:2" x14ac:dyDescent="0.3">
      <c r="A186" s="99"/>
      <c r="B186" s="99"/>
    </row>
    <row r="187" spans="1:2" x14ac:dyDescent="0.3">
      <c r="A187" s="99"/>
      <c r="B187" s="99"/>
    </row>
    <row r="188" spans="1:2" x14ac:dyDescent="0.3">
      <c r="A188" s="99"/>
      <c r="B188" s="99"/>
    </row>
    <row r="189" spans="1:2" x14ac:dyDescent="0.3">
      <c r="A189" s="99"/>
      <c r="B189" s="99"/>
    </row>
    <row r="190" spans="1:2" x14ac:dyDescent="0.3">
      <c r="A190" s="99"/>
      <c r="B190" s="99"/>
    </row>
    <row r="191" spans="1:2" x14ac:dyDescent="0.3">
      <c r="A191" s="99"/>
      <c r="B191" s="99"/>
    </row>
    <row r="192" spans="1:2" x14ac:dyDescent="0.3">
      <c r="A192" s="99"/>
      <c r="B192" s="99"/>
    </row>
    <row r="193" spans="1:2" x14ac:dyDescent="0.3">
      <c r="A193" s="99"/>
      <c r="B193" s="99"/>
    </row>
    <row r="194" spans="1:2" x14ac:dyDescent="0.3">
      <c r="A194" s="99"/>
      <c r="B194" s="99"/>
    </row>
    <row r="195" spans="1:2" x14ac:dyDescent="0.3">
      <c r="A195" s="99"/>
      <c r="B195" s="99"/>
    </row>
    <row r="196" spans="1:2" x14ac:dyDescent="0.3">
      <c r="A196" s="99"/>
      <c r="B196" s="99"/>
    </row>
    <row r="197" spans="1:2" x14ac:dyDescent="0.3">
      <c r="A197" s="99"/>
      <c r="B197" s="99"/>
    </row>
    <row r="198" spans="1:2" x14ac:dyDescent="0.3">
      <c r="A198" s="99"/>
      <c r="B198" s="99"/>
    </row>
    <row r="199" spans="1:2" x14ac:dyDescent="0.3">
      <c r="A199" s="99"/>
      <c r="B199" s="99"/>
    </row>
    <row r="200" spans="1:2" x14ac:dyDescent="0.3">
      <c r="A200" s="99"/>
      <c r="B200" s="99"/>
    </row>
    <row r="201" spans="1:2" x14ac:dyDescent="0.3">
      <c r="A201" s="99"/>
      <c r="B201" s="99"/>
    </row>
    <row r="202" spans="1:2" x14ac:dyDescent="0.3">
      <c r="A202" s="99"/>
      <c r="B202" s="99"/>
    </row>
    <row r="203" spans="1:2" x14ac:dyDescent="0.3">
      <c r="A203" s="99"/>
      <c r="B203" s="99"/>
    </row>
    <row r="204" spans="1:2" x14ac:dyDescent="0.3">
      <c r="A204" s="99"/>
      <c r="B204" s="99"/>
    </row>
    <row r="205" spans="1:2" x14ac:dyDescent="0.3">
      <c r="A205" s="99"/>
      <c r="B205" s="99"/>
    </row>
    <row r="206" spans="1:2" x14ac:dyDescent="0.3">
      <c r="A206" s="99"/>
      <c r="B206" s="99"/>
    </row>
    <row r="207" spans="1:2" x14ac:dyDescent="0.3">
      <c r="B207" s="18"/>
    </row>
    <row r="208" spans="1:2" x14ac:dyDescent="0.3">
      <c r="B208" s="18"/>
    </row>
    <row r="209" spans="2:2" x14ac:dyDescent="0.3">
      <c r="B209" s="18"/>
    </row>
    <row r="210" spans="2:2" x14ac:dyDescent="0.3">
      <c r="B210" s="18"/>
    </row>
    <row r="211" spans="2:2" x14ac:dyDescent="0.3">
      <c r="B211" s="18"/>
    </row>
    <row r="212" spans="2:2" x14ac:dyDescent="0.3">
      <c r="B212" s="18"/>
    </row>
    <row r="213" spans="2:2" x14ac:dyDescent="0.3">
      <c r="B213" s="18"/>
    </row>
    <row r="214" spans="2:2" x14ac:dyDescent="0.3">
      <c r="B214" s="18"/>
    </row>
    <row r="215" spans="2:2" x14ac:dyDescent="0.3">
      <c r="B215" s="18"/>
    </row>
    <row r="216" spans="2:2" x14ac:dyDescent="0.3">
      <c r="B216" s="18"/>
    </row>
    <row r="217" spans="2:2" x14ac:dyDescent="0.3">
      <c r="B217" s="18"/>
    </row>
    <row r="218" spans="2:2" x14ac:dyDescent="0.3">
      <c r="B218" s="18"/>
    </row>
    <row r="219" spans="2:2" x14ac:dyDescent="0.3">
      <c r="B219" s="18"/>
    </row>
    <row r="220" spans="2:2" x14ac:dyDescent="0.3">
      <c r="B220" s="18"/>
    </row>
    <row r="221" spans="2:2" x14ac:dyDescent="0.3">
      <c r="B221" s="18"/>
    </row>
    <row r="222" spans="2:2" x14ac:dyDescent="0.3">
      <c r="B222" s="18"/>
    </row>
    <row r="223" spans="2:2" x14ac:dyDescent="0.3">
      <c r="B223" s="18"/>
    </row>
    <row r="224" spans="2:2" x14ac:dyDescent="0.3">
      <c r="B224" s="18"/>
    </row>
    <row r="225" spans="2:2" x14ac:dyDescent="0.3">
      <c r="B225" s="18"/>
    </row>
    <row r="226" spans="2:2" x14ac:dyDescent="0.3">
      <c r="B226" s="18"/>
    </row>
    <row r="227" spans="2:2" x14ac:dyDescent="0.3">
      <c r="B227" s="18"/>
    </row>
    <row r="228" spans="2:2" x14ac:dyDescent="0.3">
      <c r="B228" s="18"/>
    </row>
    <row r="229" spans="2:2" x14ac:dyDescent="0.3">
      <c r="B229" s="18"/>
    </row>
    <row r="230" spans="2:2" x14ac:dyDescent="0.3">
      <c r="B230" s="18"/>
    </row>
    <row r="231" spans="2:2" x14ac:dyDescent="0.3">
      <c r="B231" s="18"/>
    </row>
    <row r="232" spans="2:2" x14ac:dyDescent="0.3">
      <c r="B232" s="18"/>
    </row>
    <row r="233" spans="2:2" x14ac:dyDescent="0.3">
      <c r="B233" s="18"/>
    </row>
    <row r="234" spans="2:2" x14ac:dyDescent="0.3">
      <c r="B234" s="18"/>
    </row>
    <row r="235" spans="2:2" x14ac:dyDescent="0.3">
      <c r="B235" s="18"/>
    </row>
    <row r="236" spans="2:2" x14ac:dyDescent="0.3">
      <c r="B236" s="18"/>
    </row>
    <row r="237" spans="2:2" x14ac:dyDescent="0.3">
      <c r="B237" s="18"/>
    </row>
    <row r="238" spans="2:2" x14ac:dyDescent="0.3">
      <c r="B238" s="18"/>
    </row>
    <row r="239" spans="2:2" x14ac:dyDescent="0.3">
      <c r="B239" s="18"/>
    </row>
    <row r="240" spans="2:2" x14ac:dyDescent="0.3">
      <c r="B240" s="18"/>
    </row>
    <row r="241" spans="2:2" x14ac:dyDescent="0.3">
      <c r="B241" s="18"/>
    </row>
    <row r="242" spans="2:2" x14ac:dyDescent="0.3">
      <c r="B242" s="18"/>
    </row>
    <row r="243" spans="2:2" x14ac:dyDescent="0.3">
      <c r="B243" s="18"/>
    </row>
    <row r="244" spans="2:2" x14ac:dyDescent="0.3">
      <c r="B244" s="18"/>
    </row>
    <row r="245" spans="2:2" x14ac:dyDescent="0.3">
      <c r="B245" s="18"/>
    </row>
    <row r="246" spans="2:2" x14ac:dyDescent="0.3">
      <c r="B246" s="18"/>
    </row>
    <row r="247" spans="2:2" x14ac:dyDescent="0.3">
      <c r="B247" s="18"/>
    </row>
    <row r="248" spans="2:2" x14ac:dyDescent="0.3">
      <c r="B248" s="18"/>
    </row>
    <row r="249" spans="2:2" x14ac:dyDescent="0.3">
      <c r="B249" s="18"/>
    </row>
    <row r="250" spans="2:2" x14ac:dyDescent="0.3">
      <c r="B250" s="18"/>
    </row>
    <row r="251" spans="2:2" x14ac:dyDescent="0.3">
      <c r="B251" s="18"/>
    </row>
    <row r="252" spans="2:2" x14ac:dyDescent="0.3">
      <c r="B252" s="18"/>
    </row>
    <row r="253" spans="2:2" x14ac:dyDescent="0.3">
      <c r="B253" s="18"/>
    </row>
    <row r="254" spans="2:2" x14ac:dyDescent="0.3">
      <c r="B254" s="18"/>
    </row>
    <row r="255" spans="2:2" x14ac:dyDescent="0.3">
      <c r="B255" s="18"/>
    </row>
    <row r="256" spans="2:2" x14ac:dyDescent="0.3">
      <c r="B256" s="18"/>
    </row>
    <row r="257" spans="2:2" x14ac:dyDescent="0.3">
      <c r="B257" s="18"/>
    </row>
    <row r="258" spans="2:2" x14ac:dyDescent="0.3">
      <c r="B258" s="18"/>
    </row>
    <row r="259" spans="2:2" x14ac:dyDescent="0.3">
      <c r="B259" s="18"/>
    </row>
    <row r="260" spans="2:2" x14ac:dyDescent="0.3">
      <c r="B260" s="18"/>
    </row>
    <row r="261" spans="2:2" x14ac:dyDescent="0.3">
      <c r="B261" s="18"/>
    </row>
    <row r="262" spans="2:2" x14ac:dyDescent="0.3">
      <c r="B262" s="18"/>
    </row>
    <row r="263" spans="2:2" x14ac:dyDescent="0.3">
      <c r="B263" s="18"/>
    </row>
    <row r="264" spans="2:2" x14ac:dyDescent="0.3">
      <c r="B264" s="18"/>
    </row>
    <row r="265" spans="2:2" x14ac:dyDescent="0.3">
      <c r="B265" s="18"/>
    </row>
    <row r="266" spans="2:2" x14ac:dyDescent="0.3">
      <c r="B266" s="18"/>
    </row>
    <row r="267" spans="2:2" x14ac:dyDescent="0.3">
      <c r="B267" s="18"/>
    </row>
    <row r="268" spans="2:2" x14ac:dyDescent="0.3">
      <c r="B268" s="18"/>
    </row>
    <row r="269" spans="2:2" x14ac:dyDescent="0.3">
      <c r="B269" s="18"/>
    </row>
    <row r="270" spans="2:2" x14ac:dyDescent="0.3">
      <c r="B270" s="18"/>
    </row>
    <row r="271" spans="2:2" x14ac:dyDescent="0.3">
      <c r="B271" s="18"/>
    </row>
    <row r="272" spans="2:2" x14ac:dyDescent="0.3">
      <c r="B272" s="18"/>
    </row>
    <row r="273" spans="2:2" x14ac:dyDescent="0.3">
      <c r="B273" s="18"/>
    </row>
    <row r="274" spans="2:2" x14ac:dyDescent="0.3">
      <c r="B274" s="18"/>
    </row>
    <row r="275" spans="2:2" x14ac:dyDescent="0.3">
      <c r="B275" s="18"/>
    </row>
    <row r="276" spans="2:2" x14ac:dyDescent="0.3">
      <c r="B276" s="18"/>
    </row>
    <row r="277" spans="2:2" x14ac:dyDescent="0.3">
      <c r="B277" s="18"/>
    </row>
    <row r="278" spans="2:2" x14ac:dyDescent="0.3">
      <c r="B278" s="18"/>
    </row>
    <row r="279" spans="2:2" x14ac:dyDescent="0.3">
      <c r="B279" s="18"/>
    </row>
    <row r="280" spans="2:2" x14ac:dyDescent="0.3">
      <c r="B280" s="18"/>
    </row>
    <row r="281" spans="2:2" x14ac:dyDescent="0.3">
      <c r="B281" s="18"/>
    </row>
    <row r="282" spans="2:2" x14ac:dyDescent="0.3">
      <c r="B282" s="18"/>
    </row>
    <row r="283" spans="2:2" x14ac:dyDescent="0.3">
      <c r="B283" s="18"/>
    </row>
    <row r="284" spans="2:2" x14ac:dyDescent="0.3">
      <c r="B284" s="18"/>
    </row>
    <row r="285" spans="2:2" x14ac:dyDescent="0.3">
      <c r="B285" s="18"/>
    </row>
    <row r="286" spans="2:2" x14ac:dyDescent="0.3">
      <c r="B286" s="18"/>
    </row>
    <row r="287" spans="2:2" x14ac:dyDescent="0.3">
      <c r="B287" s="18"/>
    </row>
    <row r="288" spans="2:2" x14ac:dyDescent="0.3">
      <c r="B288" s="18"/>
    </row>
    <row r="289" spans="2:2" x14ac:dyDescent="0.3">
      <c r="B289" s="18"/>
    </row>
    <row r="290" spans="2:2" x14ac:dyDescent="0.3">
      <c r="B290" s="18"/>
    </row>
    <row r="291" spans="2:2" x14ac:dyDescent="0.3">
      <c r="B291" s="18"/>
    </row>
    <row r="292" spans="2:2" x14ac:dyDescent="0.3">
      <c r="B292" s="18"/>
    </row>
    <row r="293" spans="2:2" x14ac:dyDescent="0.3">
      <c r="B293" s="18"/>
    </row>
    <row r="294" spans="2:2" x14ac:dyDescent="0.3">
      <c r="B294" s="18"/>
    </row>
    <row r="295" spans="2:2" x14ac:dyDescent="0.3">
      <c r="B295" s="18"/>
    </row>
    <row r="296" spans="2:2" x14ac:dyDescent="0.3">
      <c r="B296" s="18"/>
    </row>
    <row r="297" spans="2:2" x14ac:dyDescent="0.3">
      <c r="B297" s="18"/>
    </row>
    <row r="298" spans="2:2" x14ac:dyDescent="0.3">
      <c r="B298" s="18"/>
    </row>
    <row r="299" spans="2:2" x14ac:dyDescent="0.3">
      <c r="B299" s="18"/>
    </row>
    <row r="300" spans="2:2" x14ac:dyDescent="0.3">
      <c r="B300" s="18"/>
    </row>
    <row r="301" spans="2:2" x14ac:dyDescent="0.3">
      <c r="B301" s="18"/>
    </row>
    <row r="302" spans="2:2" x14ac:dyDescent="0.3">
      <c r="B302" s="18"/>
    </row>
    <row r="303" spans="2:2" x14ac:dyDescent="0.3">
      <c r="B303" s="18"/>
    </row>
    <row r="304" spans="2:2" x14ac:dyDescent="0.3">
      <c r="B304" s="18"/>
    </row>
    <row r="305" spans="2:2" x14ac:dyDescent="0.3">
      <c r="B305" s="18"/>
    </row>
    <row r="306" spans="2:2" x14ac:dyDescent="0.3">
      <c r="B306" s="18"/>
    </row>
    <row r="307" spans="2:2" x14ac:dyDescent="0.3">
      <c r="B307" s="18"/>
    </row>
    <row r="308" spans="2:2" x14ac:dyDescent="0.3">
      <c r="B308" s="18"/>
    </row>
    <row r="309" spans="2:2" x14ac:dyDescent="0.3">
      <c r="B309" s="18"/>
    </row>
    <row r="310" spans="2:2" x14ac:dyDescent="0.3">
      <c r="B310" s="18"/>
    </row>
    <row r="311" spans="2:2" x14ac:dyDescent="0.3">
      <c r="B311" s="18"/>
    </row>
    <row r="312" spans="2:2" x14ac:dyDescent="0.3">
      <c r="B312" s="18"/>
    </row>
    <row r="313" spans="2:2" x14ac:dyDescent="0.3">
      <c r="B313" s="18"/>
    </row>
    <row r="314" spans="2:2" x14ac:dyDescent="0.3">
      <c r="B314" s="18"/>
    </row>
    <row r="315" spans="2:2" x14ac:dyDescent="0.3">
      <c r="B315" s="18"/>
    </row>
    <row r="316" spans="2:2" x14ac:dyDescent="0.3">
      <c r="B316" s="18"/>
    </row>
    <row r="317" spans="2:2" x14ac:dyDescent="0.3">
      <c r="B317" s="18"/>
    </row>
    <row r="318" spans="2:2" x14ac:dyDescent="0.3">
      <c r="B318" s="18"/>
    </row>
    <row r="319" spans="2:2" x14ac:dyDescent="0.3">
      <c r="B319" s="18"/>
    </row>
    <row r="320" spans="2:2" x14ac:dyDescent="0.3">
      <c r="B320" s="18"/>
    </row>
    <row r="321" spans="2:2" x14ac:dyDescent="0.3">
      <c r="B321" s="18"/>
    </row>
    <row r="322" spans="2:2" x14ac:dyDescent="0.3">
      <c r="B322" s="18"/>
    </row>
    <row r="323" spans="2:2" x14ac:dyDescent="0.3">
      <c r="B323" s="18"/>
    </row>
    <row r="324" spans="2:2" x14ac:dyDescent="0.3">
      <c r="B324" s="18"/>
    </row>
    <row r="325" spans="2:2" x14ac:dyDescent="0.3">
      <c r="B325" s="18"/>
    </row>
    <row r="326" spans="2:2" x14ac:dyDescent="0.3">
      <c r="B326" s="18"/>
    </row>
    <row r="327" spans="2:2" x14ac:dyDescent="0.3">
      <c r="B327" s="18"/>
    </row>
    <row r="328" spans="2:2" x14ac:dyDescent="0.3">
      <c r="B328" s="18"/>
    </row>
    <row r="329" spans="2:2" x14ac:dyDescent="0.3">
      <c r="B329" s="18"/>
    </row>
    <row r="330" spans="2:2" x14ac:dyDescent="0.3">
      <c r="B330" s="18"/>
    </row>
    <row r="331" spans="2:2" x14ac:dyDescent="0.3">
      <c r="B331" s="18"/>
    </row>
    <row r="332" spans="2:2" x14ac:dyDescent="0.3">
      <c r="B332" s="18"/>
    </row>
    <row r="333" spans="2:2" x14ac:dyDescent="0.3">
      <c r="B333" s="18"/>
    </row>
    <row r="334" spans="2:2" x14ac:dyDescent="0.3">
      <c r="B334" s="18"/>
    </row>
    <row r="335" spans="2:2" x14ac:dyDescent="0.3">
      <c r="B335" s="18"/>
    </row>
    <row r="336" spans="2:2" x14ac:dyDescent="0.3">
      <c r="B336" s="18"/>
    </row>
    <row r="337" spans="2:2" x14ac:dyDescent="0.3">
      <c r="B337" s="18"/>
    </row>
    <row r="338" spans="2:2" x14ac:dyDescent="0.3">
      <c r="B338" s="18"/>
    </row>
    <row r="339" spans="2:2" x14ac:dyDescent="0.3">
      <c r="B339" s="18"/>
    </row>
    <row r="340" spans="2:2" x14ac:dyDescent="0.3">
      <c r="B340" s="18"/>
    </row>
    <row r="341" spans="2:2" x14ac:dyDescent="0.3">
      <c r="B341" s="18"/>
    </row>
    <row r="342" spans="2:2" x14ac:dyDescent="0.3">
      <c r="B342" s="18"/>
    </row>
    <row r="343" spans="2:2" x14ac:dyDescent="0.3">
      <c r="B343" s="18"/>
    </row>
    <row r="344" spans="2:2" x14ac:dyDescent="0.3">
      <c r="B344" s="18"/>
    </row>
    <row r="345" spans="2:2" x14ac:dyDescent="0.3">
      <c r="B345" s="18"/>
    </row>
    <row r="346" spans="2:2" x14ac:dyDescent="0.3">
      <c r="B346" s="18"/>
    </row>
    <row r="347" spans="2:2" x14ac:dyDescent="0.3">
      <c r="B347" s="18"/>
    </row>
    <row r="348" spans="2:2" x14ac:dyDescent="0.3">
      <c r="B348" s="18"/>
    </row>
    <row r="349" spans="2:2" x14ac:dyDescent="0.3">
      <c r="B349" s="18"/>
    </row>
    <row r="350" spans="2:2" x14ac:dyDescent="0.3">
      <c r="B350" s="18"/>
    </row>
    <row r="351" spans="2:2" x14ac:dyDescent="0.3">
      <c r="B351" s="18"/>
    </row>
    <row r="352" spans="2:2" x14ac:dyDescent="0.3">
      <c r="B352" s="18"/>
    </row>
    <row r="353" spans="2:2" x14ac:dyDescent="0.3">
      <c r="B353" s="18"/>
    </row>
    <row r="354" spans="2:2" x14ac:dyDescent="0.3">
      <c r="B354" s="18"/>
    </row>
    <row r="355" spans="2:2" x14ac:dyDescent="0.3">
      <c r="B355" s="18"/>
    </row>
    <row r="356" spans="2:2" x14ac:dyDescent="0.3">
      <c r="B356" s="18"/>
    </row>
    <row r="357" spans="2:2" x14ac:dyDescent="0.3">
      <c r="B357" s="18"/>
    </row>
    <row r="358" spans="2:2" x14ac:dyDescent="0.3">
      <c r="B358" s="18"/>
    </row>
    <row r="359" spans="2:2" x14ac:dyDescent="0.3">
      <c r="B359" s="18"/>
    </row>
    <row r="360" spans="2:2" x14ac:dyDescent="0.3">
      <c r="B360" s="18"/>
    </row>
    <row r="361" spans="2:2" x14ac:dyDescent="0.3">
      <c r="B361" s="18"/>
    </row>
    <row r="362" spans="2:2" x14ac:dyDescent="0.3">
      <c r="B362" s="18"/>
    </row>
    <row r="363" spans="2:2" x14ac:dyDescent="0.3">
      <c r="B363" s="18"/>
    </row>
    <row r="364" spans="2:2" x14ac:dyDescent="0.3">
      <c r="B364" s="18"/>
    </row>
    <row r="365" spans="2:2" x14ac:dyDescent="0.3">
      <c r="B365" s="18"/>
    </row>
    <row r="366" spans="2:2" x14ac:dyDescent="0.3">
      <c r="B366" s="18"/>
    </row>
    <row r="367" spans="2:2" x14ac:dyDescent="0.3">
      <c r="B367" s="18"/>
    </row>
    <row r="368" spans="2:2" x14ac:dyDescent="0.3">
      <c r="B368" s="18"/>
    </row>
    <row r="369" spans="2:2" x14ac:dyDescent="0.3">
      <c r="B369" s="18"/>
    </row>
    <row r="370" spans="2:2" x14ac:dyDescent="0.3">
      <c r="B370" s="18"/>
    </row>
    <row r="371" spans="2:2" x14ac:dyDescent="0.3">
      <c r="B371" s="18"/>
    </row>
    <row r="372" spans="2:2" x14ac:dyDescent="0.3">
      <c r="B372" s="18"/>
    </row>
    <row r="373" spans="2:2" x14ac:dyDescent="0.3">
      <c r="B373" s="18"/>
    </row>
    <row r="374" spans="2:2" x14ac:dyDescent="0.3">
      <c r="B374" s="18"/>
    </row>
    <row r="375" spans="2:2" x14ac:dyDescent="0.3">
      <c r="B375" s="18"/>
    </row>
    <row r="376" spans="2:2" x14ac:dyDescent="0.3">
      <c r="B376" s="18"/>
    </row>
    <row r="377" spans="2:2" x14ac:dyDescent="0.3">
      <c r="B377" s="18"/>
    </row>
    <row r="378" spans="2:2" x14ac:dyDescent="0.3">
      <c r="B378" s="18"/>
    </row>
    <row r="379" spans="2:2" x14ac:dyDescent="0.3">
      <c r="B379" s="18"/>
    </row>
    <row r="380" spans="2:2" x14ac:dyDescent="0.3">
      <c r="B380" s="18"/>
    </row>
    <row r="381" spans="2:2" x14ac:dyDescent="0.3">
      <c r="B381" s="18"/>
    </row>
    <row r="382" spans="2:2" x14ac:dyDescent="0.3">
      <c r="B382" s="18"/>
    </row>
    <row r="383" spans="2:2" x14ac:dyDescent="0.3">
      <c r="B383" s="18"/>
    </row>
    <row r="384" spans="2:2" x14ac:dyDescent="0.3">
      <c r="B384" s="18"/>
    </row>
    <row r="385" spans="2:2" x14ac:dyDescent="0.3">
      <c r="B385" s="18"/>
    </row>
    <row r="386" spans="2:2" x14ac:dyDescent="0.3">
      <c r="B386" s="18"/>
    </row>
    <row r="387" spans="2:2" x14ac:dyDescent="0.3">
      <c r="B387" s="18"/>
    </row>
    <row r="388" spans="2:2" x14ac:dyDescent="0.3">
      <c r="B388" s="18"/>
    </row>
    <row r="389" spans="2:2" x14ac:dyDescent="0.3">
      <c r="B389" s="18"/>
    </row>
    <row r="390" spans="2:2" x14ac:dyDescent="0.3">
      <c r="B390" s="18"/>
    </row>
    <row r="391" spans="2:2" x14ac:dyDescent="0.3">
      <c r="B391" s="18"/>
    </row>
    <row r="392" spans="2:2" x14ac:dyDescent="0.3">
      <c r="B392" s="18"/>
    </row>
    <row r="393" spans="2:2" x14ac:dyDescent="0.3">
      <c r="B393" s="18"/>
    </row>
    <row r="394" spans="2:2" x14ac:dyDescent="0.3">
      <c r="B394" s="18"/>
    </row>
    <row r="395" spans="2:2" x14ac:dyDescent="0.3">
      <c r="B395" s="18"/>
    </row>
    <row r="396" spans="2:2" x14ac:dyDescent="0.3">
      <c r="B396" s="18"/>
    </row>
    <row r="397" spans="2:2" x14ac:dyDescent="0.3">
      <c r="B397" s="18"/>
    </row>
    <row r="398" spans="2:2" x14ac:dyDescent="0.3">
      <c r="B398" s="18"/>
    </row>
    <row r="399" spans="2:2" x14ac:dyDescent="0.3">
      <c r="B399" s="18"/>
    </row>
    <row r="400" spans="2:2" x14ac:dyDescent="0.3">
      <c r="B400" s="18"/>
    </row>
    <row r="401" spans="2:2" x14ac:dyDescent="0.3">
      <c r="B401" s="18"/>
    </row>
    <row r="402" spans="2:2" x14ac:dyDescent="0.3">
      <c r="B402" s="18"/>
    </row>
    <row r="403" spans="2:2" x14ac:dyDescent="0.3">
      <c r="B403" s="18"/>
    </row>
    <row r="404" spans="2:2" x14ac:dyDescent="0.3">
      <c r="B404" s="18"/>
    </row>
    <row r="405" spans="2:2" x14ac:dyDescent="0.3">
      <c r="B405" s="18"/>
    </row>
    <row r="406" spans="2:2" x14ac:dyDescent="0.3">
      <c r="B406" s="18"/>
    </row>
    <row r="407" spans="2:2" x14ac:dyDescent="0.3">
      <c r="B407" s="18"/>
    </row>
    <row r="408" spans="2:2" x14ac:dyDescent="0.3">
      <c r="B408" s="18"/>
    </row>
    <row r="409" spans="2:2" x14ac:dyDescent="0.3">
      <c r="B409" s="18"/>
    </row>
    <row r="410" spans="2:2" x14ac:dyDescent="0.3">
      <c r="B410" s="18"/>
    </row>
    <row r="411" spans="2:2" x14ac:dyDescent="0.3">
      <c r="B411" s="18"/>
    </row>
    <row r="412" spans="2:2" x14ac:dyDescent="0.3">
      <c r="B412" s="18"/>
    </row>
    <row r="413" spans="2:2" x14ac:dyDescent="0.3">
      <c r="B413" s="18"/>
    </row>
    <row r="414" spans="2:2" x14ac:dyDescent="0.3">
      <c r="B414" s="18"/>
    </row>
    <row r="415" spans="2:2" x14ac:dyDescent="0.3">
      <c r="B415" s="18"/>
    </row>
    <row r="416" spans="2:2" x14ac:dyDescent="0.3">
      <c r="B416" s="18"/>
    </row>
    <row r="417" spans="2:2" x14ac:dyDescent="0.3">
      <c r="B417" s="18"/>
    </row>
    <row r="418" spans="2:2" x14ac:dyDescent="0.3">
      <c r="B418" s="18"/>
    </row>
    <row r="419" spans="2:2" x14ac:dyDescent="0.3">
      <c r="B419" s="18"/>
    </row>
    <row r="420" spans="2:2" x14ac:dyDescent="0.3">
      <c r="B420" s="18"/>
    </row>
    <row r="421" spans="2:2" x14ac:dyDescent="0.3">
      <c r="B421" s="18"/>
    </row>
    <row r="422" spans="2:2" x14ac:dyDescent="0.3">
      <c r="B422" s="18"/>
    </row>
    <row r="423" spans="2:2" x14ac:dyDescent="0.3">
      <c r="B423" s="18"/>
    </row>
    <row r="424" spans="2:2" x14ac:dyDescent="0.3">
      <c r="B424" s="18"/>
    </row>
    <row r="425" spans="2:2" x14ac:dyDescent="0.3">
      <c r="B425" s="18"/>
    </row>
    <row r="426" spans="2:2" x14ac:dyDescent="0.3">
      <c r="B426" s="18"/>
    </row>
    <row r="427" spans="2:2" x14ac:dyDescent="0.3">
      <c r="B427" s="18"/>
    </row>
    <row r="428" spans="2:2" x14ac:dyDescent="0.3">
      <c r="B428" s="18"/>
    </row>
    <row r="429" spans="2:2" x14ac:dyDescent="0.3">
      <c r="B429" s="18"/>
    </row>
    <row r="430" spans="2:2" x14ac:dyDescent="0.3">
      <c r="B430" s="18"/>
    </row>
    <row r="431" spans="2:2" x14ac:dyDescent="0.3">
      <c r="B431" s="18"/>
    </row>
    <row r="432" spans="2:2" x14ac:dyDescent="0.3">
      <c r="B432" s="18"/>
    </row>
    <row r="433" spans="2:2" x14ac:dyDescent="0.3">
      <c r="B433" s="18"/>
    </row>
    <row r="434" spans="2:2" x14ac:dyDescent="0.3">
      <c r="B434" s="18"/>
    </row>
    <row r="435" spans="2:2" x14ac:dyDescent="0.3">
      <c r="B435" s="18"/>
    </row>
    <row r="436" spans="2:2" x14ac:dyDescent="0.3">
      <c r="B436" s="18"/>
    </row>
    <row r="437" spans="2:2" x14ac:dyDescent="0.3">
      <c r="B437" s="18"/>
    </row>
    <row r="438" spans="2:2" x14ac:dyDescent="0.3">
      <c r="B438" s="18"/>
    </row>
    <row r="439" spans="2:2" x14ac:dyDescent="0.3">
      <c r="B439" s="18"/>
    </row>
    <row r="440" spans="2:2" x14ac:dyDescent="0.3">
      <c r="B440" s="18"/>
    </row>
    <row r="441" spans="2:2" x14ac:dyDescent="0.3">
      <c r="B441" s="18"/>
    </row>
    <row r="442" spans="2:2" x14ac:dyDescent="0.3">
      <c r="B442" s="18"/>
    </row>
    <row r="443" spans="2:2" x14ac:dyDescent="0.3">
      <c r="B443" s="18"/>
    </row>
    <row r="444" spans="2:2" x14ac:dyDescent="0.3">
      <c r="B444" s="18"/>
    </row>
    <row r="445" spans="2:2" x14ac:dyDescent="0.3">
      <c r="B445" s="18"/>
    </row>
    <row r="446" spans="2:2" x14ac:dyDescent="0.3">
      <c r="B446" s="18"/>
    </row>
    <row r="447" spans="2:2" x14ac:dyDescent="0.3">
      <c r="B447" s="18"/>
    </row>
    <row r="448" spans="2:2" x14ac:dyDescent="0.3">
      <c r="B448" s="18"/>
    </row>
    <row r="449" spans="2:2" x14ac:dyDescent="0.3">
      <c r="B449" s="18"/>
    </row>
    <row r="450" spans="2:2" x14ac:dyDescent="0.3">
      <c r="B450" s="18"/>
    </row>
    <row r="451" spans="2:2" x14ac:dyDescent="0.3">
      <c r="B451" s="18"/>
    </row>
    <row r="452" spans="2:2" x14ac:dyDescent="0.3">
      <c r="B452" s="18"/>
    </row>
    <row r="453" spans="2:2" x14ac:dyDescent="0.3">
      <c r="B453" s="18"/>
    </row>
    <row r="454" spans="2:2" x14ac:dyDescent="0.3">
      <c r="B454" s="18"/>
    </row>
    <row r="455" spans="2:2" x14ac:dyDescent="0.3">
      <c r="B455" s="18"/>
    </row>
    <row r="456" spans="2:2" x14ac:dyDescent="0.3">
      <c r="B456" s="18"/>
    </row>
    <row r="457" spans="2:2" x14ac:dyDescent="0.3">
      <c r="B457" s="18"/>
    </row>
    <row r="458" spans="2:2" x14ac:dyDescent="0.3">
      <c r="B458" s="18"/>
    </row>
    <row r="459" spans="2:2" x14ac:dyDescent="0.3">
      <c r="B459" s="18"/>
    </row>
    <row r="460" spans="2:2" x14ac:dyDescent="0.3">
      <c r="B460" s="18"/>
    </row>
    <row r="461" spans="2:2" x14ac:dyDescent="0.3">
      <c r="B461" s="18"/>
    </row>
    <row r="462" spans="2:2" x14ac:dyDescent="0.3">
      <c r="B462" s="18"/>
    </row>
    <row r="463" spans="2:2" x14ac:dyDescent="0.3">
      <c r="B463" s="18"/>
    </row>
    <row r="464" spans="2:2" x14ac:dyDescent="0.3">
      <c r="B464" s="18"/>
    </row>
    <row r="465" spans="2:2" x14ac:dyDescent="0.3">
      <c r="B465" s="18"/>
    </row>
    <row r="466" spans="2:2" x14ac:dyDescent="0.3">
      <c r="B466" s="18"/>
    </row>
    <row r="467" spans="2:2" x14ac:dyDescent="0.3">
      <c r="B467" s="18"/>
    </row>
    <row r="468" spans="2:2" x14ac:dyDescent="0.3">
      <c r="B468" s="18"/>
    </row>
    <row r="469" spans="2:2" x14ac:dyDescent="0.3">
      <c r="B469" s="18"/>
    </row>
    <row r="470" spans="2:2" x14ac:dyDescent="0.3">
      <c r="B470" s="18"/>
    </row>
    <row r="471" spans="2:2" x14ac:dyDescent="0.3">
      <c r="B471" s="18"/>
    </row>
    <row r="472" spans="2:2" x14ac:dyDescent="0.3">
      <c r="B472" s="18"/>
    </row>
    <row r="473" spans="2:2" x14ac:dyDescent="0.3">
      <c r="B473" s="18"/>
    </row>
    <row r="474" spans="2:2" x14ac:dyDescent="0.3">
      <c r="B474" s="18"/>
    </row>
    <row r="475" spans="2:2" x14ac:dyDescent="0.3">
      <c r="B475" s="18"/>
    </row>
    <row r="476" spans="2:2" x14ac:dyDescent="0.3">
      <c r="B476" s="18"/>
    </row>
    <row r="477" spans="2:2" x14ac:dyDescent="0.3">
      <c r="B477" s="18"/>
    </row>
    <row r="478" spans="2:2" x14ac:dyDescent="0.3">
      <c r="B478" s="18"/>
    </row>
    <row r="479" spans="2:2" x14ac:dyDescent="0.3">
      <c r="B479" s="18"/>
    </row>
    <row r="480" spans="2:2" x14ac:dyDescent="0.3">
      <c r="B480" s="18"/>
    </row>
    <row r="481" spans="2:2" x14ac:dyDescent="0.3">
      <c r="B481" s="18"/>
    </row>
    <row r="482" spans="2:2" x14ac:dyDescent="0.3">
      <c r="B482" s="18"/>
    </row>
    <row r="483" spans="2:2" x14ac:dyDescent="0.3">
      <c r="B483" s="18"/>
    </row>
    <row r="484" spans="2:2" x14ac:dyDescent="0.3">
      <c r="B484" s="18"/>
    </row>
    <row r="485" spans="2:2" x14ac:dyDescent="0.3">
      <c r="B485" s="18"/>
    </row>
    <row r="486" spans="2:2" x14ac:dyDescent="0.3">
      <c r="B486" s="18"/>
    </row>
    <row r="487" spans="2:2" x14ac:dyDescent="0.3">
      <c r="B487" s="18"/>
    </row>
    <row r="488" spans="2:2" x14ac:dyDescent="0.3">
      <c r="B488" s="18"/>
    </row>
    <row r="489" spans="2:2" x14ac:dyDescent="0.3">
      <c r="B489" s="18"/>
    </row>
    <row r="490" spans="2:2" x14ac:dyDescent="0.3">
      <c r="B490" s="18"/>
    </row>
    <row r="491" spans="2:2" x14ac:dyDescent="0.3">
      <c r="B491" s="18"/>
    </row>
    <row r="492" spans="2:2" x14ac:dyDescent="0.3">
      <c r="B492" s="18"/>
    </row>
    <row r="493" spans="2:2" x14ac:dyDescent="0.3">
      <c r="B493" s="18"/>
    </row>
    <row r="494" spans="2:2" x14ac:dyDescent="0.3">
      <c r="B494" s="18"/>
    </row>
    <row r="495" spans="2:2" x14ac:dyDescent="0.3">
      <c r="B495" s="18"/>
    </row>
    <row r="496" spans="2:2" x14ac:dyDescent="0.3">
      <c r="B496" s="18"/>
    </row>
    <row r="497" spans="2:2" x14ac:dyDescent="0.3">
      <c r="B497" s="18"/>
    </row>
    <row r="498" spans="2:2" x14ac:dyDescent="0.3">
      <c r="B498" s="18"/>
    </row>
    <row r="499" spans="2:2" x14ac:dyDescent="0.3">
      <c r="B499" s="18"/>
    </row>
    <row r="500" spans="2:2" x14ac:dyDescent="0.3">
      <c r="B500" s="18"/>
    </row>
    <row r="501" spans="2:2" x14ac:dyDescent="0.3">
      <c r="B501" s="18"/>
    </row>
    <row r="502" spans="2:2" x14ac:dyDescent="0.3">
      <c r="B502" s="18"/>
    </row>
    <row r="503" spans="2:2" x14ac:dyDescent="0.3">
      <c r="B503" s="18"/>
    </row>
    <row r="504" spans="2:2" x14ac:dyDescent="0.3">
      <c r="B504" s="18"/>
    </row>
    <row r="505" spans="2:2" x14ac:dyDescent="0.3">
      <c r="B505" s="18"/>
    </row>
    <row r="506" spans="2:2" x14ac:dyDescent="0.3">
      <c r="B506" s="18"/>
    </row>
    <row r="507" spans="2:2" x14ac:dyDescent="0.3">
      <c r="B507" s="18"/>
    </row>
    <row r="508" spans="2:2" x14ac:dyDescent="0.3">
      <c r="B508" s="18"/>
    </row>
    <row r="509" spans="2:2" x14ac:dyDescent="0.3">
      <c r="B509" s="18"/>
    </row>
    <row r="510" spans="2:2" x14ac:dyDescent="0.3">
      <c r="B510" s="18"/>
    </row>
    <row r="511" spans="2:2" x14ac:dyDescent="0.3">
      <c r="B511" s="18"/>
    </row>
    <row r="512" spans="2:2" x14ac:dyDescent="0.3">
      <c r="B512" s="18"/>
    </row>
    <row r="513" spans="2:2" x14ac:dyDescent="0.3">
      <c r="B513" s="18"/>
    </row>
    <row r="514" spans="2:2" x14ac:dyDescent="0.3">
      <c r="B514" s="18"/>
    </row>
    <row r="515" spans="2:2" x14ac:dyDescent="0.3">
      <c r="B515" s="18"/>
    </row>
    <row r="516" spans="2:2" x14ac:dyDescent="0.3">
      <c r="B516" s="18"/>
    </row>
    <row r="517" spans="2:2" x14ac:dyDescent="0.3">
      <c r="B517" s="18"/>
    </row>
    <row r="518" spans="2:2" x14ac:dyDescent="0.3">
      <c r="B518" s="18"/>
    </row>
    <row r="519" spans="2:2" x14ac:dyDescent="0.3">
      <c r="B519" s="18"/>
    </row>
    <row r="520" spans="2:2" x14ac:dyDescent="0.3">
      <c r="B520" s="18"/>
    </row>
    <row r="521" spans="2:2" x14ac:dyDescent="0.3">
      <c r="B521" s="18"/>
    </row>
    <row r="522" spans="2:2" x14ac:dyDescent="0.3">
      <c r="B522" s="18"/>
    </row>
    <row r="523" spans="2:2" x14ac:dyDescent="0.3">
      <c r="B523" s="18"/>
    </row>
    <row r="524" spans="2:2" x14ac:dyDescent="0.3">
      <c r="B524" s="18"/>
    </row>
    <row r="525" spans="2:2" x14ac:dyDescent="0.3">
      <c r="B525" s="18"/>
    </row>
    <row r="526" spans="2:2" x14ac:dyDescent="0.3">
      <c r="B526" s="18"/>
    </row>
    <row r="527" spans="2:2" x14ac:dyDescent="0.3">
      <c r="B527" s="18"/>
    </row>
    <row r="528" spans="2:2" x14ac:dyDescent="0.3">
      <c r="B528" s="18"/>
    </row>
    <row r="529" spans="2:2" x14ac:dyDescent="0.3">
      <c r="B529" s="18"/>
    </row>
    <row r="530" spans="2:2" x14ac:dyDescent="0.3">
      <c r="B530" s="18"/>
    </row>
    <row r="531" spans="2:2" x14ac:dyDescent="0.3">
      <c r="B531" s="18"/>
    </row>
    <row r="532" spans="2:2" x14ac:dyDescent="0.3">
      <c r="B532" s="18"/>
    </row>
    <row r="533" spans="2:2" x14ac:dyDescent="0.3">
      <c r="B533" s="18"/>
    </row>
    <row r="534" spans="2:2" x14ac:dyDescent="0.3">
      <c r="B534" s="18"/>
    </row>
    <row r="535" spans="2:2" x14ac:dyDescent="0.3">
      <c r="B535" s="18"/>
    </row>
    <row r="536" spans="2:2" x14ac:dyDescent="0.3">
      <c r="B536" s="18"/>
    </row>
    <row r="537" spans="2:2" x14ac:dyDescent="0.3">
      <c r="B537" s="18"/>
    </row>
    <row r="538" spans="2:2" x14ac:dyDescent="0.3">
      <c r="B538" s="18"/>
    </row>
    <row r="539" spans="2:2" x14ac:dyDescent="0.3">
      <c r="B539" s="18"/>
    </row>
    <row r="540" spans="2:2" x14ac:dyDescent="0.3">
      <c r="B540" s="18"/>
    </row>
    <row r="541" spans="2:2" x14ac:dyDescent="0.3">
      <c r="B541" s="18"/>
    </row>
    <row r="542" spans="2:2" x14ac:dyDescent="0.3">
      <c r="B542" s="18"/>
    </row>
    <row r="543" spans="2:2" x14ac:dyDescent="0.3">
      <c r="B543" s="18"/>
    </row>
    <row r="544" spans="2:2" x14ac:dyDescent="0.3">
      <c r="B544" s="18"/>
    </row>
    <row r="545" spans="2:2" x14ac:dyDescent="0.3">
      <c r="B545" s="18"/>
    </row>
    <row r="546" spans="2:2" x14ac:dyDescent="0.3">
      <c r="B546" s="18"/>
    </row>
    <row r="547" spans="2:2" x14ac:dyDescent="0.3">
      <c r="B547" s="18"/>
    </row>
    <row r="548" spans="2:2" x14ac:dyDescent="0.3">
      <c r="B548" s="18"/>
    </row>
    <row r="549" spans="2:2" x14ac:dyDescent="0.3">
      <c r="B549" s="18"/>
    </row>
    <row r="550" spans="2:2" x14ac:dyDescent="0.3">
      <c r="B550" s="18"/>
    </row>
    <row r="551" spans="2:2" x14ac:dyDescent="0.3">
      <c r="B551" s="18"/>
    </row>
    <row r="552" spans="2:2" x14ac:dyDescent="0.3">
      <c r="B552" s="18"/>
    </row>
    <row r="553" spans="2:2" x14ac:dyDescent="0.3">
      <c r="B553" s="18"/>
    </row>
    <row r="554" spans="2:2" x14ac:dyDescent="0.3">
      <c r="B554" s="18"/>
    </row>
    <row r="555" spans="2:2" x14ac:dyDescent="0.3">
      <c r="B555" s="18"/>
    </row>
    <row r="556" spans="2:2" x14ac:dyDescent="0.3">
      <c r="B556" s="18"/>
    </row>
    <row r="557" spans="2:2" x14ac:dyDescent="0.3">
      <c r="B557" s="18"/>
    </row>
    <row r="558" spans="2:2" x14ac:dyDescent="0.3">
      <c r="B558" s="18"/>
    </row>
    <row r="559" spans="2:2" x14ac:dyDescent="0.3">
      <c r="B559" s="18"/>
    </row>
    <row r="560" spans="2:2" x14ac:dyDescent="0.3">
      <c r="B560" s="18"/>
    </row>
    <row r="561" spans="2:2" x14ac:dyDescent="0.3">
      <c r="B561" s="18"/>
    </row>
    <row r="562" spans="2:2" x14ac:dyDescent="0.3">
      <c r="B562" s="18"/>
    </row>
    <row r="563" spans="2:2" x14ac:dyDescent="0.3">
      <c r="B563" s="18"/>
    </row>
    <row r="564" spans="2:2" x14ac:dyDescent="0.3">
      <c r="B564" s="18"/>
    </row>
    <row r="565" spans="2:2" x14ac:dyDescent="0.3">
      <c r="B565" s="18"/>
    </row>
    <row r="566" spans="2:2" x14ac:dyDescent="0.3">
      <c r="B566" s="18"/>
    </row>
    <row r="567" spans="2:2" x14ac:dyDescent="0.3">
      <c r="B567" s="18"/>
    </row>
    <row r="568" spans="2:2" x14ac:dyDescent="0.3">
      <c r="B568" s="18"/>
    </row>
    <row r="569" spans="2:2" x14ac:dyDescent="0.3">
      <c r="B569" s="18"/>
    </row>
    <row r="570" spans="2:2" x14ac:dyDescent="0.3">
      <c r="B570" s="18"/>
    </row>
    <row r="571" spans="2:2" x14ac:dyDescent="0.3">
      <c r="B571" s="18"/>
    </row>
    <row r="572" spans="2:2" x14ac:dyDescent="0.3">
      <c r="B572" s="18"/>
    </row>
    <row r="573" spans="2:2" x14ac:dyDescent="0.3">
      <c r="B573" s="18"/>
    </row>
    <row r="574" spans="2:2" x14ac:dyDescent="0.3">
      <c r="B574" s="18"/>
    </row>
    <row r="575" spans="2:2" x14ac:dyDescent="0.3">
      <c r="B575" s="18"/>
    </row>
    <row r="576" spans="2:2" x14ac:dyDescent="0.3">
      <c r="B576" s="18"/>
    </row>
    <row r="577" spans="2:2" x14ac:dyDescent="0.3">
      <c r="B577" s="18"/>
    </row>
    <row r="578" spans="2:2" x14ac:dyDescent="0.3">
      <c r="B578" s="18"/>
    </row>
    <row r="579" spans="2:2" x14ac:dyDescent="0.3">
      <c r="B579" s="18"/>
    </row>
    <row r="580" spans="2:2" x14ac:dyDescent="0.3">
      <c r="B580" s="18"/>
    </row>
    <row r="581" spans="2:2" x14ac:dyDescent="0.3">
      <c r="B581" s="18"/>
    </row>
    <row r="582" spans="2:2" x14ac:dyDescent="0.3">
      <c r="B582" s="18"/>
    </row>
    <row r="583" spans="2:2" x14ac:dyDescent="0.3">
      <c r="B583" s="18"/>
    </row>
    <row r="584" spans="2:2" x14ac:dyDescent="0.3">
      <c r="B584" s="18"/>
    </row>
    <row r="585" spans="2:2" x14ac:dyDescent="0.3">
      <c r="B585" s="18"/>
    </row>
    <row r="586" spans="2:2" x14ac:dyDescent="0.3">
      <c r="B586" s="18"/>
    </row>
    <row r="587" spans="2:2" x14ac:dyDescent="0.3">
      <c r="B587" s="18"/>
    </row>
    <row r="588" spans="2:2" x14ac:dyDescent="0.3">
      <c r="B588" s="18"/>
    </row>
    <row r="589" spans="2:2" x14ac:dyDescent="0.3">
      <c r="B589" s="18"/>
    </row>
    <row r="590" spans="2:2" x14ac:dyDescent="0.3">
      <c r="B590" s="18"/>
    </row>
    <row r="591" spans="2:2" x14ac:dyDescent="0.3">
      <c r="B591" s="18"/>
    </row>
    <row r="592" spans="2:2" x14ac:dyDescent="0.3">
      <c r="B592" s="18"/>
    </row>
    <row r="593" spans="2:2" x14ac:dyDescent="0.3">
      <c r="B593" s="18"/>
    </row>
    <row r="594" spans="2:2" x14ac:dyDescent="0.3">
      <c r="B594" s="18"/>
    </row>
    <row r="595" spans="2:2" x14ac:dyDescent="0.3">
      <c r="B595" s="18"/>
    </row>
    <row r="596" spans="2:2" x14ac:dyDescent="0.3">
      <c r="B596" s="18"/>
    </row>
    <row r="597" spans="2:2" x14ac:dyDescent="0.3">
      <c r="B597" s="18"/>
    </row>
    <row r="598" spans="2:2" x14ac:dyDescent="0.3">
      <c r="B598" s="18"/>
    </row>
    <row r="599" spans="2:2" x14ac:dyDescent="0.3">
      <c r="B599" s="18"/>
    </row>
    <row r="600" spans="2:2" x14ac:dyDescent="0.3">
      <c r="B600" s="18"/>
    </row>
    <row r="601" spans="2:2" x14ac:dyDescent="0.3">
      <c r="B601" s="18"/>
    </row>
    <row r="602" spans="2:2" x14ac:dyDescent="0.3">
      <c r="B602" s="18"/>
    </row>
    <row r="603" spans="2:2" x14ac:dyDescent="0.3">
      <c r="B603" s="18"/>
    </row>
    <row r="604" spans="2:2" x14ac:dyDescent="0.3">
      <c r="B604" s="18"/>
    </row>
    <row r="605" spans="2:2" x14ac:dyDescent="0.3">
      <c r="B605" s="18"/>
    </row>
    <row r="606" spans="2:2" x14ac:dyDescent="0.3">
      <c r="B606" s="18"/>
    </row>
    <row r="607" spans="2:2" x14ac:dyDescent="0.3">
      <c r="B607" s="18"/>
    </row>
    <row r="608" spans="2:2" x14ac:dyDescent="0.3">
      <c r="B608" s="18"/>
    </row>
    <row r="609" spans="2:2" x14ac:dyDescent="0.3">
      <c r="B609" s="18"/>
    </row>
    <row r="610" spans="2:2" x14ac:dyDescent="0.3">
      <c r="B610" s="18"/>
    </row>
    <row r="611" spans="2:2" x14ac:dyDescent="0.3">
      <c r="B611" s="18"/>
    </row>
    <row r="612" spans="2:2" x14ac:dyDescent="0.3">
      <c r="B612" s="18"/>
    </row>
    <row r="613" spans="2:2" x14ac:dyDescent="0.3">
      <c r="B613" s="18"/>
    </row>
    <row r="614" spans="2:2" x14ac:dyDescent="0.3">
      <c r="B614" s="18"/>
    </row>
    <row r="615" spans="2:2" x14ac:dyDescent="0.3">
      <c r="B615" s="18"/>
    </row>
    <row r="616" spans="2:2" x14ac:dyDescent="0.3">
      <c r="B616" s="18"/>
    </row>
    <row r="617" spans="2:2" x14ac:dyDescent="0.3">
      <c r="B617" s="18"/>
    </row>
    <row r="618" spans="2:2" x14ac:dyDescent="0.3">
      <c r="B618" s="18"/>
    </row>
    <row r="619" spans="2:2" x14ac:dyDescent="0.3">
      <c r="B619" s="18"/>
    </row>
    <row r="620" spans="2:2" x14ac:dyDescent="0.3">
      <c r="B620" s="18"/>
    </row>
    <row r="621" spans="2:2" x14ac:dyDescent="0.3">
      <c r="B621" s="18"/>
    </row>
    <row r="622" spans="2:2" x14ac:dyDescent="0.3">
      <c r="B622" s="18"/>
    </row>
    <row r="623" spans="2:2" x14ac:dyDescent="0.3">
      <c r="B623" s="18"/>
    </row>
    <row r="624" spans="2:2" x14ac:dyDescent="0.3">
      <c r="B624" s="18"/>
    </row>
    <row r="625" spans="2:2" x14ac:dyDescent="0.3">
      <c r="B625" s="18"/>
    </row>
    <row r="626" spans="2:2" x14ac:dyDescent="0.3">
      <c r="B626" s="18"/>
    </row>
    <row r="627" spans="2:2" x14ac:dyDescent="0.3">
      <c r="B627" s="18"/>
    </row>
    <row r="628" spans="2:2" x14ac:dyDescent="0.3">
      <c r="B628" s="18"/>
    </row>
    <row r="629" spans="2:2" x14ac:dyDescent="0.3">
      <c r="B629" s="18"/>
    </row>
    <row r="630" spans="2:2" x14ac:dyDescent="0.3">
      <c r="B630" s="18"/>
    </row>
    <row r="631" spans="2:2" x14ac:dyDescent="0.3">
      <c r="B631" s="18"/>
    </row>
    <row r="632" spans="2:2" x14ac:dyDescent="0.3">
      <c r="B632" s="18"/>
    </row>
    <row r="633" spans="2:2" x14ac:dyDescent="0.3">
      <c r="B633" s="18"/>
    </row>
    <row r="634" spans="2:2" x14ac:dyDescent="0.3">
      <c r="B634" s="18"/>
    </row>
    <row r="635" spans="2:2" x14ac:dyDescent="0.3">
      <c r="B635" s="18"/>
    </row>
    <row r="636" spans="2:2" x14ac:dyDescent="0.3">
      <c r="B636" s="18"/>
    </row>
    <row r="637" spans="2:2" x14ac:dyDescent="0.3">
      <c r="B637" s="18"/>
    </row>
    <row r="638" spans="2:2" x14ac:dyDescent="0.3">
      <c r="B638" s="18"/>
    </row>
    <row r="639" spans="2:2" x14ac:dyDescent="0.3">
      <c r="B639" s="18"/>
    </row>
    <row r="640" spans="2:2" x14ac:dyDescent="0.3">
      <c r="B640" s="18"/>
    </row>
    <row r="641" spans="2:2" x14ac:dyDescent="0.3">
      <c r="B641" s="18"/>
    </row>
    <row r="642" spans="2:2" x14ac:dyDescent="0.3">
      <c r="B642" s="18"/>
    </row>
    <row r="643" spans="2:2" x14ac:dyDescent="0.3">
      <c r="B643" s="18"/>
    </row>
    <row r="644" spans="2:2" x14ac:dyDescent="0.3">
      <c r="B644" s="18"/>
    </row>
    <row r="645" spans="2:2" x14ac:dyDescent="0.3">
      <c r="B645" s="18"/>
    </row>
    <row r="646" spans="2:2" x14ac:dyDescent="0.3">
      <c r="B646" s="18"/>
    </row>
    <row r="647" spans="2:2" x14ac:dyDescent="0.3">
      <c r="B647" s="18"/>
    </row>
    <row r="648" spans="2:2" x14ac:dyDescent="0.3">
      <c r="B648" s="18"/>
    </row>
    <row r="649" spans="2:2" x14ac:dyDescent="0.3">
      <c r="B649" s="18"/>
    </row>
    <row r="650" spans="2:2" x14ac:dyDescent="0.3">
      <c r="B650" s="18"/>
    </row>
    <row r="651" spans="2:2" x14ac:dyDescent="0.3">
      <c r="B651" s="18"/>
    </row>
    <row r="652" spans="2:2" x14ac:dyDescent="0.3">
      <c r="B652" s="18"/>
    </row>
    <row r="653" spans="2:2" x14ac:dyDescent="0.3">
      <c r="B653" s="18"/>
    </row>
    <row r="654" spans="2:2" x14ac:dyDescent="0.3">
      <c r="B654" s="18"/>
    </row>
    <row r="655" spans="2:2" x14ac:dyDescent="0.3">
      <c r="B655" s="18"/>
    </row>
    <row r="656" spans="2:2" x14ac:dyDescent="0.3">
      <c r="B656" s="18"/>
    </row>
    <row r="657" spans="2:2" x14ac:dyDescent="0.3">
      <c r="B657" s="18"/>
    </row>
    <row r="658" spans="2:2" x14ac:dyDescent="0.3">
      <c r="B658" s="18"/>
    </row>
    <row r="659" spans="2:2" x14ac:dyDescent="0.3">
      <c r="B659" s="18"/>
    </row>
    <row r="660" spans="2:2" x14ac:dyDescent="0.3">
      <c r="B660" s="18"/>
    </row>
    <row r="661" spans="2:2" x14ac:dyDescent="0.3">
      <c r="B661" s="18"/>
    </row>
    <row r="662" spans="2:2" x14ac:dyDescent="0.3">
      <c r="B662" s="18"/>
    </row>
    <row r="663" spans="2:2" x14ac:dyDescent="0.3">
      <c r="B663" s="18"/>
    </row>
    <row r="664" spans="2:2" x14ac:dyDescent="0.3">
      <c r="B664" s="18"/>
    </row>
    <row r="665" spans="2:2" x14ac:dyDescent="0.3">
      <c r="B665" s="18"/>
    </row>
    <row r="666" spans="2:2" x14ac:dyDescent="0.3">
      <c r="B666" s="18"/>
    </row>
    <row r="667" spans="2:2" x14ac:dyDescent="0.3">
      <c r="B667" s="18"/>
    </row>
    <row r="668" spans="2:2" x14ac:dyDescent="0.3">
      <c r="B668" s="18"/>
    </row>
    <row r="669" spans="2:2" x14ac:dyDescent="0.3">
      <c r="B669" s="18"/>
    </row>
    <row r="670" spans="2:2" x14ac:dyDescent="0.3">
      <c r="B670" s="18"/>
    </row>
    <row r="671" spans="2:2" x14ac:dyDescent="0.3">
      <c r="B671" s="18"/>
    </row>
    <row r="672" spans="2:2" x14ac:dyDescent="0.3">
      <c r="B672" s="18"/>
    </row>
    <row r="673" spans="2:2" x14ac:dyDescent="0.3">
      <c r="B673" s="18"/>
    </row>
    <row r="674" spans="2:2" x14ac:dyDescent="0.3">
      <c r="B674" s="18"/>
    </row>
    <row r="675" spans="2:2" x14ac:dyDescent="0.3">
      <c r="B675" s="18"/>
    </row>
    <row r="676" spans="2:2" x14ac:dyDescent="0.3">
      <c r="B676" s="18"/>
    </row>
    <row r="677" spans="2:2" x14ac:dyDescent="0.3">
      <c r="B677" s="18"/>
    </row>
    <row r="678" spans="2:2" x14ac:dyDescent="0.3">
      <c r="B678" s="18"/>
    </row>
    <row r="679" spans="2:2" x14ac:dyDescent="0.3">
      <c r="B679" s="18"/>
    </row>
    <row r="680" spans="2:2" x14ac:dyDescent="0.3">
      <c r="B680" s="18"/>
    </row>
    <row r="681" spans="2:2" x14ac:dyDescent="0.3">
      <c r="B681" s="18"/>
    </row>
    <row r="682" spans="2:2" x14ac:dyDescent="0.3">
      <c r="B682" s="18"/>
    </row>
    <row r="683" spans="2:2" x14ac:dyDescent="0.3">
      <c r="B683" s="18"/>
    </row>
    <row r="684" spans="2:2" x14ac:dyDescent="0.3">
      <c r="B684" s="18"/>
    </row>
    <row r="685" spans="2:2" x14ac:dyDescent="0.3">
      <c r="B685" s="18"/>
    </row>
    <row r="686" spans="2:2" x14ac:dyDescent="0.3">
      <c r="B686" s="18"/>
    </row>
    <row r="687" spans="2:2" x14ac:dyDescent="0.3">
      <c r="B687" s="18"/>
    </row>
    <row r="688" spans="2:2" x14ac:dyDescent="0.3">
      <c r="B688" s="18"/>
    </row>
    <row r="689" spans="2:2" x14ac:dyDescent="0.3">
      <c r="B689" s="18"/>
    </row>
    <row r="690" spans="2:2" x14ac:dyDescent="0.3">
      <c r="B690" s="18"/>
    </row>
    <row r="691" spans="2:2" x14ac:dyDescent="0.3">
      <c r="B691" s="18"/>
    </row>
    <row r="692" spans="2:2" x14ac:dyDescent="0.3">
      <c r="B692" s="18"/>
    </row>
    <row r="693" spans="2:2" x14ac:dyDescent="0.3">
      <c r="B693" s="18"/>
    </row>
    <row r="694" spans="2:2" x14ac:dyDescent="0.3">
      <c r="B694" s="18"/>
    </row>
    <row r="695" spans="2:2" x14ac:dyDescent="0.3">
      <c r="B695" s="18"/>
    </row>
    <row r="696" spans="2:2" x14ac:dyDescent="0.3">
      <c r="B696" s="18"/>
    </row>
    <row r="697" spans="2:2" x14ac:dyDescent="0.3">
      <c r="B697" s="18"/>
    </row>
    <row r="698" spans="2:2" x14ac:dyDescent="0.3">
      <c r="B698" s="18"/>
    </row>
    <row r="699" spans="2:2" x14ac:dyDescent="0.3">
      <c r="B699" s="18"/>
    </row>
    <row r="700" spans="2:2" x14ac:dyDescent="0.3">
      <c r="B700" s="18"/>
    </row>
    <row r="701" spans="2:2" x14ac:dyDescent="0.3">
      <c r="B701" s="18"/>
    </row>
    <row r="702" spans="2:2" x14ac:dyDescent="0.3">
      <c r="B702" s="18"/>
    </row>
    <row r="703" spans="2:2" x14ac:dyDescent="0.3">
      <c r="B703" s="18"/>
    </row>
    <row r="704" spans="2:2" x14ac:dyDescent="0.3">
      <c r="B704" s="18"/>
    </row>
    <row r="705" spans="2:2" x14ac:dyDescent="0.3">
      <c r="B705" s="18"/>
    </row>
    <row r="706" spans="2:2" x14ac:dyDescent="0.3">
      <c r="B706" s="18"/>
    </row>
    <row r="707" spans="2:2" x14ac:dyDescent="0.3">
      <c r="B707" s="18"/>
    </row>
    <row r="708" spans="2:2" x14ac:dyDescent="0.3">
      <c r="B708" s="18"/>
    </row>
    <row r="709" spans="2:2" x14ac:dyDescent="0.3">
      <c r="B709" s="18"/>
    </row>
    <row r="710" spans="2:2" x14ac:dyDescent="0.3">
      <c r="B710" s="18"/>
    </row>
    <row r="711" spans="2:2" x14ac:dyDescent="0.3">
      <c r="B711" s="18"/>
    </row>
    <row r="712" spans="2:2" x14ac:dyDescent="0.3">
      <c r="B712" s="18"/>
    </row>
    <row r="713" spans="2:2" x14ac:dyDescent="0.3">
      <c r="B713" s="18"/>
    </row>
    <row r="714" spans="2:2" x14ac:dyDescent="0.3">
      <c r="B714" s="18"/>
    </row>
    <row r="715" spans="2:2" x14ac:dyDescent="0.3">
      <c r="B715" s="18"/>
    </row>
    <row r="716" spans="2:2" x14ac:dyDescent="0.3">
      <c r="B716" s="18"/>
    </row>
    <row r="717" spans="2:2" x14ac:dyDescent="0.3">
      <c r="B717" s="18"/>
    </row>
    <row r="718" spans="2:2" x14ac:dyDescent="0.3">
      <c r="B718" s="18"/>
    </row>
    <row r="719" spans="2:2" x14ac:dyDescent="0.3">
      <c r="B719" s="18"/>
    </row>
    <row r="720" spans="2:2" x14ac:dyDescent="0.3">
      <c r="B720" s="18"/>
    </row>
    <row r="721" spans="2:2" x14ac:dyDescent="0.3">
      <c r="B721" s="18"/>
    </row>
    <row r="722" spans="2:2" x14ac:dyDescent="0.3">
      <c r="B722" s="18"/>
    </row>
    <row r="723" spans="2:2" x14ac:dyDescent="0.3">
      <c r="B723" s="18"/>
    </row>
    <row r="724" spans="2:2" x14ac:dyDescent="0.3">
      <c r="B724" s="18"/>
    </row>
    <row r="725" spans="2:2" x14ac:dyDescent="0.3">
      <c r="B725" s="18"/>
    </row>
    <row r="726" spans="2:2" x14ac:dyDescent="0.3">
      <c r="B726" s="18"/>
    </row>
    <row r="727" spans="2:2" x14ac:dyDescent="0.3">
      <c r="B727" s="18"/>
    </row>
    <row r="728" spans="2:2" x14ac:dyDescent="0.3">
      <c r="B728" s="18"/>
    </row>
    <row r="729" spans="2:2" x14ac:dyDescent="0.3">
      <c r="B729" s="18"/>
    </row>
    <row r="730" spans="2:2" x14ac:dyDescent="0.3">
      <c r="B730" s="18"/>
    </row>
    <row r="731" spans="2:2" x14ac:dyDescent="0.3">
      <c r="B731" s="18"/>
    </row>
    <row r="732" spans="2:2" x14ac:dyDescent="0.3">
      <c r="B732" s="18"/>
    </row>
    <row r="733" spans="2:2" x14ac:dyDescent="0.3">
      <c r="B733" s="18"/>
    </row>
    <row r="734" spans="2:2" x14ac:dyDescent="0.3">
      <c r="B734" s="18"/>
    </row>
    <row r="735" spans="2:2" x14ac:dyDescent="0.3">
      <c r="B735" s="18"/>
    </row>
    <row r="736" spans="2:2" x14ac:dyDescent="0.3">
      <c r="B736" s="18"/>
    </row>
    <row r="737" spans="2:2" x14ac:dyDescent="0.3">
      <c r="B737" s="18"/>
    </row>
    <row r="738" spans="2:2" x14ac:dyDescent="0.3">
      <c r="B738" s="18"/>
    </row>
    <row r="739" spans="2:2" x14ac:dyDescent="0.3">
      <c r="B739" s="18"/>
    </row>
    <row r="740" spans="2:2" x14ac:dyDescent="0.3">
      <c r="B740" s="18"/>
    </row>
    <row r="741" spans="2:2" x14ac:dyDescent="0.3">
      <c r="B741" s="18"/>
    </row>
    <row r="742" spans="2:2" x14ac:dyDescent="0.3">
      <c r="B742" s="18"/>
    </row>
    <row r="743" spans="2:2" x14ac:dyDescent="0.3">
      <c r="B743" s="18"/>
    </row>
    <row r="744" spans="2:2" x14ac:dyDescent="0.3">
      <c r="B744" s="18"/>
    </row>
    <row r="745" spans="2:2" x14ac:dyDescent="0.3">
      <c r="B745" s="18"/>
    </row>
    <row r="746" spans="2:2" x14ac:dyDescent="0.3">
      <c r="B746" s="18"/>
    </row>
    <row r="747" spans="2:2" x14ac:dyDescent="0.3">
      <c r="B747" s="18"/>
    </row>
    <row r="748" spans="2:2" x14ac:dyDescent="0.3">
      <c r="B748" s="18"/>
    </row>
    <row r="749" spans="2:2" x14ac:dyDescent="0.3">
      <c r="B749" s="18"/>
    </row>
    <row r="750" spans="2:2" x14ac:dyDescent="0.3">
      <c r="B750" s="18"/>
    </row>
    <row r="751" spans="2:2" x14ac:dyDescent="0.3">
      <c r="B751" s="18"/>
    </row>
    <row r="752" spans="2:2" x14ac:dyDescent="0.3">
      <c r="B752" s="18"/>
    </row>
    <row r="753" spans="2:2" x14ac:dyDescent="0.3">
      <c r="B753" s="18"/>
    </row>
    <row r="754" spans="2:2" x14ac:dyDescent="0.3">
      <c r="B754" s="18"/>
    </row>
    <row r="755" spans="2:2" x14ac:dyDescent="0.3">
      <c r="B755" s="18"/>
    </row>
    <row r="756" spans="2:2" x14ac:dyDescent="0.3">
      <c r="B756" s="18"/>
    </row>
    <row r="757" spans="2:2" x14ac:dyDescent="0.3">
      <c r="B757" s="18"/>
    </row>
    <row r="758" spans="2:2" x14ac:dyDescent="0.3">
      <c r="B758" s="18"/>
    </row>
    <row r="759" spans="2:2" x14ac:dyDescent="0.3">
      <c r="B759" s="18"/>
    </row>
    <row r="760" spans="2:2" x14ac:dyDescent="0.3">
      <c r="B760" s="18"/>
    </row>
    <row r="761" spans="2:2" x14ac:dyDescent="0.3">
      <c r="B761" s="18"/>
    </row>
    <row r="762" spans="2:2" x14ac:dyDescent="0.3">
      <c r="B762" s="18"/>
    </row>
    <row r="763" spans="2:2" x14ac:dyDescent="0.3">
      <c r="B763" s="18"/>
    </row>
    <row r="764" spans="2:2" x14ac:dyDescent="0.3">
      <c r="B764" s="18"/>
    </row>
    <row r="765" spans="2:2" x14ac:dyDescent="0.3">
      <c r="B765" s="18"/>
    </row>
    <row r="766" spans="2:2" x14ac:dyDescent="0.3">
      <c r="B766" s="18"/>
    </row>
    <row r="767" spans="2:2" x14ac:dyDescent="0.3">
      <c r="B767" s="18"/>
    </row>
    <row r="768" spans="2:2" x14ac:dyDescent="0.3">
      <c r="B768" s="18"/>
    </row>
    <row r="769" spans="2:2" x14ac:dyDescent="0.3">
      <c r="B769" s="18"/>
    </row>
    <row r="770" spans="2:2" x14ac:dyDescent="0.3">
      <c r="B770" s="18"/>
    </row>
    <row r="771" spans="2:2" x14ac:dyDescent="0.3">
      <c r="B771" s="18"/>
    </row>
    <row r="772" spans="2:2" x14ac:dyDescent="0.3">
      <c r="B772" s="18"/>
    </row>
    <row r="773" spans="2:2" x14ac:dyDescent="0.3">
      <c r="B773" s="18"/>
    </row>
    <row r="774" spans="2:2" x14ac:dyDescent="0.3">
      <c r="B774" s="18"/>
    </row>
    <row r="775" spans="2:2" x14ac:dyDescent="0.3">
      <c r="B775" s="18"/>
    </row>
    <row r="776" spans="2:2" x14ac:dyDescent="0.3">
      <c r="B776" s="18"/>
    </row>
    <row r="777" spans="2:2" x14ac:dyDescent="0.3">
      <c r="B777" s="18"/>
    </row>
    <row r="778" spans="2:2" x14ac:dyDescent="0.3">
      <c r="B778" s="18"/>
    </row>
    <row r="779" spans="2:2" x14ac:dyDescent="0.3">
      <c r="B779" s="18"/>
    </row>
    <row r="780" spans="2:2" x14ac:dyDescent="0.3">
      <c r="B780" s="18"/>
    </row>
    <row r="781" spans="2:2" x14ac:dyDescent="0.3">
      <c r="B781" s="18"/>
    </row>
    <row r="782" spans="2:2" x14ac:dyDescent="0.3">
      <c r="B782" s="18"/>
    </row>
    <row r="783" spans="2:2" x14ac:dyDescent="0.3">
      <c r="B783" s="18"/>
    </row>
    <row r="784" spans="2:2" x14ac:dyDescent="0.3">
      <c r="B784" s="18"/>
    </row>
    <row r="785" spans="2:2" x14ac:dyDescent="0.3">
      <c r="B785" s="18"/>
    </row>
    <row r="786" spans="2:2" x14ac:dyDescent="0.3">
      <c r="B786" s="18"/>
    </row>
    <row r="787" spans="2:2" x14ac:dyDescent="0.3">
      <c r="B787" s="18"/>
    </row>
    <row r="788" spans="2:2" x14ac:dyDescent="0.3">
      <c r="B788" s="18"/>
    </row>
    <row r="789" spans="2:2" x14ac:dyDescent="0.3">
      <c r="B789" s="18"/>
    </row>
    <row r="790" spans="2:2" x14ac:dyDescent="0.3">
      <c r="B790" s="18"/>
    </row>
    <row r="791" spans="2:2" x14ac:dyDescent="0.3">
      <c r="B791" s="18"/>
    </row>
    <row r="792" spans="2:2" x14ac:dyDescent="0.3">
      <c r="B792" s="18"/>
    </row>
    <row r="793" spans="2:2" x14ac:dyDescent="0.3">
      <c r="B793" s="18"/>
    </row>
    <row r="794" spans="2:2" x14ac:dyDescent="0.3">
      <c r="B794" s="18"/>
    </row>
    <row r="795" spans="2:2" x14ac:dyDescent="0.3">
      <c r="B795" s="18"/>
    </row>
    <row r="796" spans="2:2" x14ac:dyDescent="0.3">
      <c r="B796" s="18"/>
    </row>
    <row r="797" spans="2:2" x14ac:dyDescent="0.3">
      <c r="B797" s="18"/>
    </row>
    <row r="798" spans="2:2" x14ac:dyDescent="0.3">
      <c r="B798" s="18"/>
    </row>
    <row r="799" spans="2:2" x14ac:dyDescent="0.3">
      <c r="B799" s="18"/>
    </row>
    <row r="800" spans="2:2" x14ac:dyDescent="0.3">
      <c r="B800" s="18"/>
    </row>
    <row r="801" spans="2:2" x14ac:dyDescent="0.3">
      <c r="B801" s="18"/>
    </row>
    <row r="802" spans="2:2" x14ac:dyDescent="0.3">
      <c r="B802" s="18"/>
    </row>
    <row r="803" spans="2:2" x14ac:dyDescent="0.3">
      <c r="B803" s="18"/>
    </row>
    <row r="804" spans="2:2" x14ac:dyDescent="0.3">
      <c r="B804" s="18"/>
    </row>
    <row r="805" spans="2:2" x14ac:dyDescent="0.3">
      <c r="B805" s="18"/>
    </row>
    <row r="806" spans="2:2" x14ac:dyDescent="0.3">
      <c r="B806" s="18"/>
    </row>
    <row r="807" spans="2:2" x14ac:dyDescent="0.3">
      <c r="B807" s="18"/>
    </row>
    <row r="808" spans="2:2" x14ac:dyDescent="0.3">
      <c r="B808" s="18"/>
    </row>
    <row r="809" spans="2:2" x14ac:dyDescent="0.3">
      <c r="B809" s="18"/>
    </row>
    <row r="810" spans="2:2" x14ac:dyDescent="0.3">
      <c r="B810" s="18"/>
    </row>
    <row r="811" spans="2:2" x14ac:dyDescent="0.3">
      <c r="B811" s="18"/>
    </row>
    <row r="812" spans="2:2" x14ac:dyDescent="0.3">
      <c r="B812" s="18"/>
    </row>
    <row r="813" spans="2:2" x14ac:dyDescent="0.3">
      <c r="B813" s="18"/>
    </row>
    <row r="814" spans="2:2" x14ac:dyDescent="0.3">
      <c r="B814" s="18"/>
    </row>
    <row r="815" spans="2:2" x14ac:dyDescent="0.3">
      <c r="B815" s="18"/>
    </row>
    <row r="816" spans="2:2" x14ac:dyDescent="0.3">
      <c r="B816" s="18"/>
    </row>
    <row r="817" spans="2:2" x14ac:dyDescent="0.3">
      <c r="B817" s="18"/>
    </row>
    <row r="818" spans="2:2" x14ac:dyDescent="0.3">
      <c r="B818" s="18"/>
    </row>
    <row r="819" spans="2:2" x14ac:dyDescent="0.3">
      <c r="B819" s="18"/>
    </row>
    <row r="820" spans="2:2" x14ac:dyDescent="0.3">
      <c r="B820" s="18"/>
    </row>
    <row r="821" spans="2:2" x14ac:dyDescent="0.3">
      <c r="B821" s="18"/>
    </row>
    <row r="822" spans="2:2" x14ac:dyDescent="0.3">
      <c r="B822" s="18"/>
    </row>
    <row r="823" spans="2:2" x14ac:dyDescent="0.3">
      <c r="B823" s="18"/>
    </row>
    <row r="824" spans="2:2" x14ac:dyDescent="0.3">
      <c r="B824" s="18"/>
    </row>
    <row r="825" spans="2:2" x14ac:dyDescent="0.3">
      <c r="B825" s="18"/>
    </row>
    <row r="826" spans="2:2" x14ac:dyDescent="0.3">
      <c r="B826" s="18"/>
    </row>
    <row r="827" spans="2:2" x14ac:dyDescent="0.3">
      <c r="B827" s="18"/>
    </row>
    <row r="828" spans="2:2" x14ac:dyDescent="0.3">
      <c r="B828" s="18"/>
    </row>
    <row r="829" spans="2:2" x14ac:dyDescent="0.3">
      <c r="B829" s="18"/>
    </row>
    <row r="830" spans="2:2" x14ac:dyDescent="0.3">
      <c r="B830" s="18"/>
    </row>
    <row r="831" spans="2:2" x14ac:dyDescent="0.3">
      <c r="B831" s="18"/>
    </row>
    <row r="832" spans="2:2" x14ac:dyDescent="0.3">
      <c r="B832" s="18"/>
    </row>
    <row r="833" spans="2:2" x14ac:dyDescent="0.3">
      <c r="B833" s="18"/>
    </row>
    <row r="834" spans="2:2" x14ac:dyDescent="0.3">
      <c r="B834" s="18"/>
    </row>
    <row r="835" spans="2:2" x14ac:dyDescent="0.3">
      <c r="B835" s="18"/>
    </row>
    <row r="836" spans="2:2" x14ac:dyDescent="0.3">
      <c r="B836" s="18"/>
    </row>
    <row r="837" spans="2:2" x14ac:dyDescent="0.3">
      <c r="B837" s="18"/>
    </row>
    <row r="838" spans="2:2" x14ac:dyDescent="0.3">
      <c r="B838" s="18"/>
    </row>
    <row r="839" spans="2:2" x14ac:dyDescent="0.3">
      <c r="B839" s="18"/>
    </row>
    <row r="840" spans="2:2" x14ac:dyDescent="0.3">
      <c r="B840" s="18"/>
    </row>
    <row r="841" spans="2:2" x14ac:dyDescent="0.3">
      <c r="B841" s="18"/>
    </row>
    <row r="842" spans="2:2" x14ac:dyDescent="0.3">
      <c r="B842" s="18"/>
    </row>
    <row r="843" spans="2:2" x14ac:dyDescent="0.3">
      <c r="B843" s="18"/>
    </row>
    <row r="844" spans="2:2" x14ac:dyDescent="0.3">
      <c r="B844" s="18"/>
    </row>
    <row r="845" spans="2:2" x14ac:dyDescent="0.3">
      <c r="B845" s="18"/>
    </row>
    <row r="846" spans="2:2" x14ac:dyDescent="0.3">
      <c r="B846" s="18"/>
    </row>
    <row r="847" spans="2:2" x14ac:dyDescent="0.3">
      <c r="B847" s="18"/>
    </row>
    <row r="848" spans="2:2" x14ac:dyDescent="0.3">
      <c r="B848" s="18"/>
    </row>
    <row r="849" spans="2:2" x14ac:dyDescent="0.3">
      <c r="B849" s="18"/>
    </row>
    <row r="850" spans="2:2" x14ac:dyDescent="0.3">
      <c r="B850" s="18"/>
    </row>
    <row r="851" spans="2:2" x14ac:dyDescent="0.3">
      <c r="B851" s="18"/>
    </row>
    <row r="852" spans="2:2" x14ac:dyDescent="0.3">
      <c r="B852" s="18"/>
    </row>
    <row r="853" spans="2:2" x14ac:dyDescent="0.3">
      <c r="B853" s="18"/>
    </row>
    <row r="854" spans="2:2" x14ac:dyDescent="0.3">
      <c r="B854" s="18"/>
    </row>
    <row r="855" spans="2:2" x14ac:dyDescent="0.3">
      <c r="B855" s="18"/>
    </row>
    <row r="856" spans="2:2" x14ac:dyDescent="0.3">
      <c r="B856" s="18"/>
    </row>
    <row r="857" spans="2:2" x14ac:dyDescent="0.3">
      <c r="B857" s="18"/>
    </row>
    <row r="858" spans="2:2" x14ac:dyDescent="0.3">
      <c r="B858" s="18"/>
    </row>
    <row r="859" spans="2:2" x14ac:dyDescent="0.3">
      <c r="B859" s="18"/>
    </row>
    <row r="860" spans="2:2" x14ac:dyDescent="0.3">
      <c r="B860" s="18"/>
    </row>
    <row r="861" spans="2:2" x14ac:dyDescent="0.3">
      <c r="B861" s="18"/>
    </row>
    <row r="862" spans="2:2" x14ac:dyDescent="0.3">
      <c r="B862" s="18"/>
    </row>
    <row r="863" spans="2:2" x14ac:dyDescent="0.3">
      <c r="B863" s="18"/>
    </row>
    <row r="864" spans="2:2" x14ac:dyDescent="0.3">
      <c r="B864" s="18"/>
    </row>
    <row r="865" spans="2:2" x14ac:dyDescent="0.3">
      <c r="B865" s="18"/>
    </row>
    <row r="866" spans="2:2" x14ac:dyDescent="0.3">
      <c r="B866" s="18"/>
    </row>
    <row r="867" spans="2:2" x14ac:dyDescent="0.3">
      <c r="B867" s="18"/>
    </row>
    <row r="868" spans="2:2" x14ac:dyDescent="0.3">
      <c r="B868" s="18"/>
    </row>
    <row r="869" spans="2:2" x14ac:dyDescent="0.3">
      <c r="B869" s="18"/>
    </row>
    <row r="870" spans="2:2" x14ac:dyDescent="0.3">
      <c r="B870" s="18"/>
    </row>
    <row r="871" spans="2:2" x14ac:dyDescent="0.3">
      <c r="B871" s="18"/>
    </row>
    <row r="872" spans="2:2" x14ac:dyDescent="0.3">
      <c r="B872" s="18"/>
    </row>
    <row r="873" spans="2:2" x14ac:dyDescent="0.3">
      <c r="B873" s="18"/>
    </row>
    <row r="874" spans="2:2" x14ac:dyDescent="0.3">
      <c r="B874" s="18"/>
    </row>
    <row r="875" spans="2:2" x14ac:dyDescent="0.3">
      <c r="B875" s="18"/>
    </row>
    <row r="876" spans="2:2" x14ac:dyDescent="0.3">
      <c r="B876" s="18"/>
    </row>
    <row r="877" spans="2:2" x14ac:dyDescent="0.3">
      <c r="B877" s="18"/>
    </row>
    <row r="878" spans="2:2" x14ac:dyDescent="0.3">
      <c r="B878" s="18"/>
    </row>
    <row r="879" spans="2:2" x14ac:dyDescent="0.3">
      <c r="B879" s="18"/>
    </row>
    <row r="880" spans="2:2" x14ac:dyDescent="0.3">
      <c r="B880" s="18"/>
    </row>
    <row r="881" spans="2:2" x14ac:dyDescent="0.3">
      <c r="B881" s="18"/>
    </row>
    <row r="882" spans="2:2" x14ac:dyDescent="0.3">
      <c r="B882" s="18"/>
    </row>
    <row r="883" spans="2:2" x14ac:dyDescent="0.3">
      <c r="B883" s="18"/>
    </row>
    <row r="884" spans="2:2" x14ac:dyDescent="0.3">
      <c r="B884" s="18"/>
    </row>
    <row r="885" spans="2:2" x14ac:dyDescent="0.3">
      <c r="B885" s="18"/>
    </row>
    <row r="886" spans="2:2" x14ac:dyDescent="0.3">
      <c r="B886" s="18"/>
    </row>
    <row r="887" spans="2:2" x14ac:dyDescent="0.3">
      <c r="B887" s="18"/>
    </row>
    <row r="888" spans="2:2" x14ac:dyDescent="0.3">
      <c r="B888" s="18"/>
    </row>
    <row r="889" spans="2:2" x14ac:dyDescent="0.3">
      <c r="B889" s="18"/>
    </row>
    <row r="890" spans="2:2" x14ac:dyDescent="0.3">
      <c r="B890" s="18"/>
    </row>
    <row r="891" spans="2:2" x14ac:dyDescent="0.3">
      <c r="B891" s="18"/>
    </row>
    <row r="892" spans="2:2" x14ac:dyDescent="0.3">
      <c r="B892" s="18"/>
    </row>
    <row r="893" spans="2:2" x14ac:dyDescent="0.3">
      <c r="B893" s="18"/>
    </row>
    <row r="894" spans="2:2" x14ac:dyDescent="0.3">
      <c r="B894" s="18"/>
    </row>
    <row r="895" spans="2:2" x14ac:dyDescent="0.3">
      <c r="B895" s="18"/>
    </row>
    <row r="896" spans="2:2" x14ac:dyDescent="0.3">
      <c r="B896" s="18"/>
    </row>
    <row r="897" spans="2:2" x14ac:dyDescent="0.3">
      <c r="B897" s="18"/>
    </row>
    <row r="898" spans="2:2" x14ac:dyDescent="0.3">
      <c r="B898" s="18"/>
    </row>
    <row r="899" spans="2:2" x14ac:dyDescent="0.3">
      <c r="B899" s="18"/>
    </row>
    <row r="900" spans="2:2" x14ac:dyDescent="0.3">
      <c r="B900" s="18"/>
    </row>
    <row r="901" spans="2:2" x14ac:dyDescent="0.3">
      <c r="B901" s="18"/>
    </row>
    <row r="902" spans="2:2" x14ac:dyDescent="0.3">
      <c r="B902" s="18"/>
    </row>
    <row r="903" spans="2:2" x14ac:dyDescent="0.3">
      <c r="B903" s="18"/>
    </row>
    <row r="904" spans="2:2" x14ac:dyDescent="0.3">
      <c r="B904" s="18"/>
    </row>
    <row r="905" spans="2:2" x14ac:dyDescent="0.3">
      <c r="B905" s="18"/>
    </row>
    <row r="906" spans="2:2" x14ac:dyDescent="0.3">
      <c r="B906" s="18"/>
    </row>
    <row r="907" spans="2:2" x14ac:dyDescent="0.3">
      <c r="B907" s="18"/>
    </row>
    <row r="908" spans="2:2" x14ac:dyDescent="0.3">
      <c r="B908" s="18"/>
    </row>
    <row r="909" spans="2:2" x14ac:dyDescent="0.3">
      <c r="B909" s="18"/>
    </row>
    <row r="910" spans="2:2" x14ac:dyDescent="0.3">
      <c r="B910" s="18"/>
    </row>
    <row r="911" spans="2:2" x14ac:dyDescent="0.3">
      <c r="B911" s="18"/>
    </row>
    <row r="912" spans="2:2" x14ac:dyDescent="0.3">
      <c r="B912" s="18"/>
    </row>
    <row r="913" spans="2:2" x14ac:dyDescent="0.3">
      <c r="B913" s="18"/>
    </row>
    <row r="914" spans="2:2" x14ac:dyDescent="0.3">
      <c r="B914" s="18"/>
    </row>
    <row r="915" spans="2:2" x14ac:dyDescent="0.3">
      <c r="B915" s="18"/>
    </row>
    <row r="916" spans="2:2" x14ac:dyDescent="0.3">
      <c r="B916" s="18"/>
    </row>
    <row r="917" spans="2:2" x14ac:dyDescent="0.3">
      <c r="B917" s="18"/>
    </row>
    <row r="918" spans="2:2" x14ac:dyDescent="0.3">
      <c r="B918" s="18"/>
    </row>
    <row r="919" spans="2:2" x14ac:dyDescent="0.3">
      <c r="B919" s="18"/>
    </row>
    <row r="920" spans="2:2" x14ac:dyDescent="0.3">
      <c r="B920" s="18"/>
    </row>
    <row r="921" spans="2:2" x14ac:dyDescent="0.3">
      <c r="B921" s="18"/>
    </row>
    <row r="922" spans="2:2" x14ac:dyDescent="0.3">
      <c r="B922" s="18"/>
    </row>
    <row r="923" spans="2:2" x14ac:dyDescent="0.3">
      <c r="B923" s="18"/>
    </row>
    <row r="924" spans="2:2" x14ac:dyDescent="0.3">
      <c r="B924" s="18"/>
    </row>
    <row r="925" spans="2:2" x14ac:dyDescent="0.3">
      <c r="B925" s="18"/>
    </row>
    <row r="926" spans="2:2" x14ac:dyDescent="0.3">
      <c r="B926" s="18"/>
    </row>
    <row r="927" spans="2:2" x14ac:dyDescent="0.3">
      <c r="B927" s="18"/>
    </row>
    <row r="928" spans="2:2" x14ac:dyDescent="0.3">
      <c r="B928" s="18"/>
    </row>
    <row r="929" spans="2:2" x14ac:dyDescent="0.3">
      <c r="B929" s="18"/>
    </row>
    <row r="930" spans="2:2" x14ac:dyDescent="0.3">
      <c r="B930" s="18"/>
    </row>
    <row r="931" spans="2:2" x14ac:dyDescent="0.3">
      <c r="B931" s="18"/>
    </row>
    <row r="932" spans="2:2" x14ac:dyDescent="0.3">
      <c r="B932" s="18"/>
    </row>
    <row r="933" spans="2:2" x14ac:dyDescent="0.3">
      <c r="B933" s="18"/>
    </row>
    <row r="934" spans="2:2" x14ac:dyDescent="0.3">
      <c r="B934" s="18"/>
    </row>
    <row r="935" spans="2:2" x14ac:dyDescent="0.3">
      <c r="B935" s="18"/>
    </row>
    <row r="936" spans="2:2" x14ac:dyDescent="0.3">
      <c r="B936" s="18"/>
    </row>
    <row r="937" spans="2:2" x14ac:dyDescent="0.3">
      <c r="B937" s="18"/>
    </row>
    <row r="938" spans="2:2" x14ac:dyDescent="0.3">
      <c r="B938" s="18"/>
    </row>
    <row r="939" spans="2:2" x14ac:dyDescent="0.3">
      <c r="B939" s="18"/>
    </row>
    <row r="940" spans="2:2" x14ac:dyDescent="0.3">
      <c r="B940" s="18"/>
    </row>
    <row r="941" spans="2:2" x14ac:dyDescent="0.3">
      <c r="B941" s="18"/>
    </row>
    <row r="942" spans="2:2" x14ac:dyDescent="0.3">
      <c r="B942" s="18"/>
    </row>
    <row r="943" spans="2:2" x14ac:dyDescent="0.3">
      <c r="B943" s="18"/>
    </row>
    <row r="944" spans="2:2" x14ac:dyDescent="0.3">
      <c r="B944" s="18"/>
    </row>
    <row r="945" spans="2:2" x14ac:dyDescent="0.3">
      <c r="B945" s="18"/>
    </row>
    <row r="946" spans="2:2" x14ac:dyDescent="0.3">
      <c r="B946" s="18"/>
    </row>
    <row r="947" spans="2:2" x14ac:dyDescent="0.3">
      <c r="B947" s="18"/>
    </row>
    <row r="948" spans="2:2" x14ac:dyDescent="0.3">
      <c r="B948" s="18"/>
    </row>
    <row r="949" spans="2:2" x14ac:dyDescent="0.3">
      <c r="B949" s="18"/>
    </row>
    <row r="950" spans="2:2" x14ac:dyDescent="0.3">
      <c r="B950" s="18"/>
    </row>
    <row r="951" spans="2:2" x14ac:dyDescent="0.3">
      <c r="B951" s="18"/>
    </row>
    <row r="952" spans="2:2" x14ac:dyDescent="0.3">
      <c r="B952" s="18"/>
    </row>
    <row r="953" spans="2:2" x14ac:dyDescent="0.3">
      <c r="B953" s="18"/>
    </row>
    <row r="954" spans="2:2" x14ac:dyDescent="0.3">
      <c r="B954" s="18"/>
    </row>
    <row r="955" spans="2:2" x14ac:dyDescent="0.3">
      <c r="B955" s="18"/>
    </row>
    <row r="956" spans="2:2" x14ac:dyDescent="0.3">
      <c r="B956" s="18"/>
    </row>
    <row r="957" spans="2:2" x14ac:dyDescent="0.3">
      <c r="B957" s="18"/>
    </row>
    <row r="958" spans="2:2" x14ac:dyDescent="0.3">
      <c r="B958" s="18"/>
    </row>
    <row r="959" spans="2:2" x14ac:dyDescent="0.3">
      <c r="B959" s="18"/>
    </row>
    <row r="960" spans="2:2" x14ac:dyDescent="0.3">
      <c r="B960" s="18"/>
    </row>
    <row r="961" spans="2:2" x14ac:dyDescent="0.3">
      <c r="B961" s="18"/>
    </row>
    <row r="962" spans="2:2" x14ac:dyDescent="0.3">
      <c r="B962" s="18"/>
    </row>
    <row r="963" spans="2:2" x14ac:dyDescent="0.3">
      <c r="B963" s="18"/>
    </row>
    <row r="964" spans="2:2" x14ac:dyDescent="0.3">
      <c r="B964" s="18"/>
    </row>
    <row r="965" spans="2:2" x14ac:dyDescent="0.3">
      <c r="B965" s="18"/>
    </row>
    <row r="966" spans="2:2" x14ac:dyDescent="0.3">
      <c r="B966" s="18"/>
    </row>
    <row r="967" spans="2:2" x14ac:dyDescent="0.3">
      <c r="B967" s="18"/>
    </row>
    <row r="968" spans="2:2" x14ac:dyDescent="0.3">
      <c r="B968" s="18"/>
    </row>
    <row r="969" spans="2:2" x14ac:dyDescent="0.3">
      <c r="B969" s="18"/>
    </row>
    <row r="970" spans="2:2" x14ac:dyDescent="0.3">
      <c r="B970" s="18"/>
    </row>
    <row r="971" spans="2:2" x14ac:dyDescent="0.3">
      <c r="B971" s="18"/>
    </row>
    <row r="972" spans="2:2" x14ac:dyDescent="0.3">
      <c r="B972" s="18"/>
    </row>
    <row r="973" spans="2:2" x14ac:dyDescent="0.3">
      <c r="B973" s="18"/>
    </row>
    <row r="974" spans="2:2" x14ac:dyDescent="0.3">
      <c r="B974" s="18"/>
    </row>
    <row r="975" spans="2:2" x14ac:dyDescent="0.3">
      <c r="B975" s="18"/>
    </row>
    <row r="976" spans="2:2" x14ac:dyDescent="0.3">
      <c r="B976" s="18"/>
    </row>
    <row r="977" spans="2:2" x14ac:dyDescent="0.3">
      <c r="B977" s="18"/>
    </row>
    <row r="978" spans="2:2" x14ac:dyDescent="0.3">
      <c r="B978" s="18"/>
    </row>
    <row r="979" spans="2:2" x14ac:dyDescent="0.3">
      <c r="B979" s="18"/>
    </row>
    <row r="980" spans="2:2" x14ac:dyDescent="0.3">
      <c r="B980" s="18"/>
    </row>
    <row r="981" spans="2:2" x14ac:dyDescent="0.3">
      <c r="B981" s="18"/>
    </row>
    <row r="982" spans="2:2" x14ac:dyDescent="0.3">
      <c r="B982" s="18"/>
    </row>
    <row r="983" spans="2:2" x14ac:dyDescent="0.3">
      <c r="B983" s="18"/>
    </row>
    <row r="984" spans="2:2" x14ac:dyDescent="0.3">
      <c r="B984" s="18"/>
    </row>
    <row r="985" spans="2:2" x14ac:dyDescent="0.3">
      <c r="B985" s="18"/>
    </row>
    <row r="986" spans="2:2" x14ac:dyDescent="0.3">
      <c r="B986" s="18"/>
    </row>
    <row r="987" spans="2:2" x14ac:dyDescent="0.3">
      <c r="B987" s="18"/>
    </row>
    <row r="988" spans="2:2" x14ac:dyDescent="0.3">
      <c r="B988" s="18"/>
    </row>
    <row r="989" spans="2:2" x14ac:dyDescent="0.3">
      <c r="B989" s="18"/>
    </row>
    <row r="990" spans="2:2" x14ac:dyDescent="0.3">
      <c r="B990" s="18"/>
    </row>
    <row r="991" spans="2:2" x14ac:dyDescent="0.3">
      <c r="B991" s="18"/>
    </row>
    <row r="992" spans="2:2" x14ac:dyDescent="0.3">
      <c r="B992" s="18"/>
    </row>
    <row r="993" spans="2:2" x14ac:dyDescent="0.3">
      <c r="B993" s="18"/>
    </row>
    <row r="994" spans="2:2" x14ac:dyDescent="0.3">
      <c r="B994" s="18"/>
    </row>
    <row r="995" spans="2:2" x14ac:dyDescent="0.3">
      <c r="B995" s="18"/>
    </row>
    <row r="996" spans="2:2" x14ac:dyDescent="0.3">
      <c r="B996" s="18"/>
    </row>
    <row r="997" spans="2:2" x14ac:dyDescent="0.3">
      <c r="B997" s="18"/>
    </row>
    <row r="998" spans="2:2" x14ac:dyDescent="0.3">
      <c r="B998" s="18"/>
    </row>
    <row r="999" spans="2:2" x14ac:dyDescent="0.3">
      <c r="B999" s="18"/>
    </row>
    <row r="1000" spans="2:2" x14ac:dyDescent="0.3">
      <c r="B1000" s="18"/>
    </row>
    <row r="1001" spans="2:2" x14ac:dyDescent="0.3">
      <c r="B1001" s="18"/>
    </row>
    <row r="1002" spans="2:2" x14ac:dyDescent="0.3">
      <c r="B1002" s="18"/>
    </row>
    <row r="1003" spans="2:2" x14ac:dyDescent="0.3">
      <c r="B1003" s="18"/>
    </row>
    <row r="1004" spans="2:2" x14ac:dyDescent="0.3">
      <c r="B1004" s="18"/>
    </row>
    <row r="1005" spans="2:2" x14ac:dyDescent="0.3">
      <c r="B1005" s="18"/>
    </row>
    <row r="1006" spans="2:2" x14ac:dyDescent="0.3">
      <c r="B1006" s="18"/>
    </row>
    <row r="1007" spans="2:2" x14ac:dyDescent="0.3">
      <c r="B1007" s="18"/>
    </row>
    <row r="1008" spans="2:2" x14ac:dyDescent="0.3">
      <c r="B1008" s="18"/>
    </row>
    <row r="1009" spans="2:2" x14ac:dyDescent="0.3">
      <c r="B1009" s="18"/>
    </row>
    <row r="1010" spans="2:2" x14ac:dyDescent="0.3">
      <c r="B1010" s="18"/>
    </row>
    <row r="1011" spans="2:2" x14ac:dyDescent="0.3">
      <c r="B1011" s="18"/>
    </row>
    <row r="1012" spans="2:2" x14ac:dyDescent="0.3">
      <c r="B1012" s="18"/>
    </row>
    <row r="1013" spans="2:2" x14ac:dyDescent="0.3">
      <c r="B1013" s="18"/>
    </row>
    <row r="1014" spans="2:2" x14ac:dyDescent="0.3">
      <c r="B1014" s="18"/>
    </row>
    <row r="1015" spans="2:2" x14ac:dyDescent="0.3">
      <c r="B1015" s="18"/>
    </row>
    <row r="1016" spans="2:2" x14ac:dyDescent="0.3">
      <c r="B1016" s="18"/>
    </row>
    <row r="1017" spans="2:2" x14ac:dyDescent="0.3">
      <c r="B1017" s="18"/>
    </row>
    <row r="1018" spans="2:2" x14ac:dyDescent="0.3">
      <c r="B1018" s="18"/>
    </row>
    <row r="1019" spans="2:2" x14ac:dyDescent="0.3">
      <c r="B1019" s="18"/>
    </row>
    <row r="1020" spans="2:2" x14ac:dyDescent="0.3">
      <c r="B1020" s="18"/>
    </row>
    <row r="1021" spans="2:2" x14ac:dyDescent="0.3">
      <c r="B1021" s="18"/>
    </row>
    <row r="1022" spans="2:2" x14ac:dyDescent="0.3">
      <c r="B1022" s="18"/>
    </row>
    <row r="1023" spans="2:2" x14ac:dyDescent="0.3">
      <c r="B1023" s="18"/>
    </row>
    <row r="1024" spans="2:2" x14ac:dyDescent="0.3">
      <c r="B1024" s="18"/>
    </row>
    <row r="1025" spans="2:2" x14ac:dyDescent="0.3">
      <c r="B1025" s="18"/>
    </row>
    <row r="1026" spans="2:2" x14ac:dyDescent="0.3">
      <c r="B1026" s="18"/>
    </row>
    <row r="1027" spans="2:2" x14ac:dyDescent="0.3">
      <c r="B1027" s="18"/>
    </row>
    <row r="1028" spans="2:2" x14ac:dyDescent="0.3">
      <c r="B1028" s="18"/>
    </row>
    <row r="1029" spans="2:2" x14ac:dyDescent="0.3">
      <c r="B1029" s="18"/>
    </row>
    <row r="1030" spans="2:2" x14ac:dyDescent="0.3">
      <c r="B1030" s="18"/>
    </row>
    <row r="1031" spans="2:2" x14ac:dyDescent="0.3">
      <c r="B1031" s="18"/>
    </row>
    <row r="1032" spans="2:2" x14ac:dyDescent="0.3">
      <c r="B1032" s="18"/>
    </row>
    <row r="1033" spans="2:2" x14ac:dyDescent="0.3">
      <c r="B1033" s="18"/>
    </row>
    <row r="1034" spans="2:2" x14ac:dyDescent="0.3">
      <c r="B1034" s="18"/>
    </row>
    <row r="1035" spans="2:2" x14ac:dyDescent="0.3">
      <c r="B1035" s="18"/>
    </row>
    <row r="1036" spans="2:2" x14ac:dyDescent="0.3">
      <c r="B1036" s="18"/>
    </row>
    <row r="1037" spans="2:2" x14ac:dyDescent="0.3">
      <c r="B1037" s="18"/>
    </row>
    <row r="1038" spans="2:2" x14ac:dyDescent="0.3">
      <c r="B1038" s="18"/>
    </row>
    <row r="1039" spans="2:2" x14ac:dyDescent="0.3">
      <c r="B1039" s="18"/>
    </row>
    <row r="1040" spans="2:2" x14ac:dyDescent="0.3">
      <c r="B1040" s="18"/>
    </row>
    <row r="1041" spans="2:2" x14ac:dyDescent="0.3">
      <c r="B1041" s="18"/>
    </row>
    <row r="1042" spans="2:2" x14ac:dyDescent="0.3">
      <c r="B1042" s="18"/>
    </row>
    <row r="1043" spans="2:2" x14ac:dyDescent="0.3">
      <c r="B1043" s="18"/>
    </row>
    <row r="1044" spans="2:2" x14ac:dyDescent="0.3">
      <c r="B1044" s="18"/>
    </row>
    <row r="1045" spans="2:2" x14ac:dyDescent="0.3">
      <c r="B1045" s="18"/>
    </row>
    <row r="1046" spans="2:2" x14ac:dyDescent="0.3">
      <c r="B1046" s="18"/>
    </row>
    <row r="1047" spans="2:2" x14ac:dyDescent="0.3">
      <c r="B1047" s="18"/>
    </row>
    <row r="1048" spans="2:2" x14ac:dyDescent="0.3">
      <c r="B1048" s="18"/>
    </row>
    <row r="1049" spans="2:2" x14ac:dyDescent="0.3">
      <c r="B1049" s="18"/>
    </row>
    <row r="1050" spans="2:2" x14ac:dyDescent="0.3">
      <c r="B1050" s="18"/>
    </row>
    <row r="1051" spans="2:2" x14ac:dyDescent="0.3">
      <c r="B1051" s="18"/>
    </row>
    <row r="1052" spans="2:2" x14ac:dyDescent="0.3">
      <c r="B1052" s="18"/>
    </row>
    <row r="1053" spans="2:2" x14ac:dyDescent="0.3">
      <c r="B1053" s="18"/>
    </row>
    <row r="1054" spans="2:2" x14ac:dyDescent="0.3">
      <c r="B1054" s="18"/>
    </row>
    <row r="1055" spans="2:2" x14ac:dyDescent="0.3">
      <c r="B1055" s="18"/>
    </row>
    <row r="1056" spans="2:2" x14ac:dyDescent="0.3">
      <c r="B1056" s="18"/>
    </row>
    <row r="1057" spans="2:2" x14ac:dyDescent="0.3">
      <c r="B1057" s="18"/>
    </row>
    <row r="1058" spans="2:2" x14ac:dyDescent="0.3">
      <c r="B1058" s="18"/>
    </row>
    <row r="1059" spans="2:2" x14ac:dyDescent="0.3">
      <c r="B1059" s="18"/>
    </row>
    <row r="1060" spans="2:2" x14ac:dyDescent="0.3">
      <c r="B1060" s="18"/>
    </row>
    <row r="1061" spans="2:2" x14ac:dyDescent="0.3">
      <c r="B1061" s="18"/>
    </row>
    <row r="1062" spans="2:2" x14ac:dyDescent="0.3">
      <c r="B1062" s="18"/>
    </row>
    <row r="1063" spans="2:2" x14ac:dyDescent="0.3">
      <c r="B1063" s="18"/>
    </row>
    <row r="1064" spans="2:2" x14ac:dyDescent="0.3">
      <c r="B1064" s="18"/>
    </row>
    <row r="1065" spans="2:2" x14ac:dyDescent="0.3">
      <c r="B1065" s="18"/>
    </row>
    <row r="1066" spans="2:2" x14ac:dyDescent="0.3">
      <c r="B1066" s="18"/>
    </row>
    <row r="1067" spans="2:2" x14ac:dyDescent="0.3">
      <c r="B1067" s="18"/>
    </row>
    <row r="1068" spans="2:2" x14ac:dyDescent="0.3">
      <c r="B1068" s="18"/>
    </row>
    <row r="1069" spans="2:2" x14ac:dyDescent="0.3">
      <c r="B1069" s="18"/>
    </row>
    <row r="1070" spans="2:2" x14ac:dyDescent="0.3">
      <c r="B1070" s="18"/>
    </row>
    <row r="1071" spans="2:2" x14ac:dyDescent="0.3">
      <c r="B1071" s="18"/>
    </row>
    <row r="1072" spans="2:2" x14ac:dyDescent="0.3">
      <c r="B1072" s="18"/>
    </row>
    <row r="1073" spans="2:2" x14ac:dyDescent="0.3">
      <c r="B1073" s="18"/>
    </row>
    <row r="1074" spans="2:2" x14ac:dyDescent="0.3">
      <c r="B1074" s="18"/>
    </row>
    <row r="1075" spans="2:2" x14ac:dyDescent="0.3">
      <c r="B1075" s="18"/>
    </row>
    <row r="1076" spans="2:2" x14ac:dyDescent="0.3">
      <c r="B1076" s="18"/>
    </row>
    <row r="1077" spans="2:2" x14ac:dyDescent="0.3">
      <c r="B1077" s="18"/>
    </row>
    <row r="1078" spans="2:2" x14ac:dyDescent="0.3">
      <c r="B1078" s="18"/>
    </row>
    <row r="1079" spans="2:2" x14ac:dyDescent="0.3">
      <c r="B1079" s="18"/>
    </row>
    <row r="1080" spans="2:2" x14ac:dyDescent="0.3">
      <c r="B1080" s="18"/>
    </row>
    <row r="1081" spans="2:2" x14ac:dyDescent="0.3">
      <c r="B1081" s="18"/>
    </row>
    <row r="1082" spans="2:2" x14ac:dyDescent="0.3">
      <c r="B1082" s="18"/>
    </row>
    <row r="1083" spans="2:2" x14ac:dyDescent="0.3">
      <c r="B1083" s="18"/>
    </row>
    <row r="1084" spans="2:2" x14ac:dyDescent="0.3">
      <c r="B1084" s="18"/>
    </row>
    <row r="1085" spans="2:2" x14ac:dyDescent="0.3">
      <c r="B1085" s="18"/>
    </row>
    <row r="1086" spans="2:2" x14ac:dyDescent="0.3">
      <c r="B1086" s="18"/>
    </row>
    <row r="1087" spans="2:2" x14ac:dyDescent="0.3">
      <c r="B1087" s="18"/>
    </row>
    <row r="1088" spans="2:2" x14ac:dyDescent="0.3">
      <c r="B1088" s="18"/>
    </row>
    <row r="1089" spans="2:2" x14ac:dyDescent="0.3">
      <c r="B1089" s="18"/>
    </row>
    <row r="1090" spans="2:2" x14ac:dyDescent="0.3">
      <c r="B1090" s="18"/>
    </row>
    <row r="1091" spans="2:2" x14ac:dyDescent="0.3">
      <c r="B1091" s="18"/>
    </row>
    <row r="1092" spans="2:2" x14ac:dyDescent="0.3">
      <c r="B1092" s="18"/>
    </row>
    <row r="1093" spans="2:2" x14ac:dyDescent="0.3">
      <c r="B1093" s="18"/>
    </row>
    <row r="1094" spans="2:2" x14ac:dyDescent="0.3">
      <c r="B1094" s="18"/>
    </row>
    <row r="1095" spans="2:2" x14ac:dyDescent="0.3">
      <c r="B1095" s="18"/>
    </row>
    <row r="1096" spans="2:2" x14ac:dyDescent="0.3">
      <c r="B1096" s="18"/>
    </row>
    <row r="1097" spans="2:2" x14ac:dyDescent="0.3">
      <c r="B1097" s="18"/>
    </row>
    <row r="1098" spans="2:2" x14ac:dyDescent="0.3">
      <c r="B1098" s="18"/>
    </row>
    <row r="1099" spans="2:2" x14ac:dyDescent="0.3">
      <c r="B1099" s="18"/>
    </row>
    <row r="1100" spans="2:2" x14ac:dyDescent="0.3">
      <c r="B1100" s="18"/>
    </row>
    <row r="1101" spans="2:2" x14ac:dyDescent="0.3">
      <c r="B1101" s="18"/>
    </row>
    <row r="1102" spans="2:2" x14ac:dyDescent="0.3">
      <c r="B1102" s="18"/>
    </row>
    <row r="1103" spans="2:2" x14ac:dyDescent="0.3">
      <c r="B1103" s="18"/>
    </row>
    <row r="1104" spans="2:2" x14ac:dyDescent="0.3">
      <c r="B1104" s="18"/>
    </row>
    <row r="1105" spans="2:2" x14ac:dyDescent="0.3">
      <c r="B1105" s="18"/>
    </row>
    <row r="1106" spans="2:2" x14ac:dyDescent="0.3">
      <c r="B1106" s="18"/>
    </row>
    <row r="1107" spans="2:2" x14ac:dyDescent="0.3">
      <c r="B1107" s="18"/>
    </row>
    <row r="1108" spans="2:2" x14ac:dyDescent="0.3">
      <c r="B1108" s="18"/>
    </row>
    <row r="1109" spans="2:2" x14ac:dyDescent="0.3">
      <c r="B1109" s="18"/>
    </row>
    <row r="1110" spans="2:2" x14ac:dyDescent="0.3">
      <c r="B1110" s="18"/>
    </row>
    <row r="1111" spans="2:2" x14ac:dyDescent="0.3">
      <c r="B1111" s="18"/>
    </row>
    <row r="1112" spans="2:2" x14ac:dyDescent="0.3">
      <c r="B1112" s="18"/>
    </row>
    <row r="1113" spans="2:2" x14ac:dyDescent="0.3">
      <c r="B1113" s="18"/>
    </row>
    <row r="1114" spans="2:2" x14ac:dyDescent="0.3">
      <c r="B1114" s="18"/>
    </row>
    <row r="1115" spans="2:2" x14ac:dyDescent="0.3">
      <c r="B1115" s="18"/>
    </row>
    <row r="1116" spans="2:2" x14ac:dyDescent="0.3">
      <c r="B1116" s="18"/>
    </row>
    <row r="1117" spans="2:2" x14ac:dyDescent="0.3">
      <c r="B1117" s="18"/>
    </row>
    <row r="1118" spans="2:2" x14ac:dyDescent="0.3">
      <c r="B1118" s="18"/>
    </row>
    <row r="1119" spans="2:2" x14ac:dyDescent="0.3">
      <c r="B1119" s="18"/>
    </row>
    <row r="1120" spans="2:2" x14ac:dyDescent="0.3">
      <c r="B1120" s="18"/>
    </row>
    <row r="1121" spans="2:2" x14ac:dyDescent="0.3">
      <c r="B1121" s="18"/>
    </row>
    <row r="1122" spans="2:2" x14ac:dyDescent="0.3">
      <c r="B1122" s="18"/>
    </row>
    <row r="1123" spans="2:2" x14ac:dyDescent="0.3">
      <c r="B1123" s="18"/>
    </row>
    <row r="1124" spans="2:2" x14ac:dyDescent="0.3">
      <c r="B1124" s="18"/>
    </row>
    <row r="1125" spans="2:2" x14ac:dyDescent="0.3">
      <c r="B1125" s="18"/>
    </row>
    <row r="1126" spans="2:2" x14ac:dyDescent="0.3">
      <c r="B1126" s="18"/>
    </row>
    <row r="1127" spans="2:2" x14ac:dyDescent="0.3">
      <c r="B1127" s="18"/>
    </row>
    <row r="1128" spans="2:2" x14ac:dyDescent="0.3">
      <c r="B1128" s="18"/>
    </row>
    <row r="1129" spans="2:2" x14ac:dyDescent="0.3">
      <c r="B1129" s="18"/>
    </row>
    <row r="1130" spans="2:2" x14ac:dyDescent="0.3">
      <c r="B1130" s="18"/>
    </row>
    <row r="1131" spans="2:2" x14ac:dyDescent="0.3">
      <c r="B1131" s="18"/>
    </row>
    <row r="1132" spans="2:2" x14ac:dyDescent="0.3">
      <c r="B1132" s="18"/>
    </row>
    <row r="1133" spans="2:2" x14ac:dyDescent="0.3">
      <c r="B1133" s="18"/>
    </row>
    <row r="1134" spans="2:2" x14ac:dyDescent="0.3">
      <c r="B1134" s="18"/>
    </row>
    <row r="1135" spans="2:2" x14ac:dyDescent="0.3">
      <c r="B1135" s="18"/>
    </row>
    <row r="1136" spans="2:2" x14ac:dyDescent="0.3">
      <c r="B1136" s="18"/>
    </row>
    <row r="1137" spans="2:2" x14ac:dyDescent="0.3">
      <c r="B1137" s="18"/>
    </row>
    <row r="1138" spans="2:2" x14ac:dyDescent="0.3">
      <c r="B1138" s="18"/>
    </row>
    <row r="1139" spans="2:2" x14ac:dyDescent="0.3">
      <c r="B1139" s="18"/>
    </row>
    <row r="1140" spans="2:2" x14ac:dyDescent="0.3">
      <c r="B1140" s="18"/>
    </row>
    <row r="1141" spans="2:2" x14ac:dyDescent="0.3">
      <c r="B1141" s="18"/>
    </row>
    <row r="1142" spans="2:2" x14ac:dyDescent="0.3">
      <c r="B1142" s="18"/>
    </row>
    <row r="1143" spans="2:2" x14ac:dyDescent="0.3">
      <c r="B1143" s="18"/>
    </row>
    <row r="1144" spans="2:2" x14ac:dyDescent="0.3">
      <c r="B1144" s="18"/>
    </row>
    <row r="1145" spans="2:2" x14ac:dyDescent="0.3">
      <c r="B1145" s="18"/>
    </row>
    <row r="1146" spans="2:2" x14ac:dyDescent="0.3">
      <c r="B1146" s="18"/>
    </row>
    <row r="1147" spans="2:2" x14ac:dyDescent="0.3">
      <c r="B1147" s="18"/>
    </row>
    <row r="1148" spans="2:2" x14ac:dyDescent="0.3">
      <c r="B1148" s="18"/>
    </row>
    <row r="1149" spans="2:2" x14ac:dyDescent="0.3">
      <c r="B1149" s="18"/>
    </row>
    <row r="1150" spans="2:2" x14ac:dyDescent="0.3">
      <c r="B1150" s="18"/>
    </row>
    <row r="1151" spans="2:2" x14ac:dyDescent="0.3">
      <c r="B1151" s="18"/>
    </row>
    <row r="1152" spans="2:2" x14ac:dyDescent="0.3">
      <c r="B1152" s="18"/>
    </row>
    <row r="1153" spans="2:2" x14ac:dyDescent="0.3">
      <c r="B1153" s="18"/>
    </row>
    <row r="1154" spans="2:2" x14ac:dyDescent="0.3">
      <c r="B1154" s="18"/>
    </row>
    <row r="1155" spans="2:2" x14ac:dyDescent="0.3">
      <c r="B1155" s="18"/>
    </row>
    <row r="1156" spans="2:2" x14ac:dyDescent="0.3">
      <c r="B1156" s="18"/>
    </row>
    <row r="1157" spans="2:2" x14ac:dyDescent="0.3">
      <c r="B1157" s="18"/>
    </row>
    <row r="1158" spans="2:2" x14ac:dyDescent="0.3">
      <c r="B1158" s="18"/>
    </row>
    <row r="1159" spans="2:2" x14ac:dyDescent="0.3">
      <c r="B1159" s="18"/>
    </row>
    <row r="1160" spans="2:2" x14ac:dyDescent="0.3">
      <c r="B1160" s="18"/>
    </row>
    <row r="1161" spans="2:2" x14ac:dyDescent="0.3">
      <c r="B1161" s="18"/>
    </row>
    <row r="1162" spans="2:2" x14ac:dyDescent="0.3">
      <c r="B1162" s="18"/>
    </row>
    <row r="1163" spans="2:2" x14ac:dyDescent="0.3">
      <c r="B1163" s="18"/>
    </row>
    <row r="1164" spans="2:2" x14ac:dyDescent="0.3">
      <c r="B1164" s="18"/>
    </row>
    <row r="1165" spans="2:2" x14ac:dyDescent="0.3">
      <c r="B1165" s="18"/>
    </row>
    <row r="1166" spans="2:2" x14ac:dyDescent="0.3">
      <c r="B1166" s="18"/>
    </row>
    <row r="1167" spans="2:2" x14ac:dyDescent="0.3">
      <c r="B1167" s="18"/>
    </row>
    <row r="1168" spans="2:2" x14ac:dyDescent="0.3">
      <c r="B1168" s="18"/>
    </row>
    <row r="1169" spans="2:2" x14ac:dyDescent="0.3">
      <c r="B1169" s="18"/>
    </row>
    <row r="1170" spans="2:2" x14ac:dyDescent="0.3">
      <c r="B1170" s="18"/>
    </row>
    <row r="1171" spans="2:2" x14ac:dyDescent="0.3">
      <c r="B1171" s="18"/>
    </row>
    <row r="1172" spans="2:2" x14ac:dyDescent="0.3">
      <c r="B1172" s="18"/>
    </row>
    <row r="1173" spans="2:2" x14ac:dyDescent="0.3">
      <c r="B1173" s="18"/>
    </row>
    <row r="1174" spans="2:2" x14ac:dyDescent="0.3">
      <c r="B1174" s="18"/>
    </row>
    <row r="1175" spans="2:2" x14ac:dyDescent="0.3">
      <c r="B1175" s="18"/>
    </row>
    <row r="1176" spans="2:2" x14ac:dyDescent="0.3">
      <c r="B1176" s="18"/>
    </row>
    <row r="1177" spans="2:2" x14ac:dyDescent="0.3">
      <c r="B1177" s="18"/>
    </row>
    <row r="1178" spans="2:2" x14ac:dyDescent="0.3">
      <c r="B1178" s="18"/>
    </row>
    <row r="1179" spans="2:2" x14ac:dyDescent="0.3">
      <c r="B1179" s="18"/>
    </row>
    <row r="1180" spans="2:2" x14ac:dyDescent="0.3">
      <c r="B1180" s="18"/>
    </row>
    <row r="1181" spans="2:2" x14ac:dyDescent="0.3">
      <c r="B1181" s="18"/>
    </row>
    <row r="1182" spans="2:2" x14ac:dyDescent="0.3">
      <c r="B1182" s="18"/>
    </row>
    <row r="1183" spans="2:2" x14ac:dyDescent="0.3">
      <c r="B1183" s="18"/>
    </row>
    <row r="1184" spans="2:2" x14ac:dyDescent="0.3">
      <c r="B1184" s="18"/>
    </row>
    <row r="1185" spans="2:2" x14ac:dyDescent="0.3">
      <c r="B1185" s="18"/>
    </row>
    <row r="1186" spans="2:2" x14ac:dyDescent="0.3">
      <c r="B1186" s="18"/>
    </row>
    <row r="1187" spans="2:2" x14ac:dyDescent="0.3">
      <c r="B1187" s="18"/>
    </row>
    <row r="1188" spans="2:2" x14ac:dyDescent="0.3">
      <c r="B1188" s="18"/>
    </row>
    <row r="1189" spans="2:2" x14ac:dyDescent="0.3">
      <c r="B1189" s="18"/>
    </row>
    <row r="1190" spans="2:2" x14ac:dyDescent="0.3">
      <c r="B1190" s="18"/>
    </row>
    <row r="1191" spans="2:2" x14ac:dyDescent="0.3">
      <c r="B1191" s="18"/>
    </row>
    <row r="1192" spans="2:2" x14ac:dyDescent="0.3">
      <c r="B1192" s="18"/>
    </row>
    <row r="1193" spans="2:2" x14ac:dyDescent="0.3">
      <c r="B1193" s="18"/>
    </row>
    <row r="1194" spans="2:2" x14ac:dyDescent="0.3">
      <c r="B1194" s="18"/>
    </row>
    <row r="1195" spans="2:2" x14ac:dyDescent="0.3">
      <c r="B1195" s="18"/>
    </row>
    <row r="1196" spans="2:2" x14ac:dyDescent="0.3">
      <c r="B1196" s="18"/>
    </row>
    <row r="1197" spans="2:2" x14ac:dyDescent="0.3">
      <c r="B1197" s="18"/>
    </row>
    <row r="1198" spans="2:2" x14ac:dyDescent="0.3">
      <c r="B1198" s="18"/>
    </row>
    <row r="1199" spans="2:2" x14ac:dyDescent="0.3">
      <c r="B1199" s="18"/>
    </row>
    <row r="1200" spans="2:2" x14ac:dyDescent="0.3">
      <c r="B1200" s="18"/>
    </row>
    <row r="1201" spans="2:2" x14ac:dyDescent="0.3">
      <c r="B1201" s="18"/>
    </row>
    <row r="1202" spans="2:2" x14ac:dyDescent="0.3">
      <c r="B1202" s="18"/>
    </row>
    <row r="1203" spans="2:2" x14ac:dyDescent="0.3">
      <c r="B1203" s="18"/>
    </row>
    <row r="1204" spans="2:2" x14ac:dyDescent="0.3">
      <c r="B1204" s="18"/>
    </row>
    <row r="1205" spans="2:2" x14ac:dyDescent="0.3">
      <c r="B1205" s="18"/>
    </row>
    <row r="1206" spans="2:2" x14ac:dyDescent="0.3">
      <c r="B1206" s="18"/>
    </row>
    <row r="1207" spans="2:2" x14ac:dyDescent="0.3">
      <c r="B1207" s="18"/>
    </row>
    <row r="1208" spans="2:2" x14ac:dyDescent="0.3">
      <c r="B1208" s="18"/>
    </row>
    <row r="1209" spans="2:2" x14ac:dyDescent="0.3">
      <c r="B1209" s="18"/>
    </row>
    <row r="1210" spans="2:2" x14ac:dyDescent="0.3">
      <c r="B1210" s="18"/>
    </row>
    <row r="1211" spans="2:2" x14ac:dyDescent="0.3">
      <c r="B1211" s="18"/>
    </row>
    <row r="1212" spans="2:2" x14ac:dyDescent="0.3">
      <c r="B1212" s="18"/>
    </row>
    <row r="1213" spans="2:2" x14ac:dyDescent="0.3">
      <c r="B1213" s="18"/>
    </row>
    <row r="1214" spans="2:2" x14ac:dyDescent="0.3">
      <c r="B1214" s="18"/>
    </row>
    <row r="1215" spans="2:2" x14ac:dyDescent="0.3">
      <c r="B1215" s="18"/>
    </row>
    <row r="1216" spans="2:2" x14ac:dyDescent="0.3">
      <c r="B1216" s="18"/>
    </row>
    <row r="1217" spans="2:2" x14ac:dyDescent="0.3">
      <c r="B1217" s="18"/>
    </row>
    <row r="1218" spans="2:2" x14ac:dyDescent="0.3">
      <c r="B1218" s="18"/>
    </row>
    <row r="1219" spans="2:2" x14ac:dyDescent="0.3">
      <c r="B1219" s="18"/>
    </row>
    <row r="1220" spans="2:2" x14ac:dyDescent="0.3">
      <c r="B1220" s="18"/>
    </row>
    <row r="1221" spans="2:2" x14ac:dyDescent="0.3">
      <c r="B1221" s="18"/>
    </row>
    <row r="1222" spans="2:2" x14ac:dyDescent="0.3">
      <c r="B1222" s="18"/>
    </row>
    <row r="1223" spans="2:2" x14ac:dyDescent="0.3">
      <c r="B1223" s="18"/>
    </row>
    <row r="1224" spans="2:2" x14ac:dyDescent="0.3">
      <c r="B1224" s="18"/>
    </row>
    <row r="1225" spans="2:2" x14ac:dyDescent="0.3">
      <c r="B1225" s="18"/>
    </row>
    <row r="1226" spans="2:2" x14ac:dyDescent="0.3">
      <c r="B1226" s="18"/>
    </row>
    <row r="1227" spans="2:2" x14ac:dyDescent="0.3">
      <c r="B1227" s="18"/>
    </row>
    <row r="1228" spans="2:2" x14ac:dyDescent="0.3">
      <c r="B1228" s="18"/>
    </row>
    <row r="1229" spans="2:2" x14ac:dyDescent="0.3">
      <c r="B1229" s="18"/>
    </row>
    <row r="1230" spans="2:2" x14ac:dyDescent="0.3">
      <c r="B1230" s="18"/>
    </row>
    <row r="1231" spans="2:2" x14ac:dyDescent="0.3">
      <c r="B1231" s="18"/>
    </row>
    <row r="1232" spans="2:2" x14ac:dyDescent="0.3">
      <c r="B1232" s="18"/>
    </row>
    <row r="1233" spans="2:2" x14ac:dyDescent="0.3">
      <c r="B1233" s="18"/>
    </row>
    <row r="1234" spans="2:2" x14ac:dyDescent="0.3">
      <c r="B1234" s="18"/>
    </row>
    <row r="1235" spans="2:2" x14ac:dyDescent="0.3">
      <c r="B1235" s="18"/>
    </row>
    <row r="1236" spans="2:2" x14ac:dyDescent="0.3">
      <c r="B1236" s="18"/>
    </row>
    <row r="1237" spans="2:2" x14ac:dyDescent="0.3">
      <c r="B1237" s="18"/>
    </row>
    <row r="1238" spans="2:2" x14ac:dyDescent="0.3">
      <c r="B1238" s="18"/>
    </row>
    <row r="1239" spans="2:2" x14ac:dyDescent="0.3">
      <c r="B1239" s="18"/>
    </row>
    <row r="1240" spans="2:2" x14ac:dyDescent="0.3">
      <c r="B1240" s="18"/>
    </row>
    <row r="1241" spans="2:2" x14ac:dyDescent="0.3">
      <c r="B1241" s="18"/>
    </row>
    <row r="1242" spans="2:2" x14ac:dyDescent="0.3">
      <c r="B1242" s="18"/>
    </row>
    <row r="1243" spans="2:2" x14ac:dyDescent="0.3">
      <c r="B1243" s="18"/>
    </row>
    <row r="1244" spans="2:2" x14ac:dyDescent="0.3">
      <c r="B1244" s="18"/>
    </row>
    <row r="1245" spans="2:2" x14ac:dyDescent="0.3">
      <c r="B1245" s="18"/>
    </row>
    <row r="1246" spans="2:2" x14ac:dyDescent="0.3">
      <c r="B1246" s="18"/>
    </row>
    <row r="1247" spans="2:2" x14ac:dyDescent="0.3">
      <c r="B1247" s="18"/>
    </row>
    <row r="1248" spans="2:2" x14ac:dyDescent="0.3">
      <c r="B1248" s="18"/>
    </row>
    <row r="1249" spans="2:2" x14ac:dyDescent="0.3">
      <c r="B1249" s="18"/>
    </row>
    <row r="1250" spans="2:2" x14ac:dyDescent="0.3">
      <c r="B1250" s="18"/>
    </row>
    <row r="1251" spans="2:2" x14ac:dyDescent="0.3">
      <c r="B1251" s="18"/>
    </row>
    <row r="1252" spans="2:2" x14ac:dyDescent="0.3">
      <c r="B1252" s="18"/>
    </row>
    <row r="1253" spans="2:2" x14ac:dyDescent="0.3">
      <c r="B1253" s="18"/>
    </row>
    <row r="1254" spans="2:2" x14ac:dyDescent="0.3">
      <c r="B1254" s="18"/>
    </row>
    <row r="1255" spans="2:2" x14ac:dyDescent="0.3">
      <c r="B1255" s="18"/>
    </row>
    <row r="1256" spans="2:2" x14ac:dyDescent="0.3">
      <c r="B1256" s="18"/>
    </row>
    <row r="1257" spans="2:2" x14ac:dyDescent="0.3">
      <c r="B1257" s="18"/>
    </row>
    <row r="1258" spans="2:2" x14ac:dyDescent="0.3">
      <c r="B1258" s="18"/>
    </row>
    <row r="1259" spans="2:2" x14ac:dyDescent="0.3">
      <c r="B1259" s="18"/>
    </row>
    <row r="1260" spans="2:2" x14ac:dyDescent="0.3">
      <c r="B1260" s="18"/>
    </row>
    <row r="1261" spans="2:2" x14ac:dyDescent="0.3">
      <c r="B1261" s="18"/>
    </row>
    <row r="1262" spans="2:2" x14ac:dyDescent="0.3">
      <c r="B1262" s="18"/>
    </row>
    <row r="1263" spans="2:2" x14ac:dyDescent="0.3">
      <c r="B1263" s="18"/>
    </row>
    <row r="1264" spans="2:2" x14ac:dyDescent="0.3">
      <c r="B1264" s="18"/>
    </row>
    <row r="1265" spans="2:2" x14ac:dyDescent="0.3">
      <c r="B1265" s="18"/>
    </row>
    <row r="1266" spans="2:2" x14ac:dyDescent="0.3">
      <c r="B1266" s="18"/>
    </row>
    <row r="1267" spans="2:2" x14ac:dyDescent="0.3">
      <c r="B1267" s="18"/>
    </row>
    <row r="1268" spans="2:2" x14ac:dyDescent="0.3">
      <c r="B1268" s="18"/>
    </row>
    <row r="1269" spans="2:2" x14ac:dyDescent="0.3">
      <c r="B1269" s="18"/>
    </row>
    <row r="1270" spans="2:2" x14ac:dyDescent="0.3">
      <c r="B1270" s="18"/>
    </row>
    <row r="1271" spans="2:2" x14ac:dyDescent="0.3">
      <c r="B1271" s="18"/>
    </row>
    <row r="1272" spans="2:2" x14ac:dyDescent="0.3">
      <c r="B1272" s="18"/>
    </row>
    <row r="1273" spans="2:2" x14ac:dyDescent="0.3">
      <c r="B1273" s="18"/>
    </row>
    <row r="1274" spans="2:2" x14ac:dyDescent="0.3">
      <c r="B1274" s="18"/>
    </row>
    <row r="1275" spans="2:2" x14ac:dyDescent="0.3">
      <c r="B1275" s="18"/>
    </row>
    <row r="1276" spans="2:2" x14ac:dyDescent="0.3">
      <c r="B1276" s="18"/>
    </row>
    <row r="1277" spans="2:2" x14ac:dyDescent="0.3">
      <c r="B1277" s="18"/>
    </row>
    <row r="1278" spans="2:2" x14ac:dyDescent="0.3">
      <c r="B1278" s="18"/>
    </row>
    <row r="1279" spans="2:2" x14ac:dyDescent="0.3">
      <c r="B1279" s="18"/>
    </row>
    <row r="1280" spans="2:2" x14ac:dyDescent="0.3">
      <c r="B1280" s="18"/>
    </row>
    <row r="1281" spans="2:2" x14ac:dyDescent="0.3">
      <c r="B1281" s="18"/>
    </row>
    <row r="1282" spans="2:2" x14ac:dyDescent="0.3">
      <c r="B1282" s="18"/>
    </row>
    <row r="1283" spans="2:2" x14ac:dyDescent="0.3">
      <c r="B1283" s="18"/>
    </row>
    <row r="1284" spans="2:2" x14ac:dyDescent="0.3">
      <c r="B1284" s="18"/>
    </row>
    <row r="1285" spans="2:2" x14ac:dyDescent="0.3">
      <c r="B1285" s="18"/>
    </row>
    <row r="1286" spans="2:2" x14ac:dyDescent="0.3">
      <c r="B1286" s="18"/>
    </row>
    <row r="1287" spans="2:2" x14ac:dyDescent="0.3">
      <c r="B1287" s="18"/>
    </row>
    <row r="1288" spans="2:2" x14ac:dyDescent="0.3">
      <c r="B1288" s="18"/>
    </row>
    <row r="1289" spans="2:2" x14ac:dyDescent="0.3">
      <c r="B1289" s="18"/>
    </row>
    <row r="1290" spans="2:2" x14ac:dyDescent="0.3">
      <c r="B1290" s="18"/>
    </row>
    <row r="1291" spans="2:2" x14ac:dyDescent="0.3">
      <c r="B1291" s="18"/>
    </row>
    <row r="1292" spans="2:2" x14ac:dyDescent="0.3">
      <c r="B1292" s="18"/>
    </row>
    <row r="1293" spans="2:2" x14ac:dyDescent="0.3">
      <c r="B1293" s="18"/>
    </row>
    <row r="1294" spans="2:2" x14ac:dyDescent="0.3">
      <c r="B1294" s="18"/>
    </row>
    <row r="1295" spans="2:2" x14ac:dyDescent="0.3">
      <c r="B1295" s="18"/>
    </row>
    <row r="1296" spans="2:2" x14ac:dyDescent="0.3">
      <c r="B1296" s="18"/>
    </row>
    <row r="1297" spans="2:2" x14ac:dyDescent="0.3">
      <c r="B1297" s="18"/>
    </row>
    <row r="1298" spans="2:2" x14ac:dyDescent="0.3">
      <c r="B1298" s="18"/>
    </row>
    <row r="1299" spans="2:2" x14ac:dyDescent="0.3">
      <c r="B1299" s="18"/>
    </row>
    <row r="1300" spans="2:2" x14ac:dyDescent="0.3">
      <c r="B1300" s="18"/>
    </row>
    <row r="1301" spans="2:2" x14ac:dyDescent="0.3">
      <c r="B1301" s="18"/>
    </row>
    <row r="1302" spans="2:2" x14ac:dyDescent="0.3">
      <c r="B1302" s="18"/>
    </row>
    <row r="1303" spans="2:2" x14ac:dyDescent="0.3">
      <c r="B1303" s="18"/>
    </row>
    <row r="1304" spans="2:2" x14ac:dyDescent="0.3">
      <c r="B1304" s="18"/>
    </row>
    <row r="1305" spans="2:2" x14ac:dyDescent="0.3">
      <c r="B1305" s="18"/>
    </row>
    <row r="1306" spans="2:2" x14ac:dyDescent="0.3">
      <c r="B1306" s="18"/>
    </row>
    <row r="1307" spans="2:2" x14ac:dyDescent="0.3">
      <c r="B1307" s="18"/>
    </row>
    <row r="1308" spans="2:2" x14ac:dyDescent="0.3">
      <c r="B1308" s="18"/>
    </row>
    <row r="1309" spans="2:2" x14ac:dyDescent="0.3">
      <c r="B1309" s="18"/>
    </row>
    <row r="1310" spans="2:2" x14ac:dyDescent="0.3">
      <c r="B1310" s="18"/>
    </row>
    <row r="1311" spans="2:2" x14ac:dyDescent="0.3">
      <c r="B1311" s="18"/>
    </row>
    <row r="1312" spans="2:2" x14ac:dyDescent="0.3">
      <c r="B1312" s="18"/>
    </row>
    <row r="1313" spans="2:2" x14ac:dyDescent="0.3">
      <c r="B1313" s="18"/>
    </row>
    <row r="1314" spans="2:2" x14ac:dyDescent="0.3">
      <c r="B1314" s="18"/>
    </row>
    <row r="1315" spans="2:2" x14ac:dyDescent="0.3">
      <c r="B1315" s="18"/>
    </row>
    <row r="1316" spans="2:2" x14ac:dyDescent="0.3">
      <c r="B1316" s="18"/>
    </row>
    <row r="1317" spans="2:2" x14ac:dyDescent="0.3">
      <c r="B1317" s="18"/>
    </row>
    <row r="1318" spans="2:2" x14ac:dyDescent="0.3">
      <c r="B1318" s="18"/>
    </row>
    <row r="1319" spans="2:2" x14ac:dyDescent="0.3">
      <c r="B1319" s="18"/>
    </row>
    <row r="1320" spans="2:2" x14ac:dyDescent="0.3">
      <c r="B1320" s="18"/>
    </row>
    <row r="1321" spans="2:2" x14ac:dyDescent="0.3">
      <c r="B1321" s="18"/>
    </row>
    <row r="1322" spans="2:2" x14ac:dyDescent="0.3">
      <c r="B1322" s="18"/>
    </row>
    <row r="1323" spans="2:2" x14ac:dyDescent="0.3">
      <c r="B1323" s="18"/>
    </row>
    <row r="1324" spans="2:2" x14ac:dyDescent="0.3">
      <c r="B1324" s="18"/>
    </row>
    <row r="1325" spans="2:2" x14ac:dyDescent="0.3">
      <c r="B1325" s="18"/>
    </row>
    <row r="1326" spans="2:2" x14ac:dyDescent="0.3">
      <c r="B1326" s="18"/>
    </row>
    <row r="1327" spans="2:2" x14ac:dyDescent="0.3">
      <c r="B1327" s="18"/>
    </row>
    <row r="1328" spans="2:2" x14ac:dyDescent="0.3">
      <c r="B1328" s="18"/>
    </row>
    <row r="1329" spans="2:2" x14ac:dyDescent="0.3">
      <c r="B1329" s="18"/>
    </row>
    <row r="1330" spans="2:2" x14ac:dyDescent="0.3">
      <c r="B1330" s="18"/>
    </row>
    <row r="1331" spans="2:2" x14ac:dyDescent="0.3">
      <c r="B1331" s="18"/>
    </row>
    <row r="1332" spans="2:2" x14ac:dyDescent="0.3">
      <c r="B1332" s="18"/>
    </row>
    <row r="1333" spans="2:2" x14ac:dyDescent="0.3">
      <c r="B1333" s="18"/>
    </row>
    <row r="1334" spans="2:2" x14ac:dyDescent="0.3">
      <c r="B1334" s="18"/>
    </row>
    <row r="1335" spans="2:2" x14ac:dyDescent="0.3">
      <c r="B1335" s="18"/>
    </row>
    <row r="1336" spans="2:2" x14ac:dyDescent="0.3">
      <c r="B1336" s="18"/>
    </row>
    <row r="1337" spans="2:2" x14ac:dyDescent="0.3">
      <c r="B1337" s="18"/>
    </row>
    <row r="1338" spans="2:2" x14ac:dyDescent="0.3">
      <c r="B1338" s="18"/>
    </row>
    <row r="1339" spans="2:2" x14ac:dyDescent="0.3">
      <c r="B1339" s="18"/>
    </row>
    <row r="1340" spans="2:2" x14ac:dyDescent="0.3">
      <c r="B1340" s="18"/>
    </row>
    <row r="1341" spans="2:2" x14ac:dyDescent="0.3">
      <c r="B1341" s="18"/>
    </row>
    <row r="1342" spans="2:2" x14ac:dyDescent="0.3">
      <c r="B1342" s="18"/>
    </row>
    <row r="1343" spans="2:2" x14ac:dyDescent="0.3">
      <c r="B1343" s="18"/>
    </row>
    <row r="1344" spans="2:2" x14ac:dyDescent="0.3">
      <c r="B1344" s="18"/>
    </row>
    <row r="1345" spans="2:2" x14ac:dyDescent="0.3">
      <c r="B1345" s="18"/>
    </row>
    <row r="1346" spans="2:2" x14ac:dyDescent="0.3">
      <c r="B1346" s="18"/>
    </row>
    <row r="1347" spans="2:2" x14ac:dyDescent="0.3">
      <c r="B1347" s="18"/>
    </row>
    <row r="1348" spans="2:2" x14ac:dyDescent="0.3">
      <c r="B1348" s="18"/>
    </row>
    <row r="1349" spans="2:2" x14ac:dyDescent="0.3">
      <c r="B1349" s="18"/>
    </row>
    <row r="1350" spans="2:2" x14ac:dyDescent="0.3">
      <c r="B1350" s="18"/>
    </row>
    <row r="1351" spans="2:2" x14ac:dyDescent="0.3">
      <c r="B1351" s="18"/>
    </row>
    <row r="1352" spans="2:2" x14ac:dyDescent="0.3">
      <c r="B1352" s="18"/>
    </row>
    <row r="1353" spans="2:2" x14ac:dyDescent="0.3">
      <c r="B1353" s="18"/>
    </row>
    <row r="1354" spans="2:2" x14ac:dyDescent="0.3">
      <c r="B1354" s="18"/>
    </row>
    <row r="1355" spans="2:2" x14ac:dyDescent="0.3">
      <c r="B1355" s="18"/>
    </row>
    <row r="1356" spans="2:2" x14ac:dyDescent="0.3">
      <c r="B1356" s="18"/>
    </row>
    <row r="1357" spans="2:2" x14ac:dyDescent="0.3">
      <c r="B1357" s="18"/>
    </row>
    <row r="1358" spans="2:2" x14ac:dyDescent="0.3">
      <c r="B1358" s="18"/>
    </row>
    <row r="1359" spans="2:2" x14ac:dyDescent="0.3">
      <c r="B1359" s="18"/>
    </row>
    <row r="1360" spans="2:2" x14ac:dyDescent="0.3">
      <c r="B1360" s="18"/>
    </row>
    <row r="1361" spans="2:2" x14ac:dyDescent="0.3">
      <c r="B1361" s="18"/>
    </row>
    <row r="1362" spans="2:2" x14ac:dyDescent="0.3">
      <c r="B1362" s="18"/>
    </row>
    <row r="1363" spans="2:2" x14ac:dyDescent="0.3">
      <c r="B1363" s="18"/>
    </row>
    <row r="1364" spans="2:2" x14ac:dyDescent="0.3">
      <c r="B1364" s="18"/>
    </row>
    <row r="1365" spans="2:2" x14ac:dyDescent="0.3">
      <c r="B1365" s="18"/>
    </row>
    <row r="1366" spans="2:2" x14ac:dyDescent="0.3">
      <c r="B1366" s="18"/>
    </row>
    <row r="1367" spans="2:2" x14ac:dyDescent="0.3">
      <c r="B1367" s="18"/>
    </row>
    <row r="1368" spans="2:2" x14ac:dyDescent="0.3">
      <c r="B1368" s="18"/>
    </row>
    <row r="1369" spans="2:2" x14ac:dyDescent="0.3">
      <c r="B1369" s="18"/>
    </row>
    <row r="1370" spans="2:2" x14ac:dyDescent="0.3">
      <c r="B1370" s="18"/>
    </row>
    <row r="1371" spans="2:2" x14ac:dyDescent="0.3">
      <c r="B1371" s="18"/>
    </row>
    <row r="1372" spans="2:2" x14ac:dyDescent="0.3">
      <c r="B1372" s="18"/>
    </row>
    <row r="1373" spans="2:2" x14ac:dyDescent="0.3">
      <c r="B1373" s="18"/>
    </row>
    <row r="1374" spans="2:2" x14ac:dyDescent="0.3">
      <c r="B1374" s="18"/>
    </row>
    <row r="1375" spans="2:2" x14ac:dyDescent="0.3">
      <c r="B1375" s="18"/>
    </row>
    <row r="1376" spans="2:2" x14ac:dyDescent="0.3">
      <c r="B1376" s="18"/>
    </row>
    <row r="1377" spans="2:2" x14ac:dyDescent="0.3">
      <c r="B1377" s="18"/>
    </row>
    <row r="1378" spans="2:2" x14ac:dyDescent="0.3">
      <c r="B1378" s="18"/>
    </row>
    <row r="1379" spans="2:2" x14ac:dyDescent="0.3">
      <c r="B1379" s="18"/>
    </row>
    <row r="1380" spans="2:2" x14ac:dyDescent="0.3">
      <c r="B1380" s="18"/>
    </row>
    <row r="1381" spans="2:2" x14ac:dyDescent="0.3">
      <c r="B1381" s="18"/>
    </row>
    <row r="1382" spans="2:2" x14ac:dyDescent="0.3">
      <c r="B1382" s="18"/>
    </row>
    <row r="1383" spans="2:2" x14ac:dyDescent="0.3">
      <c r="B1383" s="18"/>
    </row>
    <row r="1384" spans="2:2" x14ac:dyDescent="0.3">
      <c r="B1384" s="18"/>
    </row>
    <row r="1385" spans="2:2" x14ac:dyDescent="0.3">
      <c r="B1385" s="18"/>
    </row>
    <row r="1386" spans="2:2" x14ac:dyDescent="0.3">
      <c r="B1386" s="18"/>
    </row>
    <row r="1387" spans="2:2" x14ac:dyDescent="0.3">
      <c r="B1387" s="18"/>
    </row>
    <row r="1388" spans="2:2" x14ac:dyDescent="0.3">
      <c r="B1388" s="18"/>
    </row>
    <row r="1389" spans="2:2" x14ac:dyDescent="0.3">
      <c r="B1389" s="18"/>
    </row>
    <row r="1390" spans="2:2" x14ac:dyDescent="0.3">
      <c r="B1390" s="18"/>
    </row>
    <row r="1391" spans="2:2" x14ac:dyDescent="0.3">
      <c r="B1391" s="18"/>
    </row>
    <row r="1392" spans="2:2" x14ac:dyDescent="0.3">
      <c r="B1392" s="18"/>
    </row>
    <row r="1393" spans="2:2" x14ac:dyDescent="0.3">
      <c r="B1393" s="18"/>
    </row>
    <row r="1394" spans="2:2" x14ac:dyDescent="0.3">
      <c r="B1394" s="18"/>
    </row>
    <row r="1395" spans="2:2" x14ac:dyDescent="0.3">
      <c r="B1395" s="18"/>
    </row>
    <row r="1396" spans="2:2" x14ac:dyDescent="0.3">
      <c r="B1396" s="18"/>
    </row>
    <row r="1397" spans="2:2" x14ac:dyDescent="0.3">
      <c r="B1397" s="18"/>
    </row>
    <row r="1398" spans="2:2" x14ac:dyDescent="0.3">
      <c r="B1398" s="18"/>
    </row>
    <row r="1399" spans="2:2" x14ac:dyDescent="0.3">
      <c r="B1399" s="18"/>
    </row>
    <row r="1400" spans="2:2" x14ac:dyDescent="0.3">
      <c r="B1400" s="18"/>
    </row>
    <row r="1401" spans="2:2" x14ac:dyDescent="0.3">
      <c r="B1401" s="18"/>
    </row>
    <row r="1402" spans="2:2" x14ac:dyDescent="0.3">
      <c r="B1402" s="18"/>
    </row>
    <row r="1403" spans="2:2" x14ac:dyDescent="0.3">
      <c r="B1403" s="18"/>
    </row>
    <row r="1404" spans="2:2" x14ac:dyDescent="0.3">
      <c r="B1404" s="18"/>
    </row>
    <row r="1405" spans="2:2" x14ac:dyDescent="0.3">
      <c r="B1405" s="18"/>
    </row>
    <row r="1406" spans="2:2" x14ac:dyDescent="0.3">
      <c r="B1406" s="18"/>
    </row>
    <row r="1407" spans="2:2" x14ac:dyDescent="0.3">
      <c r="B1407" s="18"/>
    </row>
    <row r="1408" spans="2:2" x14ac:dyDescent="0.3">
      <c r="B1408" s="18"/>
    </row>
    <row r="1409" spans="2:2" x14ac:dyDescent="0.3">
      <c r="B1409" s="18"/>
    </row>
    <row r="1410" spans="2:2" x14ac:dyDescent="0.3">
      <c r="B1410" s="18"/>
    </row>
    <row r="1411" spans="2:2" x14ac:dyDescent="0.3">
      <c r="B1411" s="18"/>
    </row>
    <row r="1412" spans="2:2" x14ac:dyDescent="0.3">
      <c r="B1412" s="18"/>
    </row>
    <row r="1413" spans="2:2" x14ac:dyDescent="0.3">
      <c r="B1413" s="18"/>
    </row>
    <row r="1414" spans="2:2" x14ac:dyDescent="0.3">
      <c r="B1414" s="18"/>
    </row>
    <row r="1415" spans="2:2" x14ac:dyDescent="0.3">
      <c r="B1415" s="18"/>
    </row>
    <row r="1416" spans="2:2" x14ac:dyDescent="0.3">
      <c r="B1416" s="18"/>
    </row>
    <row r="1417" spans="2:2" x14ac:dyDescent="0.3">
      <c r="B1417" s="18"/>
    </row>
    <row r="1418" spans="2:2" x14ac:dyDescent="0.3">
      <c r="B1418" s="18"/>
    </row>
    <row r="1419" spans="2:2" x14ac:dyDescent="0.3">
      <c r="B1419" s="18"/>
    </row>
    <row r="1420" spans="2:2" x14ac:dyDescent="0.3">
      <c r="B1420" s="18"/>
    </row>
    <row r="1421" spans="2:2" x14ac:dyDescent="0.3">
      <c r="B1421" s="18"/>
    </row>
    <row r="1422" spans="2:2" x14ac:dyDescent="0.3">
      <c r="B1422" s="18"/>
    </row>
    <row r="1423" spans="2:2" x14ac:dyDescent="0.3">
      <c r="B1423" s="18"/>
    </row>
    <row r="1424" spans="2:2" x14ac:dyDescent="0.3">
      <c r="B1424" s="18"/>
    </row>
    <row r="1425" spans="2:2" x14ac:dyDescent="0.3">
      <c r="B1425" s="18"/>
    </row>
    <row r="1426" spans="2:2" x14ac:dyDescent="0.3">
      <c r="B1426" s="18"/>
    </row>
    <row r="1427" spans="2:2" x14ac:dyDescent="0.3">
      <c r="B1427" s="18"/>
    </row>
    <row r="1428" spans="2:2" x14ac:dyDescent="0.3">
      <c r="B1428" s="18"/>
    </row>
    <row r="1429" spans="2:2" x14ac:dyDescent="0.3">
      <c r="B1429" s="18"/>
    </row>
    <row r="1430" spans="2:2" x14ac:dyDescent="0.3">
      <c r="B1430" s="18"/>
    </row>
    <row r="1431" spans="2:2" x14ac:dyDescent="0.3">
      <c r="B1431" s="18"/>
    </row>
    <row r="1432" spans="2:2" x14ac:dyDescent="0.3">
      <c r="B1432" s="18"/>
    </row>
    <row r="1433" spans="2:2" x14ac:dyDescent="0.3">
      <c r="B1433" s="18"/>
    </row>
    <row r="1434" spans="2:2" x14ac:dyDescent="0.3">
      <c r="B1434" s="18"/>
    </row>
    <row r="1435" spans="2:2" x14ac:dyDescent="0.3">
      <c r="B1435" s="18"/>
    </row>
    <row r="1436" spans="2:2" x14ac:dyDescent="0.3">
      <c r="B1436" s="18"/>
    </row>
    <row r="1437" spans="2:2" x14ac:dyDescent="0.3">
      <c r="B1437" s="18"/>
    </row>
    <row r="1438" spans="2:2" x14ac:dyDescent="0.3">
      <c r="B1438" s="18"/>
    </row>
    <row r="1439" spans="2:2" x14ac:dyDescent="0.3">
      <c r="B1439" s="18"/>
    </row>
    <row r="1440" spans="2:2" x14ac:dyDescent="0.3">
      <c r="B1440" s="18"/>
    </row>
    <row r="1441" spans="2:2" x14ac:dyDescent="0.3">
      <c r="B1441" s="18"/>
    </row>
    <row r="1442" spans="2:2" x14ac:dyDescent="0.3">
      <c r="B1442" s="18"/>
    </row>
    <row r="1443" spans="2:2" x14ac:dyDescent="0.3">
      <c r="B1443" s="18"/>
    </row>
    <row r="1444" spans="2:2" x14ac:dyDescent="0.3">
      <c r="B1444" s="18"/>
    </row>
    <row r="1445" spans="2:2" x14ac:dyDescent="0.3">
      <c r="B1445" s="18"/>
    </row>
    <row r="1446" spans="2:2" x14ac:dyDescent="0.3">
      <c r="B1446" s="18"/>
    </row>
    <row r="1447" spans="2:2" x14ac:dyDescent="0.3">
      <c r="B1447" s="18"/>
    </row>
    <row r="1448" spans="2:2" x14ac:dyDescent="0.3">
      <c r="B1448" s="18"/>
    </row>
    <row r="1449" spans="2:2" x14ac:dyDescent="0.3">
      <c r="B1449" s="18"/>
    </row>
    <row r="1450" spans="2:2" x14ac:dyDescent="0.3">
      <c r="B1450" s="18"/>
    </row>
    <row r="1451" spans="2:2" x14ac:dyDescent="0.3">
      <c r="B1451" s="18"/>
    </row>
    <row r="1452" spans="2:2" x14ac:dyDescent="0.3">
      <c r="B1452" s="18"/>
    </row>
    <row r="1453" spans="2:2" x14ac:dyDescent="0.3">
      <c r="B1453" s="18"/>
    </row>
    <row r="1454" spans="2:2" x14ac:dyDescent="0.3">
      <c r="B1454" s="18"/>
    </row>
    <row r="1455" spans="2:2" x14ac:dyDescent="0.3">
      <c r="B1455" s="18"/>
    </row>
    <row r="1456" spans="2:2" x14ac:dyDescent="0.3">
      <c r="B1456" s="18"/>
    </row>
    <row r="1457" spans="2:2" x14ac:dyDescent="0.3">
      <c r="B1457" s="18"/>
    </row>
    <row r="1458" spans="2:2" x14ac:dyDescent="0.3">
      <c r="B1458" s="18"/>
    </row>
    <row r="1459" spans="2:2" x14ac:dyDescent="0.3">
      <c r="B1459" s="18"/>
    </row>
    <row r="1460" spans="2:2" x14ac:dyDescent="0.3">
      <c r="B1460" s="18"/>
    </row>
    <row r="1461" spans="2:2" x14ac:dyDescent="0.3">
      <c r="B1461" s="18"/>
    </row>
    <row r="1462" spans="2:2" x14ac:dyDescent="0.3">
      <c r="B1462" s="18"/>
    </row>
    <row r="1463" spans="2:2" x14ac:dyDescent="0.3">
      <c r="B1463" s="18"/>
    </row>
    <row r="1464" spans="2:2" x14ac:dyDescent="0.3">
      <c r="B1464" s="18"/>
    </row>
    <row r="1465" spans="2:2" x14ac:dyDescent="0.3">
      <c r="B1465" s="18"/>
    </row>
    <row r="1466" spans="2:2" x14ac:dyDescent="0.3">
      <c r="B1466" s="18"/>
    </row>
    <row r="1467" spans="2:2" x14ac:dyDescent="0.3">
      <c r="B1467" s="18"/>
    </row>
    <row r="1468" spans="2:2" x14ac:dyDescent="0.3">
      <c r="B1468" s="18"/>
    </row>
    <row r="1469" spans="2:2" x14ac:dyDescent="0.3">
      <c r="B1469" s="18"/>
    </row>
    <row r="1470" spans="2:2" x14ac:dyDescent="0.3">
      <c r="B1470" s="18"/>
    </row>
    <row r="1471" spans="2:2" x14ac:dyDescent="0.3">
      <c r="B1471" s="18"/>
    </row>
    <row r="1472" spans="2:2" x14ac:dyDescent="0.3">
      <c r="B1472" s="18"/>
    </row>
    <row r="1473" spans="2:2" x14ac:dyDescent="0.3">
      <c r="B1473" s="18"/>
    </row>
    <row r="1474" spans="2:2" x14ac:dyDescent="0.3">
      <c r="B1474" s="18"/>
    </row>
    <row r="1475" spans="2:2" x14ac:dyDescent="0.3">
      <c r="B1475" s="18"/>
    </row>
    <row r="1476" spans="2:2" x14ac:dyDescent="0.3">
      <c r="B1476" s="18"/>
    </row>
    <row r="1477" spans="2:2" x14ac:dyDescent="0.3">
      <c r="B1477" s="18"/>
    </row>
    <row r="1478" spans="2:2" x14ac:dyDescent="0.3">
      <c r="B1478" s="18"/>
    </row>
    <row r="1479" spans="2:2" x14ac:dyDescent="0.3">
      <c r="B1479" s="18"/>
    </row>
    <row r="1480" spans="2:2" x14ac:dyDescent="0.3">
      <c r="B1480" s="18"/>
    </row>
    <row r="1481" spans="2:2" x14ac:dyDescent="0.3">
      <c r="B1481" s="18"/>
    </row>
    <row r="1482" spans="2:2" x14ac:dyDescent="0.3">
      <c r="B1482" s="18"/>
    </row>
    <row r="1483" spans="2:2" x14ac:dyDescent="0.3">
      <c r="B1483" s="18"/>
    </row>
    <row r="1484" spans="2:2" x14ac:dyDescent="0.3">
      <c r="B1484" s="18"/>
    </row>
    <row r="1485" spans="2:2" x14ac:dyDescent="0.3">
      <c r="B1485" s="18"/>
    </row>
    <row r="1486" spans="2:2" x14ac:dyDescent="0.3">
      <c r="B1486" s="18"/>
    </row>
    <row r="1487" spans="2:2" x14ac:dyDescent="0.3">
      <c r="B1487" s="18"/>
    </row>
    <row r="1488" spans="2:2" x14ac:dyDescent="0.3">
      <c r="B1488" s="18"/>
    </row>
    <row r="1489" spans="2:2" x14ac:dyDescent="0.3">
      <c r="B1489" s="18"/>
    </row>
    <row r="1490" spans="2:2" x14ac:dyDescent="0.3">
      <c r="B1490" s="18"/>
    </row>
    <row r="1491" spans="2:2" x14ac:dyDescent="0.3">
      <c r="B1491" s="18"/>
    </row>
    <row r="1492" spans="2:2" x14ac:dyDescent="0.3">
      <c r="B1492" s="18"/>
    </row>
    <row r="1493" spans="2:2" x14ac:dyDescent="0.3">
      <c r="B1493" s="18"/>
    </row>
    <row r="1494" spans="2:2" x14ac:dyDescent="0.3">
      <c r="B1494" s="18"/>
    </row>
    <row r="1495" spans="2:2" x14ac:dyDescent="0.3">
      <c r="B1495" s="18"/>
    </row>
    <row r="1496" spans="2:2" x14ac:dyDescent="0.3">
      <c r="B1496" s="18"/>
    </row>
    <row r="1497" spans="2:2" x14ac:dyDescent="0.3">
      <c r="B1497" s="18"/>
    </row>
    <row r="1498" spans="2:2" x14ac:dyDescent="0.3">
      <c r="B1498" s="18"/>
    </row>
    <row r="1499" spans="2:2" x14ac:dyDescent="0.3">
      <c r="B1499" s="18"/>
    </row>
    <row r="1500" spans="2:2" x14ac:dyDescent="0.3">
      <c r="B1500" s="18"/>
    </row>
    <row r="1501" spans="2:2" x14ac:dyDescent="0.3">
      <c r="B1501" s="18"/>
    </row>
    <row r="1502" spans="2:2" x14ac:dyDescent="0.3">
      <c r="B1502" s="18"/>
    </row>
    <row r="1503" spans="2:2" x14ac:dyDescent="0.3">
      <c r="B1503" s="18"/>
    </row>
    <row r="1504" spans="2:2" x14ac:dyDescent="0.3">
      <c r="B1504" s="18"/>
    </row>
    <row r="1505" spans="2:2" x14ac:dyDescent="0.3">
      <c r="B1505" s="18"/>
    </row>
    <row r="1506" spans="2:2" x14ac:dyDescent="0.3">
      <c r="B1506" s="18"/>
    </row>
    <row r="1507" spans="2:2" x14ac:dyDescent="0.3">
      <c r="B1507" s="18"/>
    </row>
    <row r="1508" spans="2:2" x14ac:dyDescent="0.3">
      <c r="B1508" s="18"/>
    </row>
    <row r="1509" spans="2:2" x14ac:dyDescent="0.3">
      <c r="B1509" s="18"/>
    </row>
    <row r="1510" spans="2:2" x14ac:dyDescent="0.3">
      <c r="B1510" s="18"/>
    </row>
    <row r="1511" spans="2:2" x14ac:dyDescent="0.3">
      <c r="B1511" s="18"/>
    </row>
    <row r="1512" spans="2:2" x14ac:dyDescent="0.3">
      <c r="B1512" s="18"/>
    </row>
    <row r="1513" spans="2:2" x14ac:dyDescent="0.3">
      <c r="B1513" s="18"/>
    </row>
    <row r="1514" spans="2:2" x14ac:dyDescent="0.3">
      <c r="B1514" s="18"/>
    </row>
    <row r="1515" spans="2:2" x14ac:dyDescent="0.3">
      <c r="B1515" s="18"/>
    </row>
    <row r="1516" spans="2:2" x14ac:dyDescent="0.3">
      <c r="B1516" s="18"/>
    </row>
    <row r="1517" spans="2:2" x14ac:dyDescent="0.3">
      <c r="B1517" s="18"/>
    </row>
    <row r="1518" spans="2:2" x14ac:dyDescent="0.3">
      <c r="B1518" s="18"/>
    </row>
    <row r="1519" spans="2:2" x14ac:dyDescent="0.3">
      <c r="B1519" s="18"/>
    </row>
    <row r="1520" spans="2:2" x14ac:dyDescent="0.3">
      <c r="B1520" s="18"/>
    </row>
    <row r="1521" spans="2:2" x14ac:dyDescent="0.3">
      <c r="B1521" s="18"/>
    </row>
    <row r="1522" spans="2:2" x14ac:dyDescent="0.3">
      <c r="B1522" s="18"/>
    </row>
    <row r="1523" spans="2:2" x14ac:dyDescent="0.3">
      <c r="B1523" s="18"/>
    </row>
    <row r="1524" spans="2:2" x14ac:dyDescent="0.3">
      <c r="B1524" s="18"/>
    </row>
    <row r="1525" spans="2:2" x14ac:dyDescent="0.3">
      <c r="B1525" s="18"/>
    </row>
    <row r="1526" spans="2:2" x14ac:dyDescent="0.3">
      <c r="B1526" s="18"/>
    </row>
    <row r="1527" spans="2:2" x14ac:dyDescent="0.3">
      <c r="B1527" s="18"/>
    </row>
    <row r="1528" spans="2:2" x14ac:dyDescent="0.3">
      <c r="B1528" s="18"/>
    </row>
    <row r="1529" spans="2:2" x14ac:dyDescent="0.3">
      <c r="B1529" s="18"/>
    </row>
    <row r="1530" spans="2:2" x14ac:dyDescent="0.3">
      <c r="B1530" s="18"/>
    </row>
    <row r="1531" spans="2:2" x14ac:dyDescent="0.3">
      <c r="B1531" s="18"/>
    </row>
    <row r="1532" spans="2:2" x14ac:dyDescent="0.3">
      <c r="B1532" s="18"/>
    </row>
    <row r="1533" spans="2:2" x14ac:dyDescent="0.3">
      <c r="B1533" s="18"/>
    </row>
    <row r="1534" spans="2:2" x14ac:dyDescent="0.3">
      <c r="B1534" s="18"/>
    </row>
    <row r="1535" spans="2:2" x14ac:dyDescent="0.3">
      <c r="B1535" s="18"/>
    </row>
    <row r="1536" spans="2:2" x14ac:dyDescent="0.3">
      <c r="B1536" s="18"/>
    </row>
    <row r="1537" spans="2:2" x14ac:dyDescent="0.3">
      <c r="B1537" s="18"/>
    </row>
    <row r="1538" spans="2:2" x14ac:dyDescent="0.3">
      <c r="B1538" s="18"/>
    </row>
    <row r="1539" spans="2:2" x14ac:dyDescent="0.3">
      <c r="B1539" s="18"/>
    </row>
    <row r="1540" spans="2:2" x14ac:dyDescent="0.3">
      <c r="B1540" s="18"/>
    </row>
    <row r="1541" spans="2:2" x14ac:dyDescent="0.3">
      <c r="B1541" s="18"/>
    </row>
    <row r="1542" spans="2:2" x14ac:dyDescent="0.3">
      <c r="B1542" s="18"/>
    </row>
    <row r="1543" spans="2:2" x14ac:dyDescent="0.3">
      <c r="B1543" s="18"/>
    </row>
    <row r="1544" spans="2:2" x14ac:dyDescent="0.3">
      <c r="B1544" s="18"/>
    </row>
    <row r="1545" spans="2:2" x14ac:dyDescent="0.3">
      <c r="B1545" s="18"/>
    </row>
    <row r="1546" spans="2:2" x14ac:dyDescent="0.3">
      <c r="B1546" s="18"/>
    </row>
    <row r="1547" spans="2:2" x14ac:dyDescent="0.3">
      <c r="B1547" s="18"/>
    </row>
    <row r="1548" spans="2:2" x14ac:dyDescent="0.3">
      <c r="B1548" s="18"/>
    </row>
    <row r="1549" spans="2:2" x14ac:dyDescent="0.3">
      <c r="B1549" s="18"/>
    </row>
    <row r="1550" spans="2:2" x14ac:dyDescent="0.3">
      <c r="B1550" s="18"/>
    </row>
    <row r="1551" spans="2:2" x14ac:dyDescent="0.3">
      <c r="B1551" s="18"/>
    </row>
    <row r="1552" spans="2:2" x14ac:dyDescent="0.3">
      <c r="B1552" s="18"/>
    </row>
    <row r="1553" spans="2:2" x14ac:dyDescent="0.3">
      <c r="B1553" s="18"/>
    </row>
    <row r="1554" spans="2:2" x14ac:dyDescent="0.3">
      <c r="B1554" s="18"/>
    </row>
    <row r="1555" spans="2:2" x14ac:dyDescent="0.3">
      <c r="B1555" s="18"/>
    </row>
    <row r="1556" spans="2:2" x14ac:dyDescent="0.3">
      <c r="B1556" s="18"/>
    </row>
    <row r="1557" spans="2:2" x14ac:dyDescent="0.3">
      <c r="B1557" s="18"/>
    </row>
    <row r="1558" spans="2:2" x14ac:dyDescent="0.3">
      <c r="B1558" s="18"/>
    </row>
    <row r="1559" spans="2:2" x14ac:dyDescent="0.3">
      <c r="B1559" s="18"/>
    </row>
    <row r="1560" spans="2:2" x14ac:dyDescent="0.3">
      <c r="B1560" s="18"/>
    </row>
    <row r="1561" spans="2:2" x14ac:dyDescent="0.3">
      <c r="B1561" s="18"/>
    </row>
    <row r="1562" spans="2:2" x14ac:dyDescent="0.3">
      <c r="B1562" s="18"/>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Q13"/>
  <sheetViews>
    <sheetView topLeftCell="E13" zoomScaleNormal="100" workbookViewId="0">
      <selection activeCell="A13" sqref="A13:Q13"/>
    </sheetView>
  </sheetViews>
  <sheetFormatPr defaultColWidth="10.85546875" defaultRowHeight="12" customHeight="1" x14ac:dyDescent="0.3"/>
  <cols>
    <col min="1" max="1" width="6" bestFit="1" customWidth="1"/>
    <col min="2" max="2" width="27" bestFit="1" customWidth="1"/>
    <col min="3" max="5" width="12" bestFit="1" customWidth="1"/>
    <col min="6" max="8" width="15" bestFit="1" customWidth="1"/>
    <col min="9" max="11" width="11" bestFit="1" customWidth="1"/>
    <col min="12" max="14" width="15" bestFit="1" customWidth="1"/>
    <col min="15" max="17" width="12" bestFit="1" customWidth="1"/>
  </cols>
  <sheetData>
    <row r="1" spans="1:17" ht="16.149999999999999" customHeight="1" x14ac:dyDescent="0.4">
      <c r="A1" s="124" t="s">
        <v>8069</v>
      </c>
      <c r="B1" s="120"/>
      <c r="C1" s="120"/>
      <c r="D1" s="120"/>
      <c r="E1" s="120"/>
      <c r="F1" s="120"/>
      <c r="G1" s="120"/>
      <c r="H1" s="120"/>
      <c r="I1" s="120"/>
      <c r="J1" s="120"/>
      <c r="K1" s="120"/>
      <c r="L1" s="120"/>
      <c r="M1" s="120"/>
      <c r="N1" s="120"/>
      <c r="O1" s="120"/>
      <c r="P1" s="120"/>
      <c r="Q1" s="120"/>
    </row>
    <row r="2" spans="1:17" ht="16.149999999999999" customHeight="1" x14ac:dyDescent="0.4">
      <c r="A2" s="124" t="s">
        <v>0</v>
      </c>
      <c r="B2" s="120"/>
      <c r="C2" s="120"/>
      <c r="D2" s="120"/>
      <c r="E2" s="120"/>
      <c r="F2" s="120"/>
      <c r="G2" s="120"/>
      <c r="H2" s="120"/>
      <c r="I2" s="120"/>
      <c r="J2" s="120"/>
      <c r="K2" s="120"/>
      <c r="L2" s="120"/>
      <c r="M2" s="120"/>
      <c r="N2" s="120"/>
      <c r="O2" s="120"/>
      <c r="P2" s="120"/>
      <c r="Q2" s="120"/>
    </row>
    <row r="3" spans="1:17" ht="33" customHeight="1" x14ac:dyDescent="0.4">
      <c r="A3" s="124" t="s">
        <v>8070</v>
      </c>
      <c r="B3" s="120"/>
      <c r="C3" s="120"/>
      <c r="D3" s="120"/>
      <c r="E3" s="120"/>
      <c r="F3" s="120"/>
      <c r="G3" s="120"/>
      <c r="H3" s="120"/>
      <c r="I3" s="120"/>
      <c r="J3" s="120"/>
      <c r="K3" s="120"/>
      <c r="L3" s="120"/>
      <c r="M3" s="120"/>
      <c r="N3" s="120"/>
      <c r="O3" s="120"/>
      <c r="P3" s="120"/>
      <c r="Q3" s="120"/>
    </row>
    <row r="4" spans="1:17" ht="16.149999999999999" customHeight="1" x14ac:dyDescent="0.4">
      <c r="A4" s="124" t="s">
        <v>7969</v>
      </c>
      <c r="B4" s="120"/>
      <c r="C4" s="120"/>
      <c r="D4" s="120"/>
      <c r="E4" s="120"/>
      <c r="F4" s="120"/>
      <c r="G4" s="120"/>
      <c r="H4" s="120"/>
      <c r="I4" s="120"/>
      <c r="J4" s="120"/>
      <c r="K4" s="120"/>
      <c r="L4" s="120"/>
      <c r="M4" s="120"/>
      <c r="N4" s="120"/>
      <c r="O4" s="120"/>
      <c r="P4" s="120"/>
      <c r="Q4" s="120"/>
    </row>
    <row r="5" spans="1:17" ht="33" customHeight="1" x14ac:dyDescent="0.4">
      <c r="A5" s="124" t="s">
        <v>16</v>
      </c>
      <c r="B5" s="120"/>
      <c r="C5" s="120"/>
      <c r="D5" s="120"/>
      <c r="E5" s="120"/>
      <c r="F5" s="120"/>
      <c r="G5" s="120"/>
      <c r="H5" s="120"/>
      <c r="I5" s="120"/>
      <c r="J5" s="120"/>
      <c r="K5" s="120"/>
      <c r="L5" s="120"/>
      <c r="M5" s="120"/>
      <c r="N5" s="120"/>
      <c r="O5" s="120"/>
      <c r="P5" s="120"/>
      <c r="Q5" s="120"/>
    </row>
    <row r="6" spans="1:17" ht="33" customHeight="1" x14ac:dyDescent="0.4">
      <c r="A6" s="124" t="s">
        <v>17</v>
      </c>
      <c r="B6" s="120"/>
      <c r="C6" s="120"/>
      <c r="D6" s="120"/>
      <c r="E6" s="120"/>
      <c r="F6" s="120"/>
      <c r="G6" s="120"/>
      <c r="H6" s="120"/>
      <c r="I6" s="120"/>
      <c r="J6" s="120"/>
      <c r="K6" s="120"/>
      <c r="L6" s="120"/>
      <c r="M6" s="120"/>
      <c r="N6" s="120"/>
      <c r="O6" s="120"/>
      <c r="P6" s="120"/>
      <c r="Q6" s="120"/>
    </row>
    <row r="7" spans="1:17" ht="33" customHeight="1" x14ac:dyDescent="0.4">
      <c r="A7" s="124" t="s">
        <v>7970</v>
      </c>
      <c r="B7" s="120"/>
      <c r="C7" s="120"/>
      <c r="D7" s="120"/>
      <c r="E7" s="120"/>
      <c r="F7" s="120"/>
      <c r="G7" s="120"/>
      <c r="H7" s="120"/>
      <c r="I7" s="120"/>
      <c r="J7" s="120"/>
      <c r="K7" s="120"/>
      <c r="L7" s="120"/>
      <c r="M7" s="120"/>
      <c r="N7" s="120"/>
      <c r="O7" s="120"/>
      <c r="P7" s="120"/>
      <c r="Q7" s="120"/>
    </row>
    <row r="8" spans="1:17" ht="33" customHeight="1" x14ac:dyDescent="0.4">
      <c r="A8" s="124" t="s">
        <v>19</v>
      </c>
      <c r="B8" s="120"/>
      <c r="C8" s="120"/>
      <c r="D8" s="120"/>
      <c r="E8" s="120"/>
      <c r="F8" s="120"/>
      <c r="G8" s="120"/>
      <c r="H8" s="120"/>
      <c r="I8" s="120"/>
      <c r="J8" s="120"/>
      <c r="K8" s="120"/>
      <c r="L8" s="120"/>
      <c r="M8" s="120"/>
      <c r="N8" s="120"/>
      <c r="O8" s="120"/>
      <c r="P8" s="120"/>
      <c r="Q8" s="120"/>
    </row>
    <row r="9" spans="1:17" ht="50.1" customHeight="1" x14ac:dyDescent="0.4">
      <c r="A9" s="124" t="s">
        <v>7971</v>
      </c>
      <c r="B9" s="120"/>
      <c r="C9" s="120"/>
      <c r="D9" s="120"/>
      <c r="E9" s="120"/>
      <c r="F9" s="120"/>
      <c r="G9" s="120"/>
      <c r="H9" s="120"/>
      <c r="I9" s="120"/>
      <c r="J9" s="120"/>
      <c r="K9" s="120"/>
      <c r="L9" s="120"/>
      <c r="M9" s="120"/>
      <c r="N9" s="120"/>
      <c r="O9" s="120"/>
      <c r="P9" s="120"/>
      <c r="Q9" s="120"/>
    </row>
    <row r="11" spans="1:17" ht="101.1" customHeight="1" x14ac:dyDescent="0.35">
      <c r="A11" s="1" t="s">
        <v>26</v>
      </c>
      <c r="B11" s="4" t="s">
        <v>7972</v>
      </c>
      <c r="C11" s="5" t="s">
        <v>7973</v>
      </c>
      <c r="D11" s="5" t="s">
        <v>7974</v>
      </c>
      <c r="E11" s="5" t="s">
        <v>7975</v>
      </c>
      <c r="F11" s="5" t="s">
        <v>7976</v>
      </c>
      <c r="G11" s="5" t="s">
        <v>7977</v>
      </c>
      <c r="H11" s="5" t="s">
        <v>7978</v>
      </c>
      <c r="I11" s="5" t="s">
        <v>7979</v>
      </c>
      <c r="J11" s="5" t="s">
        <v>7980</v>
      </c>
      <c r="K11" s="5" t="s">
        <v>7981</v>
      </c>
      <c r="L11" s="5" t="s">
        <v>7982</v>
      </c>
      <c r="M11" s="5" t="s">
        <v>7983</v>
      </c>
      <c r="N11" s="5" t="s">
        <v>7984</v>
      </c>
      <c r="O11" s="5" t="s">
        <v>7985</v>
      </c>
      <c r="P11" s="5" t="s">
        <v>7986</v>
      </c>
      <c r="Q11" s="5" t="s">
        <v>7987</v>
      </c>
    </row>
    <row r="12" spans="1:17" ht="14.1" customHeight="1" x14ac:dyDescent="0.3">
      <c r="A12" s="3" t="s">
        <v>5873</v>
      </c>
      <c r="B12" s="3" t="s">
        <v>7988</v>
      </c>
      <c r="C12" s="7" t="s">
        <v>8</v>
      </c>
      <c r="D12" s="7">
        <v>353</v>
      </c>
      <c r="E12" s="7">
        <v>352</v>
      </c>
      <c r="F12" s="9" t="s">
        <v>8</v>
      </c>
      <c r="G12" s="8">
        <v>315.06</v>
      </c>
      <c r="H12" s="8">
        <v>337.06</v>
      </c>
      <c r="I12" s="7" t="s">
        <v>8</v>
      </c>
      <c r="J12" s="7">
        <v>260</v>
      </c>
      <c r="K12" s="7">
        <v>253</v>
      </c>
      <c r="L12" s="9" t="s">
        <v>8</v>
      </c>
      <c r="M12" s="9">
        <v>19439</v>
      </c>
      <c r="N12" s="9">
        <v>21691</v>
      </c>
      <c r="O12" s="7" t="s">
        <v>8</v>
      </c>
      <c r="P12" s="7">
        <v>308</v>
      </c>
      <c r="Q12" s="7">
        <v>302</v>
      </c>
    </row>
    <row r="13" spans="1:17" ht="14.1" customHeight="1" x14ac:dyDescent="0.3">
      <c r="A13" s="3" t="s">
        <v>5873</v>
      </c>
      <c r="B13" s="3" t="s">
        <v>79</v>
      </c>
      <c r="C13" s="7" t="s">
        <v>8</v>
      </c>
      <c r="D13" s="7">
        <v>379</v>
      </c>
      <c r="E13" s="7">
        <v>381</v>
      </c>
      <c r="F13" s="9" t="s">
        <v>8</v>
      </c>
      <c r="G13" s="8">
        <v>287.52</v>
      </c>
      <c r="H13" s="8">
        <v>299.97000000000003</v>
      </c>
      <c r="I13" s="7" t="s">
        <v>8</v>
      </c>
      <c r="J13" s="7">
        <v>271</v>
      </c>
      <c r="K13" s="7">
        <v>290</v>
      </c>
      <c r="L13" s="9" t="s">
        <v>8</v>
      </c>
      <c r="M13" s="9">
        <v>19699</v>
      </c>
      <c r="N13" s="9">
        <v>22698</v>
      </c>
      <c r="O13" s="7" t="s">
        <v>8</v>
      </c>
      <c r="P13" s="7">
        <v>319</v>
      </c>
      <c r="Q13" s="7">
        <v>328</v>
      </c>
    </row>
  </sheetData>
  <mergeCells count="9">
    <mergeCell ref="A6:Q6"/>
    <mergeCell ref="A7:Q7"/>
    <mergeCell ref="A8:Q8"/>
    <mergeCell ref="A9:Q9"/>
    <mergeCell ref="A1:Q1"/>
    <mergeCell ref="A2:Q2"/>
    <mergeCell ref="A3:Q3"/>
    <mergeCell ref="A4:Q4"/>
    <mergeCell ref="A5:Q5"/>
  </mergeCells>
  <pageMargins left="0.05" right="0.05" top="0.5" bottom="0.5" header="0" footer="0"/>
  <pageSetup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E8A1F-4020-4014-A98D-BB747F54AA34}">
  <dimension ref="A1:C18"/>
  <sheetViews>
    <sheetView zoomScaleNormal="100" workbookViewId="0">
      <selection activeCell="A2" sqref="A2"/>
    </sheetView>
  </sheetViews>
  <sheetFormatPr defaultRowHeight="11.65" x14ac:dyDescent="0.3"/>
  <cols>
    <col min="1" max="1" width="42.5703125" style="99" bestFit="1" customWidth="1"/>
    <col min="2" max="2" width="44.85546875" style="99" customWidth="1"/>
    <col min="3" max="3" width="39.42578125" style="99" bestFit="1" customWidth="1"/>
    <col min="4" max="4" width="14.7109375" style="99" customWidth="1"/>
    <col min="5" max="16384" width="9.140625" style="99"/>
  </cols>
  <sheetData>
    <row r="1" spans="1:3" ht="12" x14ac:dyDescent="0.35">
      <c r="A1" s="91" t="s">
        <v>8184</v>
      </c>
    </row>
    <row r="3" spans="1:3" x14ac:dyDescent="0.3">
      <c r="A3" s="100" t="s">
        <v>26</v>
      </c>
      <c r="B3" s="101" t="s">
        <v>2553</v>
      </c>
    </row>
    <row r="4" spans="1:3" x14ac:dyDescent="0.3">
      <c r="A4" s="100" t="s">
        <v>25</v>
      </c>
      <c r="B4" s="101" t="s">
        <v>2601</v>
      </c>
    </row>
    <row r="5" spans="1:3" ht="105.4" customHeight="1" x14ac:dyDescent="0.3"/>
    <row r="6" spans="1:3" x14ac:dyDescent="0.3">
      <c r="A6" s="102" t="s">
        <v>23</v>
      </c>
      <c r="B6" s="103" t="s">
        <v>8099</v>
      </c>
      <c r="C6"/>
    </row>
    <row r="7" spans="1:3" x14ac:dyDescent="0.3">
      <c r="A7" s="104" t="s">
        <v>2648</v>
      </c>
      <c r="B7" s="105">
        <v>1.47</v>
      </c>
      <c r="C7"/>
    </row>
    <row r="8" spans="1:3" x14ac:dyDescent="0.3">
      <c r="A8" s="112" t="s">
        <v>2795</v>
      </c>
      <c r="B8" s="113">
        <v>1.65</v>
      </c>
      <c r="C8"/>
    </row>
    <row r="9" spans="1:3" x14ac:dyDescent="0.3">
      <c r="A9" s="112" t="s">
        <v>2735</v>
      </c>
      <c r="B9" s="113">
        <v>1.7</v>
      </c>
      <c r="C9"/>
    </row>
    <row r="10" spans="1:3" x14ac:dyDescent="0.3">
      <c r="A10" s="112" t="s">
        <v>2599</v>
      </c>
      <c r="B10" s="113">
        <v>1.81</v>
      </c>
      <c r="C10"/>
    </row>
    <row r="11" spans="1:3" x14ac:dyDescent="0.3">
      <c r="A11" s="112" t="s">
        <v>2898</v>
      </c>
      <c r="B11" s="113">
        <v>1.89</v>
      </c>
      <c r="C11"/>
    </row>
    <row r="12" spans="1:3" x14ac:dyDescent="0.3">
      <c r="A12" s="114" t="s">
        <v>2885</v>
      </c>
      <c r="B12" s="115">
        <v>2</v>
      </c>
      <c r="C12"/>
    </row>
    <row r="13" spans="1:3" x14ac:dyDescent="0.3">
      <c r="A13"/>
      <c r="B13"/>
      <c r="C13"/>
    </row>
    <row r="14" spans="1:3" x14ac:dyDescent="0.3">
      <c r="A14"/>
      <c r="B14"/>
      <c r="C14"/>
    </row>
    <row r="15" spans="1:3" x14ac:dyDescent="0.3">
      <c r="A15"/>
      <c r="B15"/>
      <c r="C15"/>
    </row>
    <row r="16" spans="1:3" x14ac:dyDescent="0.3">
      <c r="A16"/>
      <c r="B16"/>
      <c r="C16"/>
    </row>
    <row r="17" spans="1:3" x14ac:dyDescent="0.3">
      <c r="A17"/>
      <c r="B17"/>
      <c r="C17"/>
    </row>
    <row r="18" spans="1:3" x14ac:dyDescent="0.3">
      <c r="A18"/>
      <c r="B18"/>
      <c r="C18"/>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2D0D1-9518-480E-A467-7E2971DDEF3E}">
  <dimension ref="A1:B1563"/>
  <sheetViews>
    <sheetView workbookViewId="0">
      <selection activeCell="A2" sqref="A2"/>
    </sheetView>
  </sheetViews>
  <sheetFormatPr defaultRowHeight="11.65" x14ac:dyDescent="0.3"/>
  <cols>
    <col min="1" max="1" width="34.28515625" bestFit="1" customWidth="1"/>
    <col min="2" max="2" width="40.5703125" style="45" bestFit="1" customWidth="1"/>
  </cols>
  <sheetData>
    <row r="1" spans="1:2" s="15" customFormat="1" ht="12" x14ac:dyDescent="0.35">
      <c r="A1" s="54" t="s">
        <v>8185</v>
      </c>
      <c r="B1" s="45"/>
    </row>
    <row r="2" spans="1:2" s="15" customFormat="1" x14ac:dyDescent="0.3">
      <c r="B2" s="45"/>
    </row>
    <row r="3" spans="1:2" x14ac:dyDescent="0.3">
      <c r="A3" s="61" t="s">
        <v>26</v>
      </c>
      <c r="B3" s="62" t="s">
        <v>587</v>
      </c>
    </row>
    <row r="4" spans="1:2" x14ac:dyDescent="0.3">
      <c r="A4" s="61" t="s">
        <v>25</v>
      </c>
      <c r="B4" s="62" t="s">
        <v>605</v>
      </c>
    </row>
    <row r="5" spans="1:2" ht="111.4" customHeight="1" x14ac:dyDescent="0.3">
      <c r="B5"/>
    </row>
    <row r="6" spans="1:2" x14ac:dyDescent="0.3">
      <c r="A6" s="55" t="s">
        <v>8074</v>
      </c>
      <c r="B6" s="57" t="s">
        <v>8100</v>
      </c>
    </row>
    <row r="7" spans="1:2" x14ac:dyDescent="0.3">
      <c r="A7" s="96" t="s">
        <v>689</v>
      </c>
      <c r="B7" s="93">
        <v>1.56</v>
      </c>
    </row>
    <row r="8" spans="1:2" x14ac:dyDescent="0.3">
      <c r="A8" s="97" t="s">
        <v>603</v>
      </c>
      <c r="B8" s="94">
        <v>2.58</v>
      </c>
    </row>
    <row r="9" spans="1:2" x14ac:dyDescent="0.3">
      <c r="A9" s="97" t="s">
        <v>692</v>
      </c>
      <c r="B9" s="94">
        <v>3.29</v>
      </c>
    </row>
    <row r="10" spans="1:2" x14ac:dyDescent="0.3">
      <c r="A10" s="97" t="s">
        <v>683</v>
      </c>
      <c r="B10" s="94">
        <v>4.09</v>
      </c>
    </row>
    <row r="11" spans="1:2" x14ac:dyDescent="0.3">
      <c r="A11" s="98" t="s">
        <v>731</v>
      </c>
      <c r="B11" s="95">
        <v>4.57</v>
      </c>
    </row>
    <row r="12" spans="1:2" x14ac:dyDescent="0.3">
      <c r="B12"/>
    </row>
    <row r="13" spans="1:2" x14ac:dyDescent="0.3">
      <c r="B13"/>
    </row>
    <row r="1563" spans="1:2" x14ac:dyDescent="0.3">
      <c r="A1563" s="18"/>
      <c r="B1563" s="49"/>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36"/>
  <sheetViews>
    <sheetView topLeftCell="A10" zoomScaleNormal="100" workbookViewId="0">
      <selection activeCell="F11" sqref="F11"/>
    </sheetView>
  </sheetViews>
  <sheetFormatPr defaultColWidth="10.85546875" defaultRowHeight="12" customHeight="1" x14ac:dyDescent="0.3"/>
  <cols>
    <col min="1" max="1" width="6" bestFit="1" customWidth="1"/>
    <col min="2" max="4" width="12" bestFit="1" customWidth="1"/>
    <col min="5" max="6" width="10" bestFit="1" customWidth="1"/>
    <col min="7" max="7" width="12" bestFit="1" customWidth="1"/>
    <col min="8" max="8" width="16" bestFit="1" customWidth="1"/>
    <col min="9" max="9" width="13" bestFit="1" customWidth="1"/>
    <col min="10" max="11" width="15" bestFit="1" customWidth="1"/>
    <col min="12" max="12" width="16" bestFit="1" customWidth="1"/>
    <col min="13" max="13" width="13" bestFit="1" customWidth="1"/>
    <col min="14" max="15" width="15" bestFit="1" customWidth="1"/>
  </cols>
  <sheetData>
    <row r="1" spans="1:15" ht="16.149999999999999" customHeight="1" x14ac:dyDescent="0.4">
      <c r="A1" s="124" t="s">
        <v>6053</v>
      </c>
      <c r="B1" s="120"/>
      <c r="C1" s="120"/>
      <c r="D1" s="120"/>
      <c r="E1" s="120"/>
      <c r="F1" s="120"/>
      <c r="G1" s="120"/>
      <c r="H1" s="120"/>
      <c r="I1" s="120"/>
      <c r="J1" s="120"/>
      <c r="K1" s="120"/>
      <c r="L1" s="120"/>
      <c r="M1" s="120"/>
      <c r="N1" s="120"/>
      <c r="O1" s="120"/>
    </row>
    <row r="2" spans="1:15" ht="16.149999999999999" customHeight="1" x14ac:dyDescent="0.4">
      <c r="A2" s="124" t="s">
        <v>0</v>
      </c>
      <c r="B2" s="120"/>
      <c r="C2" s="120"/>
      <c r="D2" s="120"/>
      <c r="E2" s="120"/>
      <c r="F2" s="120"/>
      <c r="G2" s="120"/>
      <c r="H2" s="120"/>
      <c r="I2" s="120"/>
      <c r="J2" s="120"/>
      <c r="K2" s="120"/>
      <c r="L2" s="120"/>
      <c r="M2" s="120"/>
      <c r="N2" s="120"/>
      <c r="O2" s="120"/>
    </row>
    <row r="3" spans="1:15" ht="33" customHeight="1" x14ac:dyDescent="0.4">
      <c r="A3" s="124" t="s">
        <v>15</v>
      </c>
      <c r="B3" s="120"/>
      <c r="C3" s="120"/>
      <c r="D3" s="120"/>
      <c r="E3" s="120"/>
      <c r="F3" s="120"/>
      <c r="G3" s="120"/>
      <c r="H3" s="120"/>
      <c r="I3" s="120"/>
      <c r="J3" s="120"/>
      <c r="K3" s="120"/>
      <c r="L3" s="120"/>
      <c r="M3" s="120"/>
      <c r="N3" s="120"/>
      <c r="O3" s="120"/>
    </row>
    <row r="4" spans="1:15" ht="33" customHeight="1" x14ac:dyDescent="0.4">
      <c r="A4" s="124" t="s">
        <v>16</v>
      </c>
      <c r="B4" s="120"/>
      <c r="C4" s="120"/>
      <c r="D4" s="120"/>
      <c r="E4" s="120"/>
      <c r="F4" s="120"/>
      <c r="G4" s="120"/>
      <c r="H4" s="120"/>
      <c r="I4" s="120"/>
      <c r="J4" s="120"/>
      <c r="K4" s="120"/>
      <c r="L4" s="120"/>
      <c r="M4" s="120"/>
      <c r="N4" s="120"/>
      <c r="O4" s="120"/>
    </row>
    <row r="5" spans="1:15" ht="33" customHeight="1" x14ac:dyDescent="0.4">
      <c r="A5" s="124" t="s">
        <v>17</v>
      </c>
      <c r="B5" s="120"/>
      <c r="C5" s="120"/>
      <c r="D5" s="120"/>
      <c r="E5" s="120"/>
      <c r="F5" s="120"/>
      <c r="G5" s="120"/>
      <c r="H5" s="120"/>
      <c r="I5" s="120"/>
      <c r="J5" s="120"/>
      <c r="K5" s="120"/>
      <c r="L5" s="120"/>
      <c r="M5" s="120"/>
      <c r="N5" s="120"/>
      <c r="O5" s="120"/>
    </row>
    <row r="6" spans="1:15" ht="16.149999999999999" customHeight="1" x14ac:dyDescent="0.4">
      <c r="A6" s="124" t="s">
        <v>6054</v>
      </c>
      <c r="B6" s="120"/>
      <c r="C6" s="120"/>
      <c r="D6" s="120"/>
      <c r="E6" s="120"/>
      <c r="F6" s="120"/>
      <c r="G6" s="120"/>
      <c r="H6" s="120"/>
      <c r="I6" s="120"/>
      <c r="J6" s="120"/>
      <c r="K6" s="120"/>
      <c r="L6" s="120"/>
      <c r="M6" s="120"/>
      <c r="N6" s="120"/>
      <c r="O6" s="120"/>
    </row>
    <row r="7" spans="1:15" ht="33" customHeight="1" x14ac:dyDescent="0.4">
      <c r="A7" s="124" t="s">
        <v>19</v>
      </c>
      <c r="B7" s="120"/>
      <c r="C7" s="120"/>
      <c r="D7" s="120"/>
      <c r="E7" s="120"/>
      <c r="F7" s="120"/>
      <c r="G7" s="120"/>
      <c r="H7" s="120"/>
      <c r="I7" s="120"/>
      <c r="J7" s="120"/>
      <c r="K7" s="120"/>
      <c r="L7" s="120"/>
      <c r="M7" s="120"/>
      <c r="N7" s="120"/>
      <c r="O7" s="120"/>
    </row>
    <row r="8" spans="1:15" ht="50.1" customHeight="1" x14ac:dyDescent="0.4">
      <c r="A8" s="124" t="s">
        <v>6055</v>
      </c>
      <c r="B8" s="120"/>
      <c r="C8" s="120"/>
      <c r="D8" s="120"/>
      <c r="E8" s="120"/>
      <c r="F8" s="120"/>
      <c r="G8" s="120"/>
      <c r="H8" s="120"/>
      <c r="I8" s="120"/>
      <c r="J8" s="120"/>
      <c r="K8" s="120"/>
      <c r="L8" s="120"/>
      <c r="M8" s="120"/>
      <c r="N8" s="120"/>
      <c r="O8" s="120"/>
    </row>
    <row r="9" spans="1:15" ht="33" customHeight="1" x14ac:dyDescent="0.4">
      <c r="A9" s="124" t="s">
        <v>21</v>
      </c>
      <c r="B9" s="120"/>
      <c r="C9" s="120"/>
      <c r="D9" s="120"/>
      <c r="E9" s="120"/>
      <c r="F9" s="120"/>
      <c r="G9" s="120"/>
      <c r="H9" s="120"/>
      <c r="I9" s="120"/>
      <c r="J9" s="120"/>
      <c r="K9" s="120"/>
      <c r="L9" s="120"/>
      <c r="M9" s="120"/>
      <c r="N9" s="120"/>
      <c r="O9" s="120"/>
    </row>
    <row r="11" spans="1:15" ht="159" customHeight="1" x14ac:dyDescent="0.35">
      <c r="A11" s="1" t="s">
        <v>26</v>
      </c>
      <c r="B11" s="5" t="s">
        <v>6056</v>
      </c>
      <c r="C11" s="5" t="s">
        <v>6057</v>
      </c>
      <c r="D11" s="5" t="s">
        <v>6058</v>
      </c>
      <c r="E11" s="5" t="s">
        <v>6059</v>
      </c>
      <c r="F11" s="5" t="s">
        <v>6060</v>
      </c>
      <c r="G11" s="5" t="s">
        <v>6061</v>
      </c>
      <c r="H11" s="5" t="s">
        <v>6062</v>
      </c>
      <c r="I11" s="5" t="s">
        <v>6063</v>
      </c>
      <c r="J11" s="5" t="s">
        <v>6064</v>
      </c>
      <c r="K11" s="5" t="s">
        <v>6065</v>
      </c>
      <c r="L11" s="5" t="s">
        <v>6066</v>
      </c>
      <c r="M11" s="5" t="s">
        <v>6067</v>
      </c>
      <c r="N11" s="5" t="s">
        <v>6068</v>
      </c>
      <c r="O11" s="5" t="s">
        <v>6069</v>
      </c>
    </row>
    <row r="12" spans="1:15" ht="14.1" customHeight="1" x14ac:dyDescent="0.3">
      <c r="A12" s="3" t="s">
        <v>44</v>
      </c>
      <c r="B12" s="10">
        <v>1871.4855039904701</v>
      </c>
      <c r="C12" s="10">
        <v>696.45920736717699</v>
      </c>
      <c r="D12" s="10">
        <v>1175.0262966232899</v>
      </c>
      <c r="E12" s="7">
        <v>268.71430289</v>
      </c>
      <c r="F12" s="7">
        <v>220.72035029</v>
      </c>
      <c r="G12" s="7">
        <v>350.23148034000002</v>
      </c>
      <c r="H12" s="11">
        <v>58778.698136091203</v>
      </c>
      <c r="I12" s="11">
        <v>45765</v>
      </c>
      <c r="J12" s="9">
        <v>7457.9207186428703</v>
      </c>
      <c r="K12" s="9">
        <v>16461.1487347326</v>
      </c>
      <c r="L12" s="11">
        <v>3189977.5212507299</v>
      </c>
      <c r="M12" s="11">
        <v>512500</v>
      </c>
      <c r="N12" s="8">
        <v>80.907258751458201</v>
      </c>
      <c r="O12" s="8">
        <v>283.36269002419499</v>
      </c>
    </row>
    <row r="13" spans="1:15" ht="14.1" customHeight="1" x14ac:dyDescent="0.3">
      <c r="A13" s="3" t="s">
        <v>354</v>
      </c>
      <c r="B13" s="10">
        <v>53.412443963226302</v>
      </c>
      <c r="C13" s="10">
        <v>23.3628366686813</v>
      </c>
      <c r="D13" s="10">
        <v>30.049607294545002</v>
      </c>
      <c r="E13" s="7">
        <v>228.62139868</v>
      </c>
      <c r="F13" s="7">
        <v>193.42436014</v>
      </c>
      <c r="G13" s="7">
        <v>302.46694644000002</v>
      </c>
      <c r="H13" s="11">
        <v>2417.7869217395801</v>
      </c>
      <c r="I13" s="11">
        <v>1870</v>
      </c>
      <c r="J13" s="9">
        <v>6543.8859457311601</v>
      </c>
      <c r="K13" s="9">
        <v>12657.469518707499</v>
      </c>
      <c r="L13" s="11">
        <v>103708.16648912401</v>
      </c>
      <c r="M13" s="11">
        <v>16514</v>
      </c>
      <c r="N13" s="8">
        <v>72.714763620161804</v>
      </c>
      <c r="O13" s="8">
        <v>219.93812513279599</v>
      </c>
    </row>
    <row r="14" spans="1:15" ht="14.1" customHeight="1" x14ac:dyDescent="0.3">
      <c r="A14" s="3" t="s">
        <v>587</v>
      </c>
      <c r="B14" s="10">
        <v>6.0797460726013197</v>
      </c>
      <c r="C14" s="10">
        <v>2.5031801851719502</v>
      </c>
      <c r="D14" s="10">
        <v>3.57656588742937</v>
      </c>
      <c r="E14" s="7">
        <v>242.88088042999999</v>
      </c>
      <c r="F14" s="7">
        <v>180.55336442000001</v>
      </c>
      <c r="G14" s="7">
        <v>326.58703276</v>
      </c>
      <c r="H14" s="11">
        <v>217.45201492309599</v>
      </c>
      <c r="I14" s="11">
        <v>135</v>
      </c>
      <c r="J14" s="9">
        <v>6598.3152447085304</v>
      </c>
      <c r="K14" s="9">
        <v>11913.4801693805</v>
      </c>
      <c r="L14" s="11">
        <v>15135.1858382225</v>
      </c>
      <c r="M14" s="11">
        <v>2803</v>
      </c>
      <c r="N14" s="8">
        <v>70.588049035661896</v>
      </c>
      <c r="O14" s="8">
        <v>230.531414831505</v>
      </c>
    </row>
    <row r="15" spans="1:15" ht="14.1" customHeight="1" x14ac:dyDescent="0.3">
      <c r="A15" s="3" t="s">
        <v>778</v>
      </c>
      <c r="B15" s="10">
        <v>50.341378752815302</v>
      </c>
      <c r="C15" s="10">
        <v>22.3783248119103</v>
      </c>
      <c r="D15" s="10">
        <v>27.963053940904899</v>
      </c>
      <c r="E15" s="7">
        <v>224.95597493</v>
      </c>
      <c r="F15" s="7">
        <v>157.71908084</v>
      </c>
      <c r="G15" s="7">
        <v>325.16484732999999</v>
      </c>
      <c r="H15" s="11">
        <v>1764.02936768532</v>
      </c>
      <c r="I15" s="11">
        <v>1223</v>
      </c>
      <c r="J15" s="9">
        <v>7591.9574542001601</v>
      </c>
      <c r="K15" s="9">
        <v>11973.9655143368</v>
      </c>
      <c r="L15" s="11">
        <v>117186.946227193</v>
      </c>
      <c r="M15" s="11">
        <v>23584</v>
      </c>
      <c r="N15" s="8">
        <v>76.679947671497999</v>
      </c>
      <c r="O15" s="8">
        <v>249.33623478187101</v>
      </c>
    </row>
    <row r="16" spans="1:15" ht="14.1" customHeight="1" x14ac:dyDescent="0.3">
      <c r="A16" s="3" t="s">
        <v>1201</v>
      </c>
      <c r="B16" s="10">
        <v>237.63187220687999</v>
      </c>
      <c r="C16" s="10">
        <v>76.451660913290993</v>
      </c>
      <c r="D16" s="10">
        <v>161.180211293589</v>
      </c>
      <c r="E16" s="7">
        <v>310.82630432000002</v>
      </c>
      <c r="F16" s="7">
        <v>236.28973977999999</v>
      </c>
      <c r="G16" s="7">
        <v>403.40598808999999</v>
      </c>
      <c r="H16" s="11">
        <v>6293.5459937832302</v>
      </c>
      <c r="I16" s="11">
        <v>19408</v>
      </c>
      <c r="J16" s="9">
        <v>6729.5888303471502</v>
      </c>
      <c r="K16" s="9">
        <v>15901.327935785799</v>
      </c>
      <c r="L16" s="11">
        <v>449092.195564972</v>
      </c>
      <c r="M16" s="11">
        <v>278441</v>
      </c>
      <c r="N16" s="8">
        <v>75.9280264208425</v>
      </c>
      <c r="O16" s="8">
        <v>306.29820522205199</v>
      </c>
    </row>
    <row r="17" spans="1:15" ht="14.1" customHeight="1" x14ac:dyDescent="0.3">
      <c r="A17" s="3" t="s">
        <v>1642</v>
      </c>
      <c r="B17" s="10">
        <v>6.8753054415283197</v>
      </c>
      <c r="C17" s="10">
        <v>3.1375270111883</v>
      </c>
      <c r="D17" s="10">
        <v>3.7377784303400299</v>
      </c>
      <c r="E17" s="7">
        <v>219.13135463</v>
      </c>
      <c r="F17" s="7">
        <v>160.97434317</v>
      </c>
      <c r="G17" s="7">
        <v>290.09565663000001</v>
      </c>
      <c r="H17" s="11">
        <v>262.98960471153299</v>
      </c>
      <c r="I17" s="11">
        <v>209</v>
      </c>
      <c r="J17" s="9">
        <v>6556.7842171634202</v>
      </c>
      <c r="K17" s="9">
        <v>10554.740326610299</v>
      </c>
      <c r="L17" s="11">
        <v>19263.5335121155</v>
      </c>
      <c r="M17" s="11">
        <v>3591</v>
      </c>
      <c r="N17" s="8">
        <v>73.359382423213702</v>
      </c>
      <c r="O17" s="8">
        <v>212.81238214276101</v>
      </c>
    </row>
    <row r="18" spans="1:15" ht="14.1" customHeight="1" x14ac:dyDescent="0.3">
      <c r="A18" s="3" t="s">
        <v>1799</v>
      </c>
      <c r="B18" s="10">
        <v>44.013395224220297</v>
      </c>
      <c r="C18" s="10">
        <v>23.702712176452501</v>
      </c>
      <c r="D18" s="10">
        <v>20.3106830477678</v>
      </c>
      <c r="E18" s="7">
        <v>185.6892785</v>
      </c>
      <c r="F18" s="7">
        <v>141.72903133</v>
      </c>
      <c r="G18" s="7">
        <v>244.59845412999999</v>
      </c>
      <c r="H18" s="11">
        <v>2060.1413967609401</v>
      </c>
      <c r="I18" s="11">
        <v>1378</v>
      </c>
      <c r="J18" s="9">
        <v>6588.6684856617003</v>
      </c>
      <c r="K18" s="9">
        <v>9338.0560220835905</v>
      </c>
      <c r="L18" s="11">
        <v>146629.56075131899</v>
      </c>
      <c r="M18" s="11">
        <v>21960</v>
      </c>
      <c r="N18" s="8">
        <v>69.079682348537105</v>
      </c>
      <c r="O18" s="8">
        <v>168.967835141184</v>
      </c>
    </row>
    <row r="19" spans="1:15" ht="14.1" customHeight="1" x14ac:dyDescent="0.3">
      <c r="A19" s="3" t="s">
        <v>1934</v>
      </c>
      <c r="B19" s="10">
        <v>23.672640419014002</v>
      </c>
      <c r="C19" s="10">
        <v>10.071677285501901</v>
      </c>
      <c r="D19" s="10">
        <v>13.600963133512099</v>
      </c>
      <c r="E19" s="7">
        <v>235.04168916</v>
      </c>
      <c r="F19" s="7">
        <v>225.45626204000001</v>
      </c>
      <c r="G19" s="7">
        <v>244.69603344999999</v>
      </c>
      <c r="H19" s="11">
        <v>782.51423263549805</v>
      </c>
      <c r="I19" s="11">
        <v>623</v>
      </c>
      <c r="J19" s="9">
        <v>6458.5114053771304</v>
      </c>
      <c r="K19" s="9">
        <v>14561.118398156999</v>
      </c>
      <c r="L19" s="11">
        <v>73438.089187860503</v>
      </c>
      <c r="M19" s="11">
        <v>12937</v>
      </c>
      <c r="N19" s="8">
        <v>68.326943751486297</v>
      </c>
      <c r="O19" s="8">
        <v>167.193321138252</v>
      </c>
    </row>
    <row r="20" spans="1:15" ht="14.1" customHeight="1" x14ac:dyDescent="0.3">
      <c r="A20" s="3" t="s">
        <v>2367</v>
      </c>
      <c r="B20" s="10">
        <v>76.165667477693603</v>
      </c>
      <c r="C20" s="10">
        <v>33.408592108004797</v>
      </c>
      <c r="D20" s="10">
        <v>42.7570753696887</v>
      </c>
      <c r="E20" s="7">
        <v>227.98227244</v>
      </c>
      <c r="F20" s="7">
        <v>248.10090446999999</v>
      </c>
      <c r="G20" s="7">
        <v>203.26042102</v>
      </c>
      <c r="H20" s="11">
        <v>1653.31467342377</v>
      </c>
      <c r="I20" s="11">
        <v>1602</v>
      </c>
      <c r="J20" s="9">
        <v>11140.722573512599</v>
      </c>
      <c r="K20" s="9">
        <v>27640.2334696709</v>
      </c>
      <c r="L20" s="11">
        <v>172133.88821268099</v>
      </c>
      <c r="M20" s="11">
        <v>31316</v>
      </c>
      <c r="N20" s="8">
        <v>87.080308010893802</v>
      </c>
      <c r="O20" s="8">
        <v>176.99980068877201</v>
      </c>
    </row>
    <row r="21" spans="1:15" ht="14.1" customHeight="1" x14ac:dyDescent="0.3">
      <c r="A21" s="3" t="s">
        <v>2273</v>
      </c>
      <c r="B21" s="10">
        <v>12.2884908948517</v>
      </c>
      <c r="C21" s="10">
        <v>4.3413953581410603</v>
      </c>
      <c r="D21" s="10">
        <v>7.9470955367106297</v>
      </c>
      <c r="E21" s="7">
        <v>283.05394651</v>
      </c>
      <c r="F21" s="7">
        <v>297.22604475000003</v>
      </c>
      <c r="G21" s="7">
        <v>271.6918963</v>
      </c>
      <c r="H21" s="11">
        <v>238.34822916984601</v>
      </c>
      <c r="I21" s="11">
        <v>238</v>
      </c>
      <c r="J21" s="9">
        <v>8104.9946599577997</v>
      </c>
      <c r="K21" s="9">
        <v>24090.155055274001</v>
      </c>
      <c r="L21" s="11">
        <v>30885.5267207623</v>
      </c>
      <c r="M21" s="11">
        <v>5892</v>
      </c>
      <c r="N21" s="8">
        <v>78.016614555233204</v>
      </c>
      <c r="O21" s="8">
        <v>211.96481951525999</v>
      </c>
    </row>
    <row r="22" spans="1:15" ht="14.1" customHeight="1" x14ac:dyDescent="0.3">
      <c r="A22" s="3" t="s">
        <v>2553</v>
      </c>
      <c r="B22" s="10">
        <v>377.80384464509598</v>
      </c>
      <c r="C22" s="10">
        <v>242.24330457560799</v>
      </c>
      <c r="D22" s="10">
        <v>135.56054006948801</v>
      </c>
      <c r="E22" s="7">
        <v>155.96048992999999</v>
      </c>
      <c r="F22" s="7">
        <v>152.87822836999999</v>
      </c>
      <c r="G22" s="7">
        <v>160.54827123000001</v>
      </c>
      <c r="H22" s="11">
        <v>19119.486972570401</v>
      </c>
      <c r="I22" s="11">
        <v>13808</v>
      </c>
      <c r="J22" s="9">
        <v>7578.4512822117904</v>
      </c>
      <c r="K22" s="9">
        <v>11585.802058047801</v>
      </c>
      <c r="L22" s="11">
        <v>1305745.26909077</v>
      </c>
      <c r="M22" s="11">
        <v>259626</v>
      </c>
      <c r="N22" s="8">
        <v>74.552982359940202</v>
      </c>
      <c r="O22" s="8">
        <v>119.69352432599599</v>
      </c>
    </row>
    <row r="23" spans="1:15" ht="14.1" customHeight="1" x14ac:dyDescent="0.3">
      <c r="A23" s="3" t="s">
        <v>3037</v>
      </c>
      <c r="B23" s="10">
        <v>57.820424028156303</v>
      </c>
      <c r="C23" s="10">
        <v>26.162494057759801</v>
      </c>
      <c r="D23" s="10">
        <v>31.657929970396498</v>
      </c>
      <c r="E23" s="7">
        <v>221.00501542999999</v>
      </c>
      <c r="F23" s="7">
        <v>171.56259406999999</v>
      </c>
      <c r="G23" s="7">
        <v>274.47310482</v>
      </c>
      <c r="H23" s="11">
        <v>2161.9754030704498</v>
      </c>
      <c r="I23" s="11">
        <v>1708</v>
      </c>
      <c r="J23" s="9">
        <v>6287.2875873339799</v>
      </c>
      <c r="K23" s="9">
        <v>10786.633681424901</v>
      </c>
      <c r="L23" s="11">
        <v>175213.681165338</v>
      </c>
      <c r="M23" s="11">
        <v>35925</v>
      </c>
      <c r="N23" s="8">
        <v>71.738307524356898</v>
      </c>
      <c r="O23" s="8">
        <v>196.90236000708799</v>
      </c>
    </row>
    <row r="24" spans="1:15" ht="14.1" customHeight="1" x14ac:dyDescent="0.3">
      <c r="A24" s="3" t="s">
        <v>3296</v>
      </c>
      <c r="B24" s="10">
        <v>42.924058680580103</v>
      </c>
      <c r="C24" s="10">
        <v>15.4813446483292</v>
      </c>
      <c r="D24" s="10">
        <v>27.442714032250901</v>
      </c>
      <c r="E24" s="7">
        <v>277.26311671000002</v>
      </c>
      <c r="F24" s="7">
        <v>262.52830706999998</v>
      </c>
      <c r="G24" s="7">
        <v>289.52160576</v>
      </c>
      <c r="H24" s="11">
        <v>984.00294160842896</v>
      </c>
      <c r="I24" s="11">
        <v>1013</v>
      </c>
      <c r="J24" s="9">
        <v>7144.8524655026304</v>
      </c>
      <c r="K24" s="9">
        <v>18757.2602204102</v>
      </c>
      <c r="L24" s="11">
        <v>102722.839321494</v>
      </c>
      <c r="M24" s="11">
        <v>18706</v>
      </c>
      <c r="N24" s="8">
        <v>82.267866238273896</v>
      </c>
      <c r="O24" s="8">
        <v>238.18324735560699</v>
      </c>
    </row>
    <row r="25" spans="1:15" ht="14.1" customHeight="1" x14ac:dyDescent="0.3">
      <c r="A25" s="3" t="s">
        <v>3799</v>
      </c>
      <c r="B25" s="10">
        <v>4.0723700129775997</v>
      </c>
      <c r="C25" s="10">
        <v>1.73663986411067</v>
      </c>
      <c r="D25" s="10">
        <v>2.3357301488669302</v>
      </c>
      <c r="E25" s="7">
        <v>234.49709390999999</v>
      </c>
      <c r="F25" s="7">
        <v>173.99225892999999</v>
      </c>
      <c r="G25" s="7">
        <v>346.96378528000002</v>
      </c>
      <c r="H25" s="11">
        <v>155.40994644164999</v>
      </c>
      <c r="I25" s="11">
        <v>116</v>
      </c>
      <c r="J25" s="9">
        <v>7265.74674995041</v>
      </c>
      <c r="K25" s="9">
        <v>12641.836898452</v>
      </c>
      <c r="L25" s="11">
        <v>8400.0089707374591</v>
      </c>
      <c r="M25" s="11">
        <v>1273</v>
      </c>
      <c r="N25" s="8">
        <v>72.317845487842902</v>
      </c>
      <c r="O25" s="8">
        <v>250.91673413773299</v>
      </c>
    </row>
    <row r="26" spans="1:15" ht="14.1" customHeight="1" x14ac:dyDescent="0.3">
      <c r="A26" s="3" t="s">
        <v>3412</v>
      </c>
      <c r="B26" s="10">
        <v>380.36126984832902</v>
      </c>
      <c r="C26" s="10">
        <v>160.94559946375199</v>
      </c>
      <c r="D26" s="10">
        <v>219.415670384577</v>
      </c>
      <c r="E26" s="7">
        <v>236.32908953</v>
      </c>
      <c r="F26" s="7">
        <v>220.52178314</v>
      </c>
      <c r="G26" s="7">
        <v>247.61086222</v>
      </c>
      <c r="H26" s="11">
        <v>7540.2128837108603</v>
      </c>
      <c r="I26" s="11">
        <v>8324</v>
      </c>
      <c r="J26" s="9">
        <v>8889.5259806484501</v>
      </c>
      <c r="K26" s="9">
        <v>19603.341205356599</v>
      </c>
      <c r="L26" s="11">
        <v>1025183.11488891</v>
      </c>
      <c r="M26" s="11">
        <v>214346</v>
      </c>
      <c r="N26" s="8">
        <v>91.609664430106605</v>
      </c>
      <c r="O26" s="8">
        <v>226.835479974832</v>
      </c>
    </row>
    <row r="27" spans="1:15" ht="14.1" customHeight="1" x14ac:dyDescent="0.3">
      <c r="A27" s="3" t="s">
        <v>3504</v>
      </c>
      <c r="B27" s="10">
        <v>101.618551097039</v>
      </c>
      <c r="C27" s="10">
        <v>44.435420377741103</v>
      </c>
      <c r="D27" s="10">
        <v>57.183130719298198</v>
      </c>
      <c r="E27" s="7">
        <v>228.68817315999999</v>
      </c>
      <c r="F27" s="7">
        <v>165.3541074</v>
      </c>
      <c r="G27" s="7">
        <v>320.27947391999999</v>
      </c>
      <c r="H27" s="11">
        <v>3428.30932998657</v>
      </c>
      <c r="I27" s="11">
        <v>2439</v>
      </c>
      <c r="J27" s="9">
        <v>7662.6852516100698</v>
      </c>
      <c r="K27" s="9">
        <v>12670.5648004215</v>
      </c>
      <c r="L27" s="11">
        <v>250468.533785701</v>
      </c>
      <c r="M27" s="11">
        <v>42523</v>
      </c>
      <c r="N27" s="8">
        <v>72.525537489024202</v>
      </c>
      <c r="O27" s="8">
        <v>232.28440992645099</v>
      </c>
    </row>
    <row r="28" spans="1:15" ht="14.1" customHeight="1" x14ac:dyDescent="0.3">
      <c r="A28" s="3" t="s">
        <v>3631</v>
      </c>
      <c r="B28" s="10">
        <v>13.8450238507004</v>
      </c>
      <c r="C28" s="10">
        <v>7.7683682573483797</v>
      </c>
      <c r="D28" s="10">
        <v>6.0766555933520001</v>
      </c>
      <c r="E28" s="7">
        <v>178.22306297</v>
      </c>
      <c r="F28" s="7">
        <v>175.90265181999999</v>
      </c>
      <c r="G28" s="7">
        <v>181.85270899</v>
      </c>
      <c r="H28" s="11">
        <v>612.43946528434799</v>
      </c>
      <c r="I28" s="11">
        <v>441</v>
      </c>
      <c r="J28" s="9">
        <v>7737.66229724195</v>
      </c>
      <c r="K28" s="9">
        <v>13610.7531700043</v>
      </c>
      <c r="L28" s="11">
        <v>40807.076402068102</v>
      </c>
      <c r="M28" s="11">
        <v>7082</v>
      </c>
      <c r="N28" s="8">
        <v>74.240028068296795</v>
      </c>
      <c r="O28" s="8">
        <v>135.00750220043901</v>
      </c>
    </row>
    <row r="29" spans="1:15" ht="14.1" customHeight="1" x14ac:dyDescent="0.3">
      <c r="A29" s="3" t="s">
        <v>3973</v>
      </c>
      <c r="B29" s="10">
        <v>116.426416832649</v>
      </c>
      <c r="C29" s="10">
        <v>48.277798602748398</v>
      </c>
      <c r="D29" s="10">
        <v>68.148618229900805</v>
      </c>
      <c r="E29" s="7">
        <v>241.15933244999999</v>
      </c>
      <c r="F29" s="7">
        <v>197.1666457</v>
      </c>
      <c r="G29" s="7">
        <v>299.62540895000001</v>
      </c>
      <c r="H29" s="11">
        <v>4049.0451726913502</v>
      </c>
      <c r="I29" s="11">
        <v>2690</v>
      </c>
      <c r="J29" s="9">
        <v>6803.7708446397</v>
      </c>
      <c r="K29" s="9">
        <v>13414.766755278901</v>
      </c>
      <c r="L29" s="11">
        <v>284369.29853320098</v>
      </c>
      <c r="M29" s="11">
        <v>48218</v>
      </c>
      <c r="N29" s="8">
        <v>72.894729547401298</v>
      </c>
      <c r="O29" s="8">
        <v>218.411131510231</v>
      </c>
    </row>
    <row r="30" spans="1:15" ht="14.1" customHeight="1" x14ac:dyDescent="0.3">
      <c r="A30" s="3" t="s">
        <v>4457</v>
      </c>
      <c r="B30" s="10">
        <v>5.04567728872681</v>
      </c>
      <c r="C30" s="10">
        <v>2.9803822814215901</v>
      </c>
      <c r="D30" s="10">
        <v>2.0652950073052199</v>
      </c>
      <c r="E30" s="7">
        <v>169.29631208999999</v>
      </c>
      <c r="F30" s="7">
        <v>131.62805743999999</v>
      </c>
      <c r="G30" s="7">
        <v>243.74411219000001</v>
      </c>
      <c r="H30" s="11">
        <v>286.55089879036001</v>
      </c>
      <c r="I30" s="11">
        <v>194</v>
      </c>
      <c r="J30" s="9">
        <v>6906.4402654288497</v>
      </c>
      <c r="K30" s="9">
        <v>9090.8131596768399</v>
      </c>
      <c r="L30" s="11">
        <v>14580.9511590004</v>
      </c>
      <c r="M30" s="11">
        <v>2362</v>
      </c>
      <c r="N30" s="8">
        <v>68.674231536872398</v>
      </c>
      <c r="O30" s="8">
        <v>167.389395964036</v>
      </c>
    </row>
    <row r="31" spans="1:15" ht="14.1" customHeight="1" x14ac:dyDescent="0.3">
      <c r="A31" s="3" t="s">
        <v>4696</v>
      </c>
      <c r="B31" s="10">
        <v>21.5846525999794</v>
      </c>
      <c r="C31" s="10">
        <v>10.3821788804437</v>
      </c>
      <c r="D31" s="10">
        <v>11.2024737195357</v>
      </c>
      <c r="E31" s="7">
        <v>207.90098927</v>
      </c>
      <c r="F31" s="7">
        <v>203.11425466</v>
      </c>
      <c r="G31" s="7">
        <v>214.22995759</v>
      </c>
      <c r="H31" s="11">
        <v>870.53867506980896</v>
      </c>
      <c r="I31" s="11">
        <v>478</v>
      </c>
      <c r="J31" s="9">
        <v>6790.4167265629603</v>
      </c>
      <c r="K31" s="9">
        <v>13792.3043224839</v>
      </c>
      <c r="L31" s="11">
        <v>63209.850827932401</v>
      </c>
      <c r="M31" s="11">
        <v>9610</v>
      </c>
      <c r="N31" s="8">
        <v>70.730407390141096</v>
      </c>
      <c r="O31" s="8">
        <v>151.52572175810701</v>
      </c>
    </row>
    <row r="32" spans="1:15" ht="14.1" customHeight="1" x14ac:dyDescent="0.3">
      <c r="A32" s="3" t="s">
        <v>4885</v>
      </c>
      <c r="B32" s="10">
        <v>84.669912810560206</v>
      </c>
      <c r="C32" s="10">
        <v>34.697447689258297</v>
      </c>
      <c r="D32" s="10">
        <v>49.972465121301902</v>
      </c>
      <c r="E32" s="7">
        <v>244.02346123000001</v>
      </c>
      <c r="F32" s="7">
        <v>186.87127945</v>
      </c>
      <c r="G32" s="7">
        <v>334.42714626999998</v>
      </c>
      <c r="H32" s="11">
        <v>3186.3210237026201</v>
      </c>
      <c r="I32" s="11">
        <v>2189</v>
      </c>
      <c r="J32" s="9">
        <v>6671.7175569872797</v>
      </c>
      <c r="K32" s="9">
        <v>12467.5239600801</v>
      </c>
      <c r="L32" s="11">
        <v>186087.388253212</v>
      </c>
      <c r="M32" s="11">
        <v>28527</v>
      </c>
      <c r="N32" s="8">
        <v>72.219906461027506</v>
      </c>
      <c r="O32" s="8">
        <v>241.52297221713999</v>
      </c>
    </row>
    <row r="33" spans="1:15" ht="14.1" customHeight="1" x14ac:dyDescent="0.3">
      <c r="A33" s="3" t="s">
        <v>5536</v>
      </c>
      <c r="B33" s="10">
        <v>4.4839768424072304</v>
      </c>
      <c r="C33" s="10">
        <v>2.0646608533466102</v>
      </c>
      <c r="D33" s="10">
        <v>2.4193159890606202</v>
      </c>
      <c r="E33" s="7">
        <v>217.17740398999999</v>
      </c>
      <c r="F33" s="7">
        <v>190.51676909</v>
      </c>
      <c r="G33" s="7">
        <v>233.89679341999999</v>
      </c>
      <c r="H33" s="11">
        <v>90.164371252059993</v>
      </c>
      <c r="I33" s="11">
        <v>107</v>
      </c>
      <c r="J33" s="9">
        <v>8825.6029911468504</v>
      </c>
      <c r="K33" s="9">
        <v>16814.2536713683</v>
      </c>
      <c r="L33" s="11">
        <v>11129.5188043118</v>
      </c>
      <c r="M33" s="11">
        <v>2684</v>
      </c>
      <c r="N33" s="8">
        <v>114.01264789974201</v>
      </c>
      <c r="O33" s="8">
        <v>266.67192753255802</v>
      </c>
    </row>
    <row r="34" spans="1:15" ht="14.1" customHeight="1" x14ac:dyDescent="0.3">
      <c r="A34" s="3" t="s">
        <v>5586</v>
      </c>
      <c r="B34" s="10">
        <v>5.4599495923767103</v>
      </c>
      <c r="C34" s="10">
        <v>2.3086366824776499</v>
      </c>
      <c r="D34" s="10">
        <v>3.15131290989906</v>
      </c>
      <c r="E34" s="7">
        <v>236.50103257000001</v>
      </c>
      <c r="F34" s="7">
        <v>210.06443976</v>
      </c>
      <c r="G34" s="7">
        <v>269.97029628000001</v>
      </c>
      <c r="H34" s="11">
        <v>156.35974216461199</v>
      </c>
      <c r="I34" s="11">
        <v>102</v>
      </c>
      <c r="J34" s="9">
        <v>8249.1181280964993</v>
      </c>
      <c r="K34" s="9">
        <v>17328.463781001799</v>
      </c>
      <c r="L34" s="11">
        <v>11743.015467405299</v>
      </c>
      <c r="M34" s="11">
        <v>1745</v>
      </c>
      <c r="N34" s="8">
        <v>86.758524819363799</v>
      </c>
      <c r="O34" s="8">
        <v>234.222246500897</v>
      </c>
    </row>
    <row r="35" spans="1:15" ht="14.1" customHeight="1" x14ac:dyDescent="0.3">
      <c r="A35" s="3" t="s">
        <v>5754</v>
      </c>
      <c r="B35" s="10">
        <v>8.3758258326721204</v>
      </c>
      <c r="C35" s="10">
        <v>3.0057006451785901</v>
      </c>
      <c r="D35" s="10">
        <v>5.3701251874935299</v>
      </c>
      <c r="E35" s="7">
        <v>278.66467161999998</v>
      </c>
      <c r="F35" s="7">
        <v>218.29183663000001</v>
      </c>
      <c r="G35" s="7">
        <v>365.84414179999999</v>
      </c>
      <c r="H35" s="11">
        <v>222.36960601806601</v>
      </c>
      <c r="I35" s="11">
        <v>136</v>
      </c>
      <c r="J35" s="9">
        <v>7986.1695184973596</v>
      </c>
      <c r="K35" s="9">
        <v>17433.1561180274</v>
      </c>
      <c r="L35" s="11">
        <v>15421.0290985107</v>
      </c>
      <c r="M35" s="11">
        <v>2673</v>
      </c>
      <c r="N35" s="8">
        <v>79.749494531179096</v>
      </c>
      <c r="O35" s="8">
        <v>291.75885385557302</v>
      </c>
    </row>
    <row r="36" spans="1:15" ht="14.1" customHeight="1" x14ac:dyDescent="0.3">
      <c r="A36" s="3" t="s">
        <v>5873</v>
      </c>
      <c r="B36" s="10">
        <v>12.3699715207367</v>
      </c>
      <c r="C36" s="10">
        <v>4.0973231596430697</v>
      </c>
      <c r="D36" s="10">
        <v>8.2726483610936299</v>
      </c>
      <c r="E36" s="7">
        <v>301.90373175000002</v>
      </c>
      <c r="F36" s="7">
        <v>252.51325557999999</v>
      </c>
      <c r="G36" s="7">
        <v>351.65309424999998</v>
      </c>
      <c r="H36" s="11">
        <v>239.35310292244</v>
      </c>
      <c r="I36" s="11">
        <v>211</v>
      </c>
      <c r="J36" s="9">
        <v>8590.1444851225406</v>
      </c>
      <c r="K36" s="9">
        <v>21691.253498130201</v>
      </c>
      <c r="L36" s="11">
        <v>21296.341840744</v>
      </c>
      <c r="M36" s="11">
        <v>4000</v>
      </c>
      <c r="N36" s="8">
        <v>95.8495800753727</v>
      </c>
      <c r="O36" s="8">
        <v>337.05801415851198</v>
      </c>
    </row>
  </sheetData>
  <autoFilter ref="A11:O36" xr:uid="{01B441E3-2D09-4A77-A50D-C2423FD7C914}">
    <sortState xmlns:xlrd2="http://schemas.microsoft.com/office/spreadsheetml/2017/richdata2" ref="A12:O36">
      <sortCondition ref="A11:A36"/>
    </sortState>
  </autoFilter>
  <mergeCells count="9">
    <mergeCell ref="A6:O6"/>
    <mergeCell ref="A7:O7"/>
    <mergeCell ref="A8:O8"/>
    <mergeCell ref="A9:O9"/>
    <mergeCell ref="A1:O1"/>
    <mergeCell ref="A2:O2"/>
    <mergeCell ref="A3:O3"/>
    <mergeCell ref="A4:O4"/>
    <mergeCell ref="A5:O5"/>
  </mergeCells>
  <pageMargins left="0.05" right="0.05" top="0.5" bottom="0.5" header="0" footer="0"/>
  <pageSetup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81"/>
  <sheetViews>
    <sheetView topLeftCell="A19" zoomScaleNormal="100" workbookViewId="0">
      <selection activeCell="F72" sqref="F72"/>
    </sheetView>
  </sheetViews>
  <sheetFormatPr defaultColWidth="10.85546875" defaultRowHeight="12" customHeight="1" x14ac:dyDescent="0.3"/>
  <cols>
    <col min="1" max="1" width="21" bestFit="1" customWidth="1"/>
    <col min="2" max="2" width="13" bestFit="1" customWidth="1"/>
    <col min="3" max="3" width="12" bestFit="1" customWidth="1"/>
    <col min="4" max="4" width="10" bestFit="1" customWidth="1"/>
    <col min="5" max="8" width="12" bestFit="1" customWidth="1"/>
    <col min="9" max="9" width="10" bestFit="1" customWidth="1"/>
    <col min="10" max="10" width="12" bestFit="1" customWidth="1"/>
    <col min="11" max="11" width="10" bestFit="1" customWidth="1"/>
    <col min="12" max="14" width="12" bestFit="1" customWidth="1"/>
    <col min="15" max="15" width="13" bestFit="1" customWidth="1"/>
    <col min="16" max="17" width="15" bestFit="1" customWidth="1"/>
    <col min="18" max="18" width="12" bestFit="1" customWidth="1"/>
    <col min="19" max="20" width="15" bestFit="1" customWidth="1"/>
  </cols>
  <sheetData>
    <row r="1" spans="1:20" ht="16.149999999999999" customHeight="1" x14ac:dyDescent="0.4">
      <c r="A1" s="124" t="s">
        <v>6070</v>
      </c>
      <c r="B1" s="120"/>
      <c r="C1" s="120"/>
      <c r="D1" s="120"/>
      <c r="E1" s="120"/>
      <c r="F1" s="120"/>
      <c r="G1" s="120"/>
      <c r="H1" s="120"/>
      <c r="I1" s="120"/>
      <c r="J1" s="120"/>
      <c r="K1" s="120"/>
      <c r="L1" s="120"/>
      <c r="M1" s="120"/>
      <c r="N1" s="120"/>
      <c r="O1" s="120"/>
      <c r="P1" s="120"/>
      <c r="Q1" s="120"/>
      <c r="R1" s="120"/>
      <c r="S1" s="120"/>
      <c r="T1" s="120"/>
    </row>
    <row r="2" spans="1:20" ht="16.149999999999999" customHeight="1" x14ac:dyDescent="0.4">
      <c r="A2" s="124" t="s">
        <v>0</v>
      </c>
      <c r="B2" s="120"/>
      <c r="C2" s="120"/>
      <c r="D2" s="120"/>
      <c r="E2" s="120"/>
      <c r="F2" s="120"/>
      <c r="G2" s="120"/>
      <c r="H2" s="120"/>
      <c r="I2" s="120"/>
      <c r="J2" s="120"/>
      <c r="K2" s="120"/>
      <c r="L2" s="120"/>
      <c r="M2" s="120"/>
      <c r="N2" s="120"/>
      <c r="O2" s="120"/>
      <c r="P2" s="120"/>
      <c r="Q2" s="120"/>
      <c r="R2" s="120"/>
      <c r="S2" s="120"/>
      <c r="T2" s="120"/>
    </row>
    <row r="3" spans="1:20" ht="16.149999999999999" customHeight="1" x14ac:dyDescent="0.4">
      <c r="A3" s="124" t="s">
        <v>15</v>
      </c>
      <c r="B3" s="120"/>
      <c r="C3" s="120"/>
      <c r="D3" s="120"/>
      <c r="E3" s="120"/>
      <c r="F3" s="120"/>
      <c r="G3" s="120"/>
      <c r="H3" s="120"/>
      <c r="I3" s="120"/>
      <c r="J3" s="120"/>
      <c r="K3" s="120"/>
      <c r="L3" s="120"/>
      <c r="M3" s="120"/>
      <c r="N3" s="120"/>
      <c r="O3" s="120"/>
      <c r="P3" s="120"/>
      <c r="Q3" s="120"/>
      <c r="R3" s="120"/>
      <c r="S3" s="120"/>
      <c r="T3" s="120"/>
    </row>
    <row r="4" spans="1:20" ht="33" customHeight="1" x14ac:dyDescent="0.4">
      <c r="A4" s="124" t="s">
        <v>16</v>
      </c>
      <c r="B4" s="120"/>
      <c r="C4" s="120"/>
      <c r="D4" s="120"/>
      <c r="E4" s="120"/>
      <c r="F4" s="120"/>
      <c r="G4" s="120"/>
      <c r="H4" s="120"/>
      <c r="I4" s="120"/>
      <c r="J4" s="120"/>
      <c r="K4" s="120"/>
      <c r="L4" s="120"/>
      <c r="M4" s="120"/>
      <c r="N4" s="120"/>
      <c r="O4" s="120"/>
      <c r="P4" s="120"/>
      <c r="Q4" s="120"/>
      <c r="R4" s="120"/>
      <c r="S4" s="120"/>
      <c r="T4" s="120"/>
    </row>
    <row r="5" spans="1:20" ht="33" customHeight="1" x14ac:dyDescent="0.4">
      <c r="A5" s="124" t="s">
        <v>17</v>
      </c>
      <c r="B5" s="120"/>
      <c r="C5" s="120"/>
      <c r="D5" s="120"/>
      <c r="E5" s="120"/>
      <c r="F5" s="120"/>
      <c r="G5" s="120"/>
      <c r="H5" s="120"/>
      <c r="I5" s="120"/>
      <c r="J5" s="120"/>
      <c r="K5" s="120"/>
      <c r="L5" s="120"/>
      <c r="M5" s="120"/>
      <c r="N5" s="120"/>
      <c r="O5" s="120"/>
      <c r="P5" s="120"/>
      <c r="Q5" s="120"/>
      <c r="R5" s="120"/>
      <c r="S5" s="120"/>
      <c r="T5" s="120"/>
    </row>
    <row r="6" spans="1:20" ht="16.149999999999999" customHeight="1" x14ac:dyDescent="0.4">
      <c r="A6" s="124" t="s">
        <v>6071</v>
      </c>
      <c r="B6" s="120"/>
      <c r="C6" s="120"/>
      <c r="D6" s="120"/>
      <c r="E6" s="120"/>
      <c r="F6" s="120"/>
      <c r="G6" s="120"/>
      <c r="H6" s="120"/>
      <c r="I6" s="120"/>
      <c r="J6" s="120"/>
      <c r="K6" s="120"/>
      <c r="L6" s="120"/>
      <c r="M6" s="120"/>
      <c r="N6" s="120"/>
      <c r="O6" s="120"/>
      <c r="P6" s="120"/>
      <c r="Q6" s="120"/>
      <c r="R6" s="120"/>
      <c r="S6" s="120"/>
      <c r="T6" s="120"/>
    </row>
    <row r="7" spans="1:20" ht="16.149999999999999" customHeight="1" x14ac:dyDescent="0.4">
      <c r="A7" s="124" t="s">
        <v>19</v>
      </c>
      <c r="B7" s="120"/>
      <c r="C7" s="120"/>
      <c r="D7" s="120"/>
      <c r="E7" s="120"/>
      <c r="F7" s="120"/>
      <c r="G7" s="120"/>
      <c r="H7" s="120"/>
      <c r="I7" s="120"/>
      <c r="J7" s="120"/>
      <c r="K7" s="120"/>
      <c r="L7" s="120"/>
      <c r="M7" s="120"/>
      <c r="N7" s="120"/>
      <c r="O7" s="120"/>
      <c r="P7" s="120"/>
      <c r="Q7" s="120"/>
      <c r="R7" s="120"/>
      <c r="S7" s="120"/>
      <c r="T7" s="120"/>
    </row>
    <row r="8" spans="1:20" ht="50.1" customHeight="1" x14ac:dyDescent="0.4">
      <c r="A8" s="124" t="s">
        <v>6072</v>
      </c>
      <c r="B8" s="120"/>
      <c r="C8" s="120"/>
      <c r="D8" s="120"/>
      <c r="E8" s="120"/>
      <c r="F8" s="120"/>
      <c r="G8" s="120"/>
      <c r="H8" s="120"/>
      <c r="I8" s="120"/>
      <c r="J8" s="120"/>
      <c r="K8" s="120"/>
      <c r="L8" s="120"/>
      <c r="M8" s="120"/>
      <c r="N8" s="120"/>
      <c r="O8" s="120"/>
      <c r="P8" s="120"/>
      <c r="Q8" s="120"/>
      <c r="R8" s="120"/>
      <c r="S8" s="120"/>
      <c r="T8" s="120"/>
    </row>
    <row r="9" spans="1:20" ht="33" customHeight="1" x14ac:dyDescent="0.4">
      <c r="A9" s="124" t="s">
        <v>21</v>
      </c>
      <c r="B9" s="120"/>
      <c r="C9" s="120"/>
      <c r="D9" s="120"/>
      <c r="E9" s="120"/>
      <c r="F9" s="120"/>
      <c r="G9" s="120"/>
      <c r="H9" s="120"/>
      <c r="I9" s="120"/>
      <c r="J9" s="120"/>
      <c r="K9" s="120"/>
      <c r="L9" s="120"/>
      <c r="M9" s="120"/>
      <c r="N9" s="120"/>
      <c r="O9" s="120"/>
      <c r="P9" s="120"/>
      <c r="Q9" s="120"/>
      <c r="R9" s="120"/>
      <c r="S9" s="120"/>
      <c r="T9" s="120"/>
    </row>
    <row r="11" spans="1:20" ht="159" customHeight="1" x14ac:dyDescent="0.35">
      <c r="A11" s="4" t="s">
        <v>6073</v>
      </c>
      <c r="B11" s="5" t="s">
        <v>6074</v>
      </c>
      <c r="C11" s="5" t="s">
        <v>6075</v>
      </c>
      <c r="D11" s="5" t="s">
        <v>33</v>
      </c>
      <c r="E11" s="5" t="s">
        <v>29</v>
      </c>
      <c r="F11" s="5" t="s">
        <v>37</v>
      </c>
      <c r="G11" s="5" t="s">
        <v>38</v>
      </c>
      <c r="H11" s="5" t="s">
        <v>39</v>
      </c>
      <c r="I11" s="5" t="s">
        <v>34</v>
      </c>
      <c r="J11" s="5" t="s">
        <v>35</v>
      </c>
      <c r="K11" s="5" t="s">
        <v>36</v>
      </c>
      <c r="L11" s="5" t="s">
        <v>30</v>
      </c>
      <c r="M11" s="5" t="s">
        <v>31</v>
      </c>
      <c r="N11" s="5" t="s">
        <v>32</v>
      </c>
      <c r="O11" s="5" t="s">
        <v>6076</v>
      </c>
      <c r="P11" s="5" t="s">
        <v>6077</v>
      </c>
      <c r="Q11" s="5" t="s">
        <v>6078</v>
      </c>
      <c r="R11" s="5" t="s">
        <v>6079</v>
      </c>
      <c r="S11" s="5" t="s">
        <v>6080</v>
      </c>
      <c r="T11" s="5" t="s">
        <v>6081</v>
      </c>
    </row>
    <row r="12" spans="1:20" ht="14.1" customHeight="1" x14ac:dyDescent="0.3">
      <c r="A12" s="3" t="s">
        <v>928</v>
      </c>
      <c r="B12" s="6">
        <v>1</v>
      </c>
      <c r="C12" s="11">
        <v>3656</v>
      </c>
      <c r="D12" s="11">
        <v>110</v>
      </c>
      <c r="E12" s="11">
        <v>3546</v>
      </c>
      <c r="F12" s="12">
        <v>8.2454162926101695</v>
      </c>
      <c r="G12" s="12">
        <v>1.8810561886707</v>
      </c>
      <c r="H12" s="7">
        <v>438.33971266999998</v>
      </c>
      <c r="I12" s="12">
        <v>2.0896744882812501</v>
      </c>
      <c r="J12" s="12">
        <v>0.83783318767506998</v>
      </c>
      <c r="K12" s="7">
        <v>249.4141458</v>
      </c>
      <c r="L12" s="12">
        <v>6.1557418043289198</v>
      </c>
      <c r="M12" s="12">
        <v>1.04322300099564</v>
      </c>
      <c r="N12" s="7">
        <v>590.06960145999994</v>
      </c>
      <c r="O12" s="11">
        <v>122.65805470943501</v>
      </c>
      <c r="P12" s="9">
        <v>17036.585923619099</v>
      </c>
      <c r="Q12" s="9">
        <v>6830.64140923983</v>
      </c>
      <c r="R12" s="11">
        <v>14048.724584698701</v>
      </c>
      <c r="S12" s="8">
        <v>438.1708650644</v>
      </c>
      <c r="T12" s="8">
        <v>74.257488265651801</v>
      </c>
    </row>
    <row r="13" spans="1:20" ht="14.1" customHeight="1" x14ac:dyDescent="0.3">
      <c r="A13" s="3" t="s">
        <v>1257</v>
      </c>
      <c r="B13" s="6">
        <v>2</v>
      </c>
      <c r="C13" s="11">
        <v>53679</v>
      </c>
      <c r="D13" s="11">
        <v>3020</v>
      </c>
      <c r="E13" s="11">
        <v>50659</v>
      </c>
      <c r="F13" s="12">
        <v>69.457088651477406</v>
      </c>
      <c r="G13" s="12">
        <v>17.572537270296401</v>
      </c>
      <c r="H13" s="7">
        <v>395.25930481</v>
      </c>
      <c r="I13" s="12">
        <v>26.338575116805199</v>
      </c>
      <c r="J13" s="12">
        <v>8.8880721587279794</v>
      </c>
      <c r="K13" s="7">
        <v>296.33619807000002</v>
      </c>
      <c r="L13" s="12">
        <v>43.118513534672203</v>
      </c>
      <c r="M13" s="12">
        <v>8.6844651115684606</v>
      </c>
      <c r="N13" s="7">
        <v>496.50166108000002</v>
      </c>
      <c r="O13" s="11">
        <v>1449.1840689221001</v>
      </c>
      <c r="P13" s="9">
        <v>18174.7617032499</v>
      </c>
      <c r="Q13" s="9">
        <v>6133.1561320149804</v>
      </c>
      <c r="R13" s="11">
        <v>124166.438633012</v>
      </c>
      <c r="S13" s="8">
        <v>347.26383400681902</v>
      </c>
      <c r="T13" s="8">
        <v>69.942129348143595</v>
      </c>
    </row>
    <row r="14" spans="1:20" ht="14.1" customHeight="1" x14ac:dyDescent="0.3">
      <c r="A14" s="3" t="s">
        <v>149</v>
      </c>
      <c r="B14" s="6">
        <v>3</v>
      </c>
      <c r="C14" s="11">
        <v>28243</v>
      </c>
      <c r="D14" s="11">
        <v>1404</v>
      </c>
      <c r="E14" s="11">
        <v>26839</v>
      </c>
      <c r="F14" s="12">
        <v>36.261142462938601</v>
      </c>
      <c r="G14" s="12">
        <v>9.6547178889077507</v>
      </c>
      <c r="H14" s="7">
        <v>375.57951335000001</v>
      </c>
      <c r="I14" s="12">
        <v>9.4736972938774393</v>
      </c>
      <c r="J14" s="12">
        <v>4.2837301212280297</v>
      </c>
      <c r="K14" s="7">
        <v>221.15532551999999</v>
      </c>
      <c r="L14" s="12">
        <v>26.787445169061101</v>
      </c>
      <c r="M14" s="12">
        <v>5.3709877676797202</v>
      </c>
      <c r="N14" s="7">
        <v>498.74336579999999</v>
      </c>
      <c r="O14" s="11">
        <v>678.67954232100794</v>
      </c>
      <c r="P14" s="9">
        <v>13959.014090035</v>
      </c>
      <c r="Q14" s="9">
        <v>6311.85980142875</v>
      </c>
      <c r="R14" s="11">
        <v>75227.463534696493</v>
      </c>
      <c r="S14" s="8">
        <v>356.08598124149398</v>
      </c>
      <c r="T14" s="8">
        <v>71.396635155756698</v>
      </c>
    </row>
    <row r="15" spans="1:20" ht="29.1" customHeight="1" x14ac:dyDescent="0.3">
      <c r="A15" s="2" t="s">
        <v>1221</v>
      </c>
      <c r="B15" s="6">
        <v>4</v>
      </c>
      <c r="C15" s="11">
        <v>100429</v>
      </c>
      <c r="D15" s="11">
        <v>6920</v>
      </c>
      <c r="E15" s="11">
        <v>93509</v>
      </c>
      <c r="F15" s="12">
        <v>99.709583940079298</v>
      </c>
      <c r="G15" s="12">
        <v>27.9262865478957</v>
      </c>
      <c r="H15" s="7">
        <v>357.04562355000002</v>
      </c>
      <c r="I15" s="12">
        <v>41.243121364040199</v>
      </c>
      <c r="J15" s="12">
        <v>15.952480310280199</v>
      </c>
      <c r="K15" s="7">
        <v>258.53735947000001</v>
      </c>
      <c r="L15" s="12">
        <v>58.466462576039099</v>
      </c>
      <c r="M15" s="12">
        <v>11.9738062376155</v>
      </c>
      <c r="N15" s="7">
        <v>488.28635953999998</v>
      </c>
      <c r="O15" s="11">
        <v>2510.94590504502</v>
      </c>
      <c r="P15" s="9">
        <v>16425.3324936926</v>
      </c>
      <c r="Q15" s="9">
        <v>6353.1756212781502</v>
      </c>
      <c r="R15" s="11">
        <v>162009.58463213799</v>
      </c>
      <c r="S15" s="8">
        <v>360.88273856632702</v>
      </c>
      <c r="T15" s="8">
        <v>73.908011459960704</v>
      </c>
    </row>
    <row r="16" spans="1:20" ht="29.1" customHeight="1" x14ac:dyDescent="0.3">
      <c r="A16" s="2" t="s">
        <v>6082</v>
      </c>
      <c r="B16" s="6">
        <v>5</v>
      </c>
      <c r="C16" s="11">
        <v>8335</v>
      </c>
      <c r="D16" s="11">
        <v>413</v>
      </c>
      <c r="E16" s="11">
        <v>7922</v>
      </c>
      <c r="F16" s="12">
        <v>21.300703182525599</v>
      </c>
      <c r="G16" s="12">
        <v>6.3801269008697901</v>
      </c>
      <c r="H16" s="7">
        <v>333.86018042000001</v>
      </c>
      <c r="I16" s="12">
        <v>8.4785686210937499</v>
      </c>
      <c r="J16" s="12">
        <v>2.66460228268665</v>
      </c>
      <c r="K16" s="7">
        <v>318.19265022000002</v>
      </c>
      <c r="L16" s="12">
        <v>12.8221345614319</v>
      </c>
      <c r="M16" s="12">
        <v>3.7155246181831401</v>
      </c>
      <c r="N16" s="7">
        <v>345.09620790999998</v>
      </c>
      <c r="O16" s="11">
        <v>403.09245026111603</v>
      </c>
      <c r="P16" s="9">
        <v>21033.806551329599</v>
      </c>
      <c r="Q16" s="9">
        <v>6610.3998746703601</v>
      </c>
      <c r="R16" s="11">
        <v>49864.486007988497</v>
      </c>
      <c r="S16" s="8">
        <v>257.13961153390301</v>
      </c>
      <c r="T16" s="8">
        <v>74.512441932879796</v>
      </c>
    </row>
    <row r="17" spans="1:20" ht="14.1" customHeight="1" x14ac:dyDescent="0.3">
      <c r="A17" s="3" t="s">
        <v>45</v>
      </c>
      <c r="B17" s="6">
        <v>6</v>
      </c>
      <c r="C17" s="11">
        <v>81110</v>
      </c>
      <c r="D17" s="11">
        <v>3688</v>
      </c>
      <c r="E17" s="11">
        <v>77422</v>
      </c>
      <c r="F17" s="12">
        <v>193.57964148970399</v>
      </c>
      <c r="G17" s="12">
        <v>59.390344660077503</v>
      </c>
      <c r="H17" s="7">
        <v>325.94463393000001</v>
      </c>
      <c r="I17" s="12">
        <v>72.104717036132797</v>
      </c>
      <c r="J17" s="12">
        <v>29.098417679819999</v>
      </c>
      <c r="K17" s="7">
        <v>247.79600674</v>
      </c>
      <c r="L17" s="12">
        <v>121.47492445357101</v>
      </c>
      <c r="M17" s="12">
        <v>30.2919269802575</v>
      </c>
      <c r="N17" s="7">
        <v>401.01418616000001</v>
      </c>
      <c r="O17" s="11">
        <v>4347.8624401092502</v>
      </c>
      <c r="P17" s="9">
        <v>16583.946256202398</v>
      </c>
      <c r="Q17" s="9">
        <v>6692.5801081896198</v>
      </c>
      <c r="R17" s="11">
        <v>394284.34300019598</v>
      </c>
      <c r="S17" s="8">
        <v>308.08964801706799</v>
      </c>
      <c r="T17" s="8">
        <v>76.827618235508993</v>
      </c>
    </row>
    <row r="18" spans="1:20" ht="58.15" customHeight="1" x14ac:dyDescent="0.3">
      <c r="A18" s="2" t="s">
        <v>6083</v>
      </c>
      <c r="B18" s="6">
        <v>7</v>
      </c>
      <c r="C18" s="11">
        <v>8305</v>
      </c>
      <c r="D18" s="11">
        <v>330</v>
      </c>
      <c r="E18" s="11">
        <v>7975</v>
      </c>
      <c r="F18" s="12">
        <v>16.7555669570446</v>
      </c>
      <c r="G18" s="12">
        <v>5.2893736596215097</v>
      </c>
      <c r="H18" s="7">
        <v>316.77790292999998</v>
      </c>
      <c r="I18" s="12">
        <v>9.1885059199218801</v>
      </c>
      <c r="J18" s="12">
        <v>3.05214751311473</v>
      </c>
      <c r="K18" s="7">
        <v>301.05051871000001</v>
      </c>
      <c r="L18" s="12">
        <v>7.5670610371227296</v>
      </c>
      <c r="M18" s="12">
        <v>2.23722614650679</v>
      </c>
      <c r="N18" s="7">
        <v>338.23406941000002</v>
      </c>
      <c r="O18" s="11">
        <v>476.01784479618101</v>
      </c>
      <c r="P18" s="9">
        <v>19302.860219150301</v>
      </c>
      <c r="Q18" s="9">
        <v>6411.8342336968099</v>
      </c>
      <c r="R18" s="11">
        <v>33545.826085172601</v>
      </c>
      <c r="S18" s="8">
        <v>225.573846889626</v>
      </c>
      <c r="T18" s="8">
        <v>66.691639693906694</v>
      </c>
    </row>
    <row r="19" spans="1:20" ht="29.1" customHeight="1" x14ac:dyDescent="0.3">
      <c r="A19" s="2" t="s">
        <v>1295</v>
      </c>
      <c r="B19" s="6">
        <v>8</v>
      </c>
      <c r="C19" s="11">
        <v>122855</v>
      </c>
      <c r="D19" s="11">
        <v>9152</v>
      </c>
      <c r="E19" s="11">
        <v>113703</v>
      </c>
      <c r="F19" s="12">
        <v>185.25140021805601</v>
      </c>
      <c r="G19" s="12">
        <v>58.5356139790619</v>
      </c>
      <c r="H19" s="7">
        <v>316.47639380999999</v>
      </c>
      <c r="I19" s="12">
        <v>102.569588483155</v>
      </c>
      <c r="J19" s="12">
        <v>39.808192850397297</v>
      </c>
      <c r="K19" s="7">
        <v>257.65949454000003</v>
      </c>
      <c r="L19" s="12">
        <v>82.681811734901601</v>
      </c>
      <c r="M19" s="12">
        <v>18.727421128664599</v>
      </c>
      <c r="N19" s="7">
        <v>441.50132133</v>
      </c>
      <c r="O19" s="11">
        <v>4856.4497206016003</v>
      </c>
      <c r="P19" s="9">
        <v>21120.282178160502</v>
      </c>
      <c r="Q19" s="9">
        <v>8196.9741561467308</v>
      </c>
      <c r="R19" s="11">
        <v>249656.083115204</v>
      </c>
      <c r="S19" s="8">
        <v>331.18284442822102</v>
      </c>
      <c r="T19" s="8">
        <v>75.012877294973705</v>
      </c>
    </row>
    <row r="20" spans="1:20" ht="29.1" customHeight="1" x14ac:dyDescent="0.3">
      <c r="A20" s="2" t="s">
        <v>6084</v>
      </c>
      <c r="B20" s="6">
        <v>9</v>
      </c>
      <c r="C20" s="11">
        <v>259595</v>
      </c>
      <c r="D20" s="11">
        <v>15338</v>
      </c>
      <c r="E20" s="11">
        <v>244257</v>
      </c>
      <c r="F20" s="12">
        <v>848.05059304121505</v>
      </c>
      <c r="G20" s="12">
        <v>268.30833956660098</v>
      </c>
      <c r="H20" s="7">
        <v>316.07313973999999</v>
      </c>
      <c r="I20" s="12">
        <v>419.26245169238302</v>
      </c>
      <c r="J20" s="12">
        <v>167.59644804391999</v>
      </c>
      <c r="K20" s="7">
        <v>250.16189578000001</v>
      </c>
      <c r="L20" s="12">
        <v>428.78814134883203</v>
      </c>
      <c r="M20" s="12">
        <v>100.711891522681</v>
      </c>
      <c r="N20" s="7">
        <v>425.75721184999998</v>
      </c>
      <c r="O20" s="11">
        <v>20627.577464103699</v>
      </c>
      <c r="P20" s="9">
        <v>20325.336429931602</v>
      </c>
      <c r="Q20" s="9">
        <v>8124.8730412270997</v>
      </c>
      <c r="R20" s="11">
        <v>1326011.25388662</v>
      </c>
      <c r="S20" s="8">
        <v>323.36689458104399</v>
      </c>
      <c r="T20" s="8">
        <v>75.951008128693303</v>
      </c>
    </row>
    <row r="21" spans="1:20" ht="43.15" customHeight="1" x14ac:dyDescent="0.3">
      <c r="A21" s="2" t="s">
        <v>472</v>
      </c>
      <c r="B21" s="6">
        <v>10</v>
      </c>
      <c r="C21" s="11">
        <v>89246</v>
      </c>
      <c r="D21" s="11">
        <v>5736</v>
      </c>
      <c r="E21" s="11">
        <v>83510</v>
      </c>
      <c r="F21" s="12">
        <v>103.148862400939</v>
      </c>
      <c r="G21" s="12">
        <v>33.848386589134499</v>
      </c>
      <c r="H21" s="7">
        <v>304.73789978000002</v>
      </c>
      <c r="I21" s="12">
        <v>37.220916063527703</v>
      </c>
      <c r="J21" s="12">
        <v>17.651226238740598</v>
      </c>
      <c r="K21" s="7">
        <v>210.86872697000001</v>
      </c>
      <c r="L21" s="12">
        <v>65.9279463374112</v>
      </c>
      <c r="M21" s="12">
        <v>16.197160350393901</v>
      </c>
      <c r="N21" s="7">
        <v>407.03397948000003</v>
      </c>
      <c r="O21" s="11">
        <v>2900.0820939366699</v>
      </c>
      <c r="P21" s="9">
        <v>12834.4353221404</v>
      </c>
      <c r="Q21" s="9">
        <v>6086.4574405134199</v>
      </c>
      <c r="R21" s="11">
        <v>235385.03428091799</v>
      </c>
      <c r="S21" s="8">
        <v>280.08554808429301</v>
      </c>
      <c r="T21" s="8">
        <v>68.811343082515606</v>
      </c>
    </row>
    <row r="22" spans="1:20" ht="14.1" customHeight="1" x14ac:dyDescent="0.3">
      <c r="A22" s="3" t="s">
        <v>131</v>
      </c>
      <c r="B22" s="6">
        <v>11</v>
      </c>
      <c r="C22" s="11">
        <v>349613</v>
      </c>
      <c r="D22" s="11">
        <v>33949</v>
      </c>
      <c r="E22" s="11">
        <v>315664</v>
      </c>
      <c r="F22" s="12">
        <v>1182.4144282845</v>
      </c>
      <c r="G22" s="12">
        <v>389.87024563012</v>
      </c>
      <c r="H22" s="7">
        <v>303.28409041999998</v>
      </c>
      <c r="I22" s="12">
        <v>647.61925441146502</v>
      </c>
      <c r="J22" s="12">
        <v>265.06937219279303</v>
      </c>
      <c r="K22" s="7">
        <v>244.32066559</v>
      </c>
      <c r="L22" s="12">
        <v>534.79517387303304</v>
      </c>
      <c r="M22" s="12">
        <v>124.800873437327</v>
      </c>
      <c r="N22" s="7">
        <v>428.51877486000001</v>
      </c>
      <c r="O22" s="11">
        <v>40863.842775301702</v>
      </c>
      <c r="P22" s="9">
        <v>15848.2220571505</v>
      </c>
      <c r="Q22" s="9">
        <v>6486.6482002275598</v>
      </c>
      <c r="R22" s="11">
        <v>1667341.0476562199</v>
      </c>
      <c r="S22" s="8">
        <v>320.74732078646599</v>
      </c>
      <c r="T22" s="8">
        <v>74.850237516049603</v>
      </c>
    </row>
    <row r="23" spans="1:20" ht="14.1" customHeight="1" x14ac:dyDescent="0.3">
      <c r="A23" s="3" t="s">
        <v>61</v>
      </c>
      <c r="B23" s="6">
        <v>12</v>
      </c>
      <c r="C23" s="11">
        <v>45337</v>
      </c>
      <c r="D23" s="11">
        <v>1687</v>
      </c>
      <c r="E23" s="11">
        <v>43650</v>
      </c>
      <c r="F23" s="12">
        <v>83.902453918361601</v>
      </c>
      <c r="G23" s="12">
        <v>28.0007745035293</v>
      </c>
      <c r="H23" s="7">
        <v>299.64333275000001</v>
      </c>
      <c r="I23" s="12">
        <v>29.2011500486188</v>
      </c>
      <c r="J23" s="12">
        <v>11.876971485517799</v>
      </c>
      <c r="K23" s="7">
        <v>245.86360323</v>
      </c>
      <c r="L23" s="12">
        <v>54.701303869742802</v>
      </c>
      <c r="M23" s="12">
        <v>16.123803018011401</v>
      </c>
      <c r="N23" s="7">
        <v>339.25807583</v>
      </c>
      <c r="O23" s="11">
        <v>1809.89340446134</v>
      </c>
      <c r="P23" s="9">
        <v>16134.1822544017</v>
      </c>
      <c r="Q23" s="9">
        <v>6562.2491668522698</v>
      </c>
      <c r="R23" s="11">
        <v>197172.80020510301</v>
      </c>
      <c r="S23" s="8">
        <v>277.42824473173602</v>
      </c>
      <c r="T23" s="8">
        <v>81.774986211278502</v>
      </c>
    </row>
    <row r="24" spans="1:20" ht="58.15" customHeight="1" x14ac:dyDescent="0.3">
      <c r="A24" s="2" t="s">
        <v>6085</v>
      </c>
      <c r="B24" s="6">
        <v>13</v>
      </c>
      <c r="C24" s="11">
        <v>135987</v>
      </c>
      <c r="D24" s="11">
        <v>10966</v>
      </c>
      <c r="E24" s="11">
        <v>125021</v>
      </c>
      <c r="F24" s="12">
        <v>371.18039998287702</v>
      </c>
      <c r="G24" s="12">
        <v>124.329831652716</v>
      </c>
      <c r="H24" s="7">
        <v>298.54492284999998</v>
      </c>
      <c r="I24" s="12">
        <v>173.79740281933601</v>
      </c>
      <c r="J24" s="12">
        <v>69.021053508599707</v>
      </c>
      <c r="K24" s="7">
        <v>251.80346283</v>
      </c>
      <c r="L24" s="12">
        <v>197.38299716354101</v>
      </c>
      <c r="M24" s="12">
        <v>55.308778144115898</v>
      </c>
      <c r="N24" s="7">
        <v>356.87462964999997</v>
      </c>
      <c r="O24" s="11">
        <v>10851.0647126436</v>
      </c>
      <c r="P24" s="9">
        <v>16016.622093943301</v>
      </c>
      <c r="Q24" s="9">
        <v>6360.76323719428</v>
      </c>
      <c r="R24" s="11">
        <v>748579.68937736005</v>
      </c>
      <c r="S24" s="8">
        <v>263.67666657870001</v>
      </c>
      <c r="T24" s="8">
        <v>73.884956977819797</v>
      </c>
    </row>
    <row r="25" spans="1:20" ht="29.1" customHeight="1" x14ac:dyDescent="0.3">
      <c r="A25" s="2" t="s">
        <v>6086</v>
      </c>
      <c r="B25" s="6">
        <v>14</v>
      </c>
      <c r="C25" s="11">
        <v>3157</v>
      </c>
      <c r="D25" s="11">
        <v>138</v>
      </c>
      <c r="E25" s="11">
        <v>3019</v>
      </c>
      <c r="F25" s="12">
        <v>6.2569982320556701</v>
      </c>
      <c r="G25" s="12">
        <v>2.1121918406161502</v>
      </c>
      <c r="H25" s="7">
        <v>296.23247812</v>
      </c>
      <c r="I25" s="12">
        <v>1.8709928613281299</v>
      </c>
      <c r="J25" s="12">
        <v>1.06312953295604</v>
      </c>
      <c r="K25" s="7">
        <v>175.98917191000001</v>
      </c>
      <c r="L25" s="12">
        <v>4.3860053707275402</v>
      </c>
      <c r="M25" s="12">
        <v>1.0490623076601</v>
      </c>
      <c r="N25" s="7">
        <v>418.08816680000001</v>
      </c>
      <c r="O25" s="11">
        <v>170.080643773079</v>
      </c>
      <c r="P25" s="9">
        <v>11000.6219392278</v>
      </c>
      <c r="Q25" s="9">
        <v>6250.7379403764999</v>
      </c>
      <c r="R25" s="11">
        <v>16090.078831397001</v>
      </c>
      <c r="S25" s="8">
        <v>272.59067010716001</v>
      </c>
      <c r="T25" s="8">
        <v>65.199326780987604</v>
      </c>
    </row>
    <row r="26" spans="1:20" ht="29.1" customHeight="1" x14ac:dyDescent="0.3">
      <c r="A26" s="2" t="s">
        <v>6087</v>
      </c>
      <c r="B26" s="6">
        <v>15</v>
      </c>
      <c r="C26" s="11">
        <v>20001</v>
      </c>
      <c r="D26" s="11">
        <v>1954</v>
      </c>
      <c r="E26" s="11">
        <v>18047</v>
      </c>
      <c r="F26" s="12">
        <v>10.3813345120004</v>
      </c>
      <c r="G26" s="12">
        <v>3.5285604514348701</v>
      </c>
      <c r="H26" s="7">
        <v>294.20877593</v>
      </c>
      <c r="I26" s="12">
        <v>6.0770134640368099</v>
      </c>
      <c r="J26" s="12">
        <v>2.3286701805060401</v>
      </c>
      <c r="K26" s="7">
        <v>260.96497111999997</v>
      </c>
      <c r="L26" s="12">
        <v>4.3043210479635601</v>
      </c>
      <c r="M26" s="12">
        <v>1.1998902709288299</v>
      </c>
      <c r="N26" s="7">
        <v>358.72622290999999</v>
      </c>
      <c r="O26" s="11">
        <v>369.54841357792401</v>
      </c>
      <c r="P26" s="9">
        <v>16444.431205102101</v>
      </c>
      <c r="Q26" s="9">
        <v>6301.39406623378</v>
      </c>
      <c r="R26" s="11">
        <v>16604.615371535601</v>
      </c>
      <c r="S26" s="8">
        <v>259.224375371093</v>
      </c>
      <c r="T26" s="8">
        <v>72.262454991022693</v>
      </c>
    </row>
    <row r="27" spans="1:20" ht="29.1" customHeight="1" x14ac:dyDescent="0.3">
      <c r="A27" s="2" t="s">
        <v>51</v>
      </c>
      <c r="B27" s="6">
        <v>16</v>
      </c>
      <c r="C27" s="11">
        <v>241156</v>
      </c>
      <c r="D27" s="11">
        <v>16263</v>
      </c>
      <c r="E27" s="11">
        <v>224893</v>
      </c>
      <c r="F27" s="12">
        <v>725.32472156498204</v>
      </c>
      <c r="G27" s="12">
        <v>246.73146646918499</v>
      </c>
      <c r="H27" s="7">
        <v>293.97333544000003</v>
      </c>
      <c r="I27" s="12">
        <v>376.94316333935598</v>
      </c>
      <c r="J27" s="12">
        <v>149.8119392326</v>
      </c>
      <c r="K27" s="7">
        <v>251.61089648000001</v>
      </c>
      <c r="L27" s="12">
        <v>348.38155822562697</v>
      </c>
      <c r="M27" s="12">
        <v>96.919527236584699</v>
      </c>
      <c r="N27" s="7">
        <v>359.45445480000001</v>
      </c>
      <c r="O27" s="11">
        <v>21618.0579315424</v>
      </c>
      <c r="P27" s="9">
        <v>17436.4951991995</v>
      </c>
      <c r="Q27" s="9">
        <v>6929.9443875581901</v>
      </c>
      <c r="R27" s="11">
        <v>1310182.8836864301</v>
      </c>
      <c r="S27" s="8">
        <v>265.90299916405098</v>
      </c>
      <c r="T27" s="8">
        <v>73.974044725637498</v>
      </c>
    </row>
    <row r="28" spans="1:20" ht="29.1" customHeight="1" x14ac:dyDescent="0.3">
      <c r="A28" s="2" t="s">
        <v>4969</v>
      </c>
      <c r="B28" s="6">
        <v>17</v>
      </c>
      <c r="C28" s="11">
        <v>7112</v>
      </c>
      <c r="D28" s="11">
        <v>470</v>
      </c>
      <c r="E28" s="11">
        <v>6642</v>
      </c>
      <c r="F28" s="12">
        <v>18.154365726219201</v>
      </c>
      <c r="G28" s="12">
        <v>6.1833037953433898</v>
      </c>
      <c r="H28" s="7">
        <v>293.60300459000001</v>
      </c>
      <c r="I28" s="12">
        <v>9.3372666269531308</v>
      </c>
      <c r="J28" s="12">
        <v>3.7832052664737601</v>
      </c>
      <c r="K28" s="7">
        <v>246.80835347999999</v>
      </c>
      <c r="L28" s="12">
        <v>8.8170990992660503</v>
      </c>
      <c r="M28" s="12">
        <v>2.4000985288696302</v>
      </c>
      <c r="N28" s="7">
        <v>367.36404748000001</v>
      </c>
      <c r="O28" s="11">
        <v>600.02967345714603</v>
      </c>
      <c r="P28" s="9">
        <v>15561.3414469243</v>
      </c>
      <c r="Q28" s="9">
        <v>6305.0302907127098</v>
      </c>
      <c r="R28" s="11">
        <v>34299.706715703003</v>
      </c>
      <c r="S28" s="8">
        <v>257.06048078916803</v>
      </c>
      <c r="T28" s="8">
        <v>69.974316362618396</v>
      </c>
    </row>
    <row r="29" spans="1:20" ht="43.15" customHeight="1" x14ac:dyDescent="0.3">
      <c r="A29" s="2" t="s">
        <v>6088</v>
      </c>
      <c r="B29" s="6">
        <v>18</v>
      </c>
      <c r="C29" s="11">
        <v>118947</v>
      </c>
      <c r="D29" s="11">
        <v>5090</v>
      </c>
      <c r="E29" s="11">
        <v>113857</v>
      </c>
      <c r="F29" s="12">
        <v>314.57378076383702</v>
      </c>
      <c r="G29" s="12">
        <v>113.005205212032</v>
      </c>
      <c r="H29" s="7">
        <v>278.37105394999998</v>
      </c>
      <c r="I29" s="12">
        <v>142.42119855273401</v>
      </c>
      <c r="J29" s="12">
        <v>58.094701722241503</v>
      </c>
      <c r="K29" s="7">
        <v>245.15350683</v>
      </c>
      <c r="L29" s="12">
        <v>172.15258221110199</v>
      </c>
      <c r="M29" s="12">
        <v>54.910503489790898</v>
      </c>
      <c r="N29" s="7">
        <v>313.51484920000001</v>
      </c>
      <c r="O29" s="11">
        <v>5722.5714819431296</v>
      </c>
      <c r="P29" s="9">
        <v>24887.622461707499</v>
      </c>
      <c r="Q29" s="9">
        <v>10151.852520418901</v>
      </c>
      <c r="R29" s="11">
        <v>651868.96818035096</v>
      </c>
      <c r="S29" s="8">
        <v>264.09077684991598</v>
      </c>
      <c r="T29" s="8">
        <v>84.235492361401995</v>
      </c>
    </row>
    <row r="30" spans="1:20" ht="14.1" customHeight="1" x14ac:dyDescent="0.3">
      <c r="A30" s="3" t="s">
        <v>1266</v>
      </c>
      <c r="B30" s="6">
        <v>19</v>
      </c>
      <c r="C30" s="11">
        <v>8185</v>
      </c>
      <c r="D30" s="11">
        <v>629</v>
      </c>
      <c r="E30" s="11">
        <v>7556</v>
      </c>
      <c r="F30" s="12">
        <v>3.7898097368615602</v>
      </c>
      <c r="G30" s="12">
        <v>1.3672480642941101</v>
      </c>
      <c r="H30" s="7">
        <v>277.18523329999999</v>
      </c>
      <c r="I30" s="12">
        <v>1.3529288970945601</v>
      </c>
      <c r="J30" s="12">
        <v>0.74456113772042998</v>
      </c>
      <c r="K30" s="7">
        <v>181.70823436000001</v>
      </c>
      <c r="L30" s="12">
        <v>2.4368808397669999</v>
      </c>
      <c r="M30" s="12">
        <v>0.62268692657367997</v>
      </c>
      <c r="N30" s="7">
        <v>391.34928578</v>
      </c>
      <c r="O30" s="11">
        <v>114.78025714480999</v>
      </c>
      <c r="P30" s="9">
        <v>11787.122025590799</v>
      </c>
      <c r="Q30" s="9">
        <v>6486.83977751564</v>
      </c>
      <c r="R30" s="11">
        <v>8328.3333859251507</v>
      </c>
      <c r="S30" s="8">
        <v>292.60125968123702</v>
      </c>
      <c r="T30" s="8">
        <v>74.767291091638796</v>
      </c>
    </row>
    <row r="31" spans="1:20" ht="29.1" customHeight="1" x14ac:dyDescent="0.3">
      <c r="A31" s="2" t="s">
        <v>6089</v>
      </c>
      <c r="B31" s="6">
        <v>20</v>
      </c>
      <c r="C31" s="11">
        <v>114402</v>
      </c>
      <c r="D31" s="11">
        <v>6764</v>
      </c>
      <c r="E31" s="11">
        <v>107638</v>
      </c>
      <c r="F31" s="12">
        <v>66.1535300717062</v>
      </c>
      <c r="G31" s="12">
        <v>24.0328974712011</v>
      </c>
      <c r="H31" s="7">
        <v>275.26239876</v>
      </c>
      <c r="I31" s="12">
        <v>26.6074851780063</v>
      </c>
      <c r="J31" s="12">
        <v>12.8532577874164</v>
      </c>
      <c r="K31" s="7">
        <v>207.00965948000001</v>
      </c>
      <c r="L31" s="12">
        <v>39.5460448936999</v>
      </c>
      <c r="M31" s="12">
        <v>11.1796396837847</v>
      </c>
      <c r="N31" s="7">
        <v>353.73273210999997</v>
      </c>
      <c r="O31" s="11">
        <v>2003.75936029787</v>
      </c>
      <c r="P31" s="9">
        <v>13278.782724713499</v>
      </c>
      <c r="Q31" s="9">
        <v>6414.5715509000702</v>
      </c>
      <c r="R31" s="11">
        <v>151371.02847737199</v>
      </c>
      <c r="S31" s="8">
        <v>261.25240273181799</v>
      </c>
      <c r="T31" s="8">
        <v>73.855874510728199</v>
      </c>
    </row>
    <row r="32" spans="1:20" ht="43.15" customHeight="1" x14ac:dyDescent="0.3">
      <c r="A32" s="2" t="s">
        <v>6090</v>
      </c>
      <c r="B32" s="6">
        <v>21</v>
      </c>
      <c r="C32" s="11">
        <v>8087</v>
      </c>
      <c r="D32" s="11">
        <v>385</v>
      </c>
      <c r="E32" s="11">
        <v>7702</v>
      </c>
      <c r="F32" s="12">
        <v>2.7060181500875098</v>
      </c>
      <c r="G32" s="12">
        <v>0.99725303268676002</v>
      </c>
      <c r="H32" s="7">
        <v>271.34719689000002</v>
      </c>
      <c r="I32" s="12">
        <v>0.88490767444553997</v>
      </c>
      <c r="J32" s="12">
        <v>0.49035404330714999</v>
      </c>
      <c r="K32" s="7">
        <v>180.46301167999999</v>
      </c>
      <c r="L32" s="12">
        <v>1.82111047564197</v>
      </c>
      <c r="M32" s="12">
        <v>0.50689898937960998</v>
      </c>
      <c r="N32" s="7">
        <v>359.26496478000001</v>
      </c>
      <c r="O32" s="11">
        <v>81.446620407699797</v>
      </c>
      <c r="P32" s="9">
        <v>10864.878984737899</v>
      </c>
      <c r="Q32" s="9">
        <v>6020.5572785288396</v>
      </c>
      <c r="R32" s="11">
        <v>7386.6486042307997</v>
      </c>
      <c r="S32" s="8">
        <v>246.54082970711599</v>
      </c>
      <c r="T32" s="8">
        <v>68.6236771963503</v>
      </c>
    </row>
    <row r="33" spans="1:20" ht="29.1" customHeight="1" x14ac:dyDescent="0.3">
      <c r="A33" s="2" t="s">
        <v>6091</v>
      </c>
      <c r="B33" s="6">
        <v>22</v>
      </c>
      <c r="C33" s="11">
        <v>8152</v>
      </c>
      <c r="D33" s="11">
        <v>458</v>
      </c>
      <c r="E33" s="11">
        <v>7694</v>
      </c>
      <c r="F33" s="12">
        <v>12.5019764471703</v>
      </c>
      <c r="G33" s="12">
        <v>4.7348380068257701</v>
      </c>
      <c r="H33" s="7">
        <v>264.04232688000002</v>
      </c>
      <c r="I33" s="12">
        <v>4.2657958164062499</v>
      </c>
      <c r="J33" s="12">
        <v>2.4619457969487502</v>
      </c>
      <c r="K33" s="7">
        <v>173.26928244000001</v>
      </c>
      <c r="L33" s="12">
        <v>8.2361806307640109</v>
      </c>
      <c r="M33" s="12">
        <v>2.2728922098770101</v>
      </c>
      <c r="N33" s="7">
        <v>362.36565002999998</v>
      </c>
      <c r="O33" s="11">
        <v>414.56344759464298</v>
      </c>
      <c r="P33" s="9">
        <v>10289.850301943001</v>
      </c>
      <c r="Q33" s="9">
        <v>5938.6465720345604</v>
      </c>
      <c r="R33" s="11">
        <v>31709.2970029116</v>
      </c>
      <c r="S33" s="8">
        <v>259.740246843308</v>
      </c>
      <c r="T33" s="8">
        <v>71.679047620271007</v>
      </c>
    </row>
    <row r="34" spans="1:20" ht="29.1" customHeight="1" x14ac:dyDescent="0.3">
      <c r="A34" s="2" t="s">
        <v>834</v>
      </c>
      <c r="B34" s="6">
        <v>23</v>
      </c>
      <c r="C34" s="11">
        <v>9868</v>
      </c>
      <c r="D34" s="11">
        <v>420</v>
      </c>
      <c r="E34" s="11">
        <v>9448</v>
      </c>
      <c r="F34" s="12">
        <v>18.397211030052201</v>
      </c>
      <c r="G34" s="12">
        <v>6.9808698006776098</v>
      </c>
      <c r="H34" s="7">
        <v>263.53751832</v>
      </c>
      <c r="I34" s="12">
        <v>8.3632371249999995</v>
      </c>
      <c r="J34" s="12">
        <v>3.7252754701264599</v>
      </c>
      <c r="K34" s="7">
        <v>224.49983073999999</v>
      </c>
      <c r="L34" s="12">
        <v>10.0339739050522</v>
      </c>
      <c r="M34" s="12">
        <v>3.2555943305511499</v>
      </c>
      <c r="N34" s="7">
        <v>308.20713167000002</v>
      </c>
      <c r="O34" s="11">
        <v>616.964673399925</v>
      </c>
      <c r="P34" s="9">
        <v>13555.455418399401</v>
      </c>
      <c r="Q34" s="9">
        <v>6038.0693267208899</v>
      </c>
      <c r="R34" s="11">
        <v>44902.375205457203</v>
      </c>
      <c r="S34" s="8">
        <v>223.46198523219101</v>
      </c>
      <c r="T34" s="8">
        <v>72.503833386423594</v>
      </c>
    </row>
    <row r="35" spans="1:20" ht="29.1" customHeight="1" x14ac:dyDescent="0.3">
      <c r="A35" s="2" t="s">
        <v>1369</v>
      </c>
      <c r="B35" s="6">
        <v>24</v>
      </c>
      <c r="C35" s="11">
        <v>26741</v>
      </c>
      <c r="D35" s="11">
        <v>1866</v>
      </c>
      <c r="E35" s="11">
        <v>24875</v>
      </c>
      <c r="F35" s="12">
        <v>7.5320871130220404</v>
      </c>
      <c r="G35" s="12">
        <v>2.8862423010135401</v>
      </c>
      <c r="H35" s="7">
        <v>260.9651695</v>
      </c>
      <c r="I35" s="12">
        <v>3.2976342196404</v>
      </c>
      <c r="J35" s="12">
        <v>1.6633051110994901</v>
      </c>
      <c r="K35" s="7">
        <v>198.25792619999999</v>
      </c>
      <c r="L35" s="12">
        <v>4.2344528933816301</v>
      </c>
      <c r="M35" s="12">
        <v>1.22293718991406</v>
      </c>
      <c r="N35" s="7">
        <v>346.25268806000003</v>
      </c>
      <c r="O35" s="11">
        <v>284.99651082597097</v>
      </c>
      <c r="P35" s="9">
        <v>11570.7880425738</v>
      </c>
      <c r="Q35" s="9">
        <v>5836.2297358621299</v>
      </c>
      <c r="R35" s="11">
        <v>17713.497211294602</v>
      </c>
      <c r="S35" s="8">
        <v>239.05233635521901</v>
      </c>
      <c r="T35" s="8">
        <v>69.039849970128003</v>
      </c>
    </row>
    <row r="36" spans="1:20" ht="29.1" customHeight="1" x14ac:dyDescent="0.3">
      <c r="A36" s="2" t="s">
        <v>6092</v>
      </c>
      <c r="B36" s="6">
        <v>25</v>
      </c>
      <c r="C36" s="11">
        <v>12183</v>
      </c>
      <c r="D36" s="11">
        <v>451</v>
      </c>
      <c r="E36" s="11">
        <v>11732</v>
      </c>
      <c r="F36" s="12">
        <v>18.539313288108801</v>
      </c>
      <c r="G36" s="12">
        <v>7.2270578618712102</v>
      </c>
      <c r="H36" s="7">
        <v>256.52642668999999</v>
      </c>
      <c r="I36" s="12">
        <v>5.1301998134765601</v>
      </c>
      <c r="J36" s="12">
        <v>2.6813078663649201</v>
      </c>
      <c r="K36" s="7">
        <v>191.33199428</v>
      </c>
      <c r="L36" s="12">
        <v>13.409113474632299</v>
      </c>
      <c r="M36" s="12">
        <v>4.5457499955062897</v>
      </c>
      <c r="N36" s="7">
        <v>294.98132294999999</v>
      </c>
      <c r="O36" s="11">
        <v>393.21466207504301</v>
      </c>
      <c r="P36" s="9">
        <v>13046.817192430901</v>
      </c>
      <c r="Q36" s="9">
        <v>6818.9417256603001</v>
      </c>
      <c r="R36" s="11">
        <v>52433.757174849503</v>
      </c>
      <c r="S36" s="8">
        <v>255.73436269152401</v>
      </c>
      <c r="T36" s="8">
        <v>86.695103315745399</v>
      </c>
    </row>
    <row r="37" spans="1:20" ht="29.1" customHeight="1" x14ac:dyDescent="0.3">
      <c r="A37" s="2" t="s">
        <v>6093</v>
      </c>
      <c r="B37" s="6">
        <v>26</v>
      </c>
      <c r="C37" s="11">
        <v>7880</v>
      </c>
      <c r="D37" s="11">
        <v>368</v>
      </c>
      <c r="E37" s="11">
        <v>7512</v>
      </c>
      <c r="F37" s="12">
        <v>15.6474525442638</v>
      </c>
      <c r="G37" s="12">
        <v>6.1294927915674497</v>
      </c>
      <c r="H37" s="7">
        <v>255.28135975000001</v>
      </c>
      <c r="I37" s="12">
        <v>8.2057217416992199</v>
      </c>
      <c r="J37" s="12">
        <v>3.9135353908783199</v>
      </c>
      <c r="K37" s="7">
        <v>209.67541933999999</v>
      </c>
      <c r="L37" s="12">
        <v>7.4417308025646198</v>
      </c>
      <c r="M37" s="12">
        <v>2.2159574006891298</v>
      </c>
      <c r="N37" s="7">
        <v>335.82463274000003</v>
      </c>
      <c r="O37" s="11">
        <v>577.31150543689705</v>
      </c>
      <c r="P37" s="9">
        <v>14213.681287174901</v>
      </c>
      <c r="Q37" s="9">
        <v>6778.89727473323</v>
      </c>
      <c r="R37" s="11">
        <v>31376.410746894799</v>
      </c>
      <c r="S37" s="8">
        <v>237.17597473449399</v>
      </c>
      <c r="T37" s="8">
        <v>70.624948741418194</v>
      </c>
    </row>
    <row r="38" spans="1:20" ht="14.1" customHeight="1" x14ac:dyDescent="0.3">
      <c r="A38" s="3" t="s">
        <v>1952</v>
      </c>
      <c r="B38" s="6">
        <v>27</v>
      </c>
      <c r="C38" s="11">
        <v>11674</v>
      </c>
      <c r="D38" s="11">
        <v>548</v>
      </c>
      <c r="E38" s="11">
        <v>11126</v>
      </c>
      <c r="F38" s="12">
        <v>29.094607968933101</v>
      </c>
      <c r="G38" s="12">
        <v>11.5928866724707</v>
      </c>
      <c r="H38" s="7">
        <v>250.96948492000001</v>
      </c>
      <c r="I38" s="12">
        <v>13.739284066406301</v>
      </c>
      <c r="J38" s="12">
        <v>6.7883142972795296</v>
      </c>
      <c r="K38" s="7">
        <v>202.39610991000001</v>
      </c>
      <c r="L38" s="12">
        <v>15.3553239025269</v>
      </c>
      <c r="M38" s="12">
        <v>4.8045723751912099</v>
      </c>
      <c r="N38" s="7">
        <v>319.59813909000002</v>
      </c>
      <c r="O38" s="11">
        <v>853.74510943889595</v>
      </c>
      <c r="P38" s="9">
        <v>16092.957856515401</v>
      </c>
      <c r="Q38" s="9">
        <v>7951.2189554338902</v>
      </c>
      <c r="R38" s="11">
        <v>65573.068060997903</v>
      </c>
      <c r="S38" s="8">
        <v>234.171197971748</v>
      </c>
      <c r="T38" s="8">
        <v>73.270513600520701</v>
      </c>
    </row>
    <row r="39" spans="1:20" ht="43.15" customHeight="1" x14ac:dyDescent="0.3">
      <c r="A39" s="2" t="s">
        <v>6094</v>
      </c>
      <c r="B39" s="6">
        <v>28</v>
      </c>
      <c r="C39" s="11">
        <v>49258</v>
      </c>
      <c r="D39" s="11">
        <v>3075</v>
      </c>
      <c r="E39" s="11">
        <v>46183</v>
      </c>
      <c r="F39" s="12">
        <v>27.859745906680399</v>
      </c>
      <c r="G39" s="12">
        <v>11.117472244361499</v>
      </c>
      <c r="H39" s="7">
        <v>250.59424745000001</v>
      </c>
      <c r="I39" s="12">
        <v>10.658799869374</v>
      </c>
      <c r="J39" s="12">
        <v>5.7153586227321203</v>
      </c>
      <c r="K39" s="7">
        <v>186.49398178999999</v>
      </c>
      <c r="L39" s="12">
        <v>17.200946037306299</v>
      </c>
      <c r="M39" s="12">
        <v>5.4021136216294101</v>
      </c>
      <c r="N39" s="7">
        <v>318.41140787000001</v>
      </c>
      <c r="O39" s="11">
        <v>899.69815057763697</v>
      </c>
      <c r="P39" s="9">
        <v>11847.084338820399</v>
      </c>
      <c r="Q39" s="9">
        <v>6352.5290332792902</v>
      </c>
      <c r="R39" s="11">
        <v>73300.615579090794</v>
      </c>
      <c r="S39" s="8">
        <v>234.66305025428699</v>
      </c>
      <c r="T39" s="8">
        <v>73.698066229751902</v>
      </c>
    </row>
    <row r="40" spans="1:20" ht="14.1" customHeight="1" x14ac:dyDescent="0.3">
      <c r="A40" s="3" t="s">
        <v>2274</v>
      </c>
      <c r="B40" s="6">
        <v>29</v>
      </c>
      <c r="C40" s="11">
        <v>55731</v>
      </c>
      <c r="D40" s="11">
        <v>1628</v>
      </c>
      <c r="E40" s="11">
        <v>54103</v>
      </c>
      <c r="F40" s="12">
        <v>72.805384339833296</v>
      </c>
      <c r="G40" s="12">
        <v>29.130140953294902</v>
      </c>
      <c r="H40" s="7">
        <v>249.93145229000001</v>
      </c>
      <c r="I40" s="12">
        <v>20.717110196289099</v>
      </c>
      <c r="J40" s="12">
        <v>10.5659972216217</v>
      </c>
      <c r="K40" s="7">
        <v>196.07340189000001</v>
      </c>
      <c r="L40" s="12">
        <v>52.088274143544197</v>
      </c>
      <c r="M40" s="12">
        <v>18.564143731673202</v>
      </c>
      <c r="N40" s="7">
        <v>280.58538490000001</v>
      </c>
      <c r="O40" s="11">
        <v>1559.1363652944599</v>
      </c>
      <c r="P40" s="9">
        <v>13287.554993547001</v>
      </c>
      <c r="Q40" s="9">
        <v>6776.8268746821404</v>
      </c>
      <c r="R40" s="11">
        <v>235766.78952726399</v>
      </c>
      <c r="S40" s="8">
        <v>220.93134596262101</v>
      </c>
      <c r="T40" s="8">
        <v>78.739434713838406</v>
      </c>
    </row>
    <row r="41" spans="1:20" ht="14.1" customHeight="1" x14ac:dyDescent="0.3">
      <c r="A41" s="3" t="s">
        <v>1891</v>
      </c>
      <c r="B41" s="6">
        <v>30</v>
      </c>
      <c r="C41" s="11">
        <v>44652</v>
      </c>
      <c r="D41" s="11">
        <v>2195</v>
      </c>
      <c r="E41" s="11">
        <v>42457</v>
      </c>
      <c r="F41" s="12">
        <v>88.541807611568501</v>
      </c>
      <c r="G41" s="12">
        <v>35.569726182250299</v>
      </c>
      <c r="H41" s="7">
        <v>248.92462527999999</v>
      </c>
      <c r="I41" s="12">
        <v>36.6439967543945</v>
      </c>
      <c r="J41" s="12">
        <v>19.692205766988099</v>
      </c>
      <c r="K41" s="7">
        <v>186.08375917000001</v>
      </c>
      <c r="L41" s="12">
        <v>51.897810857173901</v>
      </c>
      <c r="M41" s="12">
        <v>15.8775204152622</v>
      </c>
      <c r="N41" s="7">
        <v>326.86344908000001</v>
      </c>
      <c r="O41" s="11">
        <v>3135.4789544343998</v>
      </c>
      <c r="P41" s="9">
        <v>11686.8897182583</v>
      </c>
      <c r="Q41" s="9">
        <v>6280.4458435729903</v>
      </c>
      <c r="R41" s="11">
        <v>235194.00730227699</v>
      </c>
      <c r="S41" s="8">
        <v>220.659579946158</v>
      </c>
      <c r="T41" s="8">
        <v>67.508184402232999</v>
      </c>
    </row>
    <row r="42" spans="1:20" ht="14.1" customHeight="1" x14ac:dyDescent="0.3">
      <c r="A42" s="3" t="s">
        <v>4074</v>
      </c>
      <c r="B42" s="6">
        <v>31</v>
      </c>
      <c r="C42" s="11">
        <v>2725</v>
      </c>
      <c r="D42" s="11">
        <v>193</v>
      </c>
      <c r="E42" s="11">
        <v>2532</v>
      </c>
      <c r="F42" s="12">
        <v>8.5843824162750302</v>
      </c>
      <c r="G42" s="12">
        <v>3.4768155837663</v>
      </c>
      <c r="H42" s="7">
        <v>246.90358775999999</v>
      </c>
      <c r="I42" s="12">
        <v>5.1541277011718796</v>
      </c>
      <c r="J42" s="12">
        <v>2.3300042100938101</v>
      </c>
      <c r="K42" s="7">
        <v>221.20679777999999</v>
      </c>
      <c r="L42" s="12">
        <v>3.4302547151031502</v>
      </c>
      <c r="M42" s="12">
        <v>1.1468113736724901</v>
      </c>
      <c r="N42" s="7">
        <v>299.11237312999998</v>
      </c>
      <c r="O42" s="11">
        <v>353.27108001709001</v>
      </c>
      <c r="P42" s="9">
        <v>14589.7244148107</v>
      </c>
      <c r="Q42" s="9">
        <v>6595.5135925111599</v>
      </c>
      <c r="R42" s="11">
        <v>16949.4404613972</v>
      </c>
      <c r="S42" s="8">
        <v>202.38159028999499</v>
      </c>
      <c r="T42" s="8">
        <v>67.660721678947496</v>
      </c>
    </row>
    <row r="43" spans="1:20" ht="29.1" customHeight="1" x14ac:dyDescent="0.3">
      <c r="A43" s="2" t="s">
        <v>6095</v>
      </c>
      <c r="B43" s="6">
        <v>32</v>
      </c>
      <c r="C43" s="11">
        <v>1377687</v>
      </c>
      <c r="D43" s="11">
        <v>64995</v>
      </c>
      <c r="E43" s="11">
        <v>1312692</v>
      </c>
      <c r="F43" s="12">
        <v>2693.74625180885</v>
      </c>
      <c r="G43" s="12">
        <v>1098.46700462579</v>
      </c>
      <c r="H43" s="7">
        <v>245.22778020999999</v>
      </c>
      <c r="I43" s="12">
        <v>1217.35222496649</v>
      </c>
      <c r="J43" s="12">
        <v>595.09668960157001</v>
      </c>
      <c r="K43" s="7">
        <v>204.56377026000001</v>
      </c>
      <c r="L43" s="12">
        <v>1476.3940268423601</v>
      </c>
      <c r="M43" s="12">
        <v>503.37031502422002</v>
      </c>
      <c r="N43" s="7">
        <v>293.30176667000001</v>
      </c>
      <c r="O43" s="11">
        <v>73413.433522108593</v>
      </c>
      <c r="P43" s="9">
        <v>16582.145345373101</v>
      </c>
      <c r="Q43" s="9">
        <v>8106.1007645467998</v>
      </c>
      <c r="R43" s="11">
        <v>6479868.45426636</v>
      </c>
      <c r="S43" s="8">
        <v>227.84320966736601</v>
      </c>
      <c r="T43" s="8">
        <v>77.682181139464305</v>
      </c>
    </row>
    <row r="44" spans="1:20" ht="43.15" customHeight="1" x14ac:dyDescent="0.3">
      <c r="A44" s="2" t="s">
        <v>6096</v>
      </c>
      <c r="B44" s="6">
        <v>33</v>
      </c>
      <c r="C44" s="11">
        <v>5099</v>
      </c>
      <c r="D44" s="11">
        <v>359</v>
      </c>
      <c r="E44" s="11">
        <v>4740</v>
      </c>
      <c r="F44" s="12">
        <v>16.221356997707399</v>
      </c>
      <c r="G44" s="12">
        <v>6.6812067574431904</v>
      </c>
      <c r="H44" s="7">
        <v>242.79082486999999</v>
      </c>
      <c r="I44" s="12">
        <v>7.1515894296875002</v>
      </c>
      <c r="J44" s="12">
        <v>4.24007777413917</v>
      </c>
      <c r="K44" s="7">
        <v>168.66646818000001</v>
      </c>
      <c r="L44" s="12">
        <v>9.0697675680198699</v>
      </c>
      <c r="M44" s="12">
        <v>2.44112898330402</v>
      </c>
      <c r="N44" s="7">
        <v>371.53987479</v>
      </c>
      <c r="O44" s="11">
        <v>540.58928179740894</v>
      </c>
      <c r="P44" s="9">
        <v>13229.2475461392</v>
      </c>
      <c r="Q44" s="9">
        <v>7843.43662908244</v>
      </c>
      <c r="R44" s="11">
        <v>33194.671086046903</v>
      </c>
      <c r="S44" s="8">
        <v>273.22962605983702</v>
      </c>
      <c r="T44" s="8">
        <v>73.539785255776707</v>
      </c>
    </row>
    <row r="45" spans="1:20" ht="29.1" customHeight="1" x14ac:dyDescent="0.3">
      <c r="A45" s="2" t="s">
        <v>1045</v>
      </c>
      <c r="B45" s="6">
        <v>34</v>
      </c>
      <c r="C45" s="11">
        <v>2906</v>
      </c>
      <c r="D45" s="11">
        <v>168</v>
      </c>
      <c r="E45" s="11">
        <v>2738</v>
      </c>
      <c r="F45" s="12">
        <v>5.8691277791061403</v>
      </c>
      <c r="G45" s="12">
        <v>2.45013798329046</v>
      </c>
      <c r="H45" s="7">
        <v>239.5427449</v>
      </c>
      <c r="I45" s="12">
        <v>2.4774653828124999</v>
      </c>
      <c r="J45" s="12">
        <v>1.4030960238635799</v>
      </c>
      <c r="K45" s="7">
        <v>176.57133515000001</v>
      </c>
      <c r="L45" s="12">
        <v>3.3916623962936399</v>
      </c>
      <c r="M45" s="12">
        <v>1.0470419594268801</v>
      </c>
      <c r="N45" s="7">
        <v>323.92803036999999</v>
      </c>
      <c r="O45" s="11">
        <v>226.19901573658001</v>
      </c>
      <c r="P45" s="9">
        <v>10952.5913485744</v>
      </c>
      <c r="Q45" s="9">
        <v>6202.9271846945303</v>
      </c>
      <c r="R45" s="11">
        <v>14121.2167258263</v>
      </c>
      <c r="S45" s="8">
        <v>240.18202270705399</v>
      </c>
      <c r="T45" s="8">
        <v>74.146724022155098</v>
      </c>
    </row>
    <row r="46" spans="1:20" ht="29.1" customHeight="1" x14ac:dyDescent="0.3">
      <c r="A46" s="2" t="s">
        <v>4023</v>
      </c>
      <c r="B46" s="6">
        <v>35</v>
      </c>
      <c r="C46" s="11">
        <v>8197</v>
      </c>
      <c r="D46" s="11">
        <v>406</v>
      </c>
      <c r="E46" s="11">
        <v>7791</v>
      </c>
      <c r="F46" s="12">
        <v>20.307728702138899</v>
      </c>
      <c r="G46" s="12">
        <v>8.5887130481656406</v>
      </c>
      <c r="H46" s="7">
        <v>236.44670148</v>
      </c>
      <c r="I46" s="12">
        <v>9.8957450693359394</v>
      </c>
      <c r="J46" s="12">
        <v>5.0394060260251301</v>
      </c>
      <c r="K46" s="7">
        <v>196.36729047</v>
      </c>
      <c r="L46" s="12">
        <v>10.411983632803</v>
      </c>
      <c r="M46" s="12">
        <v>3.5493070221404999</v>
      </c>
      <c r="N46" s="7">
        <v>293.3525775</v>
      </c>
      <c r="O46" s="11">
        <v>714.89420914649997</v>
      </c>
      <c r="P46" s="9">
        <v>13842.250983051499</v>
      </c>
      <c r="Q46" s="9">
        <v>7049.1633049337397</v>
      </c>
      <c r="R46" s="11">
        <v>51552.727741271301</v>
      </c>
      <c r="S46" s="8">
        <v>201.96765697942899</v>
      </c>
      <c r="T46" s="8">
        <v>68.848093547124904</v>
      </c>
    </row>
    <row r="47" spans="1:20" ht="43.15" customHeight="1" x14ac:dyDescent="0.3">
      <c r="A47" s="2" t="s">
        <v>6097</v>
      </c>
      <c r="B47" s="6">
        <v>36</v>
      </c>
      <c r="C47" s="11">
        <v>74836</v>
      </c>
      <c r="D47" s="11">
        <v>3651</v>
      </c>
      <c r="E47" s="11">
        <v>71185</v>
      </c>
      <c r="F47" s="12">
        <v>145.01534556492601</v>
      </c>
      <c r="G47" s="12">
        <v>62.644138748478902</v>
      </c>
      <c r="H47" s="7">
        <v>231.49068446000001</v>
      </c>
      <c r="I47" s="12">
        <v>62.496417483398403</v>
      </c>
      <c r="J47" s="12">
        <v>33.463533686218803</v>
      </c>
      <c r="K47" s="7">
        <v>186.75976682000001</v>
      </c>
      <c r="L47" s="12">
        <v>82.518928081527704</v>
      </c>
      <c r="M47" s="12">
        <v>29.180605062260199</v>
      </c>
      <c r="N47" s="7">
        <v>282.78689871</v>
      </c>
      <c r="O47" s="11">
        <v>4869.9453040361404</v>
      </c>
      <c r="P47" s="9">
        <v>12833.084065975499</v>
      </c>
      <c r="Q47" s="9">
        <v>6871.4393277650697</v>
      </c>
      <c r="R47" s="11">
        <v>415742.27588921803</v>
      </c>
      <c r="S47" s="8">
        <v>198.48577560468399</v>
      </c>
      <c r="T47" s="8">
        <v>70.189169479689497</v>
      </c>
    </row>
    <row r="48" spans="1:20" ht="29.1" customHeight="1" x14ac:dyDescent="0.3">
      <c r="A48" s="2" t="s">
        <v>2567</v>
      </c>
      <c r="B48" s="6">
        <v>37</v>
      </c>
      <c r="C48" s="11">
        <v>51434</v>
      </c>
      <c r="D48" s="11">
        <v>2848</v>
      </c>
      <c r="E48" s="11">
        <v>48586</v>
      </c>
      <c r="F48" s="12">
        <v>94.251566977668801</v>
      </c>
      <c r="G48" s="12">
        <v>41.433259457084098</v>
      </c>
      <c r="H48" s="7">
        <v>227.47804110000001</v>
      </c>
      <c r="I48" s="12">
        <v>49.121780951660199</v>
      </c>
      <c r="J48" s="12">
        <v>24.1560143798661</v>
      </c>
      <c r="K48" s="7">
        <v>203.35217631</v>
      </c>
      <c r="L48" s="12">
        <v>45.129786026008603</v>
      </c>
      <c r="M48" s="12">
        <v>17.277245077218101</v>
      </c>
      <c r="N48" s="7">
        <v>261.20938740000003</v>
      </c>
      <c r="O48" s="11">
        <v>3657.4236034154901</v>
      </c>
      <c r="P48" s="9">
        <v>13430.7059498899</v>
      </c>
      <c r="Q48" s="9">
        <v>6604.65316549823</v>
      </c>
      <c r="R48" s="11">
        <v>239276.027414754</v>
      </c>
      <c r="S48" s="8">
        <v>188.60972623798199</v>
      </c>
      <c r="T48" s="8">
        <v>72.206335352058503</v>
      </c>
    </row>
    <row r="49" spans="1:20" ht="29.1" customHeight="1" x14ac:dyDescent="0.3">
      <c r="A49" s="2" t="s">
        <v>6098</v>
      </c>
      <c r="B49" s="6">
        <v>38</v>
      </c>
      <c r="C49" s="11">
        <v>6040</v>
      </c>
      <c r="D49" s="11">
        <v>229</v>
      </c>
      <c r="E49" s="11">
        <v>5811</v>
      </c>
      <c r="F49" s="12">
        <v>10.8581227438812</v>
      </c>
      <c r="G49" s="12">
        <v>4.7770240102927799</v>
      </c>
      <c r="H49" s="7">
        <v>227.29889405</v>
      </c>
      <c r="I49" s="12">
        <v>4.0823241044921899</v>
      </c>
      <c r="J49" s="12">
        <v>2.5571171202323502</v>
      </c>
      <c r="K49" s="7">
        <v>159.64556618</v>
      </c>
      <c r="L49" s="12">
        <v>6.7757986393890404</v>
      </c>
      <c r="M49" s="12">
        <v>2.2199068900604302</v>
      </c>
      <c r="N49" s="7">
        <v>305.22895665999999</v>
      </c>
      <c r="O49" s="11">
        <v>350.65956485271499</v>
      </c>
      <c r="P49" s="9">
        <v>11641.8444373729</v>
      </c>
      <c r="Q49" s="9">
        <v>7292.3067742538396</v>
      </c>
      <c r="R49" s="11">
        <v>31680.764545574799</v>
      </c>
      <c r="S49" s="8">
        <v>213.87737122447399</v>
      </c>
      <c r="T49" s="8">
        <v>70.071127446023198</v>
      </c>
    </row>
    <row r="50" spans="1:20" ht="29.1" customHeight="1" x14ac:dyDescent="0.3">
      <c r="A50" s="2" t="s">
        <v>6099</v>
      </c>
      <c r="B50" s="6">
        <v>39</v>
      </c>
      <c r="C50" s="11">
        <v>14295</v>
      </c>
      <c r="D50" s="11">
        <v>622</v>
      </c>
      <c r="E50" s="11">
        <v>13673</v>
      </c>
      <c r="F50" s="12">
        <v>36.054845012788803</v>
      </c>
      <c r="G50" s="12">
        <v>16.037875404700401</v>
      </c>
      <c r="H50" s="7">
        <v>224.81060679000001</v>
      </c>
      <c r="I50" s="12">
        <v>18.041290543945301</v>
      </c>
      <c r="J50" s="12">
        <v>10.506073653252701</v>
      </c>
      <c r="K50" s="7">
        <v>171.72248300999999</v>
      </c>
      <c r="L50" s="12">
        <v>18.013554468843498</v>
      </c>
      <c r="M50" s="12">
        <v>5.5318017514476798</v>
      </c>
      <c r="N50" s="7">
        <v>325.63629859000002</v>
      </c>
      <c r="O50" s="11">
        <v>1430.9149751663199</v>
      </c>
      <c r="P50" s="9">
        <v>12608.2198153306</v>
      </c>
      <c r="Q50" s="9">
        <v>7342.20679466407</v>
      </c>
      <c r="R50" s="11">
        <v>79609.373498439803</v>
      </c>
      <c r="S50" s="8">
        <v>226.274290039432</v>
      </c>
      <c r="T50" s="8">
        <v>69.4868142826937</v>
      </c>
    </row>
    <row r="51" spans="1:20" ht="14.1" customHeight="1" x14ac:dyDescent="0.3">
      <c r="A51" s="3" t="s">
        <v>2558</v>
      </c>
      <c r="B51" s="6">
        <v>40</v>
      </c>
      <c r="C51" s="11">
        <v>6662</v>
      </c>
      <c r="D51" s="11">
        <v>282</v>
      </c>
      <c r="E51" s="11">
        <v>6380</v>
      </c>
      <c r="F51" s="12">
        <v>12.3441976604538</v>
      </c>
      <c r="G51" s="12">
        <v>5.4966783084655404</v>
      </c>
      <c r="H51" s="7">
        <v>224.57558852</v>
      </c>
      <c r="I51" s="12">
        <v>6.4871343994140602</v>
      </c>
      <c r="J51" s="12">
        <v>3.2680784652972799</v>
      </c>
      <c r="K51" s="7">
        <v>198.49995856000001</v>
      </c>
      <c r="L51" s="12">
        <v>5.8570632610397402</v>
      </c>
      <c r="M51" s="12">
        <v>2.2285998431682601</v>
      </c>
      <c r="N51" s="7">
        <v>262.81359028999998</v>
      </c>
      <c r="O51" s="11">
        <v>470.71961867809301</v>
      </c>
      <c r="P51" s="9">
        <v>13781.3129982381</v>
      </c>
      <c r="Q51" s="9">
        <v>6942.7284005602396</v>
      </c>
      <c r="R51" s="11">
        <v>31014.662632510099</v>
      </c>
      <c r="S51" s="8">
        <v>188.84820158902099</v>
      </c>
      <c r="T51" s="8">
        <v>71.856330329133002</v>
      </c>
    </row>
    <row r="52" spans="1:20" ht="29.1" customHeight="1" x14ac:dyDescent="0.3">
      <c r="A52" s="2" t="s">
        <v>1999</v>
      </c>
      <c r="B52" s="6">
        <v>41</v>
      </c>
      <c r="C52" s="11">
        <v>5932</v>
      </c>
      <c r="D52" s="11">
        <v>183</v>
      </c>
      <c r="E52" s="11">
        <v>5749</v>
      </c>
      <c r="F52" s="12">
        <v>8.7741605052986191</v>
      </c>
      <c r="G52" s="12">
        <v>3.9403080057137601</v>
      </c>
      <c r="H52" s="7">
        <v>222.67702151</v>
      </c>
      <c r="I52" s="12">
        <v>4.1556749980468801</v>
      </c>
      <c r="J52" s="12">
        <v>2.1935960791686102</v>
      </c>
      <c r="K52" s="7">
        <v>189.44577068999999</v>
      </c>
      <c r="L52" s="12">
        <v>4.6184855072517399</v>
      </c>
      <c r="M52" s="12">
        <v>1.7467119265451401</v>
      </c>
      <c r="N52" s="7">
        <v>264.41025775999998</v>
      </c>
      <c r="O52" s="11">
        <v>262.86291956901601</v>
      </c>
      <c r="P52" s="9">
        <v>15809.285710059199</v>
      </c>
      <c r="Q52" s="9">
        <v>8345.0190797743107</v>
      </c>
      <c r="R52" s="11">
        <v>26266.681351400901</v>
      </c>
      <c r="S52" s="8">
        <v>175.83056821928599</v>
      </c>
      <c r="T52" s="8">
        <v>66.499147843508794</v>
      </c>
    </row>
    <row r="53" spans="1:20" ht="14.1" customHeight="1" x14ac:dyDescent="0.3">
      <c r="A53" s="3" t="s">
        <v>779</v>
      </c>
      <c r="B53" s="6">
        <v>42</v>
      </c>
      <c r="C53" s="11">
        <v>12295</v>
      </c>
      <c r="D53" s="11">
        <v>614</v>
      </c>
      <c r="E53" s="11">
        <v>11681</v>
      </c>
      <c r="F53" s="12">
        <v>22.763599154514299</v>
      </c>
      <c r="G53" s="12">
        <v>10.2767056171542</v>
      </c>
      <c r="H53" s="7">
        <v>221.50677467</v>
      </c>
      <c r="I53" s="12">
        <v>11.707618732421899</v>
      </c>
      <c r="J53" s="12">
        <v>6.0716789968596503</v>
      </c>
      <c r="K53" s="7">
        <v>192.82341406</v>
      </c>
      <c r="L53" s="12">
        <v>11.0559804220924</v>
      </c>
      <c r="M53" s="12">
        <v>4.2050266202945696</v>
      </c>
      <c r="N53" s="7">
        <v>262.92295912999998</v>
      </c>
      <c r="O53" s="11">
        <v>931.39108800888096</v>
      </c>
      <c r="P53" s="9">
        <v>12570.035169061301</v>
      </c>
      <c r="Q53" s="9">
        <v>6518.9361107584</v>
      </c>
      <c r="R53" s="11">
        <v>61253.1034432054</v>
      </c>
      <c r="S53" s="8">
        <v>180.49665732192099</v>
      </c>
      <c r="T53" s="8">
        <v>68.650017450846804</v>
      </c>
    </row>
    <row r="54" spans="1:20" ht="29.1" customHeight="1" x14ac:dyDescent="0.3">
      <c r="A54" s="2" t="s">
        <v>6100</v>
      </c>
      <c r="B54" s="6">
        <v>43</v>
      </c>
      <c r="C54" s="11">
        <v>10016</v>
      </c>
      <c r="D54" s="11">
        <v>374</v>
      </c>
      <c r="E54" s="11">
        <v>9642</v>
      </c>
      <c r="F54" s="12">
        <v>18.345629575488999</v>
      </c>
      <c r="G54" s="12">
        <v>8.2955434001141892</v>
      </c>
      <c r="H54" s="7">
        <v>221.15042609</v>
      </c>
      <c r="I54" s="12">
        <v>8.4758433593750002</v>
      </c>
      <c r="J54" s="12">
        <v>5.4911802379208901</v>
      </c>
      <c r="K54" s="7">
        <v>154.35376353000001</v>
      </c>
      <c r="L54" s="12">
        <v>9.8697862161140506</v>
      </c>
      <c r="M54" s="12">
        <v>2.8043631621933001</v>
      </c>
      <c r="N54" s="7">
        <v>351.94394039999997</v>
      </c>
      <c r="O54" s="11">
        <v>597.66500711440995</v>
      </c>
      <c r="P54" s="9">
        <v>14181.5954731853</v>
      </c>
      <c r="Q54" s="9">
        <v>9187.7225076851792</v>
      </c>
      <c r="R54" s="11">
        <v>37699.134043060301</v>
      </c>
      <c r="S54" s="8">
        <v>261.80405642317101</v>
      </c>
      <c r="T54" s="8">
        <v>74.387999442908495</v>
      </c>
    </row>
    <row r="55" spans="1:20" ht="29.1" customHeight="1" x14ac:dyDescent="0.3">
      <c r="A55" s="2" t="s">
        <v>6101</v>
      </c>
      <c r="B55" s="6">
        <v>44</v>
      </c>
      <c r="C55" s="11">
        <v>21023</v>
      </c>
      <c r="D55" s="11">
        <v>1539</v>
      </c>
      <c r="E55" s="11">
        <v>19484</v>
      </c>
      <c r="F55" s="12">
        <v>51.643657864646897</v>
      </c>
      <c r="G55" s="12">
        <v>23.374704392540298</v>
      </c>
      <c r="H55" s="7">
        <v>220.93822876999999</v>
      </c>
      <c r="I55" s="12">
        <v>26.069792852539099</v>
      </c>
      <c r="J55" s="12">
        <v>13.2162020607685</v>
      </c>
      <c r="K55" s="7">
        <v>197.25631261000001</v>
      </c>
      <c r="L55" s="12">
        <v>25.573865012107898</v>
      </c>
      <c r="M55" s="12">
        <v>10.158502331771899</v>
      </c>
      <c r="N55" s="7">
        <v>251.74837959999999</v>
      </c>
      <c r="O55" s="11">
        <v>2019.7241497039799</v>
      </c>
      <c r="P55" s="9">
        <v>12907.600701986899</v>
      </c>
      <c r="Q55" s="9">
        <v>6543.5678742096998</v>
      </c>
      <c r="R55" s="11">
        <v>146815.684447587</v>
      </c>
      <c r="S55" s="8">
        <v>174.19027884066301</v>
      </c>
      <c r="T55" s="8">
        <v>69.192214510285893</v>
      </c>
    </row>
    <row r="56" spans="1:20" ht="29.1" customHeight="1" x14ac:dyDescent="0.3">
      <c r="A56" s="2" t="s">
        <v>4973</v>
      </c>
      <c r="B56" s="6">
        <v>45</v>
      </c>
      <c r="C56" s="11">
        <v>11590</v>
      </c>
      <c r="D56" s="11">
        <v>880</v>
      </c>
      <c r="E56" s="11">
        <v>10710</v>
      </c>
      <c r="F56" s="12">
        <v>25.394473759017899</v>
      </c>
      <c r="G56" s="12">
        <v>11.822650494595401</v>
      </c>
      <c r="H56" s="7">
        <v>214.79509836</v>
      </c>
      <c r="I56" s="12">
        <v>13.0703665371094</v>
      </c>
      <c r="J56" s="12">
        <v>7.8298844393738003</v>
      </c>
      <c r="K56" s="7">
        <v>166.92923936</v>
      </c>
      <c r="L56" s="12">
        <v>12.3241072219086</v>
      </c>
      <c r="M56" s="12">
        <v>3.9927660552215598</v>
      </c>
      <c r="N56" s="7">
        <v>308.66088951</v>
      </c>
      <c r="O56" s="11">
        <v>1128.67229115963</v>
      </c>
      <c r="P56" s="9">
        <v>11580.302484152</v>
      </c>
      <c r="Q56" s="9">
        <v>6937.25229254025</v>
      </c>
      <c r="R56" s="11">
        <v>55924.719207763701</v>
      </c>
      <c r="S56" s="8">
        <v>220.36958605234599</v>
      </c>
      <c r="T56" s="8">
        <v>71.395370630082098</v>
      </c>
    </row>
    <row r="57" spans="1:20" ht="29.1" customHeight="1" x14ac:dyDescent="0.3">
      <c r="A57" s="2" t="s">
        <v>496</v>
      </c>
      <c r="B57" s="6">
        <v>46</v>
      </c>
      <c r="C57" s="11">
        <v>43905</v>
      </c>
      <c r="D57" s="11">
        <v>3304</v>
      </c>
      <c r="E57" s="11">
        <v>40601</v>
      </c>
      <c r="F57" s="12">
        <v>101.949065599905</v>
      </c>
      <c r="G57" s="12">
        <v>48.528079472412998</v>
      </c>
      <c r="H57" s="7">
        <v>210.08262991000001</v>
      </c>
      <c r="I57" s="12">
        <v>66.142827749999995</v>
      </c>
      <c r="J57" s="12">
        <v>32.960195626957898</v>
      </c>
      <c r="K57" s="7">
        <v>200.67486400000001</v>
      </c>
      <c r="L57" s="12">
        <v>35.806237849905003</v>
      </c>
      <c r="M57" s="12">
        <v>15.567883845455199</v>
      </c>
      <c r="N57" s="7">
        <v>230.0006745</v>
      </c>
      <c r="O57" s="11">
        <v>4452.35127937794</v>
      </c>
      <c r="P57" s="9">
        <v>14855.7073778871</v>
      </c>
      <c r="Q57" s="9">
        <v>7402.8740229056903</v>
      </c>
      <c r="R57" s="11">
        <v>217364.98999560301</v>
      </c>
      <c r="S57" s="8">
        <v>164.728633855109</v>
      </c>
      <c r="T57" s="8">
        <v>71.620935118254906</v>
      </c>
    </row>
    <row r="58" spans="1:20" ht="14.1" customHeight="1" x14ac:dyDescent="0.3">
      <c r="A58" s="3" t="s">
        <v>3760</v>
      </c>
      <c r="B58" s="6">
        <v>47</v>
      </c>
      <c r="C58" s="11">
        <v>3291</v>
      </c>
      <c r="D58" s="11">
        <v>190</v>
      </c>
      <c r="E58" s="11">
        <v>3101</v>
      </c>
      <c r="F58" s="12">
        <v>7.4176695416717502</v>
      </c>
      <c r="G58" s="12">
        <v>3.7105757120443101</v>
      </c>
      <c r="H58" s="7">
        <v>199.90616327999999</v>
      </c>
      <c r="I58" s="12">
        <v>3.9872761630859399</v>
      </c>
      <c r="J58" s="12">
        <v>2.2781605985704201</v>
      </c>
      <c r="K58" s="7">
        <v>175.02173313</v>
      </c>
      <c r="L58" s="12">
        <v>3.4303933785858201</v>
      </c>
      <c r="M58" s="12">
        <v>1.4324151134738901</v>
      </c>
      <c r="N58" s="7">
        <v>239.48318796000001</v>
      </c>
      <c r="O58" s="11">
        <v>339.097989201546</v>
      </c>
      <c r="P58" s="9">
        <v>11758.477755868</v>
      </c>
      <c r="Q58" s="9">
        <v>6718.2958056892903</v>
      </c>
      <c r="R58" s="11">
        <v>21788.462825104602</v>
      </c>
      <c r="S58" s="8">
        <v>157.44081655146999</v>
      </c>
      <c r="T58" s="8">
        <v>65.741907768889007</v>
      </c>
    </row>
    <row r="59" spans="1:20" ht="29.1" customHeight="1" x14ac:dyDescent="0.3">
      <c r="A59" s="2" t="s">
        <v>3666</v>
      </c>
      <c r="B59" s="6">
        <v>48</v>
      </c>
      <c r="C59" s="11">
        <v>4725</v>
      </c>
      <c r="D59" s="11">
        <v>313</v>
      </c>
      <c r="E59" s="11">
        <v>4412</v>
      </c>
      <c r="F59" s="12">
        <v>9.9867087677002004</v>
      </c>
      <c r="G59" s="12">
        <v>5.07158264422565</v>
      </c>
      <c r="H59" s="7">
        <v>196.91503556999999</v>
      </c>
      <c r="I59" s="12">
        <v>7.2383855234374996</v>
      </c>
      <c r="J59" s="12">
        <v>3.1750635046535098</v>
      </c>
      <c r="K59" s="7">
        <v>227.97608654999999</v>
      </c>
      <c r="L59" s="12">
        <v>2.7483232442626999</v>
      </c>
      <c r="M59" s="12">
        <v>1.8965191395721399</v>
      </c>
      <c r="N59" s="7">
        <v>144.91407899999999</v>
      </c>
      <c r="O59" s="11">
        <v>472.29283916950197</v>
      </c>
      <c r="P59" s="9">
        <v>15326.0539290957</v>
      </c>
      <c r="Q59" s="9">
        <v>6722.6585739403999</v>
      </c>
      <c r="R59" s="11">
        <v>25970.800365448002</v>
      </c>
      <c r="S59" s="8">
        <v>105.823586704671</v>
      </c>
      <c r="T59" s="8">
        <v>73.025055557983706</v>
      </c>
    </row>
    <row r="60" spans="1:20" ht="14.1" customHeight="1" x14ac:dyDescent="0.3">
      <c r="A60" s="3" t="s">
        <v>396</v>
      </c>
      <c r="B60" s="6">
        <v>49</v>
      </c>
      <c r="C60" s="11">
        <v>254208</v>
      </c>
      <c r="D60" s="11">
        <v>17645</v>
      </c>
      <c r="E60" s="11">
        <v>236563</v>
      </c>
      <c r="F60" s="12">
        <v>333.65341655441301</v>
      </c>
      <c r="G60" s="12">
        <v>173.73229559858601</v>
      </c>
      <c r="H60" s="7">
        <v>192.05031246999999</v>
      </c>
      <c r="I60" s="12">
        <v>181.21189308779</v>
      </c>
      <c r="J60" s="12">
        <v>104.770478408069</v>
      </c>
      <c r="K60" s="7">
        <v>172.96083385</v>
      </c>
      <c r="L60" s="12">
        <v>152.44152346662301</v>
      </c>
      <c r="M60" s="12">
        <v>68.961817190516896</v>
      </c>
      <c r="N60" s="7">
        <v>221.05206863000001</v>
      </c>
      <c r="O60" s="11">
        <v>14445.6441025984</v>
      </c>
      <c r="P60" s="9">
        <v>12544.3968992143</v>
      </c>
      <c r="Q60" s="9">
        <v>7252.7384493172704</v>
      </c>
      <c r="R60" s="11">
        <v>906996.25219817401</v>
      </c>
      <c r="S60" s="8">
        <v>168.07293646161099</v>
      </c>
      <c r="T60" s="8">
        <v>76.033188696626596</v>
      </c>
    </row>
    <row r="61" spans="1:20" ht="14.1" customHeight="1" x14ac:dyDescent="0.3">
      <c r="A61" s="3" t="s">
        <v>5162</v>
      </c>
      <c r="B61" s="6">
        <v>50</v>
      </c>
      <c r="C61" s="11">
        <v>9029</v>
      </c>
      <c r="D61" s="11">
        <v>702</v>
      </c>
      <c r="E61" s="11">
        <v>8327</v>
      </c>
      <c r="F61" s="12">
        <v>26.836117502773298</v>
      </c>
      <c r="G61" s="12">
        <v>14.0221310850887</v>
      </c>
      <c r="H61" s="7">
        <v>191.38401531</v>
      </c>
      <c r="I61" s="12">
        <v>12.480750107421899</v>
      </c>
      <c r="J61" s="12">
        <v>9.2230190287923008</v>
      </c>
      <c r="K61" s="7">
        <v>135.321743</v>
      </c>
      <c r="L61" s="12">
        <v>14.355367395351401</v>
      </c>
      <c r="M61" s="12">
        <v>4.7991120562963498</v>
      </c>
      <c r="N61" s="7">
        <v>299.12548878000001</v>
      </c>
      <c r="O61" s="11">
        <v>1336.4156358242001</v>
      </c>
      <c r="P61" s="9">
        <v>9338.9734247793804</v>
      </c>
      <c r="Q61" s="9">
        <v>6901.31032708564</v>
      </c>
      <c r="R61" s="11">
        <v>67827.869168825506</v>
      </c>
      <c r="S61" s="8">
        <v>211.64408629173499</v>
      </c>
      <c r="T61" s="8">
        <v>70.754280137434804</v>
      </c>
    </row>
    <row r="62" spans="1:20" ht="29.1" customHeight="1" x14ac:dyDescent="0.3">
      <c r="A62" s="2" t="s">
        <v>809</v>
      </c>
      <c r="B62" s="6">
        <v>51</v>
      </c>
      <c r="C62" s="11">
        <v>2752</v>
      </c>
      <c r="D62" s="11">
        <v>163</v>
      </c>
      <c r="E62" s="11">
        <v>2589</v>
      </c>
      <c r="F62" s="12">
        <v>7.1161928115081796</v>
      </c>
      <c r="G62" s="12">
        <v>3.7519285849216399</v>
      </c>
      <c r="H62" s="7">
        <v>189.66759762000001</v>
      </c>
      <c r="I62" s="12">
        <v>4.0266407880859401</v>
      </c>
      <c r="J62" s="12">
        <v>2.7998033559568301</v>
      </c>
      <c r="K62" s="7">
        <v>143.81869996</v>
      </c>
      <c r="L62" s="12">
        <v>3.08955202342224</v>
      </c>
      <c r="M62" s="12">
        <v>0.95212522896481</v>
      </c>
      <c r="N62" s="7">
        <v>324.49009116000002</v>
      </c>
      <c r="O62" s="11">
        <v>290.50869262218498</v>
      </c>
      <c r="P62" s="9">
        <v>13860.6550865681</v>
      </c>
      <c r="Q62" s="9">
        <v>9637.5889157921392</v>
      </c>
      <c r="R62" s="11">
        <v>12984.5570276529</v>
      </c>
      <c r="S62" s="8">
        <v>237.940502463234</v>
      </c>
      <c r="T62" s="8">
        <v>73.327509512807396</v>
      </c>
    </row>
    <row r="63" spans="1:20" ht="29.1" customHeight="1" x14ac:dyDescent="0.3">
      <c r="A63" s="2" t="s">
        <v>1647</v>
      </c>
      <c r="B63" s="6">
        <v>52</v>
      </c>
      <c r="C63" s="11">
        <v>12387</v>
      </c>
      <c r="D63" s="11">
        <v>521</v>
      </c>
      <c r="E63" s="11">
        <v>11866</v>
      </c>
      <c r="F63" s="12">
        <v>16.9503863539734</v>
      </c>
      <c r="G63" s="12">
        <v>8.9481491838418599</v>
      </c>
      <c r="H63" s="7">
        <v>189.42896465000001</v>
      </c>
      <c r="I63" s="12">
        <v>9.4813154658203107</v>
      </c>
      <c r="J63" s="12">
        <v>5.4648641769096002</v>
      </c>
      <c r="K63" s="7">
        <v>173.49590326000001</v>
      </c>
      <c r="L63" s="12">
        <v>7.4690708881530803</v>
      </c>
      <c r="M63" s="12">
        <v>3.4832850069322601</v>
      </c>
      <c r="N63" s="7">
        <v>214.42606255999999</v>
      </c>
      <c r="O63" s="11">
        <v>796.89082157611904</v>
      </c>
      <c r="P63" s="9">
        <v>11897.885141991999</v>
      </c>
      <c r="Q63" s="9">
        <v>6857.7326139872002</v>
      </c>
      <c r="R63" s="11">
        <v>49391.888868987597</v>
      </c>
      <c r="S63" s="8">
        <v>151.220596320276</v>
      </c>
      <c r="T63" s="8">
        <v>70.523421693219802</v>
      </c>
    </row>
    <row r="64" spans="1:20" ht="14.1" customHeight="1" x14ac:dyDescent="0.3">
      <c r="A64" s="3" t="s">
        <v>56</v>
      </c>
      <c r="B64" s="6">
        <v>53</v>
      </c>
      <c r="C64" s="11">
        <v>330525</v>
      </c>
      <c r="D64" s="11">
        <v>42834</v>
      </c>
      <c r="E64" s="11">
        <v>287691</v>
      </c>
      <c r="F64" s="12">
        <v>1101.95234870885</v>
      </c>
      <c r="G64" s="12">
        <v>581.72624267526203</v>
      </c>
      <c r="H64" s="7">
        <v>189.42799342000001</v>
      </c>
      <c r="I64" s="12">
        <v>685.004842785645</v>
      </c>
      <c r="J64" s="12">
        <v>410.00388938904803</v>
      </c>
      <c r="K64" s="7">
        <v>167.07276698999999</v>
      </c>
      <c r="L64" s="12">
        <v>416.94750592320099</v>
      </c>
      <c r="M64" s="12">
        <v>171.722353286214</v>
      </c>
      <c r="N64" s="7">
        <v>242.80327980000001</v>
      </c>
      <c r="O64" s="11">
        <v>52878.074959755002</v>
      </c>
      <c r="P64" s="9">
        <v>12954.4209638304</v>
      </c>
      <c r="Q64" s="9">
        <v>7753.7597520541103</v>
      </c>
      <c r="R64" s="11">
        <v>2345381.8523241701</v>
      </c>
      <c r="S64" s="8">
        <v>177.773826257769</v>
      </c>
      <c r="T64" s="8">
        <v>73.217226063229106</v>
      </c>
    </row>
    <row r="65" spans="1:20" ht="43.15" customHeight="1" x14ac:dyDescent="0.3">
      <c r="A65" s="2" t="s">
        <v>6102</v>
      </c>
      <c r="B65" s="6">
        <v>54</v>
      </c>
      <c r="C65" s="11">
        <v>4269</v>
      </c>
      <c r="D65" s="11">
        <v>154</v>
      </c>
      <c r="E65" s="11">
        <v>4115</v>
      </c>
      <c r="F65" s="12">
        <v>5.9193433182687798</v>
      </c>
      <c r="G65" s="12">
        <v>3.1425530560750898</v>
      </c>
      <c r="H65" s="7">
        <v>188.36096678999999</v>
      </c>
      <c r="I65" s="12">
        <v>2.7446839589843801</v>
      </c>
      <c r="J65" s="12">
        <v>1.7199067790040901</v>
      </c>
      <c r="K65" s="7">
        <v>159.58329791</v>
      </c>
      <c r="L65" s="12">
        <v>3.1746593592844001</v>
      </c>
      <c r="M65" s="12">
        <v>1.422646277071</v>
      </c>
      <c r="N65" s="7">
        <v>223.15170049</v>
      </c>
      <c r="O65" s="11">
        <v>203.19002187252099</v>
      </c>
      <c r="P65" s="9">
        <v>13507.9662558743</v>
      </c>
      <c r="Q65" s="9">
        <v>8464.5238144771993</v>
      </c>
      <c r="R65" s="11">
        <v>20755.5922890455</v>
      </c>
      <c r="S65" s="8">
        <v>152.95440935019499</v>
      </c>
      <c r="T65" s="8">
        <v>68.542793540122403</v>
      </c>
    </row>
    <row r="66" spans="1:20" ht="14.1" customHeight="1" x14ac:dyDescent="0.3">
      <c r="A66" s="3" t="s">
        <v>2516</v>
      </c>
      <c r="B66" s="6">
        <v>55</v>
      </c>
      <c r="C66" s="11">
        <v>26933</v>
      </c>
      <c r="D66" s="11">
        <v>958</v>
      </c>
      <c r="E66" s="11">
        <v>25975</v>
      </c>
      <c r="F66" s="12">
        <v>43.121375823362797</v>
      </c>
      <c r="G66" s="12">
        <v>23.136354912134198</v>
      </c>
      <c r="H66" s="7">
        <v>186.37929781</v>
      </c>
      <c r="I66" s="12">
        <v>23.058917611328098</v>
      </c>
      <c r="J66" s="12">
        <v>11.587250215227099</v>
      </c>
      <c r="K66" s="7">
        <v>199.00250002000001</v>
      </c>
      <c r="L66" s="12">
        <v>20.062458212034699</v>
      </c>
      <c r="M66" s="12">
        <v>11.549104696906999</v>
      </c>
      <c r="N66" s="7">
        <v>173.71440244999999</v>
      </c>
      <c r="O66" s="11">
        <v>1234.9460929632201</v>
      </c>
      <c r="P66" s="9">
        <v>18672.003371417501</v>
      </c>
      <c r="Q66" s="9">
        <v>9382.7983919717808</v>
      </c>
      <c r="R66" s="11">
        <v>129699.383990489</v>
      </c>
      <c r="S66" s="8">
        <v>154.68429837342899</v>
      </c>
      <c r="T66" s="8">
        <v>89.045177714598495</v>
      </c>
    </row>
    <row r="67" spans="1:20" ht="14.1" customHeight="1" x14ac:dyDescent="0.3">
      <c r="A67" s="3" t="s">
        <v>444</v>
      </c>
      <c r="B67" s="6">
        <v>56</v>
      </c>
      <c r="C67" s="11">
        <v>29681</v>
      </c>
      <c r="D67" s="11">
        <v>2152</v>
      </c>
      <c r="E67" s="11">
        <v>27529</v>
      </c>
      <c r="F67" s="12">
        <v>27.106499829173799</v>
      </c>
      <c r="G67" s="12">
        <v>14.795894980887301</v>
      </c>
      <c r="H67" s="7">
        <v>183.20284014000001</v>
      </c>
      <c r="I67" s="12">
        <v>12.1694458391036</v>
      </c>
      <c r="J67" s="12">
        <v>8.0257554057827907</v>
      </c>
      <c r="K67" s="7">
        <v>151.62991174999999</v>
      </c>
      <c r="L67" s="12">
        <v>14.937053990070201</v>
      </c>
      <c r="M67" s="12">
        <v>6.7701395751045297</v>
      </c>
      <c r="N67" s="7">
        <v>220.63140389</v>
      </c>
      <c r="O67" s="11">
        <v>1412.12866756162</v>
      </c>
      <c r="P67" s="9">
        <v>8617.8024132298397</v>
      </c>
      <c r="Q67" s="9">
        <v>5683.4448518357603</v>
      </c>
      <c r="R67" s="11">
        <v>101266.18549607199</v>
      </c>
      <c r="S67" s="8">
        <v>147.50287983000601</v>
      </c>
      <c r="T67" s="8">
        <v>66.854888845073901</v>
      </c>
    </row>
    <row r="68" spans="1:20" ht="29.1" customHeight="1" x14ac:dyDescent="0.3">
      <c r="A68" s="2" t="s">
        <v>6103</v>
      </c>
      <c r="B68" s="6">
        <v>57</v>
      </c>
      <c r="C68" s="11">
        <v>2494</v>
      </c>
      <c r="D68" s="11">
        <v>113</v>
      </c>
      <c r="E68" s="11">
        <v>2381</v>
      </c>
      <c r="F68" s="12">
        <v>3.6402207099533102</v>
      </c>
      <c r="G68" s="12">
        <v>1.9983974704624401</v>
      </c>
      <c r="H68" s="7">
        <v>182.15699147999999</v>
      </c>
      <c r="I68" s="12">
        <v>2.0033054374999999</v>
      </c>
      <c r="J68" s="12">
        <v>1.06695130433237</v>
      </c>
      <c r="K68" s="7">
        <v>187.75978147999999</v>
      </c>
      <c r="L68" s="12">
        <v>1.63691527245331</v>
      </c>
      <c r="M68" s="12">
        <v>0.93144616613007003</v>
      </c>
      <c r="N68" s="7">
        <v>175.73911751</v>
      </c>
      <c r="O68" s="11">
        <v>119.28995525836901</v>
      </c>
      <c r="P68" s="9">
        <v>16793.5802571227</v>
      </c>
      <c r="Q68" s="9">
        <v>8944.1839593406403</v>
      </c>
      <c r="R68" s="11">
        <v>10817.1170141697</v>
      </c>
      <c r="S68" s="8">
        <v>151.326390415215</v>
      </c>
      <c r="T68" s="8">
        <v>86.108541204642094</v>
      </c>
    </row>
    <row r="69" spans="1:20" ht="29.1" customHeight="1" x14ac:dyDescent="0.3">
      <c r="A69" s="2" t="s">
        <v>6104</v>
      </c>
      <c r="B69" s="6">
        <v>58</v>
      </c>
      <c r="C69" s="11">
        <v>6412</v>
      </c>
      <c r="D69" s="11">
        <v>430</v>
      </c>
      <c r="E69" s="11">
        <v>5982</v>
      </c>
      <c r="F69" s="12">
        <v>12.377178535533901</v>
      </c>
      <c r="G69" s="12">
        <v>6.8287887765729502</v>
      </c>
      <c r="H69" s="7">
        <v>181.24998357000001</v>
      </c>
      <c r="I69" s="12">
        <v>6.6338605771484396</v>
      </c>
      <c r="J69" s="12">
        <v>4.5967887704298498</v>
      </c>
      <c r="K69" s="7">
        <v>144.31510578999999</v>
      </c>
      <c r="L69" s="12">
        <v>5.7433179583854699</v>
      </c>
      <c r="M69" s="12">
        <v>2.2320000061430898</v>
      </c>
      <c r="N69" s="7">
        <v>257.31711211999999</v>
      </c>
      <c r="O69" s="11">
        <v>598.18009912967705</v>
      </c>
      <c r="P69" s="9">
        <v>11090.0723491142</v>
      </c>
      <c r="Q69" s="9">
        <v>7684.62337198773</v>
      </c>
      <c r="R69" s="11">
        <v>29791.8356775344</v>
      </c>
      <c r="S69" s="8">
        <v>192.78160703324599</v>
      </c>
      <c r="T69" s="8">
        <v>74.919854899247397</v>
      </c>
    </row>
    <row r="70" spans="1:20" ht="29.1" customHeight="1" x14ac:dyDescent="0.3">
      <c r="A70" s="2" t="s">
        <v>6105</v>
      </c>
      <c r="B70" s="6">
        <v>59</v>
      </c>
      <c r="C70" s="11">
        <v>3713</v>
      </c>
      <c r="D70" s="11">
        <v>191</v>
      </c>
      <c r="E70" s="11">
        <v>3522</v>
      </c>
      <c r="F70" s="12">
        <v>5.5259881909236901</v>
      </c>
      <c r="G70" s="12">
        <v>3.1089822756521301</v>
      </c>
      <c r="H70" s="7">
        <v>177.74267270999999</v>
      </c>
      <c r="I70" s="12">
        <v>2.8964224042968798</v>
      </c>
      <c r="J70" s="12">
        <v>1.8069304749385899</v>
      </c>
      <c r="K70" s="7">
        <v>160.29517706999999</v>
      </c>
      <c r="L70" s="12">
        <v>2.6295657866268201</v>
      </c>
      <c r="M70" s="12">
        <v>1.30205180071354</v>
      </c>
      <c r="N70" s="7">
        <v>201.95554318000001</v>
      </c>
      <c r="O70" s="11">
        <v>275.17089879512798</v>
      </c>
      <c r="P70" s="9">
        <v>10525.903781901499</v>
      </c>
      <c r="Q70" s="9">
        <v>6566.57547309863</v>
      </c>
      <c r="R70" s="11">
        <v>19385.645183503599</v>
      </c>
      <c r="S70" s="8">
        <v>135.64499719949799</v>
      </c>
      <c r="T70" s="8">
        <v>67.165770774631298</v>
      </c>
    </row>
    <row r="71" spans="1:20" ht="29.1" customHeight="1" x14ac:dyDescent="0.3">
      <c r="A71" s="2" t="s">
        <v>3505</v>
      </c>
      <c r="B71" s="6">
        <v>60</v>
      </c>
      <c r="C71" s="11">
        <v>17875</v>
      </c>
      <c r="D71" s="11">
        <v>939</v>
      </c>
      <c r="E71" s="11">
        <v>16936</v>
      </c>
      <c r="F71" s="12">
        <v>39.649064908840202</v>
      </c>
      <c r="G71" s="12">
        <v>22.996792138192099</v>
      </c>
      <c r="H71" s="7">
        <v>172.41128531999999</v>
      </c>
      <c r="I71" s="12">
        <v>20.1816995917969</v>
      </c>
      <c r="J71" s="12">
        <v>16.760464884184799</v>
      </c>
      <c r="K71" s="7">
        <v>120.41252872</v>
      </c>
      <c r="L71" s="12">
        <v>19.467365317043299</v>
      </c>
      <c r="M71" s="12">
        <v>6.2363272540073398</v>
      </c>
      <c r="N71" s="7">
        <v>312.16074019000001</v>
      </c>
      <c r="O71" s="11">
        <v>1674.55083537102</v>
      </c>
      <c r="P71" s="9">
        <v>12052.007717834</v>
      </c>
      <c r="Q71" s="9">
        <v>10008.931667023</v>
      </c>
      <c r="R71" s="11">
        <v>84411.740674287095</v>
      </c>
      <c r="S71" s="8">
        <v>230.62390565028701</v>
      </c>
      <c r="T71" s="8">
        <v>73.879856098110395</v>
      </c>
    </row>
    <row r="72" spans="1:20" ht="14.1" customHeight="1" x14ac:dyDescent="0.3">
      <c r="A72" s="3" t="s">
        <v>819</v>
      </c>
      <c r="B72" s="6">
        <v>61</v>
      </c>
      <c r="C72" s="11">
        <v>18433</v>
      </c>
      <c r="D72" s="11">
        <v>746</v>
      </c>
      <c r="E72" s="11">
        <v>17687</v>
      </c>
      <c r="F72" s="12">
        <v>20.978639497371699</v>
      </c>
      <c r="G72" s="12">
        <v>12.416960968587</v>
      </c>
      <c r="H72" s="7">
        <v>168.95148137000001</v>
      </c>
      <c r="I72" s="12">
        <v>8.4834268349609392</v>
      </c>
      <c r="J72" s="12">
        <v>6.3919801895762696</v>
      </c>
      <c r="K72" s="7">
        <v>132.71985493</v>
      </c>
      <c r="L72" s="12">
        <v>12.495212662410699</v>
      </c>
      <c r="M72" s="12">
        <v>6.0249807790107699</v>
      </c>
      <c r="N72" s="7">
        <v>207.39008340000001</v>
      </c>
      <c r="O72" s="11">
        <v>994.06484508514404</v>
      </c>
      <c r="P72" s="9">
        <v>8534.0779094087302</v>
      </c>
      <c r="Q72" s="9">
        <v>6430.1440908804898</v>
      </c>
      <c r="R72" s="11">
        <v>87807.772887825995</v>
      </c>
      <c r="S72" s="8">
        <v>142.30189710395399</v>
      </c>
      <c r="T72" s="8">
        <v>68.615574462954001</v>
      </c>
    </row>
    <row r="73" spans="1:20" ht="14.1" customHeight="1" x14ac:dyDescent="0.3">
      <c r="A73" s="3" t="s">
        <v>2282</v>
      </c>
      <c r="B73" s="6">
        <v>62</v>
      </c>
      <c r="C73" s="11">
        <v>23840</v>
      </c>
      <c r="D73" s="11">
        <v>679</v>
      </c>
      <c r="E73" s="11">
        <v>23161</v>
      </c>
      <c r="F73" s="12">
        <v>32.869031711865397</v>
      </c>
      <c r="G73" s="12">
        <v>20.387186915761301</v>
      </c>
      <c r="H73" s="7">
        <v>161.22396800999999</v>
      </c>
      <c r="I73" s="12">
        <v>10.8957157480469</v>
      </c>
      <c r="J73" s="12">
        <v>6.3422523967864901</v>
      </c>
      <c r="K73" s="7">
        <v>171.79568182</v>
      </c>
      <c r="L73" s="12">
        <v>21.9733159638186</v>
      </c>
      <c r="M73" s="12">
        <v>14.0449345189748</v>
      </c>
      <c r="N73" s="7">
        <v>156.45011327</v>
      </c>
      <c r="O73" s="11">
        <v>725.19365167617798</v>
      </c>
      <c r="P73" s="9">
        <v>15024.560298980899</v>
      </c>
      <c r="Q73" s="9">
        <v>8745.5983407015701</v>
      </c>
      <c r="R73" s="11">
        <v>106163.714275416</v>
      </c>
      <c r="S73" s="8">
        <v>206.97576487211199</v>
      </c>
      <c r="T73" s="8">
        <v>132.29505594104</v>
      </c>
    </row>
    <row r="74" spans="1:20" ht="29.1" customHeight="1" x14ac:dyDescent="0.3">
      <c r="A74" s="2" t="s">
        <v>6106</v>
      </c>
      <c r="B74" s="6">
        <v>63</v>
      </c>
      <c r="C74" s="11">
        <v>23525</v>
      </c>
      <c r="D74" s="11">
        <v>989</v>
      </c>
      <c r="E74" s="11">
        <v>22536</v>
      </c>
      <c r="F74" s="12">
        <v>29.0010850448875</v>
      </c>
      <c r="G74" s="12">
        <v>18.217232918130399</v>
      </c>
      <c r="H74" s="7">
        <v>159.19588433000001</v>
      </c>
      <c r="I74" s="12">
        <v>12.153827713378901</v>
      </c>
      <c r="J74" s="12">
        <v>8.2500635886778699</v>
      </c>
      <c r="K74" s="7">
        <v>147.31798831</v>
      </c>
      <c r="L74" s="12">
        <v>16.847257331508601</v>
      </c>
      <c r="M74" s="12">
        <v>9.9671693294525205</v>
      </c>
      <c r="N74" s="7">
        <v>169.02750194000001</v>
      </c>
      <c r="O74" s="11">
        <v>1105.1609296798699</v>
      </c>
      <c r="P74" s="9">
        <v>10997.337479980801</v>
      </c>
      <c r="Q74" s="9">
        <v>7465.0337042476303</v>
      </c>
      <c r="R74" s="11">
        <v>125365.03295397801</v>
      </c>
      <c r="S74" s="8">
        <v>134.38561722145801</v>
      </c>
      <c r="T74" s="8">
        <v>79.505178554147093</v>
      </c>
    </row>
    <row r="75" spans="1:20" ht="29.1" customHeight="1" x14ac:dyDescent="0.3">
      <c r="A75" s="2" t="s">
        <v>3088</v>
      </c>
      <c r="B75" s="6">
        <v>64</v>
      </c>
      <c r="C75" s="11">
        <v>2320</v>
      </c>
      <c r="D75" s="11">
        <v>120</v>
      </c>
      <c r="E75" s="11">
        <v>2200</v>
      </c>
      <c r="F75" s="12">
        <v>2.6635162353210502</v>
      </c>
      <c r="G75" s="12">
        <v>1.6775566990045401</v>
      </c>
      <c r="H75" s="7">
        <v>158.7735447</v>
      </c>
      <c r="I75" s="12">
        <v>0.99223460644531003</v>
      </c>
      <c r="J75" s="12">
        <v>1.14511749108828</v>
      </c>
      <c r="K75" s="7">
        <v>86.649152962000002</v>
      </c>
      <c r="L75" s="12">
        <v>1.67128162887573</v>
      </c>
      <c r="M75" s="12">
        <v>0.53243920791625998</v>
      </c>
      <c r="N75" s="7">
        <v>313.89153992000001</v>
      </c>
      <c r="O75" s="11">
        <v>141.964955568314</v>
      </c>
      <c r="P75" s="9">
        <v>6989.2925509200704</v>
      </c>
      <c r="Q75" s="9">
        <v>8066.1983551092098</v>
      </c>
      <c r="R75" s="11">
        <v>7658.9456286430404</v>
      </c>
      <c r="S75" s="8">
        <v>218.21301650522901</v>
      </c>
      <c r="T75" s="8">
        <v>69.518603960972897</v>
      </c>
    </row>
    <row r="76" spans="1:20" ht="29.1" customHeight="1" x14ac:dyDescent="0.3">
      <c r="A76" s="2" t="s">
        <v>2646</v>
      </c>
      <c r="B76" s="6">
        <v>65</v>
      </c>
      <c r="C76" s="11">
        <v>131060</v>
      </c>
      <c r="D76" s="11">
        <v>5016</v>
      </c>
      <c r="E76" s="11">
        <v>126044</v>
      </c>
      <c r="F76" s="12">
        <v>137.76516535381501</v>
      </c>
      <c r="G76" s="12">
        <v>88.556330329375498</v>
      </c>
      <c r="H76" s="7">
        <v>155.56783444000001</v>
      </c>
      <c r="I76" s="12">
        <v>72.780418643554697</v>
      </c>
      <c r="J76" s="12">
        <v>52.926815888732698</v>
      </c>
      <c r="K76" s="7">
        <v>137.51142483000001</v>
      </c>
      <c r="L76" s="12">
        <v>64.984746710260396</v>
      </c>
      <c r="M76" s="12">
        <v>35.629514440642801</v>
      </c>
      <c r="N76" s="7">
        <v>182.3902114</v>
      </c>
      <c r="O76" s="11">
        <v>6723.7573921680496</v>
      </c>
      <c r="P76" s="9">
        <v>10824.367150476101</v>
      </c>
      <c r="Q76" s="9">
        <v>7871.6129690197904</v>
      </c>
      <c r="R76" s="11">
        <v>499748.51495457802</v>
      </c>
      <c r="S76" s="8">
        <v>130.03489708452</v>
      </c>
      <c r="T76" s="8">
        <v>71.294888077618793</v>
      </c>
    </row>
    <row r="77" spans="1:20" ht="29.1" customHeight="1" x14ac:dyDescent="0.3">
      <c r="A77" s="2" t="s">
        <v>6107</v>
      </c>
      <c r="B77" s="6">
        <v>66</v>
      </c>
      <c r="C77" s="11">
        <v>60939</v>
      </c>
      <c r="D77" s="11">
        <v>2377</v>
      </c>
      <c r="E77" s="11">
        <v>58562</v>
      </c>
      <c r="F77" s="12">
        <v>74.488375710101096</v>
      </c>
      <c r="G77" s="12">
        <v>48.011836069805398</v>
      </c>
      <c r="H77" s="7">
        <v>155.14585944999999</v>
      </c>
      <c r="I77" s="12">
        <v>35.373819038085898</v>
      </c>
      <c r="J77" s="12">
        <v>25.9284849591205</v>
      </c>
      <c r="K77" s="7">
        <v>136.42840719</v>
      </c>
      <c r="L77" s="12">
        <v>39.114556672015198</v>
      </c>
      <c r="M77" s="12">
        <v>22.083351110684902</v>
      </c>
      <c r="N77" s="7">
        <v>177.12237819000001</v>
      </c>
      <c r="O77" s="11">
        <v>3602.2331587076201</v>
      </c>
      <c r="P77" s="9">
        <v>9819.9693022583506</v>
      </c>
      <c r="Q77" s="9">
        <v>7197.8919233598299</v>
      </c>
      <c r="R77" s="11">
        <v>296758.27217308799</v>
      </c>
      <c r="S77" s="8">
        <v>131.80612080528999</v>
      </c>
      <c r="T77" s="8">
        <v>74.415284025526603</v>
      </c>
    </row>
    <row r="78" spans="1:20" ht="14.1" customHeight="1" x14ac:dyDescent="0.3">
      <c r="A78" s="3" t="s">
        <v>429</v>
      </c>
      <c r="B78" s="6">
        <v>67</v>
      </c>
      <c r="C78" s="11">
        <v>89727</v>
      </c>
      <c r="D78" s="11">
        <v>5146</v>
      </c>
      <c r="E78" s="11">
        <v>84581</v>
      </c>
      <c r="F78" s="12">
        <v>105.779198924155</v>
      </c>
      <c r="G78" s="12">
        <v>68.450545018969194</v>
      </c>
      <c r="H78" s="7">
        <v>154.53375703</v>
      </c>
      <c r="I78" s="12">
        <v>67.758139137211401</v>
      </c>
      <c r="J78" s="12">
        <v>41.927415101051103</v>
      </c>
      <c r="K78" s="7">
        <v>161.60819591000001</v>
      </c>
      <c r="L78" s="12">
        <v>38.021059786943397</v>
      </c>
      <c r="M78" s="12">
        <v>26.523129917918101</v>
      </c>
      <c r="N78" s="7">
        <v>143.35057703999999</v>
      </c>
      <c r="O78" s="11">
        <v>5767.4401507601297</v>
      </c>
      <c r="P78" s="9">
        <v>11748.390510525</v>
      </c>
      <c r="Q78" s="9">
        <v>7269.67493464585</v>
      </c>
      <c r="R78" s="11">
        <v>365044.931255423</v>
      </c>
      <c r="S78" s="8">
        <v>104.154465742574</v>
      </c>
      <c r="T78" s="8">
        <v>72.657165315794501</v>
      </c>
    </row>
    <row r="79" spans="1:20" ht="14.1" customHeight="1" x14ac:dyDescent="0.3">
      <c r="A79" s="3" t="s">
        <v>1679</v>
      </c>
      <c r="B79" s="6">
        <v>68</v>
      </c>
      <c r="C79" s="11">
        <v>13978</v>
      </c>
      <c r="D79" s="11">
        <v>636</v>
      </c>
      <c r="E79" s="11">
        <v>13342</v>
      </c>
      <c r="F79" s="12">
        <v>14.5308244319334</v>
      </c>
      <c r="G79" s="12">
        <v>9.4517893708025102</v>
      </c>
      <c r="H79" s="7">
        <v>153.73622773</v>
      </c>
      <c r="I79" s="12">
        <v>7.7904495634765603</v>
      </c>
      <c r="J79" s="12">
        <v>5.0235624226928799</v>
      </c>
      <c r="K79" s="7">
        <v>155.07818771000001</v>
      </c>
      <c r="L79" s="12">
        <v>6.7403748684568399</v>
      </c>
      <c r="M79" s="12">
        <v>4.4282269481096304</v>
      </c>
      <c r="N79" s="7">
        <v>152.21385325</v>
      </c>
      <c r="O79" s="11">
        <v>795.79290938377403</v>
      </c>
      <c r="P79" s="9">
        <v>9789.5438268093403</v>
      </c>
      <c r="Q79" s="9">
        <v>6312.6503936594499</v>
      </c>
      <c r="R79" s="11">
        <v>62146.178863398702</v>
      </c>
      <c r="S79" s="8">
        <v>108.460004971064</v>
      </c>
      <c r="T79" s="8">
        <v>71.255015659822902</v>
      </c>
    </row>
    <row r="80" spans="1:20" ht="29.1" customHeight="1" x14ac:dyDescent="0.3">
      <c r="A80" s="2" t="s">
        <v>6108</v>
      </c>
      <c r="B80" s="6">
        <v>69</v>
      </c>
      <c r="C80" s="11">
        <v>259632</v>
      </c>
      <c r="D80" s="11">
        <v>5697</v>
      </c>
      <c r="E80" s="11">
        <v>253935</v>
      </c>
      <c r="F80" s="12">
        <v>325.13892823188098</v>
      </c>
      <c r="G80" s="12">
        <v>214.75534635938101</v>
      </c>
      <c r="H80" s="7">
        <v>151.39968981000001</v>
      </c>
      <c r="I80" s="12">
        <v>66.762850247368107</v>
      </c>
      <c r="J80" s="12">
        <v>55.575508381866598</v>
      </c>
      <c r="K80" s="7">
        <v>120.12998566</v>
      </c>
      <c r="L80" s="12">
        <v>258.37607798451302</v>
      </c>
      <c r="M80" s="12">
        <v>159.17983797751501</v>
      </c>
      <c r="N80" s="7">
        <v>162.31708818999999</v>
      </c>
      <c r="O80" s="11">
        <v>4478.69569387513</v>
      </c>
      <c r="P80" s="9">
        <v>14906.761881292799</v>
      </c>
      <c r="Q80" s="9">
        <v>12408.8601192238</v>
      </c>
      <c r="R80" s="11">
        <v>915777.30327204603</v>
      </c>
      <c r="S80" s="8">
        <v>282.13854728801698</v>
      </c>
      <c r="T80" s="8">
        <v>173.819374436088</v>
      </c>
    </row>
    <row r="81" spans="1:20" ht="14.1" customHeight="1" x14ac:dyDescent="0.3">
      <c r="A81" s="3" t="s">
        <v>2589</v>
      </c>
      <c r="B81" s="6">
        <v>70</v>
      </c>
      <c r="C81" s="11">
        <v>212632</v>
      </c>
      <c r="D81" s="11">
        <v>13911</v>
      </c>
      <c r="E81" s="11">
        <v>198721</v>
      </c>
      <c r="F81" s="12">
        <v>305.52003185599199</v>
      </c>
      <c r="G81" s="12">
        <v>204.19529535950301</v>
      </c>
      <c r="H81" s="7">
        <v>149.62148432999999</v>
      </c>
      <c r="I81" s="12">
        <v>189.98684125537099</v>
      </c>
      <c r="J81" s="12">
        <v>124.87767272851301</v>
      </c>
      <c r="K81" s="7">
        <v>152.13835836999999</v>
      </c>
      <c r="L81" s="12">
        <v>115.533190600621</v>
      </c>
      <c r="M81" s="12">
        <v>79.317622630990101</v>
      </c>
      <c r="N81" s="7">
        <v>145.65891761</v>
      </c>
      <c r="O81" s="11">
        <v>17770.325757265098</v>
      </c>
      <c r="P81" s="9">
        <v>10691.2413340368</v>
      </c>
      <c r="Q81" s="9">
        <v>7027.31477375753</v>
      </c>
      <c r="R81" s="11">
        <v>1087686.2534515201</v>
      </c>
      <c r="S81" s="8">
        <v>106.219224738755</v>
      </c>
      <c r="T81" s="8">
        <v>72.923255561329697</v>
      </c>
    </row>
  </sheetData>
  <mergeCells count="9">
    <mergeCell ref="A6:T6"/>
    <mergeCell ref="A7:T7"/>
    <mergeCell ref="A8:T8"/>
    <mergeCell ref="A9:T9"/>
    <mergeCell ref="A1:T1"/>
    <mergeCell ref="A2:T2"/>
    <mergeCell ref="A3:T3"/>
    <mergeCell ref="A4:T4"/>
    <mergeCell ref="A5:T5"/>
  </mergeCells>
  <pageMargins left="0.05" right="0.05" top="0.5" bottom="0.5" header="0" footer="0"/>
  <pageSetup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1610"/>
  <sheetViews>
    <sheetView topLeftCell="A11" zoomScaleNormal="100" workbookViewId="0">
      <selection activeCell="A11" sqref="A1:B1048576"/>
    </sheetView>
  </sheetViews>
  <sheetFormatPr defaultColWidth="10.85546875" defaultRowHeight="12" customHeight="1" x14ac:dyDescent="0.3"/>
  <cols>
    <col min="1" max="1" width="11" bestFit="1" customWidth="1"/>
    <col min="2" max="2" width="61" bestFit="1" customWidth="1"/>
    <col min="3" max="3" width="15" bestFit="1" customWidth="1"/>
    <col min="4" max="4" width="12" bestFit="1" customWidth="1"/>
    <col min="5" max="5" width="15" bestFit="1" customWidth="1"/>
    <col min="6" max="7" width="14" bestFit="1" customWidth="1"/>
    <col min="8" max="8" width="15" bestFit="1" customWidth="1"/>
    <col min="9" max="11" width="16" bestFit="1" customWidth="1"/>
    <col min="12" max="13" width="13" bestFit="1" customWidth="1"/>
    <col min="14" max="14" width="15" bestFit="1" customWidth="1"/>
    <col min="15" max="15" width="16" bestFit="1" customWidth="1"/>
    <col min="16" max="17" width="15" bestFit="1" customWidth="1"/>
    <col min="18" max="20" width="16" bestFit="1" customWidth="1"/>
  </cols>
  <sheetData>
    <row r="1" spans="1:20" ht="16.149999999999999" customHeight="1" x14ac:dyDescent="0.4">
      <c r="A1" s="124" t="s">
        <v>6109</v>
      </c>
      <c r="B1" s="120"/>
      <c r="C1" s="120"/>
      <c r="D1" s="120"/>
      <c r="E1" s="120"/>
      <c r="F1" s="120"/>
      <c r="G1" s="120"/>
      <c r="H1" s="120"/>
      <c r="I1" s="120"/>
      <c r="J1" s="120"/>
      <c r="K1" s="120"/>
      <c r="L1" s="120"/>
      <c r="M1" s="120"/>
      <c r="N1" s="120"/>
      <c r="O1" s="120"/>
      <c r="P1" s="120"/>
      <c r="Q1" s="120"/>
      <c r="R1" s="120"/>
      <c r="S1" s="120"/>
      <c r="T1" s="120"/>
    </row>
    <row r="2" spans="1:20" ht="16.149999999999999" customHeight="1" x14ac:dyDescent="0.4">
      <c r="A2" s="124" t="s">
        <v>0</v>
      </c>
      <c r="B2" s="120"/>
      <c r="C2" s="120"/>
      <c r="D2" s="120"/>
      <c r="E2" s="120"/>
      <c r="F2" s="120"/>
      <c r="G2" s="120"/>
      <c r="H2" s="120"/>
      <c r="I2" s="120"/>
      <c r="J2" s="120"/>
      <c r="K2" s="120"/>
      <c r="L2" s="120"/>
      <c r="M2" s="120"/>
      <c r="N2" s="120"/>
      <c r="O2" s="120"/>
      <c r="P2" s="120"/>
      <c r="Q2" s="120"/>
      <c r="R2" s="120"/>
      <c r="S2" s="120"/>
      <c r="T2" s="120"/>
    </row>
    <row r="3" spans="1:20" ht="16.149999999999999" customHeight="1" x14ac:dyDescent="0.4">
      <c r="A3" s="124" t="s">
        <v>15</v>
      </c>
      <c r="B3" s="120"/>
      <c r="C3" s="120"/>
      <c r="D3" s="120"/>
      <c r="E3" s="120"/>
      <c r="F3" s="120"/>
      <c r="G3" s="120"/>
      <c r="H3" s="120"/>
      <c r="I3" s="120"/>
      <c r="J3" s="120"/>
      <c r="K3" s="120"/>
      <c r="L3" s="120"/>
      <c r="M3" s="120"/>
      <c r="N3" s="120"/>
      <c r="O3" s="120"/>
      <c r="P3" s="120"/>
      <c r="Q3" s="120"/>
      <c r="R3" s="120"/>
      <c r="S3" s="120"/>
      <c r="T3" s="120"/>
    </row>
    <row r="4" spans="1:20" ht="33" customHeight="1" x14ac:dyDescent="0.4">
      <c r="A4" s="124" t="s">
        <v>16</v>
      </c>
      <c r="B4" s="120"/>
      <c r="C4" s="120"/>
      <c r="D4" s="120"/>
      <c r="E4" s="120"/>
      <c r="F4" s="120"/>
      <c r="G4" s="120"/>
      <c r="H4" s="120"/>
      <c r="I4" s="120"/>
      <c r="J4" s="120"/>
      <c r="K4" s="120"/>
      <c r="L4" s="120"/>
      <c r="M4" s="120"/>
      <c r="N4" s="120"/>
      <c r="O4" s="120"/>
      <c r="P4" s="120"/>
      <c r="Q4" s="120"/>
      <c r="R4" s="120"/>
      <c r="S4" s="120"/>
      <c r="T4" s="120"/>
    </row>
    <row r="5" spans="1:20" ht="33" customHeight="1" x14ac:dyDescent="0.4">
      <c r="A5" s="124" t="s">
        <v>17</v>
      </c>
      <c r="B5" s="120"/>
      <c r="C5" s="120"/>
      <c r="D5" s="120"/>
      <c r="E5" s="120"/>
      <c r="F5" s="120"/>
      <c r="G5" s="120"/>
      <c r="H5" s="120"/>
      <c r="I5" s="120"/>
      <c r="J5" s="120"/>
      <c r="K5" s="120"/>
      <c r="L5" s="120"/>
      <c r="M5" s="120"/>
      <c r="N5" s="120"/>
      <c r="O5" s="120"/>
      <c r="P5" s="120"/>
      <c r="Q5" s="120"/>
      <c r="R5" s="120"/>
      <c r="S5" s="120"/>
      <c r="T5" s="120"/>
    </row>
    <row r="6" spans="1:20" ht="16.149999999999999" customHeight="1" x14ac:dyDescent="0.4">
      <c r="A6" s="124" t="s">
        <v>18</v>
      </c>
      <c r="B6" s="120"/>
      <c r="C6" s="120"/>
      <c r="D6" s="120"/>
      <c r="E6" s="120"/>
      <c r="F6" s="120"/>
      <c r="G6" s="120"/>
      <c r="H6" s="120"/>
      <c r="I6" s="120"/>
      <c r="J6" s="120"/>
      <c r="K6" s="120"/>
      <c r="L6" s="120"/>
      <c r="M6" s="120"/>
      <c r="N6" s="120"/>
      <c r="O6" s="120"/>
      <c r="P6" s="120"/>
      <c r="Q6" s="120"/>
      <c r="R6" s="120"/>
      <c r="S6" s="120"/>
      <c r="T6" s="120"/>
    </row>
    <row r="7" spans="1:20" ht="16.149999999999999" customHeight="1" x14ac:dyDescent="0.4">
      <c r="A7" s="124" t="s">
        <v>19</v>
      </c>
      <c r="B7" s="120"/>
      <c r="C7" s="120"/>
      <c r="D7" s="120"/>
      <c r="E7" s="120"/>
      <c r="F7" s="120"/>
      <c r="G7" s="120"/>
      <c r="H7" s="120"/>
      <c r="I7" s="120"/>
      <c r="J7" s="120"/>
      <c r="K7" s="120"/>
      <c r="L7" s="120"/>
      <c r="M7" s="120"/>
      <c r="N7" s="120"/>
      <c r="O7" s="120"/>
      <c r="P7" s="120"/>
      <c r="Q7" s="120"/>
      <c r="R7" s="120"/>
      <c r="S7" s="120"/>
      <c r="T7" s="120"/>
    </row>
    <row r="8" spans="1:20" ht="50.1" customHeight="1" x14ac:dyDescent="0.4">
      <c r="A8" s="124" t="s">
        <v>20</v>
      </c>
      <c r="B8" s="120"/>
      <c r="C8" s="120"/>
      <c r="D8" s="120"/>
      <c r="E8" s="120"/>
      <c r="F8" s="120"/>
      <c r="G8" s="120"/>
      <c r="H8" s="120"/>
      <c r="I8" s="120"/>
      <c r="J8" s="120"/>
      <c r="K8" s="120"/>
      <c r="L8" s="120"/>
      <c r="M8" s="120"/>
      <c r="N8" s="120"/>
      <c r="O8" s="120"/>
      <c r="P8" s="120"/>
      <c r="Q8" s="120"/>
      <c r="R8" s="120"/>
      <c r="S8" s="120"/>
      <c r="T8" s="120"/>
    </row>
    <row r="9" spans="1:20" ht="33" customHeight="1" x14ac:dyDescent="0.4">
      <c r="A9" s="124" t="s">
        <v>21</v>
      </c>
      <c r="B9" s="120"/>
      <c r="C9" s="120"/>
      <c r="D9" s="120"/>
      <c r="E9" s="120"/>
      <c r="F9" s="120"/>
      <c r="G9" s="120"/>
      <c r="H9" s="120"/>
      <c r="I9" s="120"/>
      <c r="J9" s="120"/>
      <c r="K9" s="120"/>
      <c r="L9" s="120"/>
      <c r="M9" s="120"/>
      <c r="N9" s="120"/>
      <c r="O9" s="120"/>
      <c r="P9" s="120"/>
      <c r="Q9" s="120"/>
      <c r="R9" s="120"/>
      <c r="S9" s="120"/>
      <c r="T9" s="120"/>
    </row>
    <row r="11" spans="1:20" ht="130.15" customHeight="1" x14ac:dyDescent="0.35">
      <c r="A11" s="4" t="s">
        <v>22</v>
      </c>
      <c r="B11" s="1" t="s">
        <v>23</v>
      </c>
      <c r="C11" s="5" t="s">
        <v>6110</v>
      </c>
      <c r="D11" s="5" t="s">
        <v>6111</v>
      </c>
      <c r="E11" s="5" t="s">
        <v>6112</v>
      </c>
      <c r="F11" s="5" t="s">
        <v>6113</v>
      </c>
      <c r="G11" s="5" t="s">
        <v>6114</v>
      </c>
      <c r="H11" s="5" t="s">
        <v>6115</v>
      </c>
      <c r="I11" s="5" t="s">
        <v>6116</v>
      </c>
      <c r="J11" s="5" t="s">
        <v>6117</v>
      </c>
      <c r="K11" s="5" t="s">
        <v>6118</v>
      </c>
      <c r="L11" s="5" t="s">
        <v>6119</v>
      </c>
      <c r="M11" s="5" t="s">
        <v>6120</v>
      </c>
      <c r="N11" s="5" t="s">
        <v>6121</v>
      </c>
      <c r="O11" s="5" t="s">
        <v>6122</v>
      </c>
      <c r="P11" s="5" t="s">
        <v>6123</v>
      </c>
      <c r="Q11" s="5" t="s">
        <v>6124</v>
      </c>
      <c r="R11" s="5" t="s">
        <v>6125</v>
      </c>
      <c r="S11" s="5" t="s">
        <v>6126</v>
      </c>
      <c r="T11" s="5" t="s">
        <v>6127</v>
      </c>
    </row>
    <row r="12" spans="1:20" ht="14.1" customHeight="1" x14ac:dyDescent="0.3">
      <c r="A12" s="3" t="s">
        <v>6128</v>
      </c>
      <c r="B12" s="3" t="s">
        <v>8</v>
      </c>
      <c r="C12" s="11">
        <v>5100853</v>
      </c>
      <c r="D12" s="7">
        <v>288.47437098</v>
      </c>
      <c r="E12" s="8">
        <v>228.431372772792</v>
      </c>
      <c r="F12" s="11">
        <v>330185</v>
      </c>
      <c r="G12" s="7">
        <v>373.56141704999999</v>
      </c>
      <c r="H12" s="8">
        <v>297.61247528289999</v>
      </c>
      <c r="I12" s="11">
        <v>4582</v>
      </c>
      <c r="J12" s="7">
        <v>240.57931065</v>
      </c>
      <c r="K12" s="8">
        <v>183.67399232840799</v>
      </c>
      <c r="L12" s="11">
        <v>48468</v>
      </c>
      <c r="M12" s="7">
        <v>248.27535265</v>
      </c>
      <c r="N12" s="8">
        <v>184.99073830603001</v>
      </c>
      <c r="O12" s="11">
        <v>13758</v>
      </c>
      <c r="P12" s="7">
        <v>200.31982604000001</v>
      </c>
      <c r="Q12" s="8">
        <v>149.94478457897401</v>
      </c>
      <c r="R12" s="11">
        <v>223879</v>
      </c>
      <c r="S12" s="7">
        <v>377.06490860000002</v>
      </c>
      <c r="T12" s="8">
        <v>328.49091511186799</v>
      </c>
    </row>
    <row r="13" spans="1:20" ht="14.1" customHeight="1" x14ac:dyDescent="0.3">
      <c r="A13" s="3" t="s">
        <v>40</v>
      </c>
      <c r="B13" s="3" t="s">
        <v>6129</v>
      </c>
      <c r="C13" s="11">
        <v>31378</v>
      </c>
      <c r="D13" s="7">
        <v>407.10443354</v>
      </c>
      <c r="E13" s="8">
        <v>305.03939415502401</v>
      </c>
      <c r="F13" s="11">
        <v>1201</v>
      </c>
      <c r="G13" s="7">
        <v>458.39361885</v>
      </c>
      <c r="H13" s="8">
        <v>336.79404372515302</v>
      </c>
      <c r="I13" s="11">
        <v>17</v>
      </c>
      <c r="J13" s="7">
        <v>402.64524376000003</v>
      </c>
      <c r="K13" s="8">
        <v>291.65460987968498</v>
      </c>
      <c r="L13" s="11">
        <v>276</v>
      </c>
      <c r="M13" s="7">
        <v>361.04779192000001</v>
      </c>
      <c r="N13" s="8">
        <v>235.632844050053</v>
      </c>
      <c r="O13" s="11">
        <v>134</v>
      </c>
      <c r="P13" s="7">
        <v>363.74601096999999</v>
      </c>
      <c r="Q13" s="8">
        <v>288.89694615401999</v>
      </c>
      <c r="R13" s="11">
        <v>1424</v>
      </c>
      <c r="S13" s="7">
        <v>379.12391480000002</v>
      </c>
      <c r="T13" s="8">
        <v>279.60654031984097</v>
      </c>
    </row>
    <row r="14" spans="1:20" ht="14.1" customHeight="1" x14ac:dyDescent="0.3">
      <c r="A14" s="3" t="s">
        <v>47</v>
      </c>
      <c r="B14" s="3" t="s">
        <v>6130</v>
      </c>
      <c r="C14" s="11">
        <v>21771</v>
      </c>
      <c r="D14" s="7">
        <v>418.02033815999999</v>
      </c>
      <c r="E14" s="8">
        <v>309.79544027005397</v>
      </c>
      <c r="F14" s="11">
        <v>2092</v>
      </c>
      <c r="G14" s="7">
        <v>506.26925401</v>
      </c>
      <c r="H14" s="8">
        <v>374.52473932886301</v>
      </c>
      <c r="I14" s="11">
        <v>22</v>
      </c>
      <c r="J14" s="7">
        <v>285.91415584999999</v>
      </c>
      <c r="K14" s="8">
        <v>212.98289838511599</v>
      </c>
      <c r="L14" s="11">
        <v>47</v>
      </c>
      <c r="M14" s="7">
        <v>254.13595058000001</v>
      </c>
      <c r="N14" s="8">
        <v>189.326898132666</v>
      </c>
      <c r="O14" s="11">
        <v>155</v>
      </c>
      <c r="P14" s="7">
        <v>228.15961530999999</v>
      </c>
      <c r="Q14" s="8">
        <v>154.29416970259501</v>
      </c>
      <c r="R14" s="11">
        <v>759</v>
      </c>
      <c r="S14" s="7">
        <v>651.78051703999995</v>
      </c>
      <c r="T14" s="8">
        <v>491.18243575312101</v>
      </c>
    </row>
    <row r="15" spans="1:20" ht="14.1" customHeight="1" x14ac:dyDescent="0.3">
      <c r="A15" s="3" t="s">
        <v>52</v>
      </c>
      <c r="B15" s="3" t="s">
        <v>6131</v>
      </c>
      <c r="C15" s="11">
        <v>15270</v>
      </c>
      <c r="D15" s="7">
        <v>467.38205803</v>
      </c>
      <c r="E15" s="8">
        <v>347.59103802017501</v>
      </c>
      <c r="F15" s="11">
        <v>1391</v>
      </c>
      <c r="G15" s="7">
        <v>736.18862100000001</v>
      </c>
      <c r="H15" s="8">
        <v>544.92599815548397</v>
      </c>
      <c r="I15" s="11">
        <v>27</v>
      </c>
      <c r="J15" s="7">
        <v>213.07963874000001</v>
      </c>
      <c r="K15" s="8">
        <v>160.99645057566099</v>
      </c>
      <c r="L15" s="11">
        <v>189</v>
      </c>
      <c r="M15" s="7">
        <v>397.37466132999998</v>
      </c>
      <c r="N15" s="8">
        <v>272.38493834132203</v>
      </c>
      <c r="O15" s="11">
        <v>53</v>
      </c>
      <c r="P15" s="7">
        <v>227.84748963999999</v>
      </c>
      <c r="Q15" s="8">
        <v>173.99186401902901</v>
      </c>
      <c r="R15" s="11">
        <v>822</v>
      </c>
      <c r="S15" s="7">
        <v>536.55084333000002</v>
      </c>
      <c r="T15" s="8">
        <v>396.52448091054299</v>
      </c>
    </row>
    <row r="16" spans="1:20" ht="14.1" customHeight="1" x14ac:dyDescent="0.3">
      <c r="A16" s="3" t="s">
        <v>57</v>
      </c>
      <c r="B16" s="3" t="s">
        <v>6132</v>
      </c>
      <c r="C16" s="11">
        <v>13911</v>
      </c>
      <c r="D16" s="7">
        <v>356.44022613999999</v>
      </c>
      <c r="E16" s="8">
        <v>274.360312488337</v>
      </c>
      <c r="F16" s="11">
        <v>892</v>
      </c>
      <c r="G16" s="7">
        <v>285.44469839999999</v>
      </c>
      <c r="H16" s="8">
        <v>216.35200067282801</v>
      </c>
      <c r="I16" s="11">
        <v>15</v>
      </c>
      <c r="J16" s="7">
        <v>323.37607221000002</v>
      </c>
      <c r="K16" s="8">
        <v>258.13252979760699</v>
      </c>
      <c r="L16" s="11">
        <v>179</v>
      </c>
      <c r="M16" s="7">
        <v>351.79572956999999</v>
      </c>
      <c r="N16" s="8">
        <v>252.34513570203299</v>
      </c>
      <c r="O16" s="11">
        <v>46</v>
      </c>
      <c r="P16" s="7">
        <v>324.98759088000003</v>
      </c>
      <c r="Q16" s="8">
        <v>247.544329740866</v>
      </c>
      <c r="R16" s="11">
        <v>992</v>
      </c>
      <c r="S16" s="7">
        <v>513.24506239000004</v>
      </c>
      <c r="T16" s="8">
        <v>390.81801157530901</v>
      </c>
    </row>
    <row r="17" spans="1:20" ht="14.1" customHeight="1" x14ac:dyDescent="0.3">
      <c r="A17" s="3" t="s">
        <v>62</v>
      </c>
      <c r="B17" s="3" t="s">
        <v>63</v>
      </c>
      <c r="C17" s="11">
        <v>10323</v>
      </c>
      <c r="D17" s="7">
        <v>329.71098231000002</v>
      </c>
      <c r="E17" s="8">
        <v>251.196483954934</v>
      </c>
      <c r="F17" s="11">
        <v>388</v>
      </c>
      <c r="G17" s="7">
        <v>386.93473426999998</v>
      </c>
      <c r="H17" s="8">
        <v>291.93440414402198</v>
      </c>
      <c r="I17" s="11" t="s">
        <v>8</v>
      </c>
      <c r="J17" s="7" t="s">
        <v>8</v>
      </c>
      <c r="K17" s="9" t="s">
        <v>8</v>
      </c>
      <c r="L17" s="11">
        <v>86</v>
      </c>
      <c r="M17" s="7">
        <v>236.56795819000001</v>
      </c>
      <c r="N17" s="8">
        <v>176.91162401738001</v>
      </c>
      <c r="O17" s="11">
        <v>17</v>
      </c>
      <c r="P17" s="7">
        <v>271.71488529999999</v>
      </c>
      <c r="Q17" s="8">
        <v>169.965883809329</v>
      </c>
      <c r="R17" s="11">
        <v>250</v>
      </c>
      <c r="S17" s="7">
        <v>565.13898325000002</v>
      </c>
      <c r="T17" s="8">
        <v>429.70203103942202</v>
      </c>
    </row>
    <row r="18" spans="1:20" ht="14.1" customHeight="1" x14ac:dyDescent="0.3">
      <c r="A18" s="3" t="s">
        <v>66</v>
      </c>
      <c r="B18" s="3" t="s">
        <v>6133</v>
      </c>
      <c r="C18" s="11">
        <v>39900</v>
      </c>
      <c r="D18" s="7">
        <v>365.88955164999999</v>
      </c>
      <c r="E18" s="8">
        <v>272.702852882483</v>
      </c>
      <c r="F18" s="11">
        <v>4104</v>
      </c>
      <c r="G18" s="7">
        <v>504.08291795999997</v>
      </c>
      <c r="H18" s="8">
        <v>378.88029858418901</v>
      </c>
      <c r="I18" s="11">
        <v>48</v>
      </c>
      <c r="J18" s="7">
        <v>284.65021058000002</v>
      </c>
      <c r="K18" s="8">
        <v>215.187824338414</v>
      </c>
      <c r="L18" s="11">
        <v>88</v>
      </c>
      <c r="M18" s="7">
        <v>250.60320824999999</v>
      </c>
      <c r="N18" s="8">
        <v>168.376394427512</v>
      </c>
      <c r="O18" s="11">
        <v>108</v>
      </c>
      <c r="P18" s="7">
        <v>202.16065416999999</v>
      </c>
      <c r="Q18" s="8">
        <v>147.84593113054899</v>
      </c>
      <c r="R18" s="11">
        <v>1403</v>
      </c>
      <c r="S18" s="7">
        <v>514.97493368999994</v>
      </c>
      <c r="T18" s="8">
        <v>380.364852091731</v>
      </c>
    </row>
    <row r="19" spans="1:20" ht="14.1" customHeight="1" x14ac:dyDescent="0.3">
      <c r="A19" s="3" t="s">
        <v>70</v>
      </c>
      <c r="B19" s="3" t="s">
        <v>71</v>
      </c>
      <c r="C19" s="11">
        <v>24187</v>
      </c>
      <c r="D19" s="7">
        <v>575.29968388999998</v>
      </c>
      <c r="E19" s="8">
        <v>454.20437040509302</v>
      </c>
      <c r="F19" s="11">
        <v>1833</v>
      </c>
      <c r="G19" s="7">
        <v>620.30772133000005</v>
      </c>
      <c r="H19" s="8">
        <v>445.42367440358402</v>
      </c>
      <c r="I19" s="11" t="s">
        <v>8</v>
      </c>
      <c r="J19" s="7" t="s">
        <v>8</v>
      </c>
      <c r="K19" s="9" t="s">
        <v>8</v>
      </c>
      <c r="L19" s="11">
        <v>82</v>
      </c>
      <c r="M19" s="7">
        <v>465.57434405999999</v>
      </c>
      <c r="N19" s="8">
        <v>303.56183401204299</v>
      </c>
      <c r="O19" s="11">
        <v>85</v>
      </c>
      <c r="P19" s="7">
        <v>510.42895707999998</v>
      </c>
      <c r="Q19" s="8">
        <v>361.87467873498201</v>
      </c>
      <c r="R19" s="11">
        <v>850</v>
      </c>
      <c r="S19" s="7">
        <v>625.99981342000001</v>
      </c>
      <c r="T19" s="8">
        <v>458.72851784752999</v>
      </c>
    </row>
    <row r="20" spans="1:20" ht="14.1" customHeight="1" x14ac:dyDescent="0.3">
      <c r="A20" s="3" t="s">
        <v>75</v>
      </c>
      <c r="B20" s="3" t="s">
        <v>6134</v>
      </c>
      <c r="C20" s="11">
        <v>26058</v>
      </c>
      <c r="D20" s="7">
        <v>394.90230696999998</v>
      </c>
      <c r="E20" s="8">
        <v>297.957271794723</v>
      </c>
      <c r="F20" s="11">
        <v>1308</v>
      </c>
      <c r="G20" s="7">
        <v>671.18211858999996</v>
      </c>
      <c r="H20" s="8">
        <v>507.43183893466602</v>
      </c>
      <c r="I20" s="11" t="s">
        <v>8</v>
      </c>
      <c r="J20" s="7" t="s">
        <v>8</v>
      </c>
      <c r="K20" s="9" t="s">
        <v>8</v>
      </c>
      <c r="L20" s="11">
        <v>150</v>
      </c>
      <c r="M20" s="7">
        <v>151.43978815</v>
      </c>
      <c r="N20" s="8">
        <v>107.372781441439</v>
      </c>
      <c r="O20" s="11">
        <v>18</v>
      </c>
      <c r="P20" s="7">
        <v>215.93651191999999</v>
      </c>
      <c r="Q20" s="8">
        <v>161.33191975886101</v>
      </c>
      <c r="R20" s="11">
        <v>852</v>
      </c>
      <c r="S20" s="7">
        <v>693.12633350999999</v>
      </c>
      <c r="T20" s="8">
        <v>559.75027101831301</v>
      </c>
    </row>
    <row r="21" spans="1:20" ht="14.1" customHeight="1" x14ac:dyDescent="0.3">
      <c r="A21" s="3" t="s">
        <v>80</v>
      </c>
      <c r="B21" s="3" t="s">
        <v>6135</v>
      </c>
      <c r="C21" s="11">
        <v>19274</v>
      </c>
      <c r="D21" s="7">
        <v>283.83332345000002</v>
      </c>
      <c r="E21" s="8">
        <v>202.983883972505</v>
      </c>
      <c r="F21" s="11">
        <v>1019</v>
      </c>
      <c r="G21" s="7">
        <v>395.21256604000001</v>
      </c>
      <c r="H21" s="8">
        <v>278.41250480289801</v>
      </c>
      <c r="I21" s="11">
        <v>15</v>
      </c>
      <c r="J21" s="7">
        <v>250.42722845</v>
      </c>
      <c r="K21" s="8">
        <v>176.416666534168</v>
      </c>
      <c r="L21" s="11">
        <v>212</v>
      </c>
      <c r="M21" s="7">
        <v>259.25836584000001</v>
      </c>
      <c r="N21" s="8">
        <v>171.53470346766699</v>
      </c>
      <c r="O21" s="11">
        <v>94</v>
      </c>
      <c r="P21" s="7">
        <v>119.28448981</v>
      </c>
      <c r="Q21" s="8">
        <v>83.4063092692504</v>
      </c>
      <c r="R21" s="11">
        <v>1125</v>
      </c>
      <c r="S21" s="7">
        <v>342.05640693999999</v>
      </c>
      <c r="T21" s="8">
        <v>242.10204508045399</v>
      </c>
    </row>
    <row r="22" spans="1:20" ht="14.1" customHeight="1" x14ac:dyDescent="0.3">
      <c r="A22" s="3" t="s">
        <v>84</v>
      </c>
      <c r="B22" s="3" t="s">
        <v>6136</v>
      </c>
      <c r="C22" s="11">
        <v>37545</v>
      </c>
      <c r="D22" s="7">
        <v>434.60398398000001</v>
      </c>
      <c r="E22" s="8">
        <v>349.36724638215497</v>
      </c>
      <c r="F22" s="11">
        <v>1434</v>
      </c>
      <c r="G22" s="7">
        <v>448.72829031999999</v>
      </c>
      <c r="H22" s="8">
        <v>339.75038701693398</v>
      </c>
      <c r="I22" s="11">
        <v>24</v>
      </c>
      <c r="J22" s="7">
        <v>428.11099673000001</v>
      </c>
      <c r="K22" s="8">
        <v>324.27023004364003</v>
      </c>
      <c r="L22" s="11">
        <v>182</v>
      </c>
      <c r="M22" s="7">
        <v>367.24788784999998</v>
      </c>
      <c r="N22" s="8">
        <v>256.13348147348802</v>
      </c>
      <c r="O22" s="11">
        <v>67</v>
      </c>
      <c r="P22" s="7">
        <v>352.15935242</v>
      </c>
      <c r="Q22" s="8">
        <v>275.78816012049401</v>
      </c>
      <c r="R22" s="11">
        <v>1276</v>
      </c>
      <c r="S22" s="7">
        <v>484.76848174000003</v>
      </c>
      <c r="T22" s="8">
        <v>369.00747002019301</v>
      </c>
    </row>
    <row r="23" spans="1:20" ht="14.1" customHeight="1" x14ac:dyDescent="0.3">
      <c r="A23" s="3" t="s">
        <v>88</v>
      </c>
      <c r="B23" s="3" t="s">
        <v>6137</v>
      </c>
      <c r="C23" s="11">
        <v>29663</v>
      </c>
      <c r="D23" s="7">
        <v>322.27941493999998</v>
      </c>
      <c r="E23" s="8">
        <v>243.31890522783999</v>
      </c>
      <c r="F23" s="11">
        <v>1286</v>
      </c>
      <c r="G23" s="7">
        <v>630.24160494</v>
      </c>
      <c r="H23" s="8">
        <v>474.51215504378899</v>
      </c>
      <c r="I23" s="11">
        <v>31</v>
      </c>
      <c r="J23" s="7">
        <v>173.46649558999999</v>
      </c>
      <c r="K23" s="8">
        <v>128.45027580154601</v>
      </c>
      <c r="L23" s="11">
        <v>236</v>
      </c>
      <c r="M23" s="7">
        <v>405.3366297</v>
      </c>
      <c r="N23" s="8">
        <v>276.89790734345598</v>
      </c>
      <c r="O23" s="11">
        <v>99</v>
      </c>
      <c r="P23" s="7">
        <v>149.77362445</v>
      </c>
      <c r="Q23" s="8">
        <v>106.59627009496801</v>
      </c>
      <c r="R23" s="11">
        <v>1299</v>
      </c>
      <c r="S23" s="7">
        <v>407.84519220999999</v>
      </c>
      <c r="T23" s="8">
        <v>310.716283769342</v>
      </c>
    </row>
    <row r="24" spans="1:20" ht="14.1" customHeight="1" x14ac:dyDescent="0.3">
      <c r="A24" s="3" t="s">
        <v>91</v>
      </c>
      <c r="B24" s="3" t="s">
        <v>6138</v>
      </c>
      <c r="C24" s="11">
        <v>30572</v>
      </c>
      <c r="D24" s="7">
        <v>500.40837699000002</v>
      </c>
      <c r="E24" s="8">
        <v>377.89715808710599</v>
      </c>
      <c r="F24" s="11">
        <v>3219</v>
      </c>
      <c r="G24" s="7">
        <v>930.90292614999998</v>
      </c>
      <c r="H24" s="8">
        <v>708.29369761318503</v>
      </c>
      <c r="I24" s="11">
        <v>50</v>
      </c>
      <c r="J24" s="7">
        <v>218.53516339999999</v>
      </c>
      <c r="K24" s="8">
        <v>161.988446283283</v>
      </c>
      <c r="L24" s="11">
        <v>178</v>
      </c>
      <c r="M24" s="7">
        <v>190.38840973000001</v>
      </c>
      <c r="N24" s="8">
        <v>130.67794074905899</v>
      </c>
      <c r="O24" s="11">
        <v>86</v>
      </c>
      <c r="P24" s="7">
        <v>176.22443594999999</v>
      </c>
      <c r="Q24" s="8">
        <v>130.113478714763</v>
      </c>
      <c r="R24" s="11">
        <v>1957</v>
      </c>
      <c r="S24" s="7">
        <v>877.42651865000005</v>
      </c>
      <c r="T24" s="8">
        <v>715.06995687729602</v>
      </c>
    </row>
    <row r="25" spans="1:20" ht="14.1" customHeight="1" x14ac:dyDescent="0.3">
      <c r="A25" s="3" t="s">
        <v>95</v>
      </c>
      <c r="B25" s="3" t="s">
        <v>6139</v>
      </c>
      <c r="C25" s="11">
        <v>1413</v>
      </c>
      <c r="D25" s="7">
        <v>462.81862530000001</v>
      </c>
      <c r="E25" s="8">
        <v>338.15161804630202</v>
      </c>
      <c r="F25" s="11">
        <v>108</v>
      </c>
      <c r="G25" s="7">
        <v>520.22320536999996</v>
      </c>
      <c r="H25" s="8">
        <v>392.49782499341597</v>
      </c>
      <c r="I25" s="11" t="s">
        <v>8</v>
      </c>
      <c r="J25" s="7" t="s">
        <v>8</v>
      </c>
      <c r="K25" s="9" t="s">
        <v>8</v>
      </c>
      <c r="L25" s="11" t="s">
        <v>8</v>
      </c>
      <c r="M25" s="7" t="s">
        <v>8</v>
      </c>
      <c r="N25" s="9" t="s">
        <v>8</v>
      </c>
      <c r="O25" s="11" t="s">
        <v>8</v>
      </c>
      <c r="P25" s="7" t="s">
        <v>8</v>
      </c>
      <c r="Q25" s="9" t="s">
        <v>8</v>
      </c>
      <c r="R25" s="11">
        <v>77</v>
      </c>
      <c r="S25" s="7">
        <v>716.28386594000006</v>
      </c>
      <c r="T25" s="8">
        <v>544.23033483707297</v>
      </c>
    </row>
    <row r="26" spans="1:20" ht="14.1" customHeight="1" x14ac:dyDescent="0.3">
      <c r="A26" s="3" t="s">
        <v>99</v>
      </c>
      <c r="B26" s="3" t="s">
        <v>6140</v>
      </c>
      <c r="C26" s="11">
        <v>41608</v>
      </c>
      <c r="D26" s="7">
        <v>380.49085894000001</v>
      </c>
      <c r="E26" s="8">
        <v>269.97571077020802</v>
      </c>
      <c r="F26" s="11">
        <v>2574</v>
      </c>
      <c r="G26" s="7">
        <v>443.70555288000003</v>
      </c>
      <c r="H26" s="8">
        <v>312.57399973447502</v>
      </c>
      <c r="I26" s="11">
        <v>23</v>
      </c>
      <c r="J26" s="7">
        <v>226.02014803</v>
      </c>
      <c r="K26" s="8">
        <v>157.205938554818</v>
      </c>
      <c r="L26" s="11">
        <v>444</v>
      </c>
      <c r="M26" s="7">
        <v>373.22343168999998</v>
      </c>
      <c r="N26" s="8">
        <v>239.724887184935</v>
      </c>
      <c r="O26" s="11">
        <v>127</v>
      </c>
      <c r="P26" s="7">
        <v>276.71833239</v>
      </c>
      <c r="Q26" s="8">
        <v>194.012343523288</v>
      </c>
      <c r="R26" s="11">
        <v>2614</v>
      </c>
      <c r="S26" s="7">
        <v>330.54324744000002</v>
      </c>
      <c r="T26" s="8">
        <v>233.97032730399101</v>
      </c>
    </row>
    <row r="27" spans="1:20" ht="14.1" customHeight="1" x14ac:dyDescent="0.3">
      <c r="A27" s="3" t="s">
        <v>102</v>
      </c>
      <c r="B27" s="3" t="s">
        <v>6141</v>
      </c>
      <c r="C27" s="11">
        <v>68488</v>
      </c>
      <c r="D27" s="7">
        <v>348.37914248999999</v>
      </c>
      <c r="E27" s="8">
        <v>254.085990729277</v>
      </c>
      <c r="F27" s="11">
        <v>3469</v>
      </c>
      <c r="G27" s="7">
        <v>467.02152749999999</v>
      </c>
      <c r="H27" s="8">
        <v>338.713804869287</v>
      </c>
      <c r="I27" s="11">
        <v>66</v>
      </c>
      <c r="J27" s="7">
        <v>297.17552477999999</v>
      </c>
      <c r="K27" s="8">
        <v>210.27553686236999</v>
      </c>
      <c r="L27" s="11">
        <v>317</v>
      </c>
      <c r="M27" s="7">
        <v>360.59025263000001</v>
      </c>
      <c r="N27" s="8">
        <v>220.79486077906901</v>
      </c>
      <c r="O27" s="11">
        <v>308</v>
      </c>
      <c r="P27" s="7">
        <v>207.68064261999999</v>
      </c>
      <c r="Q27" s="8">
        <v>143.901237922365</v>
      </c>
      <c r="R27" s="11">
        <v>2658</v>
      </c>
      <c r="S27" s="7">
        <v>306.12756105</v>
      </c>
      <c r="T27" s="8">
        <v>219.098195208915</v>
      </c>
    </row>
    <row r="28" spans="1:20" ht="14.1" customHeight="1" x14ac:dyDescent="0.3">
      <c r="A28" s="3" t="s">
        <v>106</v>
      </c>
      <c r="B28" s="3" t="s">
        <v>6142</v>
      </c>
      <c r="C28" s="11">
        <v>26615</v>
      </c>
      <c r="D28" s="7">
        <v>446.42732417000002</v>
      </c>
      <c r="E28" s="8">
        <v>353.69405774862702</v>
      </c>
      <c r="F28" s="11">
        <v>1665</v>
      </c>
      <c r="G28" s="7">
        <v>474.43576810000002</v>
      </c>
      <c r="H28" s="8">
        <v>383.738638003907</v>
      </c>
      <c r="I28" s="11">
        <v>51</v>
      </c>
      <c r="J28" s="7">
        <v>387.83985583999998</v>
      </c>
      <c r="K28" s="8">
        <v>304.97270521950003</v>
      </c>
      <c r="L28" s="11">
        <v>46</v>
      </c>
      <c r="M28" s="7">
        <v>324.44585575000002</v>
      </c>
      <c r="N28" s="8">
        <v>230.054237774</v>
      </c>
      <c r="O28" s="11">
        <v>149</v>
      </c>
      <c r="P28" s="7">
        <v>369.94841939999998</v>
      </c>
      <c r="Q28" s="8">
        <v>276.84787299563999</v>
      </c>
      <c r="R28" s="11">
        <v>1543</v>
      </c>
      <c r="S28" s="7">
        <v>763.44925852999995</v>
      </c>
      <c r="T28" s="8">
        <v>609.73493247014403</v>
      </c>
    </row>
    <row r="29" spans="1:20" ht="14.1" customHeight="1" x14ac:dyDescent="0.3">
      <c r="A29" s="3" t="s">
        <v>110</v>
      </c>
      <c r="B29" s="3" t="s">
        <v>6143</v>
      </c>
      <c r="C29" s="11">
        <v>113870</v>
      </c>
      <c r="D29" s="7">
        <v>425.48532869000002</v>
      </c>
      <c r="E29" s="8">
        <v>334.13598148094098</v>
      </c>
      <c r="F29" s="11">
        <v>3220</v>
      </c>
      <c r="G29" s="7">
        <v>732.98110223000003</v>
      </c>
      <c r="H29" s="8">
        <v>580.64600211781305</v>
      </c>
      <c r="I29" s="11">
        <v>98</v>
      </c>
      <c r="J29" s="7">
        <v>367.89130244</v>
      </c>
      <c r="K29" s="8">
        <v>299.52819145126603</v>
      </c>
      <c r="L29" s="11">
        <v>616</v>
      </c>
      <c r="M29" s="7">
        <v>307.44718611000002</v>
      </c>
      <c r="N29" s="8">
        <v>204.12843326131201</v>
      </c>
      <c r="O29" s="11">
        <v>76</v>
      </c>
      <c r="P29" s="7">
        <v>317.81906076000001</v>
      </c>
      <c r="Q29" s="8">
        <v>232.41613990952101</v>
      </c>
      <c r="R29" s="11">
        <v>4818</v>
      </c>
      <c r="S29" s="7">
        <v>434.52119549000003</v>
      </c>
      <c r="T29" s="8">
        <v>328.36955387567201</v>
      </c>
    </row>
    <row r="30" spans="1:20" ht="14.1" customHeight="1" x14ac:dyDescent="0.3">
      <c r="A30" s="3" t="s">
        <v>114</v>
      </c>
      <c r="B30" s="3" t="s">
        <v>115</v>
      </c>
      <c r="C30" s="11">
        <v>46515</v>
      </c>
      <c r="D30" s="7">
        <v>320.68912190999998</v>
      </c>
      <c r="E30" s="8">
        <v>241.78780188783799</v>
      </c>
      <c r="F30" s="11">
        <v>2750</v>
      </c>
      <c r="G30" s="7">
        <v>529.91534062999995</v>
      </c>
      <c r="H30" s="8">
        <v>403.89298827037902</v>
      </c>
      <c r="I30" s="11">
        <v>52</v>
      </c>
      <c r="J30" s="7">
        <v>214.62789026999999</v>
      </c>
      <c r="K30" s="8">
        <v>159.37132558716999</v>
      </c>
      <c r="L30" s="11">
        <v>42</v>
      </c>
      <c r="M30" s="7">
        <v>304.18764985000001</v>
      </c>
      <c r="N30" s="8">
        <v>195.68876508706401</v>
      </c>
      <c r="O30" s="11">
        <v>97</v>
      </c>
      <c r="P30" s="7">
        <v>154.4930952</v>
      </c>
      <c r="Q30" s="8">
        <v>114.519783728142</v>
      </c>
      <c r="R30" s="11">
        <v>1936</v>
      </c>
      <c r="S30" s="7">
        <v>356.14381187999999</v>
      </c>
      <c r="T30" s="8">
        <v>269.10909976365201</v>
      </c>
    </row>
    <row r="31" spans="1:20" ht="14.1" customHeight="1" x14ac:dyDescent="0.3">
      <c r="A31" s="3" t="s">
        <v>118</v>
      </c>
      <c r="B31" s="3" t="s">
        <v>119</v>
      </c>
      <c r="C31" s="11">
        <v>92796</v>
      </c>
      <c r="D31" s="7">
        <v>233.73857279000001</v>
      </c>
      <c r="E31" s="8">
        <v>171.68667599499301</v>
      </c>
      <c r="F31" s="11">
        <v>9530</v>
      </c>
      <c r="G31" s="7">
        <v>232.47661102999999</v>
      </c>
      <c r="H31" s="8">
        <v>172.810245285793</v>
      </c>
      <c r="I31" s="11">
        <v>202</v>
      </c>
      <c r="J31" s="7">
        <v>209.54681035999999</v>
      </c>
      <c r="K31" s="8">
        <v>156.246769076161</v>
      </c>
      <c r="L31" s="11">
        <v>401</v>
      </c>
      <c r="M31" s="7">
        <v>252.96092673999999</v>
      </c>
      <c r="N31" s="8">
        <v>191.260928583007</v>
      </c>
      <c r="O31" s="11">
        <v>746</v>
      </c>
      <c r="P31" s="7">
        <v>254.16097680999999</v>
      </c>
      <c r="Q31" s="8">
        <v>178.90658848948499</v>
      </c>
      <c r="R31" s="11">
        <v>2816</v>
      </c>
      <c r="S31" s="7">
        <v>260.96651212</v>
      </c>
      <c r="T31" s="8">
        <v>193.08251335914201</v>
      </c>
    </row>
    <row r="32" spans="1:20" ht="14.1" customHeight="1" x14ac:dyDescent="0.3">
      <c r="A32" s="3" t="s">
        <v>121</v>
      </c>
      <c r="B32" s="3" t="s">
        <v>122</v>
      </c>
      <c r="C32" s="11">
        <v>34476</v>
      </c>
      <c r="D32" s="7">
        <v>396.07210689999999</v>
      </c>
      <c r="E32" s="8">
        <v>298.84489301552799</v>
      </c>
      <c r="F32" s="11">
        <v>1157</v>
      </c>
      <c r="G32" s="7">
        <v>473.81095026000003</v>
      </c>
      <c r="H32" s="8">
        <v>335.74142176664901</v>
      </c>
      <c r="I32" s="11">
        <v>14</v>
      </c>
      <c r="J32" s="7">
        <v>368.56990737000001</v>
      </c>
      <c r="K32" s="8">
        <v>255.49733600778899</v>
      </c>
      <c r="L32" s="11">
        <v>29</v>
      </c>
      <c r="M32" s="7">
        <v>477.59614458999999</v>
      </c>
      <c r="N32" s="8">
        <v>220.55688888371699</v>
      </c>
      <c r="O32" s="11">
        <v>141</v>
      </c>
      <c r="P32" s="7">
        <v>408.70532235000002</v>
      </c>
      <c r="Q32" s="8">
        <v>285.89286818331402</v>
      </c>
      <c r="R32" s="11">
        <v>1360</v>
      </c>
      <c r="S32" s="7">
        <v>375.91541703000001</v>
      </c>
      <c r="T32" s="8">
        <v>270.76267638540799</v>
      </c>
    </row>
    <row r="33" spans="1:20" ht="14.1" customHeight="1" x14ac:dyDescent="0.3">
      <c r="A33" s="3" t="s">
        <v>125</v>
      </c>
      <c r="B33" s="3" t="s">
        <v>6144</v>
      </c>
      <c r="C33" s="11">
        <v>51802</v>
      </c>
      <c r="D33" s="7">
        <v>257.86691961000002</v>
      </c>
      <c r="E33" s="8">
        <v>188.92252462459601</v>
      </c>
      <c r="F33" s="11">
        <v>5055</v>
      </c>
      <c r="G33" s="7">
        <v>437.49707848000003</v>
      </c>
      <c r="H33" s="8">
        <v>321.73045973601802</v>
      </c>
      <c r="I33" s="11">
        <v>57</v>
      </c>
      <c r="J33" s="7">
        <v>195.78461532</v>
      </c>
      <c r="K33" s="8">
        <v>144.11679978383199</v>
      </c>
      <c r="L33" s="11">
        <v>467</v>
      </c>
      <c r="M33" s="7">
        <v>140.50503932000001</v>
      </c>
      <c r="N33" s="8">
        <v>93.478095358170904</v>
      </c>
      <c r="O33" s="11">
        <v>280</v>
      </c>
      <c r="P33" s="7">
        <v>124.31353722999999</v>
      </c>
      <c r="Q33" s="8">
        <v>87.290011699875507</v>
      </c>
      <c r="R33" s="11">
        <v>1635</v>
      </c>
      <c r="S33" s="7">
        <v>453.52824247000001</v>
      </c>
      <c r="T33" s="8">
        <v>344.58934466276799</v>
      </c>
    </row>
    <row r="34" spans="1:20" ht="14.1" customHeight="1" x14ac:dyDescent="0.3">
      <c r="A34" s="3" t="s">
        <v>128</v>
      </c>
      <c r="B34" s="3" t="s">
        <v>129</v>
      </c>
      <c r="C34" s="11">
        <v>31955</v>
      </c>
      <c r="D34" s="7">
        <v>381.19412536999999</v>
      </c>
      <c r="E34" s="8">
        <v>283.35765909391</v>
      </c>
      <c r="F34" s="11">
        <v>2031</v>
      </c>
      <c r="G34" s="7">
        <v>798.28290454</v>
      </c>
      <c r="H34" s="8">
        <v>594.82360105529006</v>
      </c>
      <c r="I34" s="11">
        <v>16</v>
      </c>
      <c r="J34" s="7">
        <v>371.56708082</v>
      </c>
      <c r="K34" s="8">
        <v>275.03354182115203</v>
      </c>
      <c r="L34" s="11">
        <v>64</v>
      </c>
      <c r="M34" s="7">
        <v>356.14843086000002</v>
      </c>
      <c r="N34" s="8">
        <v>240.72368907439801</v>
      </c>
      <c r="O34" s="11">
        <v>170</v>
      </c>
      <c r="P34" s="7">
        <v>135.83518598000001</v>
      </c>
      <c r="Q34" s="8">
        <v>100.349506706165</v>
      </c>
      <c r="R34" s="11">
        <v>1362</v>
      </c>
      <c r="S34" s="7">
        <v>538.07642615999998</v>
      </c>
      <c r="T34" s="8">
        <v>409.524549451604</v>
      </c>
    </row>
    <row r="35" spans="1:20" ht="14.1" customHeight="1" x14ac:dyDescent="0.3">
      <c r="A35" s="3" t="s">
        <v>132</v>
      </c>
      <c r="B35" s="3" t="s">
        <v>6145</v>
      </c>
      <c r="C35" s="11">
        <v>49015</v>
      </c>
      <c r="D35" s="7">
        <v>398.90234757000002</v>
      </c>
      <c r="E35" s="8">
        <v>297.87793977249402</v>
      </c>
      <c r="F35" s="11">
        <v>4177</v>
      </c>
      <c r="G35" s="7">
        <v>607.96720714000003</v>
      </c>
      <c r="H35" s="8">
        <v>452.40977026609102</v>
      </c>
      <c r="I35" s="11">
        <v>82</v>
      </c>
      <c r="J35" s="7">
        <v>137.2985947</v>
      </c>
      <c r="K35" s="8">
        <v>102.128572350688</v>
      </c>
      <c r="L35" s="11">
        <v>116</v>
      </c>
      <c r="M35" s="7">
        <v>341.67467069999998</v>
      </c>
      <c r="N35" s="8">
        <v>229.68074269232099</v>
      </c>
      <c r="O35" s="11">
        <v>171</v>
      </c>
      <c r="P35" s="7">
        <v>134.86110112</v>
      </c>
      <c r="Q35" s="8">
        <v>96.9459053039634</v>
      </c>
      <c r="R35" s="11">
        <v>2872</v>
      </c>
      <c r="S35" s="7">
        <v>401.44375277</v>
      </c>
      <c r="T35" s="8">
        <v>299.19499571505798</v>
      </c>
    </row>
    <row r="36" spans="1:20" ht="14.1" customHeight="1" x14ac:dyDescent="0.3">
      <c r="A36" s="3" t="s">
        <v>136</v>
      </c>
      <c r="B36" s="3" t="s">
        <v>6146</v>
      </c>
      <c r="C36" s="11">
        <v>3647</v>
      </c>
      <c r="D36" s="7">
        <v>404.66551871000001</v>
      </c>
      <c r="E36" s="8">
        <v>311.59393701638601</v>
      </c>
      <c r="F36" s="11">
        <v>331</v>
      </c>
      <c r="G36" s="7">
        <v>360.73746949999997</v>
      </c>
      <c r="H36" s="8">
        <v>291.70807162877202</v>
      </c>
      <c r="I36" s="11" t="s">
        <v>8</v>
      </c>
      <c r="J36" s="7" t="s">
        <v>8</v>
      </c>
      <c r="K36" s="9" t="s">
        <v>8</v>
      </c>
      <c r="L36" s="11">
        <v>50</v>
      </c>
      <c r="M36" s="7">
        <v>280.18141369</v>
      </c>
      <c r="N36" s="8">
        <v>211.39112858033801</v>
      </c>
      <c r="O36" s="11" t="s">
        <v>8</v>
      </c>
      <c r="P36" s="7" t="s">
        <v>8</v>
      </c>
      <c r="Q36" s="9" t="s">
        <v>8</v>
      </c>
      <c r="R36" s="11">
        <v>122</v>
      </c>
      <c r="S36" s="7">
        <v>608.36894189999998</v>
      </c>
      <c r="T36" s="8">
        <v>461.63499947535098</v>
      </c>
    </row>
    <row r="37" spans="1:20" ht="14.1" customHeight="1" x14ac:dyDescent="0.3">
      <c r="A37" s="3" t="s">
        <v>141</v>
      </c>
      <c r="B37" s="3" t="s">
        <v>6147</v>
      </c>
      <c r="C37" s="11">
        <v>1709</v>
      </c>
      <c r="D37" s="7">
        <v>332.52990388000001</v>
      </c>
      <c r="E37" s="8">
        <v>267.53266267226599</v>
      </c>
      <c r="F37" s="11">
        <v>66</v>
      </c>
      <c r="G37" s="7">
        <v>368.22424760000001</v>
      </c>
      <c r="H37" s="8">
        <v>277.81771611000403</v>
      </c>
      <c r="I37" s="11" t="s">
        <v>8</v>
      </c>
      <c r="J37" s="7" t="s">
        <v>8</v>
      </c>
      <c r="K37" s="9" t="s">
        <v>8</v>
      </c>
      <c r="L37" s="11" t="s">
        <v>8</v>
      </c>
      <c r="M37" s="7" t="s">
        <v>8</v>
      </c>
      <c r="N37" s="9" t="s">
        <v>8</v>
      </c>
      <c r="O37" s="11" t="s">
        <v>8</v>
      </c>
      <c r="P37" s="7" t="s">
        <v>8</v>
      </c>
      <c r="Q37" s="9" t="s">
        <v>8</v>
      </c>
      <c r="R37" s="11">
        <v>67</v>
      </c>
      <c r="S37" s="7">
        <v>553.85507752000001</v>
      </c>
      <c r="T37" s="8">
        <v>460.41193919201498</v>
      </c>
    </row>
    <row r="38" spans="1:20" ht="14.1" customHeight="1" x14ac:dyDescent="0.3">
      <c r="A38" s="3" t="s">
        <v>145</v>
      </c>
      <c r="B38" s="3" t="s">
        <v>6148</v>
      </c>
      <c r="C38" s="11">
        <v>4770</v>
      </c>
      <c r="D38" s="7">
        <v>782.00312273999998</v>
      </c>
      <c r="E38" s="8">
        <v>591.45178578343098</v>
      </c>
      <c r="F38" s="11">
        <v>236</v>
      </c>
      <c r="G38" s="7">
        <v>724.38751160000004</v>
      </c>
      <c r="H38" s="8">
        <v>546.53566027784404</v>
      </c>
      <c r="I38" s="11" t="s">
        <v>8</v>
      </c>
      <c r="J38" s="7" t="s">
        <v>8</v>
      </c>
      <c r="K38" s="9" t="s">
        <v>8</v>
      </c>
      <c r="L38" s="11">
        <v>38</v>
      </c>
      <c r="M38" s="7">
        <v>754.54984604000003</v>
      </c>
      <c r="N38" s="8">
        <v>502.51633307494899</v>
      </c>
      <c r="O38" s="11" t="s">
        <v>8</v>
      </c>
      <c r="P38" s="7" t="s">
        <v>8</v>
      </c>
      <c r="Q38" s="9" t="s">
        <v>8</v>
      </c>
      <c r="R38" s="11">
        <v>176</v>
      </c>
      <c r="S38" s="7">
        <v>1439.9721669999999</v>
      </c>
      <c r="T38" s="8">
        <v>1093.99815312036</v>
      </c>
    </row>
    <row r="39" spans="1:20" ht="14.1" customHeight="1" x14ac:dyDescent="0.3">
      <c r="A39" s="3" t="s">
        <v>150</v>
      </c>
      <c r="B39" s="3" t="s">
        <v>6149</v>
      </c>
      <c r="C39" s="11">
        <v>13286</v>
      </c>
      <c r="D39" s="7">
        <v>289.44850464000001</v>
      </c>
      <c r="E39" s="8">
        <v>223.47055427712499</v>
      </c>
      <c r="F39" s="11">
        <v>1153</v>
      </c>
      <c r="G39" s="7">
        <v>317.87584757000002</v>
      </c>
      <c r="H39" s="8">
        <v>246.39506595152201</v>
      </c>
      <c r="I39" s="11" t="s">
        <v>8</v>
      </c>
      <c r="J39" s="7" t="s">
        <v>8</v>
      </c>
      <c r="K39" s="9" t="s">
        <v>8</v>
      </c>
      <c r="L39" s="11">
        <v>276</v>
      </c>
      <c r="M39" s="7">
        <v>232.22852334999999</v>
      </c>
      <c r="N39" s="8">
        <v>148.96254478523801</v>
      </c>
      <c r="O39" s="11">
        <v>39</v>
      </c>
      <c r="P39" s="7">
        <v>324.45560731</v>
      </c>
      <c r="Q39" s="8">
        <v>313.618909433434</v>
      </c>
      <c r="R39" s="11">
        <v>1111</v>
      </c>
      <c r="S39" s="7">
        <v>351.68056232999999</v>
      </c>
      <c r="T39" s="8">
        <v>267.707551003942</v>
      </c>
    </row>
    <row r="40" spans="1:20" ht="14.1" customHeight="1" x14ac:dyDescent="0.3">
      <c r="A40" s="3" t="s">
        <v>154</v>
      </c>
      <c r="B40" s="3" t="s">
        <v>155</v>
      </c>
      <c r="C40" s="11">
        <v>17934</v>
      </c>
      <c r="D40" s="7">
        <v>408.95949339999999</v>
      </c>
      <c r="E40" s="8">
        <v>292.518852227438</v>
      </c>
      <c r="F40" s="11">
        <v>827</v>
      </c>
      <c r="G40" s="7">
        <v>397.69758965</v>
      </c>
      <c r="H40" s="8">
        <v>283.64650520578999</v>
      </c>
      <c r="I40" s="11" t="s">
        <v>8</v>
      </c>
      <c r="J40" s="7" t="s">
        <v>8</v>
      </c>
      <c r="K40" s="9" t="s">
        <v>8</v>
      </c>
      <c r="L40" s="11">
        <v>243</v>
      </c>
      <c r="M40" s="7">
        <v>293.58862937999999</v>
      </c>
      <c r="N40" s="8">
        <v>198.43559832278399</v>
      </c>
      <c r="O40" s="11">
        <v>70</v>
      </c>
      <c r="P40" s="7">
        <v>239.02928316000001</v>
      </c>
      <c r="Q40" s="8">
        <v>165.13157697435199</v>
      </c>
      <c r="R40" s="11">
        <v>881</v>
      </c>
      <c r="S40" s="7">
        <v>685.83734961000005</v>
      </c>
      <c r="T40" s="8">
        <v>492.27971772119599</v>
      </c>
    </row>
    <row r="41" spans="1:20" ht="14.1" customHeight="1" x14ac:dyDescent="0.3">
      <c r="A41" s="3" t="s">
        <v>157</v>
      </c>
      <c r="B41" s="3" t="s">
        <v>6150</v>
      </c>
      <c r="C41" s="11">
        <v>37171</v>
      </c>
      <c r="D41" s="7">
        <v>272.83929789000001</v>
      </c>
      <c r="E41" s="8">
        <v>202.560803666282</v>
      </c>
      <c r="F41" s="11">
        <v>1927</v>
      </c>
      <c r="G41" s="7">
        <v>693.79040472999998</v>
      </c>
      <c r="H41" s="8">
        <v>514.89862637057797</v>
      </c>
      <c r="I41" s="11">
        <v>35</v>
      </c>
      <c r="J41" s="7">
        <v>178.16643701000001</v>
      </c>
      <c r="K41" s="8">
        <v>131.87862410799599</v>
      </c>
      <c r="L41" s="11">
        <v>382</v>
      </c>
      <c r="M41" s="7">
        <v>242.37981231000001</v>
      </c>
      <c r="N41" s="8">
        <v>157.04963885023301</v>
      </c>
      <c r="O41" s="11">
        <v>182</v>
      </c>
      <c r="P41" s="7">
        <v>133.05509526</v>
      </c>
      <c r="Q41" s="8">
        <v>95.261604639317198</v>
      </c>
      <c r="R41" s="11">
        <v>1723</v>
      </c>
      <c r="S41" s="7">
        <v>416.59291087000003</v>
      </c>
      <c r="T41" s="8">
        <v>315.46761089972802</v>
      </c>
    </row>
    <row r="42" spans="1:20" ht="14.1" customHeight="1" x14ac:dyDescent="0.3">
      <c r="A42" s="3" t="s">
        <v>160</v>
      </c>
      <c r="B42" s="3" t="s">
        <v>6151</v>
      </c>
      <c r="C42" s="11">
        <v>68294</v>
      </c>
      <c r="D42" s="7">
        <v>697.60102752</v>
      </c>
      <c r="E42" s="8">
        <v>512.58867195202902</v>
      </c>
      <c r="F42" s="11">
        <v>7925</v>
      </c>
      <c r="G42" s="7">
        <v>998.72784276000004</v>
      </c>
      <c r="H42" s="8">
        <v>741.01535818706304</v>
      </c>
      <c r="I42" s="11">
        <v>51</v>
      </c>
      <c r="J42" s="7">
        <v>305.06435045000001</v>
      </c>
      <c r="K42" s="8">
        <v>225.80829794193599</v>
      </c>
      <c r="L42" s="11">
        <v>126</v>
      </c>
      <c r="M42" s="7">
        <v>420.93260935000001</v>
      </c>
      <c r="N42" s="8">
        <v>293.42532341755202</v>
      </c>
      <c r="O42" s="11">
        <v>140</v>
      </c>
      <c r="P42" s="7">
        <v>162.97385849</v>
      </c>
      <c r="Q42" s="8">
        <v>116.196834465205</v>
      </c>
      <c r="R42" s="11">
        <v>3269</v>
      </c>
      <c r="S42" s="7">
        <v>1080.4319604</v>
      </c>
      <c r="T42" s="8">
        <v>801.19900967759804</v>
      </c>
    </row>
    <row r="43" spans="1:20" ht="14.1" customHeight="1" x14ac:dyDescent="0.3">
      <c r="A43" s="3" t="s">
        <v>164</v>
      </c>
      <c r="B43" s="3" t="s">
        <v>6152</v>
      </c>
      <c r="C43" s="11">
        <v>9920</v>
      </c>
      <c r="D43" s="7">
        <v>436.50810376999999</v>
      </c>
      <c r="E43" s="8">
        <v>337.65883204833699</v>
      </c>
      <c r="F43" s="11">
        <v>500</v>
      </c>
      <c r="G43" s="7">
        <v>471.74573013000003</v>
      </c>
      <c r="H43" s="8">
        <v>355.92254541308301</v>
      </c>
      <c r="I43" s="11" t="s">
        <v>8</v>
      </c>
      <c r="J43" s="7" t="s">
        <v>8</v>
      </c>
      <c r="K43" s="9" t="s">
        <v>8</v>
      </c>
      <c r="L43" s="11">
        <v>115</v>
      </c>
      <c r="M43" s="7">
        <v>397.74964290000003</v>
      </c>
      <c r="N43" s="8">
        <v>281.580948377384</v>
      </c>
      <c r="O43" s="11">
        <v>15</v>
      </c>
      <c r="P43" s="7">
        <v>266.79419885999999</v>
      </c>
      <c r="Q43" s="8">
        <v>201.290818694145</v>
      </c>
      <c r="R43" s="11">
        <v>455</v>
      </c>
      <c r="S43" s="7">
        <v>724.10319847000005</v>
      </c>
      <c r="T43" s="8">
        <v>560.48563136958103</v>
      </c>
    </row>
    <row r="44" spans="1:20" ht="14.1" customHeight="1" x14ac:dyDescent="0.3">
      <c r="A44" s="3" t="s">
        <v>168</v>
      </c>
      <c r="B44" s="3" t="s">
        <v>6153</v>
      </c>
      <c r="C44" s="11">
        <v>14239</v>
      </c>
      <c r="D44" s="7">
        <v>477.83589472</v>
      </c>
      <c r="E44" s="8">
        <v>394.49351517930103</v>
      </c>
      <c r="F44" s="11">
        <v>873</v>
      </c>
      <c r="G44" s="7">
        <v>629.36885514000005</v>
      </c>
      <c r="H44" s="8">
        <v>505.68456294310198</v>
      </c>
      <c r="I44" s="11" t="s">
        <v>8</v>
      </c>
      <c r="J44" s="7" t="s">
        <v>8</v>
      </c>
      <c r="K44" s="9" t="s">
        <v>8</v>
      </c>
      <c r="L44" s="11">
        <v>256</v>
      </c>
      <c r="M44" s="7">
        <v>299.09629482000003</v>
      </c>
      <c r="N44" s="8">
        <v>207.877164450946</v>
      </c>
      <c r="O44" s="11">
        <v>48</v>
      </c>
      <c r="P44" s="7">
        <v>432.04986912999999</v>
      </c>
      <c r="Q44" s="8">
        <v>338.64690934471002</v>
      </c>
      <c r="R44" s="11">
        <v>540</v>
      </c>
      <c r="S44" s="7">
        <v>967.23853786999996</v>
      </c>
      <c r="T44" s="8">
        <v>746.02327229478999</v>
      </c>
    </row>
    <row r="45" spans="1:20" ht="14.1" customHeight="1" x14ac:dyDescent="0.3">
      <c r="A45" s="3" t="s">
        <v>172</v>
      </c>
      <c r="B45" s="3" t="s">
        <v>6154</v>
      </c>
      <c r="C45" s="11">
        <v>5531</v>
      </c>
      <c r="D45" s="7">
        <v>545.84176629000001</v>
      </c>
      <c r="E45" s="8">
        <v>435.49256550610397</v>
      </c>
      <c r="F45" s="11">
        <v>251</v>
      </c>
      <c r="G45" s="7">
        <v>452.1956988</v>
      </c>
      <c r="H45" s="8">
        <v>352.50289798410699</v>
      </c>
      <c r="I45" s="11" t="s">
        <v>8</v>
      </c>
      <c r="J45" s="7" t="s">
        <v>8</v>
      </c>
      <c r="K45" s="9" t="s">
        <v>8</v>
      </c>
      <c r="L45" s="11">
        <v>69</v>
      </c>
      <c r="M45" s="7">
        <v>476.48522865000001</v>
      </c>
      <c r="N45" s="8">
        <v>349.07137814312</v>
      </c>
      <c r="O45" s="11">
        <v>15</v>
      </c>
      <c r="P45" s="7">
        <v>382.35894482999998</v>
      </c>
      <c r="Q45" s="8">
        <v>288.48207531821998</v>
      </c>
      <c r="R45" s="11">
        <v>250</v>
      </c>
      <c r="S45" s="7">
        <v>868.16774524000004</v>
      </c>
      <c r="T45" s="8">
        <v>697.16980081568704</v>
      </c>
    </row>
    <row r="46" spans="1:20" ht="14.1" customHeight="1" x14ac:dyDescent="0.3">
      <c r="A46" s="3" t="s">
        <v>176</v>
      </c>
      <c r="B46" s="3" t="s">
        <v>177</v>
      </c>
      <c r="C46" s="11">
        <v>14629</v>
      </c>
      <c r="D46" s="7">
        <v>373.38242222999997</v>
      </c>
      <c r="E46" s="8">
        <v>340.95965792518598</v>
      </c>
      <c r="F46" s="11">
        <v>1193</v>
      </c>
      <c r="G46" s="7">
        <v>377.07226935</v>
      </c>
      <c r="H46" s="8">
        <v>307.05648890373402</v>
      </c>
      <c r="I46" s="11" t="s">
        <v>8</v>
      </c>
      <c r="J46" s="7" t="s">
        <v>8</v>
      </c>
      <c r="K46" s="9" t="s">
        <v>8</v>
      </c>
      <c r="L46" s="11">
        <v>22</v>
      </c>
      <c r="M46" s="7">
        <v>295.73247535000002</v>
      </c>
      <c r="N46" s="8">
        <v>194.96401409994999</v>
      </c>
      <c r="O46" s="11">
        <v>36</v>
      </c>
      <c r="P46" s="7">
        <v>319.26850460999998</v>
      </c>
      <c r="Q46" s="8">
        <v>325.60968765127501</v>
      </c>
      <c r="R46" s="11">
        <v>1083</v>
      </c>
      <c r="S46" s="7">
        <v>530.00230869999996</v>
      </c>
      <c r="T46" s="8">
        <v>424.28278606664202</v>
      </c>
    </row>
    <row r="47" spans="1:20" ht="14.1" customHeight="1" x14ac:dyDescent="0.3">
      <c r="A47" s="3" t="s">
        <v>180</v>
      </c>
      <c r="B47" s="3" t="s">
        <v>6155</v>
      </c>
      <c r="C47" s="11">
        <v>2161</v>
      </c>
      <c r="D47" s="7">
        <v>630.25866579000001</v>
      </c>
      <c r="E47" s="8">
        <v>465.13510707410597</v>
      </c>
      <c r="F47" s="11">
        <v>355</v>
      </c>
      <c r="G47" s="7">
        <v>998.25270429</v>
      </c>
      <c r="H47" s="8">
        <v>738.90552369484203</v>
      </c>
      <c r="I47" s="11" t="s">
        <v>8</v>
      </c>
      <c r="J47" s="7" t="s">
        <v>8</v>
      </c>
      <c r="K47" s="9" t="s">
        <v>8</v>
      </c>
      <c r="L47" s="11" t="s">
        <v>8</v>
      </c>
      <c r="M47" s="7" t="s">
        <v>8</v>
      </c>
      <c r="N47" s="9" t="s">
        <v>8</v>
      </c>
      <c r="O47" s="11" t="s">
        <v>8</v>
      </c>
      <c r="P47" s="7" t="s">
        <v>8</v>
      </c>
      <c r="Q47" s="9" t="s">
        <v>8</v>
      </c>
      <c r="R47" s="11">
        <v>123</v>
      </c>
      <c r="S47" s="7">
        <v>947.42396722000001</v>
      </c>
      <c r="T47" s="8">
        <v>700.75600361123202</v>
      </c>
    </row>
    <row r="48" spans="1:20" ht="14.1" customHeight="1" x14ac:dyDescent="0.3">
      <c r="A48" s="3" t="s">
        <v>183</v>
      </c>
      <c r="B48" s="3" t="s">
        <v>6156</v>
      </c>
      <c r="C48" s="11">
        <v>24525</v>
      </c>
      <c r="D48" s="7">
        <v>223.04469996</v>
      </c>
      <c r="E48" s="8">
        <v>165.665937194718</v>
      </c>
      <c r="F48" s="11">
        <v>1243</v>
      </c>
      <c r="G48" s="7">
        <v>538.78750797999999</v>
      </c>
      <c r="H48" s="8">
        <v>404.36166302157801</v>
      </c>
      <c r="I48" s="11">
        <v>14</v>
      </c>
      <c r="J48" s="7">
        <v>258.93546963</v>
      </c>
      <c r="K48" s="8">
        <v>190.508757911949</v>
      </c>
      <c r="L48" s="11">
        <v>563</v>
      </c>
      <c r="M48" s="7">
        <v>150.66883824999999</v>
      </c>
      <c r="N48" s="8">
        <v>101.917545625156</v>
      </c>
      <c r="O48" s="11">
        <v>121</v>
      </c>
      <c r="P48" s="7">
        <v>95.600025830000007</v>
      </c>
      <c r="Q48" s="8">
        <v>75.496775552587494</v>
      </c>
      <c r="R48" s="11">
        <v>1107</v>
      </c>
      <c r="S48" s="7">
        <v>330.56604534000002</v>
      </c>
      <c r="T48" s="8">
        <v>248.938845779291</v>
      </c>
    </row>
    <row r="49" spans="1:20" ht="14.1" customHeight="1" x14ac:dyDescent="0.3">
      <c r="A49" s="3" t="s">
        <v>188</v>
      </c>
      <c r="B49" s="3" t="s">
        <v>6157</v>
      </c>
      <c r="C49" s="11">
        <v>26567</v>
      </c>
      <c r="D49" s="7">
        <v>460.05701574</v>
      </c>
      <c r="E49" s="8">
        <v>352.52499100447102</v>
      </c>
      <c r="F49" s="11">
        <v>2826</v>
      </c>
      <c r="G49" s="7">
        <v>713.76218609</v>
      </c>
      <c r="H49" s="8">
        <v>539.70219991867305</v>
      </c>
      <c r="I49" s="11" t="s">
        <v>8</v>
      </c>
      <c r="J49" s="7" t="s">
        <v>8</v>
      </c>
      <c r="K49" s="9" t="s">
        <v>8</v>
      </c>
      <c r="L49" s="11">
        <v>99</v>
      </c>
      <c r="M49" s="7">
        <v>161.38371913</v>
      </c>
      <c r="N49" s="8">
        <v>110.424315777473</v>
      </c>
      <c r="O49" s="11">
        <v>97</v>
      </c>
      <c r="P49" s="7">
        <v>140.43666966000001</v>
      </c>
      <c r="Q49" s="8">
        <v>108.67967854010899</v>
      </c>
      <c r="R49" s="11">
        <v>1435</v>
      </c>
      <c r="S49" s="7">
        <v>571.99247247000005</v>
      </c>
      <c r="T49" s="8">
        <v>473.84288744640901</v>
      </c>
    </row>
    <row r="50" spans="1:20" ht="14.1" customHeight="1" x14ac:dyDescent="0.3">
      <c r="A50" s="3" t="s">
        <v>192</v>
      </c>
      <c r="B50" s="3" t="s">
        <v>193</v>
      </c>
      <c r="C50" s="11">
        <v>22577</v>
      </c>
      <c r="D50" s="7">
        <v>282.39667479000002</v>
      </c>
      <c r="E50" s="8">
        <v>233.95050154472699</v>
      </c>
      <c r="F50" s="11" t="s">
        <v>8</v>
      </c>
      <c r="G50" s="7" t="s">
        <v>8</v>
      </c>
      <c r="H50" s="9" t="s">
        <v>8</v>
      </c>
      <c r="I50" s="11">
        <v>20</v>
      </c>
      <c r="J50" s="7">
        <v>266.35880981000003</v>
      </c>
      <c r="K50" s="8">
        <v>213.20729000470899</v>
      </c>
      <c r="L50" s="11">
        <v>208</v>
      </c>
      <c r="M50" s="7">
        <v>234.12404709</v>
      </c>
      <c r="N50" s="8">
        <v>138.449717656502</v>
      </c>
      <c r="O50" s="11" t="s">
        <v>8</v>
      </c>
      <c r="P50" s="7" t="s">
        <v>8</v>
      </c>
      <c r="Q50" s="9" t="s">
        <v>8</v>
      </c>
      <c r="R50" s="11">
        <v>514</v>
      </c>
      <c r="S50" s="7">
        <v>497.06882474000003</v>
      </c>
      <c r="T50" s="8">
        <v>367.26989201421497</v>
      </c>
    </row>
    <row r="51" spans="1:20" ht="14.1" customHeight="1" x14ac:dyDescent="0.3">
      <c r="A51" s="3" t="s">
        <v>195</v>
      </c>
      <c r="B51" s="3" t="s">
        <v>6158</v>
      </c>
      <c r="C51" s="11">
        <v>69024</v>
      </c>
      <c r="D51" s="7">
        <v>341.44564321000001</v>
      </c>
      <c r="E51" s="8">
        <v>253.64614725487101</v>
      </c>
      <c r="F51" s="11">
        <v>3706</v>
      </c>
      <c r="G51" s="7">
        <v>496.37210751999999</v>
      </c>
      <c r="H51" s="8">
        <v>368.42694194648601</v>
      </c>
      <c r="I51" s="11">
        <v>50</v>
      </c>
      <c r="J51" s="7">
        <v>176.98616322999999</v>
      </c>
      <c r="K51" s="8">
        <v>131.01510970123201</v>
      </c>
      <c r="L51" s="11">
        <v>308</v>
      </c>
      <c r="M51" s="7">
        <v>393.56751555</v>
      </c>
      <c r="N51" s="8">
        <v>266.91433894632701</v>
      </c>
      <c r="O51" s="11">
        <v>299</v>
      </c>
      <c r="P51" s="7">
        <v>143.20529796</v>
      </c>
      <c r="Q51" s="8">
        <v>100.949409219655</v>
      </c>
      <c r="R51" s="11">
        <v>3329</v>
      </c>
      <c r="S51" s="7">
        <v>362.46404339999998</v>
      </c>
      <c r="T51" s="8">
        <v>269.11261205245501</v>
      </c>
    </row>
    <row r="52" spans="1:20" ht="14.1" customHeight="1" x14ac:dyDescent="0.3">
      <c r="A52" s="3" t="s">
        <v>199</v>
      </c>
      <c r="B52" s="3" t="s">
        <v>6159</v>
      </c>
      <c r="C52" s="11">
        <v>38917</v>
      </c>
      <c r="D52" s="7">
        <v>352.22357354000002</v>
      </c>
      <c r="E52" s="8">
        <v>259.76829693627798</v>
      </c>
      <c r="F52" s="11">
        <v>2976</v>
      </c>
      <c r="G52" s="7">
        <v>868.16088164999996</v>
      </c>
      <c r="H52" s="8">
        <v>646.56950165815795</v>
      </c>
      <c r="I52" s="11">
        <v>80</v>
      </c>
      <c r="J52" s="7">
        <v>161.07890556000001</v>
      </c>
      <c r="K52" s="8">
        <v>119.025137220698</v>
      </c>
      <c r="L52" s="11">
        <v>133</v>
      </c>
      <c r="M52" s="7">
        <v>176.69290075999999</v>
      </c>
      <c r="N52" s="8">
        <v>121.570265216503</v>
      </c>
      <c r="O52" s="11">
        <v>207</v>
      </c>
      <c r="P52" s="7">
        <v>142.60622724000001</v>
      </c>
      <c r="Q52" s="8">
        <v>103.381777375799</v>
      </c>
      <c r="R52" s="11">
        <v>2146</v>
      </c>
      <c r="S52" s="7">
        <v>658.23848786999997</v>
      </c>
      <c r="T52" s="8">
        <v>491.94868274080898</v>
      </c>
    </row>
    <row r="53" spans="1:20" ht="14.1" customHeight="1" x14ac:dyDescent="0.3">
      <c r="A53" s="3" t="s">
        <v>203</v>
      </c>
      <c r="B53" s="3" t="s">
        <v>6160</v>
      </c>
      <c r="C53" s="11">
        <v>37893</v>
      </c>
      <c r="D53" s="7">
        <v>448.06396881000001</v>
      </c>
      <c r="E53" s="8">
        <v>331.79801846492097</v>
      </c>
      <c r="F53" s="11">
        <v>3189</v>
      </c>
      <c r="G53" s="7">
        <v>900.06732881999994</v>
      </c>
      <c r="H53" s="8">
        <v>672.03507009415603</v>
      </c>
      <c r="I53" s="11" t="s">
        <v>8</v>
      </c>
      <c r="J53" s="7" t="s">
        <v>8</v>
      </c>
      <c r="K53" s="9" t="s">
        <v>8</v>
      </c>
      <c r="L53" s="11">
        <v>268</v>
      </c>
      <c r="M53" s="7">
        <v>165.20988033</v>
      </c>
      <c r="N53" s="8">
        <v>115.423852622089</v>
      </c>
      <c r="O53" s="11">
        <v>256</v>
      </c>
      <c r="P53" s="7">
        <v>113.25333824000001</v>
      </c>
      <c r="Q53" s="8">
        <v>83.098611724947403</v>
      </c>
      <c r="R53" s="11">
        <v>2302</v>
      </c>
      <c r="S53" s="7">
        <v>746.32250161000002</v>
      </c>
      <c r="T53" s="8">
        <v>565.57327140035795</v>
      </c>
    </row>
    <row r="54" spans="1:20" ht="14.1" customHeight="1" x14ac:dyDescent="0.3">
      <c r="A54" s="3" t="s">
        <v>207</v>
      </c>
      <c r="B54" s="3" t="s">
        <v>6161</v>
      </c>
      <c r="C54" s="11">
        <v>110420</v>
      </c>
      <c r="D54" s="7">
        <v>163.22929635</v>
      </c>
      <c r="E54" s="8">
        <v>116.852486005063</v>
      </c>
      <c r="F54" s="11">
        <v>10296</v>
      </c>
      <c r="G54" s="7">
        <v>233.18646276000001</v>
      </c>
      <c r="H54" s="8">
        <v>171.416463310426</v>
      </c>
      <c r="I54" s="11">
        <v>140</v>
      </c>
      <c r="J54" s="7">
        <v>166.9304784</v>
      </c>
      <c r="K54" s="8">
        <v>122.314865822458</v>
      </c>
      <c r="L54" s="11">
        <v>770</v>
      </c>
      <c r="M54" s="7">
        <v>131.62105184000001</v>
      </c>
      <c r="N54" s="8">
        <v>85.269419556246604</v>
      </c>
      <c r="O54" s="11">
        <v>719</v>
      </c>
      <c r="P54" s="7">
        <v>141.6761558</v>
      </c>
      <c r="Q54" s="8">
        <v>101.807850081108</v>
      </c>
      <c r="R54" s="11">
        <v>4058</v>
      </c>
      <c r="S54" s="7">
        <v>261.69242471000001</v>
      </c>
      <c r="T54" s="8">
        <v>191.64563412461399</v>
      </c>
    </row>
    <row r="55" spans="1:20" ht="14.1" customHeight="1" x14ac:dyDescent="0.3">
      <c r="A55" s="3" t="s">
        <v>211</v>
      </c>
      <c r="B55" s="3" t="s">
        <v>6162</v>
      </c>
      <c r="C55" s="11">
        <v>3201</v>
      </c>
      <c r="D55" s="7">
        <v>346.43112880000001</v>
      </c>
      <c r="E55" s="8">
        <v>237.64771017794899</v>
      </c>
      <c r="F55" s="11">
        <v>198</v>
      </c>
      <c r="G55" s="7">
        <v>289.55989254999997</v>
      </c>
      <c r="H55" s="8">
        <v>203.98412764069101</v>
      </c>
      <c r="I55" s="11" t="s">
        <v>8</v>
      </c>
      <c r="J55" s="7" t="s">
        <v>8</v>
      </c>
      <c r="K55" s="9" t="s">
        <v>8</v>
      </c>
      <c r="L55" s="11" t="s">
        <v>8</v>
      </c>
      <c r="M55" s="7" t="s">
        <v>8</v>
      </c>
      <c r="N55" s="9" t="s">
        <v>8</v>
      </c>
      <c r="O55" s="11" t="s">
        <v>8</v>
      </c>
      <c r="P55" s="7" t="s">
        <v>8</v>
      </c>
      <c r="Q55" s="9" t="s">
        <v>8</v>
      </c>
      <c r="R55" s="11">
        <v>224</v>
      </c>
      <c r="S55" s="7">
        <v>533.74722425000004</v>
      </c>
      <c r="T55" s="8">
        <v>378.05604557305497</v>
      </c>
    </row>
    <row r="56" spans="1:20" ht="14.1" customHeight="1" x14ac:dyDescent="0.3">
      <c r="A56" s="3" t="s">
        <v>214</v>
      </c>
      <c r="B56" s="3" t="s">
        <v>6163</v>
      </c>
      <c r="C56" s="11">
        <v>9776</v>
      </c>
      <c r="D56" s="7">
        <v>696.96745073</v>
      </c>
      <c r="E56" s="8">
        <v>529.41678549428696</v>
      </c>
      <c r="F56" s="11">
        <v>897</v>
      </c>
      <c r="G56" s="7">
        <v>792.10828178999998</v>
      </c>
      <c r="H56" s="8">
        <v>594.55849038722397</v>
      </c>
      <c r="I56" s="11" t="s">
        <v>8</v>
      </c>
      <c r="J56" s="7" t="s">
        <v>8</v>
      </c>
      <c r="K56" s="9" t="s">
        <v>8</v>
      </c>
      <c r="L56" s="11" t="s">
        <v>8</v>
      </c>
      <c r="M56" s="7" t="s">
        <v>8</v>
      </c>
      <c r="N56" s="9" t="s">
        <v>8</v>
      </c>
      <c r="O56" s="11">
        <v>19</v>
      </c>
      <c r="P56" s="7">
        <v>429.66267770000002</v>
      </c>
      <c r="Q56" s="8">
        <v>334.95705866105499</v>
      </c>
      <c r="R56" s="11">
        <v>518</v>
      </c>
      <c r="S56" s="7">
        <v>1107.2382643000001</v>
      </c>
      <c r="T56" s="8">
        <v>876.21878757771503</v>
      </c>
    </row>
    <row r="57" spans="1:20" ht="14.1" customHeight="1" x14ac:dyDescent="0.3">
      <c r="A57" s="3" t="s">
        <v>218</v>
      </c>
      <c r="B57" s="3" t="s">
        <v>6164</v>
      </c>
      <c r="C57" s="11">
        <v>37712</v>
      </c>
      <c r="D57" s="7">
        <v>483.02453528000001</v>
      </c>
      <c r="E57" s="8">
        <v>353.91003269651497</v>
      </c>
      <c r="F57" s="11">
        <v>3047</v>
      </c>
      <c r="G57" s="7">
        <v>604.53015303999996</v>
      </c>
      <c r="H57" s="8">
        <v>435.76150949763502</v>
      </c>
      <c r="I57" s="11">
        <v>54</v>
      </c>
      <c r="J57" s="7">
        <v>450.21504207999999</v>
      </c>
      <c r="K57" s="8">
        <v>323.04681907130299</v>
      </c>
      <c r="L57" s="11">
        <v>235</v>
      </c>
      <c r="M57" s="7">
        <v>430.22322933999999</v>
      </c>
      <c r="N57" s="8">
        <v>271.50714353337997</v>
      </c>
      <c r="O57" s="11">
        <v>94</v>
      </c>
      <c r="P57" s="7">
        <v>531.35649050999996</v>
      </c>
      <c r="Q57" s="8">
        <v>392.73044552146803</v>
      </c>
      <c r="R57" s="11">
        <v>2021</v>
      </c>
      <c r="S57" s="7">
        <v>519.67811611000002</v>
      </c>
      <c r="T57" s="8">
        <v>374.61946597056698</v>
      </c>
    </row>
    <row r="58" spans="1:20" ht="14.1" customHeight="1" x14ac:dyDescent="0.3">
      <c r="A58" s="3" t="s">
        <v>221</v>
      </c>
      <c r="B58" s="3" t="s">
        <v>6165</v>
      </c>
      <c r="C58" s="11">
        <v>1594</v>
      </c>
      <c r="D58" s="7">
        <v>119.16540023</v>
      </c>
      <c r="E58" s="8">
        <v>85.560148488467405</v>
      </c>
      <c r="F58" s="11" t="s">
        <v>8</v>
      </c>
      <c r="G58" s="7" t="s">
        <v>8</v>
      </c>
      <c r="H58" s="9" t="s">
        <v>8</v>
      </c>
      <c r="I58" s="11" t="s">
        <v>8</v>
      </c>
      <c r="J58" s="7" t="s">
        <v>8</v>
      </c>
      <c r="K58" s="9" t="s">
        <v>8</v>
      </c>
      <c r="L58" s="11" t="s">
        <v>8</v>
      </c>
      <c r="M58" s="7" t="s">
        <v>8</v>
      </c>
      <c r="N58" s="9" t="s">
        <v>8</v>
      </c>
      <c r="O58" s="11" t="s">
        <v>8</v>
      </c>
      <c r="P58" s="7" t="s">
        <v>8</v>
      </c>
      <c r="Q58" s="9" t="s">
        <v>8</v>
      </c>
      <c r="R58" s="11" t="s">
        <v>8</v>
      </c>
      <c r="S58" s="7" t="s">
        <v>8</v>
      </c>
      <c r="T58" s="9" t="s">
        <v>8</v>
      </c>
    </row>
    <row r="59" spans="1:20" ht="14.1" customHeight="1" x14ac:dyDescent="0.3">
      <c r="A59" s="3" t="s">
        <v>224</v>
      </c>
      <c r="B59" s="3" t="s">
        <v>6166</v>
      </c>
      <c r="C59" s="11">
        <v>19765</v>
      </c>
      <c r="D59" s="7">
        <v>407.50935363000002</v>
      </c>
      <c r="E59" s="8">
        <v>301.77954503396199</v>
      </c>
      <c r="F59" s="11">
        <v>1785</v>
      </c>
      <c r="G59" s="7">
        <v>764.70905918999995</v>
      </c>
      <c r="H59" s="8">
        <v>569.62264399456706</v>
      </c>
      <c r="I59" s="11" t="s">
        <v>8</v>
      </c>
      <c r="J59" s="7" t="s">
        <v>8</v>
      </c>
      <c r="K59" s="9" t="s">
        <v>8</v>
      </c>
      <c r="L59" s="11">
        <v>164</v>
      </c>
      <c r="M59" s="7">
        <v>149.85950027999999</v>
      </c>
      <c r="N59" s="8">
        <v>101.919637501563</v>
      </c>
      <c r="O59" s="11">
        <v>85</v>
      </c>
      <c r="P59" s="7">
        <v>135.79501496</v>
      </c>
      <c r="Q59" s="8">
        <v>102.00383275832699</v>
      </c>
      <c r="R59" s="11">
        <v>1006</v>
      </c>
      <c r="S59" s="7">
        <v>570.04633618000003</v>
      </c>
      <c r="T59" s="8">
        <v>435.36724288412103</v>
      </c>
    </row>
    <row r="60" spans="1:20" ht="14.1" customHeight="1" x14ac:dyDescent="0.3">
      <c r="A60" s="3" t="s">
        <v>228</v>
      </c>
      <c r="B60" s="3" t="s">
        <v>6167</v>
      </c>
      <c r="C60" s="11">
        <v>5063</v>
      </c>
      <c r="D60" s="7">
        <v>324.54000079000002</v>
      </c>
      <c r="E60" s="8">
        <v>260.84814164542303</v>
      </c>
      <c r="F60" s="11" t="s">
        <v>8</v>
      </c>
      <c r="G60" s="7" t="s">
        <v>8</v>
      </c>
      <c r="H60" s="9" t="s">
        <v>8</v>
      </c>
      <c r="I60" s="11" t="s">
        <v>8</v>
      </c>
      <c r="J60" s="7" t="s">
        <v>8</v>
      </c>
      <c r="K60" s="9" t="s">
        <v>8</v>
      </c>
      <c r="L60" s="11" t="s">
        <v>8</v>
      </c>
      <c r="M60" s="7" t="s">
        <v>8</v>
      </c>
      <c r="N60" s="9" t="s">
        <v>8</v>
      </c>
      <c r="O60" s="11" t="s">
        <v>8</v>
      </c>
      <c r="P60" s="7" t="s">
        <v>8</v>
      </c>
      <c r="Q60" s="9" t="s">
        <v>8</v>
      </c>
      <c r="R60" s="11">
        <v>116</v>
      </c>
      <c r="S60" s="7">
        <v>371.74873650000001</v>
      </c>
      <c r="T60" s="8">
        <v>277.89287926361197</v>
      </c>
    </row>
    <row r="61" spans="1:20" ht="14.1" customHeight="1" x14ac:dyDescent="0.3">
      <c r="A61" s="3" t="s">
        <v>231</v>
      </c>
      <c r="B61" s="3" t="s">
        <v>6168</v>
      </c>
      <c r="C61" s="11">
        <v>382</v>
      </c>
      <c r="D61" s="7">
        <v>81.073551025</v>
      </c>
      <c r="E61" s="8">
        <v>251.100097891335</v>
      </c>
      <c r="F61" s="11">
        <v>38</v>
      </c>
      <c r="G61" s="7">
        <v>95.602254013000007</v>
      </c>
      <c r="H61" s="8">
        <v>223.637825812833</v>
      </c>
      <c r="I61" s="11" t="s">
        <v>8</v>
      </c>
      <c r="J61" s="7" t="s">
        <v>8</v>
      </c>
      <c r="K61" s="9" t="s">
        <v>8</v>
      </c>
      <c r="L61" s="11" t="s">
        <v>8</v>
      </c>
      <c r="M61" s="7" t="s">
        <v>8</v>
      </c>
      <c r="N61" s="9" t="s">
        <v>8</v>
      </c>
      <c r="O61" s="11" t="s">
        <v>8</v>
      </c>
      <c r="P61" s="7" t="s">
        <v>8</v>
      </c>
      <c r="Q61" s="9" t="s">
        <v>8</v>
      </c>
      <c r="R61" s="11" t="s">
        <v>8</v>
      </c>
      <c r="S61" s="7" t="s">
        <v>8</v>
      </c>
      <c r="T61" s="9" t="s">
        <v>8</v>
      </c>
    </row>
    <row r="62" spans="1:20" ht="14.1" customHeight="1" x14ac:dyDescent="0.3">
      <c r="A62" s="3" t="s">
        <v>237</v>
      </c>
      <c r="B62" s="3" t="s">
        <v>238</v>
      </c>
      <c r="C62" s="11" t="s">
        <v>8</v>
      </c>
      <c r="D62" s="7" t="s">
        <v>8</v>
      </c>
      <c r="E62" s="9" t="s">
        <v>8</v>
      </c>
      <c r="F62" s="11" t="s">
        <v>8</v>
      </c>
      <c r="G62" s="7" t="s">
        <v>8</v>
      </c>
      <c r="H62" s="9" t="s">
        <v>8</v>
      </c>
      <c r="I62" s="11" t="s">
        <v>8</v>
      </c>
      <c r="J62" s="7" t="s">
        <v>8</v>
      </c>
      <c r="K62" s="9" t="s">
        <v>8</v>
      </c>
      <c r="L62" s="11" t="s">
        <v>8</v>
      </c>
      <c r="M62" s="7" t="s">
        <v>8</v>
      </c>
      <c r="N62" s="9" t="s">
        <v>8</v>
      </c>
      <c r="O62" s="11" t="s">
        <v>8</v>
      </c>
      <c r="P62" s="7" t="s">
        <v>8</v>
      </c>
      <c r="Q62" s="9" t="s">
        <v>8</v>
      </c>
      <c r="R62" s="11" t="s">
        <v>8</v>
      </c>
      <c r="S62" s="7" t="s">
        <v>8</v>
      </c>
      <c r="T62" s="9" t="s">
        <v>8</v>
      </c>
    </row>
    <row r="63" spans="1:20" ht="14.1" customHeight="1" x14ac:dyDescent="0.3">
      <c r="A63" s="3" t="s">
        <v>241</v>
      </c>
      <c r="B63" s="3" t="s">
        <v>6169</v>
      </c>
      <c r="C63" s="11">
        <v>4229</v>
      </c>
      <c r="D63" s="7">
        <v>220.94078673999999</v>
      </c>
      <c r="E63" s="8">
        <v>313.04298530982902</v>
      </c>
      <c r="F63" s="11">
        <v>256</v>
      </c>
      <c r="G63" s="7">
        <v>245.48999420000001</v>
      </c>
      <c r="H63" s="8">
        <v>333.48973435542399</v>
      </c>
      <c r="I63" s="11" t="s">
        <v>8</v>
      </c>
      <c r="J63" s="7" t="s">
        <v>8</v>
      </c>
      <c r="K63" s="9" t="s">
        <v>8</v>
      </c>
      <c r="L63" s="11" t="s">
        <v>8</v>
      </c>
      <c r="M63" s="7" t="s">
        <v>8</v>
      </c>
      <c r="N63" s="9" t="s">
        <v>8</v>
      </c>
      <c r="O63" s="11">
        <v>16</v>
      </c>
      <c r="P63" s="7">
        <v>246.90582223999999</v>
      </c>
      <c r="Q63" s="8">
        <v>314.45497304963999</v>
      </c>
      <c r="R63" s="11">
        <v>246</v>
      </c>
      <c r="S63" s="7">
        <v>220.58721786000001</v>
      </c>
      <c r="T63" s="8">
        <v>445.69494898042802</v>
      </c>
    </row>
    <row r="64" spans="1:20" ht="14.1" customHeight="1" x14ac:dyDescent="0.3">
      <c r="A64" s="3" t="s">
        <v>245</v>
      </c>
      <c r="B64" s="3" t="s">
        <v>6170</v>
      </c>
      <c r="C64" s="11" t="s">
        <v>8</v>
      </c>
      <c r="D64" s="7" t="s">
        <v>8</v>
      </c>
      <c r="E64" s="9" t="s">
        <v>8</v>
      </c>
      <c r="F64" s="11" t="s">
        <v>8</v>
      </c>
      <c r="G64" s="7" t="s">
        <v>8</v>
      </c>
      <c r="H64" s="9" t="s">
        <v>8</v>
      </c>
      <c r="I64" s="11" t="s">
        <v>8</v>
      </c>
      <c r="J64" s="7" t="s">
        <v>8</v>
      </c>
      <c r="K64" s="9" t="s">
        <v>8</v>
      </c>
      <c r="L64" s="11" t="s">
        <v>8</v>
      </c>
      <c r="M64" s="7" t="s">
        <v>8</v>
      </c>
      <c r="N64" s="9" t="s">
        <v>8</v>
      </c>
      <c r="O64" s="11" t="s">
        <v>8</v>
      </c>
      <c r="P64" s="7" t="s">
        <v>8</v>
      </c>
      <c r="Q64" s="9" t="s">
        <v>8</v>
      </c>
      <c r="R64" s="11" t="s">
        <v>8</v>
      </c>
      <c r="S64" s="7" t="s">
        <v>8</v>
      </c>
      <c r="T64" s="9" t="s">
        <v>8</v>
      </c>
    </row>
    <row r="65" spans="1:20" ht="14.1" customHeight="1" x14ac:dyDescent="0.3">
      <c r="A65" s="3" t="s">
        <v>249</v>
      </c>
      <c r="B65" s="3" t="s">
        <v>6171</v>
      </c>
      <c r="C65" s="11">
        <v>371</v>
      </c>
      <c r="D65" s="7">
        <v>91.533886585999994</v>
      </c>
      <c r="E65" s="8">
        <v>412.497715348572</v>
      </c>
      <c r="F65" s="11">
        <v>22</v>
      </c>
      <c r="G65" s="7">
        <v>87.670669692000004</v>
      </c>
      <c r="H65" s="8">
        <v>338.23310331799399</v>
      </c>
      <c r="I65" s="11" t="s">
        <v>8</v>
      </c>
      <c r="J65" s="7" t="s">
        <v>8</v>
      </c>
      <c r="K65" s="9" t="s">
        <v>8</v>
      </c>
      <c r="L65" s="11" t="s">
        <v>8</v>
      </c>
      <c r="M65" s="7" t="s">
        <v>8</v>
      </c>
      <c r="N65" s="9" t="s">
        <v>8</v>
      </c>
      <c r="O65" s="11" t="s">
        <v>8</v>
      </c>
      <c r="P65" s="7" t="s">
        <v>8</v>
      </c>
      <c r="Q65" s="9" t="s">
        <v>8</v>
      </c>
      <c r="R65" s="11">
        <v>17</v>
      </c>
      <c r="S65" s="7">
        <v>87.439662915</v>
      </c>
      <c r="T65" s="8">
        <v>541.99374550095195</v>
      </c>
    </row>
    <row r="66" spans="1:20" ht="14.1" customHeight="1" x14ac:dyDescent="0.3">
      <c r="A66" s="3" t="s">
        <v>253</v>
      </c>
      <c r="B66" s="3" t="s">
        <v>6172</v>
      </c>
      <c r="C66" s="11">
        <v>581</v>
      </c>
      <c r="D66" s="7">
        <v>157.49393942</v>
      </c>
      <c r="E66" s="8">
        <v>481.65678246887302</v>
      </c>
      <c r="F66" s="11">
        <v>24</v>
      </c>
      <c r="G66" s="7">
        <v>151.21235138</v>
      </c>
      <c r="H66" s="8">
        <v>373.08221686862203</v>
      </c>
      <c r="I66" s="11" t="s">
        <v>8</v>
      </c>
      <c r="J66" s="7" t="s">
        <v>8</v>
      </c>
      <c r="K66" s="9" t="s">
        <v>8</v>
      </c>
      <c r="L66" s="11">
        <v>12</v>
      </c>
      <c r="M66" s="7">
        <v>152.51825979</v>
      </c>
      <c r="N66" s="8">
        <v>350.825533616477</v>
      </c>
      <c r="O66" s="11" t="s">
        <v>8</v>
      </c>
      <c r="P66" s="7" t="s">
        <v>8</v>
      </c>
      <c r="Q66" s="9" t="s">
        <v>8</v>
      </c>
      <c r="R66" s="11">
        <v>11</v>
      </c>
      <c r="S66" s="7">
        <v>147.28369800999999</v>
      </c>
      <c r="T66" s="8">
        <v>723.13917294554506</v>
      </c>
    </row>
    <row r="67" spans="1:20" ht="14.1" customHeight="1" x14ac:dyDescent="0.3">
      <c r="A67" s="3" t="s">
        <v>257</v>
      </c>
      <c r="B67" s="3" t="s">
        <v>6173</v>
      </c>
      <c r="C67" s="11">
        <v>1934</v>
      </c>
      <c r="D67" s="7">
        <v>127.08158573</v>
      </c>
      <c r="E67" s="8">
        <v>309.14032444799602</v>
      </c>
      <c r="F67" s="11">
        <v>190</v>
      </c>
      <c r="G67" s="7">
        <v>138.77440374</v>
      </c>
      <c r="H67" s="8">
        <v>425.68081195315801</v>
      </c>
      <c r="I67" s="11" t="s">
        <v>8</v>
      </c>
      <c r="J67" s="7" t="s">
        <v>8</v>
      </c>
      <c r="K67" s="9" t="s">
        <v>8</v>
      </c>
      <c r="L67" s="11">
        <v>35</v>
      </c>
      <c r="M67" s="7">
        <v>133.06207787</v>
      </c>
      <c r="N67" s="8">
        <v>190.63250243053301</v>
      </c>
      <c r="O67" s="11" t="s">
        <v>8</v>
      </c>
      <c r="P67" s="7" t="s">
        <v>8</v>
      </c>
      <c r="Q67" s="9" t="s">
        <v>8</v>
      </c>
      <c r="R67" s="11">
        <v>73</v>
      </c>
      <c r="S67" s="7">
        <v>123.31873803000001</v>
      </c>
      <c r="T67" s="8">
        <v>584.17924393065698</v>
      </c>
    </row>
    <row r="68" spans="1:20" ht="14.1" customHeight="1" x14ac:dyDescent="0.3">
      <c r="A68" s="3" t="s">
        <v>261</v>
      </c>
      <c r="B68" s="3" t="s">
        <v>6174</v>
      </c>
      <c r="C68" s="11">
        <v>727</v>
      </c>
      <c r="D68" s="7">
        <v>97.292336926000004</v>
      </c>
      <c r="E68" s="8">
        <v>506.27743365137798</v>
      </c>
      <c r="F68" s="11">
        <v>80</v>
      </c>
      <c r="G68" s="7">
        <v>96.360370192000005</v>
      </c>
      <c r="H68" s="8">
        <v>479.77004657391501</v>
      </c>
      <c r="I68" s="11" t="s">
        <v>8</v>
      </c>
      <c r="J68" s="7" t="s">
        <v>8</v>
      </c>
      <c r="K68" s="9" t="s">
        <v>8</v>
      </c>
      <c r="L68" s="11" t="s">
        <v>8</v>
      </c>
      <c r="M68" s="7" t="s">
        <v>8</v>
      </c>
      <c r="N68" s="9" t="s">
        <v>8</v>
      </c>
      <c r="O68" s="11" t="s">
        <v>8</v>
      </c>
      <c r="P68" s="7" t="s">
        <v>8</v>
      </c>
      <c r="Q68" s="9" t="s">
        <v>8</v>
      </c>
      <c r="R68" s="11">
        <v>46</v>
      </c>
      <c r="S68" s="7">
        <v>93.414204634000001</v>
      </c>
      <c r="T68" s="8">
        <v>737.73387126519594</v>
      </c>
    </row>
    <row r="69" spans="1:20" ht="14.1" customHeight="1" x14ac:dyDescent="0.3">
      <c r="A69" s="3" t="s">
        <v>265</v>
      </c>
      <c r="B69" s="3" t="s">
        <v>6175</v>
      </c>
      <c r="C69" s="11">
        <v>1409</v>
      </c>
      <c r="D69" s="7">
        <v>141.46385334000001</v>
      </c>
      <c r="E69" s="8">
        <v>314.21489346871698</v>
      </c>
      <c r="F69" s="11">
        <v>87</v>
      </c>
      <c r="G69" s="7">
        <v>150.70814608000001</v>
      </c>
      <c r="H69" s="8">
        <v>285.516423549146</v>
      </c>
      <c r="I69" s="11" t="s">
        <v>8</v>
      </c>
      <c r="J69" s="7" t="s">
        <v>8</v>
      </c>
      <c r="K69" s="9" t="s">
        <v>8</v>
      </c>
      <c r="L69" s="11" t="s">
        <v>8</v>
      </c>
      <c r="M69" s="7" t="s">
        <v>8</v>
      </c>
      <c r="N69" s="9" t="s">
        <v>8</v>
      </c>
      <c r="O69" s="11" t="s">
        <v>8</v>
      </c>
      <c r="P69" s="7" t="s">
        <v>8</v>
      </c>
      <c r="Q69" s="9" t="s">
        <v>8</v>
      </c>
      <c r="R69" s="11">
        <v>45</v>
      </c>
      <c r="S69" s="7">
        <v>142.67705085</v>
      </c>
      <c r="T69" s="8">
        <v>490.72152776007101</v>
      </c>
    </row>
    <row r="70" spans="1:20" ht="14.1" customHeight="1" x14ac:dyDescent="0.3">
      <c r="A70" s="3" t="s">
        <v>269</v>
      </c>
      <c r="B70" s="3" t="s">
        <v>6176</v>
      </c>
      <c r="C70" s="11">
        <v>1130</v>
      </c>
      <c r="D70" s="7">
        <v>138.70311982000001</v>
      </c>
      <c r="E70" s="8">
        <v>306.80244992773697</v>
      </c>
      <c r="F70" s="11">
        <v>28</v>
      </c>
      <c r="G70" s="7">
        <v>155.73676216999999</v>
      </c>
      <c r="H70" s="8">
        <v>353.82052158495202</v>
      </c>
      <c r="I70" s="11" t="s">
        <v>8</v>
      </c>
      <c r="J70" s="7" t="s">
        <v>8</v>
      </c>
      <c r="K70" s="9" t="s">
        <v>8</v>
      </c>
      <c r="L70" s="11" t="s">
        <v>8</v>
      </c>
      <c r="M70" s="7" t="s">
        <v>8</v>
      </c>
      <c r="N70" s="9" t="s">
        <v>8</v>
      </c>
      <c r="O70" s="11" t="s">
        <v>8</v>
      </c>
      <c r="P70" s="7" t="s">
        <v>8</v>
      </c>
      <c r="Q70" s="9" t="s">
        <v>8</v>
      </c>
      <c r="R70" s="11">
        <v>28</v>
      </c>
      <c r="S70" s="7">
        <v>143.38388147000001</v>
      </c>
      <c r="T70" s="8">
        <v>596.35935908928502</v>
      </c>
    </row>
    <row r="71" spans="1:20" ht="14.1" customHeight="1" x14ac:dyDescent="0.3">
      <c r="A71" s="3" t="s">
        <v>273</v>
      </c>
      <c r="B71" s="3" t="s">
        <v>6177</v>
      </c>
      <c r="C71" s="11">
        <v>313</v>
      </c>
      <c r="D71" s="7">
        <v>216.21992109000001</v>
      </c>
      <c r="E71" s="8">
        <v>401.79758991437501</v>
      </c>
      <c r="F71" s="11">
        <v>22</v>
      </c>
      <c r="G71" s="7">
        <v>223.21969515999999</v>
      </c>
      <c r="H71" s="8">
        <v>339.83212015434401</v>
      </c>
      <c r="I71" s="11" t="s">
        <v>8</v>
      </c>
      <c r="J71" s="7" t="s">
        <v>8</v>
      </c>
      <c r="K71" s="9" t="s">
        <v>8</v>
      </c>
      <c r="L71" s="11" t="s">
        <v>8</v>
      </c>
      <c r="M71" s="7" t="s">
        <v>8</v>
      </c>
      <c r="N71" s="9" t="s">
        <v>8</v>
      </c>
      <c r="O71" s="11" t="s">
        <v>8</v>
      </c>
      <c r="P71" s="7" t="s">
        <v>8</v>
      </c>
      <c r="Q71" s="9" t="s">
        <v>8</v>
      </c>
      <c r="R71" s="11" t="s">
        <v>8</v>
      </c>
      <c r="S71" s="7" t="s">
        <v>8</v>
      </c>
      <c r="T71" s="9" t="s">
        <v>8</v>
      </c>
    </row>
    <row r="72" spans="1:20" ht="14.1" customHeight="1" x14ac:dyDescent="0.3">
      <c r="A72" s="3" t="s">
        <v>277</v>
      </c>
      <c r="B72" s="3" t="s">
        <v>6178</v>
      </c>
      <c r="C72" s="11">
        <v>589</v>
      </c>
      <c r="D72" s="7">
        <v>238.79664252000001</v>
      </c>
      <c r="E72" s="8">
        <v>217.31605014305299</v>
      </c>
      <c r="F72" s="11">
        <v>73</v>
      </c>
      <c r="G72" s="7">
        <v>235.11076352000001</v>
      </c>
      <c r="H72" s="8">
        <v>183.47809075178199</v>
      </c>
      <c r="I72" s="11" t="s">
        <v>8</v>
      </c>
      <c r="J72" s="7" t="s">
        <v>8</v>
      </c>
      <c r="K72" s="9" t="s">
        <v>8</v>
      </c>
      <c r="L72" s="11">
        <v>13</v>
      </c>
      <c r="M72" s="7">
        <v>238.53632295</v>
      </c>
      <c r="N72" s="8">
        <v>212.42541171642</v>
      </c>
      <c r="O72" s="11" t="s">
        <v>8</v>
      </c>
      <c r="P72" s="7" t="s">
        <v>8</v>
      </c>
      <c r="Q72" s="9" t="s">
        <v>8</v>
      </c>
      <c r="R72" s="11">
        <v>25</v>
      </c>
      <c r="S72" s="7">
        <v>245.07704895000001</v>
      </c>
      <c r="T72" s="8">
        <v>340.45262660171898</v>
      </c>
    </row>
    <row r="73" spans="1:20" ht="14.1" customHeight="1" x14ac:dyDescent="0.3">
      <c r="A73" s="3" t="s">
        <v>281</v>
      </c>
      <c r="B73" s="3" t="s">
        <v>6179</v>
      </c>
      <c r="C73" s="11">
        <v>3081</v>
      </c>
      <c r="D73" s="7">
        <v>201.73246563000001</v>
      </c>
      <c r="E73" s="8">
        <v>473.28358294797198</v>
      </c>
      <c r="F73" s="11">
        <v>171</v>
      </c>
      <c r="G73" s="7">
        <v>187.56277331999999</v>
      </c>
      <c r="H73" s="8">
        <v>451.78884692764098</v>
      </c>
      <c r="I73" s="11" t="s">
        <v>8</v>
      </c>
      <c r="J73" s="7" t="s">
        <v>8</v>
      </c>
      <c r="K73" s="9" t="s">
        <v>8</v>
      </c>
      <c r="L73" s="11">
        <v>27</v>
      </c>
      <c r="M73" s="7">
        <v>183.54544317</v>
      </c>
      <c r="N73" s="8">
        <v>271.57655465986602</v>
      </c>
      <c r="O73" s="11" t="s">
        <v>8</v>
      </c>
      <c r="P73" s="7" t="s">
        <v>8</v>
      </c>
      <c r="Q73" s="9" t="s">
        <v>8</v>
      </c>
      <c r="R73" s="11">
        <v>90</v>
      </c>
      <c r="S73" s="7">
        <v>191.71685015</v>
      </c>
      <c r="T73" s="8">
        <v>607.40088766334804</v>
      </c>
    </row>
    <row r="74" spans="1:20" ht="14.1" customHeight="1" x14ac:dyDescent="0.3">
      <c r="A74" s="3" t="s">
        <v>285</v>
      </c>
      <c r="B74" s="3" t="s">
        <v>6180</v>
      </c>
      <c r="C74" s="11">
        <v>813</v>
      </c>
      <c r="D74" s="7">
        <v>157.19307479</v>
      </c>
      <c r="E74" s="8">
        <v>421.454089603368</v>
      </c>
      <c r="F74" s="11">
        <v>42</v>
      </c>
      <c r="G74" s="7">
        <v>158.75015189999999</v>
      </c>
      <c r="H74" s="8">
        <v>502.08635251322897</v>
      </c>
      <c r="I74" s="11" t="s">
        <v>8</v>
      </c>
      <c r="J74" s="7" t="s">
        <v>8</v>
      </c>
      <c r="K74" s="9" t="s">
        <v>8</v>
      </c>
      <c r="L74" s="11">
        <v>13</v>
      </c>
      <c r="M74" s="7">
        <v>153.28418701999999</v>
      </c>
      <c r="N74" s="8">
        <v>216.90793643628899</v>
      </c>
      <c r="O74" s="11" t="s">
        <v>8</v>
      </c>
      <c r="P74" s="7" t="s">
        <v>8</v>
      </c>
      <c r="Q74" s="9" t="s">
        <v>8</v>
      </c>
      <c r="R74" s="11">
        <v>49</v>
      </c>
      <c r="S74" s="7">
        <v>159.07834806</v>
      </c>
      <c r="T74" s="8">
        <v>684.11394502754604</v>
      </c>
    </row>
    <row r="75" spans="1:20" ht="14.1" customHeight="1" x14ac:dyDescent="0.3">
      <c r="A75" s="3" t="s">
        <v>289</v>
      </c>
      <c r="B75" s="3" t="s">
        <v>290</v>
      </c>
      <c r="C75" s="11">
        <v>2659</v>
      </c>
      <c r="D75" s="7">
        <v>171.15889898</v>
      </c>
      <c r="E75" s="8">
        <v>364.87240771322701</v>
      </c>
      <c r="F75" s="11">
        <v>228</v>
      </c>
      <c r="G75" s="7">
        <v>181.57968517</v>
      </c>
      <c r="H75" s="8">
        <v>390.48574460290098</v>
      </c>
      <c r="I75" s="11" t="s">
        <v>8</v>
      </c>
      <c r="J75" s="7" t="s">
        <v>8</v>
      </c>
      <c r="K75" s="9" t="s">
        <v>8</v>
      </c>
      <c r="L75" s="11">
        <v>12</v>
      </c>
      <c r="M75" s="7">
        <v>182.59379059</v>
      </c>
      <c r="N75" s="8">
        <v>459.919381897508</v>
      </c>
      <c r="O75" s="11" t="s">
        <v>8</v>
      </c>
      <c r="P75" s="7" t="s">
        <v>8</v>
      </c>
      <c r="Q75" s="9" t="s">
        <v>8</v>
      </c>
      <c r="R75" s="11">
        <v>131</v>
      </c>
      <c r="S75" s="7">
        <v>168.93820801999999</v>
      </c>
      <c r="T75" s="8">
        <v>597.68375878470499</v>
      </c>
    </row>
    <row r="76" spans="1:20" ht="14.1" customHeight="1" x14ac:dyDescent="0.3">
      <c r="A76" s="3" t="s">
        <v>293</v>
      </c>
      <c r="B76" s="3" t="s">
        <v>294</v>
      </c>
      <c r="C76" s="11">
        <v>2379</v>
      </c>
      <c r="D76" s="7">
        <v>158.46677826999999</v>
      </c>
      <c r="E76" s="8">
        <v>388.19186636241602</v>
      </c>
      <c r="F76" s="11">
        <v>80</v>
      </c>
      <c r="G76" s="7">
        <v>172.34824173999999</v>
      </c>
      <c r="H76" s="8">
        <v>392.93150755534901</v>
      </c>
      <c r="I76" s="11" t="s">
        <v>8</v>
      </c>
      <c r="J76" s="7" t="s">
        <v>8</v>
      </c>
      <c r="K76" s="9" t="s">
        <v>8</v>
      </c>
      <c r="L76" s="11">
        <v>18</v>
      </c>
      <c r="M76" s="7">
        <v>186.41921908</v>
      </c>
      <c r="N76" s="8">
        <v>309.491615510504</v>
      </c>
      <c r="O76" s="11" t="s">
        <v>8</v>
      </c>
      <c r="P76" s="7" t="s">
        <v>8</v>
      </c>
      <c r="Q76" s="9" t="s">
        <v>8</v>
      </c>
      <c r="R76" s="11">
        <v>119</v>
      </c>
      <c r="S76" s="7">
        <v>155.82142646</v>
      </c>
      <c r="T76" s="8">
        <v>539.84466015548105</v>
      </c>
    </row>
    <row r="77" spans="1:20" ht="14.1" customHeight="1" x14ac:dyDescent="0.3">
      <c r="A77" s="3" t="s">
        <v>297</v>
      </c>
      <c r="B77" s="3" t="s">
        <v>6181</v>
      </c>
      <c r="C77" s="11">
        <v>330</v>
      </c>
      <c r="D77" s="7">
        <v>205.64668696999999</v>
      </c>
      <c r="E77" s="8">
        <v>348.87554782917903</v>
      </c>
      <c r="F77" s="11">
        <v>73</v>
      </c>
      <c r="G77" s="7">
        <v>235.22615286999999</v>
      </c>
      <c r="H77" s="8">
        <v>222.160788147825</v>
      </c>
      <c r="I77" s="11" t="s">
        <v>8</v>
      </c>
      <c r="J77" s="7" t="s">
        <v>8</v>
      </c>
      <c r="K77" s="9" t="s">
        <v>8</v>
      </c>
      <c r="L77" s="11" t="s">
        <v>8</v>
      </c>
      <c r="M77" s="7" t="s">
        <v>8</v>
      </c>
      <c r="N77" s="9" t="s">
        <v>8</v>
      </c>
      <c r="O77" s="11" t="s">
        <v>8</v>
      </c>
      <c r="P77" s="7" t="s">
        <v>8</v>
      </c>
      <c r="Q77" s="9" t="s">
        <v>8</v>
      </c>
      <c r="R77" s="11">
        <v>16</v>
      </c>
      <c r="S77" s="7">
        <v>231.73196411000001</v>
      </c>
      <c r="T77" s="8">
        <v>679.92715416624299</v>
      </c>
    </row>
    <row r="78" spans="1:20" ht="14.1" customHeight="1" x14ac:dyDescent="0.3">
      <c r="A78" s="3" t="s">
        <v>301</v>
      </c>
      <c r="B78" s="3" t="s">
        <v>6182</v>
      </c>
      <c r="C78" s="11">
        <v>3762</v>
      </c>
      <c r="D78" s="7">
        <v>249.89592017999999</v>
      </c>
      <c r="E78" s="8">
        <v>384.44421075679202</v>
      </c>
      <c r="F78" s="11">
        <v>345</v>
      </c>
      <c r="G78" s="7">
        <v>244.82773004000001</v>
      </c>
      <c r="H78" s="8">
        <v>325.69157577006098</v>
      </c>
      <c r="I78" s="11" t="s">
        <v>8</v>
      </c>
      <c r="J78" s="7" t="s">
        <v>8</v>
      </c>
      <c r="K78" s="9" t="s">
        <v>8</v>
      </c>
      <c r="L78" s="11">
        <v>19</v>
      </c>
      <c r="M78" s="7">
        <v>260.22060073</v>
      </c>
      <c r="N78" s="8">
        <v>334.32684727288103</v>
      </c>
      <c r="O78" s="11" t="s">
        <v>8</v>
      </c>
      <c r="P78" s="7" t="s">
        <v>8</v>
      </c>
      <c r="Q78" s="9" t="s">
        <v>8</v>
      </c>
      <c r="R78" s="11">
        <v>135</v>
      </c>
      <c r="S78" s="7">
        <v>241.45927771999999</v>
      </c>
      <c r="T78" s="8">
        <v>544.16227651682198</v>
      </c>
    </row>
    <row r="79" spans="1:20" ht="14.1" customHeight="1" x14ac:dyDescent="0.3">
      <c r="A79" s="3" t="s">
        <v>305</v>
      </c>
      <c r="B79" s="3" t="s">
        <v>6183</v>
      </c>
      <c r="C79" s="11">
        <v>4358</v>
      </c>
      <c r="D79" s="7">
        <v>147.23264556000001</v>
      </c>
      <c r="E79" s="8">
        <v>386.38983033879799</v>
      </c>
      <c r="F79" s="11">
        <v>407</v>
      </c>
      <c r="G79" s="7">
        <v>125.42560666999999</v>
      </c>
      <c r="H79" s="8">
        <v>406.38970645792102</v>
      </c>
      <c r="I79" s="11" t="s">
        <v>8</v>
      </c>
      <c r="J79" s="7" t="s">
        <v>8</v>
      </c>
      <c r="K79" s="9" t="s">
        <v>8</v>
      </c>
      <c r="L79" s="11">
        <v>73</v>
      </c>
      <c r="M79" s="7">
        <v>124.53398906</v>
      </c>
      <c r="N79" s="8">
        <v>265.35362256577798</v>
      </c>
      <c r="O79" s="11" t="s">
        <v>8</v>
      </c>
      <c r="P79" s="7" t="s">
        <v>8</v>
      </c>
      <c r="Q79" s="9" t="s">
        <v>8</v>
      </c>
      <c r="R79" s="11">
        <v>200</v>
      </c>
      <c r="S79" s="7">
        <v>135.72560680999999</v>
      </c>
      <c r="T79" s="8">
        <v>533.63033911295497</v>
      </c>
    </row>
    <row r="80" spans="1:20" ht="14.1" customHeight="1" x14ac:dyDescent="0.3">
      <c r="A80" s="3" t="s">
        <v>309</v>
      </c>
      <c r="B80" s="3" t="s">
        <v>6184</v>
      </c>
      <c r="C80" s="11">
        <v>522</v>
      </c>
      <c r="D80" s="7">
        <v>110.36036057</v>
      </c>
      <c r="E80" s="8">
        <v>406.60389739452199</v>
      </c>
      <c r="F80" s="11">
        <v>67</v>
      </c>
      <c r="G80" s="7">
        <v>107.50065717</v>
      </c>
      <c r="H80" s="8">
        <v>311.63051545755098</v>
      </c>
      <c r="I80" s="11" t="s">
        <v>8</v>
      </c>
      <c r="J80" s="7" t="s">
        <v>8</v>
      </c>
      <c r="K80" s="9" t="s">
        <v>8</v>
      </c>
      <c r="L80" s="11" t="s">
        <v>8</v>
      </c>
      <c r="M80" s="7" t="s">
        <v>8</v>
      </c>
      <c r="N80" s="9" t="s">
        <v>8</v>
      </c>
      <c r="O80" s="11" t="s">
        <v>8</v>
      </c>
      <c r="P80" s="7" t="s">
        <v>8</v>
      </c>
      <c r="Q80" s="9" t="s">
        <v>8</v>
      </c>
      <c r="R80" s="11">
        <v>18</v>
      </c>
      <c r="S80" s="7">
        <v>111.08218295</v>
      </c>
      <c r="T80" s="8">
        <v>634.52945207001903</v>
      </c>
    </row>
    <row r="81" spans="1:20" ht="14.1" customHeight="1" x14ac:dyDescent="0.3">
      <c r="A81" s="3" t="s">
        <v>313</v>
      </c>
      <c r="B81" s="3" t="s">
        <v>6185</v>
      </c>
      <c r="C81" s="11">
        <v>9630</v>
      </c>
      <c r="D81" s="7">
        <v>211.34172833</v>
      </c>
      <c r="E81" s="8">
        <v>285.70428229913301</v>
      </c>
      <c r="F81" s="11">
        <v>919</v>
      </c>
      <c r="G81" s="7">
        <v>202.24653051999999</v>
      </c>
      <c r="H81" s="8">
        <v>204.09696878371199</v>
      </c>
      <c r="I81" s="11" t="s">
        <v>8</v>
      </c>
      <c r="J81" s="7" t="s">
        <v>8</v>
      </c>
      <c r="K81" s="9" t="s">
        <v>8</v>
      </c>
      <c r="L81" s="11">
        <v>66</v>
      </c>
      <c r="M81" s="7">
        <v>198.73201465</v>
      </c>
      <c r="N81" s="8">
        <v>388.14682085948999</v>
      </c>
      <c r="O81" s="11">
        <v>13</v>
      </c>
      <c r="P81" s="7">
        <v>199.62719534999999</v>
      </c>
      <c r="Q81" s="8">
        <v>229.43304635651501</v>
      </c>
      <c r="R81" s="11">
        <v>543</v>
      </c>
      <c r="S81" s="7">
        <v>207.41966302</v>
      </c>
      <c r="T81" s="8">
        <v>329.15924880179102</v>
      </c>
    </row>
    <row r="82" spans="1:20" ht="14.1" customHeight="1" x14ac:dyDescent="0.3">
      <c r="A82" s="3" t="s">
        <v>317</v>
      </c>
      <c r="B82" s="3" t="s">
        <v>318</v>
      </c>
      <c r="C82" s="11">
        <v>3502</v>
      </c>
      <c r="D82" s="7">
        <v>347.13071540999999</v>
      </c>
      <c r="E82" s="8">
        <v>512.97127762449395</v>
      </c>
      <c r="F82" s="11">
        <v>347</v>
      </c>
      <c r="G82" s="7">
        <v>343.03441354</v>
      </c>
      <c r="H82" s="8">
        <v>535.65875897554395</v>
      </c>
      <c r="I82" s="11" t="s">
        <v>8</v>
      </c>
      <c r="J82" s="7" t="s">
        <v>8</v>
      </c>
      <c r="K82" s="9" t="s">
        <v>8</v>
      </c>
      <c r="L82" s="11">
        <v>31</v>
      </c>
      <c r="M82" s="7">
        <v>331.77862213999998</v>
      </c>
      <c r="N82" s="8">
        <v>497.83137249769601</v>
      </c>
      <c r="O82" s="11" t="s">
        <v>8</v>
      </c>
      <c r="P82" s="7" t="s">
        <v>8</v>
      </c>
      <c r="Q82" s="9" t="s">
        <v>8</v>
      </c>
      <c r="R82" s="11">
        <v>206</v>
      </c>
      <c r="S82" s="7">
        <v>338.76288011999998</v>
      </c>
      <c r="T82" s="8">
        <v>737.45028456603904</v>
      </c>
    </row>
    <row r="83" spans="1:20" ht="14.1" customHeight="1" x14ac:dyDescent="0.3">
      <c r="A83" s="3" t="s">
        <v>321</v>
      </c>
      <c r="B83" s="3" t="s">
        <v>6186</v>
      </c>
      <c r="C83" s="11">
        <v>8841</v>
      </c>
      <c r="D83" s="7">
        <v>244.90618516999999</v>
      </c>
      <c r="E83" s="8">
        <v>299.32037605409602</v>
      </c>
      <c r="F83" s="11">
        <v>567</v>
      </c>
      <c r="G83" s="7">
        <v>235.87549118999999</v>
      </c>
      <c r="H83" s="8">
        <v>320.405020970127</v>
      </c>
      <c r="I83" s="11" t="s">
        <v>8</v>
      </c>
      <c r="J83" s="7" t="s">
        <v>8</v>
      </c>
      <c r="K83" s="9" t="s">
        <v>8</v>
      </c>
      <c r="L83" s="11">
        <v>102</v>
      </c>
      <c r="M83" s="7">
        <v>237.97209294999999</v>
      </c>
      <c r="N83" s="8">
        <v>249.336466799432</v>
      </c>
      <c r="O83" s="11">
        <v>14</v>
      </c>
      <c r="P83" s="7">
        <v>239.22384546999999</v>
      </c>
      <c r="Q83" s="8">
        <v>220.75608493741501</v>
      </c>
      <c r="R83" s="11">
        <v>266</v>
      </c>
      <c r="S83" s="7">
        <v>237.09474456000001</v>
      </c>
      <c r="T83" s="8">
        <v>481.28846190165598</v>
      </c>
    </row>
    <row r="84" spans="1:20" ht="14.1" customHeight="1" x14ac:dyDescent="0.3">
      <c r="A84" s="3" t="s">
        <v>325</v>
      </c>
      <c r="B84" s="3" t="s">
        <v>6187</v>
      </c>
      <c r="C84" s="11">
        <v>2107</v>
      </c>
      <c r="D84" s="7">
        <v>216.62012132000001</v>
      </c>
      <c r="E84" s="8">
        <v>272.17528739040802</v>
      </c>
      <c r="F84" s="11">
        <v>114</v>
      </c>
      <c r="G84" s="7">
        <v>231.82819857000001</v>
      </c>
      <c r="H84" s="8">
        <v>269.04114212225699</v>
      </c>
      <c r="I84" s="11" t="s">
        <v>8</v>
      </c>
      <c r="J84" s="7" t="s">
        <v>8</v>
      </c>
      <c r="K84" s="9" t="s">
        <v>8</v>
      </c>
      <c r="L84" s="11">
        <v>21</v>
      </c>
      <c r="M84" s="7">
        <v>234.13132659999999</v>
      </c>
      <c r="N84" s="8">
        <v>377.36827939960398</v>
      </c>
      <c r="O84" s="11" t="s">
        <v>8</v>
      </c>
      <c r="P84" s="7" t="s">
        <v>8</v>
      </c>
      <c r="Q84" s="9" t="s">
        <v>8</v>
      </c>
      <c r="R84" s="11">
        <v>77</v>
      </c>
      <c r="S84" s="7">
        <v>208.87541327</v>
      </c>
      <c r="T84" s="8">
        <v>443.50066934127699</v>
      </c>
    </row>
    <row r="85" spans="1:20" ht="14.1" customHeight="1" x14ac:dyDescent="0.3">
      <c r="A85" s="3" t="s">
        <v>329</v>
      </c>
      <c r="B85" s="3" t="s">
        <v>330</v>
      </c>
      <c r="C85" s="11">
        <v>20079</v>
      </c>
      <c r="D85" s="7">
        <v>123.14389567000001</v>
      </c>
      <c r="E85" s="8">
        <v>361.09200152325297</v>
      </c>
      <c r="F85" s="11">
        <v>909</v>
      </c>
      <c r="G85" s="7">
        <v>129.05934855999999</v>
      </c>
      <c r="H85" s="8">
        <v>319.238388630857</v>
      </c>
      <c r="I85" s="11" t="s">
        <v>8</v>
      </c>
      <c r="J85" s="7" t="s">
        <v>8</v>
      </c>
      <c r="K85" s="9" t="s">
        <v>8</v>
      </c>
      <c r="L85" s="11">
        <v>105</v>
      </c>
      <c r="M85" s="7">
        <v>131.93489647999999</v>
      </c>
      <c r="N85" s="8">
        <v>183.50393763753601</v>
      </c>
      <c r="O85" s="11">
        <v>19</v>
      </c>
      <c r="P85" s="7">
        <v>133.29252138000001</v>
      </c>
      <c r="Q85" s="8">
        <v>350.63149111224601</v>
      </c>
      <c r="R85" s="11">
        <v>452</v>
      </c>
      <c r="S85" s="7">
        <v>124.96027223</v>
      </c>
      <c r="T85" s="8">
        <v>622.46741729775397</v>
      </c>
    </row>
    <row r="86" spans="1:20" ht="14.1" customHeight="1" x14ac:dyDescent="0.3">
      <c r="A86" s="3" t="s">
        <v>333</v>
      </c>
      <c r="B86" s="3" t="s">
        <v>6188</v>
      </c>
      <c r="C86" s="11" t="s">
        <v>8</v>
      </c>
      <c r="D86" s="7" t="s">
        <v>8</v>
      </c>
      <c r="E86" s="9" t="s">
        <v>8</v>
      </c>
      <c r="F86" s="11" t="s">
        <v>8</v>
      </c>
      <c r="G86" s="7" t="s">
        <v>8</v>
      </c>
      <c r="H86" s="9" t="s">
        <v>8</v>
      </c>
      <c r="I86" s="11" t="s">
        <v>8</v>
      </c>
      <c r="J86" s="7" t="s">
        <v>8</v>
      </c>
      <c r="K86" s="9" t="s">
        <v>8</v>
      </c>
      <c r="L86" s="11" t="s">
        <v>8</v>
      </c>
      <c r="M86" s="7" t="s">
        <v>8</v>
      </c>
      <c r="N86" s="9" t="s">
        <v>8</v>
      </c>
      <c r="O86" s="11" t="s">
        <v>8</v>
      </c>
      <c r="P86" s="7" t="s">
        <v>8</v>
      </c>
      <c r="Q86" s="9" t="s">
        <v>8</v>
      </c>
      <c r="R86" s="11" t="s">
        <v>8</v>
      </c>
      <c r="S86" s="7" t="s">
        <v>8</v>
      </c>
      <c r="T86" s="9" t="s">
        <v>8</v>
      </c>
    </row>
    <row r="87" spans="1:20" ht="14.1" customHeight="1" x14ac:dyDescent="0.3">
      <c r="A87" s="3" t="s">
        <v>337</v>
      </c>
      <c r="B87" s="3" t="s">
        <v>6189</v>
      </c>
      <c r="C87" s="11">
        <v>12</v>
      </c>
      <c r="D87" s="7">
        <v>237.46055079999999</v>
      </c>
      <c r="E87" s="8">
        <v>389.84059187541902</v>
      </c>
      <c r="F87" s="11" t="s">
        <v>8</v>
      </c>
      <c r="G87" s="7" t="s">
        <v>8</v>
      </c>
      <c r="H87" s="9" t="s">
        <v>8</v>
      </c>
      <c r="I87" s="11" t="s">
        <v>8</v>
      </c>
      <c r="J87" s="7" t="s">
        <v>8</v>
      </c>
      <c r="K87" s="9" t="s">
        <v>8</v>
      </c>
      <c r="L87" s="11" t="s">
        <v>8</v>
      </c>
      <c r="M87" s="7" t="s">
        <v>8</v>
      </c>
      <c r="N87" s="9" t="s">
        <v>8</v>
      </c>
      <c r="O87" s="11" t="s">
        <v>8</v>
      </c>
      <c r="P87" s="7" t="s">
        <v>8</v>
      </c>
      <c r="Q87" s="9" t="s">
        <v>8</v>
      </c>
      <c r="R87" s="11" t="s">
        <v>8</v>
      </c>
      <c r="S87" s="7" t="s">
        <v>8</v>
      </c>
      <c r="T87" s="9" t="s">
        <v>8</v>
      </c>
    </row>
    <row r="88" spans="1:20" ht="14.1" customHeight="1" x14ac:dyDescent="0.3">
      <c r="A88" s="3" t="s">
        <v>342</v>
      </c>
      <c r="B88" s="3" t="s">
        <v>6190</v>
      </c>
      <c r="C88" s="11">
        <v>3895</v>
      </c>
      <c r="D88" s="7">
        <v>264.57879169</v>
      </c>
      <c r="E88" s="8">
        <v>336.98079197376802</v>
      </c>
      <c r="F88" s="11">
        <v>263</v>
      </c>
      <c r="G88" s="7">
        <v>275.66969619999998</v>
      </c>
      <c r="H88" s="8">
        <v>324.93049167861199</v>
      </c>
      <c r="I88" s="11" t="s">
        <v>8</v>
      </c>
      <c r="J88" s="7" t="s">
        <v>8</v>
      </c>
      <c r="K88" s="9" t="s">
        <v>8</v>
      </c>
      <c r="L88" s="11">
        <v>47</v>
      </c>
      <c r="M88" s="7">
        <v>301.07783791999998</v>
      </c>
      <c r="N88" s="8">
        <v>258.87551485717398</v>
      </c>
      <c r="O88" s="11">
        <v>16</v>
      </c>
      <c r="P88" s="7">
        <v>283.86564140000002</v>
      </c>
      <c r="Q88" s="8">
        <v>247.23545004876999</v>
      </c>
      <c r="R88" s="11">
        <v>182</v>
      </c>
      <c r="S88" s="7">
        <v>272.27090433000001</v>
      </c>
      <c r="T88" s="8">
        <v>636.26125975157697</v>
      </c>
    </row>
    <row r="89" spans="1:20" ht="14.1" customHeight="1" x14ac:dyDescent="0.3">
      <c r="A89" s="3" t="s">
        <v>346</v>
      </c>
      <c r="B89" s="3" t="s">
        <v>6191</v>
      </c>
      <c r="C89" s="11">
        <v>1595</v>
      </c>
      <c r="D89" s="7">
        <v>186.87504408000001</v>
      </c>
      <c r="E89" s="8">
        <v>284.96466921196998</v>
      </c>
      <c r="F89" s="11">
        <v>152</v>
      </c>
      <c r="G89" s="7">
        <v>188.81515931999999</v>
      </c>
      <c r="H89" s="8">
        <v>285.40615017812797</v>
      </c>
      <c r="I89" s="11" t="s">
        <v>8</v>
      </c>
      <c r="J89" s="7" t="s">
        <v>8</v>
      </c>
      <c r="K89" s="9" t="s">
        <v>8</v>
      </c>
      <c r="L89" s="11">
        <v>47</v>
      </c>
      <c r="M89" s="7">
        <v>195.07933872000001</v>
      </c>
      <c r="N89" s="8">
        <v>211.50546353406199</v>
      </c>
      <c r="O89" s="11" t="s">
        <v>8</v>
      </c>
      <c r="P89" s="7" t="s">
        <v>8</v>
      </c>
      <c r="Q89" s="9" t="s">
        <v>8</v>
      </c>
      <c r="R89" s="11">
        <v>82</v>
      </c>
      <c r="S89" s="7">
        <v>188.92878682</v>
      </c>
      <c r="T89" s="8">
        <v>409.53047056092402</v>
      </c>
    </row>
    <row r="90" spans="1:20" ht="14.1" customHeight="1" x14ac:dyDescent="0.3">
      <c r="A90" s="3" t="s">
        <v>350</v>
      </c>
      <c r="B90" s="3" t="s">
        <v>351</v>
      </c>
      <c r="C90" s="11">
        <v>44</v>
      </c>
      <c r="D90" s="7">
        <v>388.63020743999999</v>
      </c>
      <c r="E90" s="8">
        <v>271.28418204334503</v>
      </c>
      <c r="F90" s="11" t="s">
        <v>8</v>
      </c>
      <c r="G90" s="7" t="s">
        <v>8</v>
      </c>
      <c r="H90" s="9" t="s">
        <v>8</v>
      </c>
      <c r="I90" s="11" t="s">
        <v>8</v>
      </c>
      <c r="J90" s="7" t="s">
        <v>8</v>
      </c>
      <c r="K90" s="9" t="s">
        <v>8</v>
      </c>
      <c r="L90" s="11" t="s">
        <v>8</v>
      </c>
      <c r="M90" s="7" t="s">
        <v>8</v>
      </c>
      <c r="N90" s="9" t="s">
        <v>8</v>
      </c>
      <c r="O90" s="11" t="s">
        <v>8</v>
      </c>
      <c r="P90" s="7" t="s">
        <v>8</v>
      </c>
      <c r="Q90" s="9" t="s">
        <v>8</v>
      </c>
      <c r="R90" s="11" t="s">
        <v>8</v>
      </c>
      <c r="S90" s="7" t="s">
        <v>8</v>
      </c>
      <c r="T90" s="9" t="s">
        <v>8</v>
      </c>
    </row>
    <row r="91" spans="1:20" ht="14.1" customHeight="1" x14ac:dyDescent="0.3">
      <c r="A91" s="3" t="s">
        <v>356</v>
      </c>
      <c r="B91" s="3" t="s">
        <v>6192</v>
      </c>
      <c r="C91" s="11">
        <v>3910</v>
      </c>
      <c r="D91" s="7">
        <v>172.97968298999999</v>
      </c>
      <c r="E91" s="8">
        <v>123.544607922325</v>
      </c>
      <c r="F91" s="11">
        <v>295</v>
      </c>
      <c r="G91" s="7">
        <v>239.03653180000001</v>
      </c>
      <c r="H91" s="8">
        <v>173.502011059778</v>
      </c>
      <c r="I91" s="11" t="s">
        <v>8</v>
      </c>
      <c r="J91" s="7" t="s">
        <v>8</v>
      </c>
      <c r="K91" s="9" t="s">
        <v>8</v>
      </c>
      <c r="L91" s="11">
        <v>14</v>
      </c>
      <c r="M91" s="7">
        <v>174.70577584</v>
      </c>
      <c r="N91" s="8">
        <v>113.144482683988</v>
      </c>
      <c r="O91" s="11" t="s">
        <v>8</v>
      </c>
      <c r="P91" s="7" t="s">
        <v>8</v>
      </c>
      <c r="Q91" s="9" t="s">
        <v>8</v>
      </c>
      <c r="R91" s="11" t="s">
        <v>8</v>
      </c>
      <c r="S91" s="7" t="s">
        <v>8</v>
      </c>
      <c r="T91" s="9" t="s">
        <v>8</v>
      </c>
    </row>
    <row r="92" spans="1:20" ht="14.1" customHeight="1" x14ac:dyDescent="0.3">
      <c r="A92" s="3" t="s">
        <v>360</v>
      </c>
      <c r="B92" s="3" t="s">
        <v>361</v>
      </c>
      <c r="C92" s="11">
        <v>132</v>
      </c>
      <c r="D92" s="7">
        <v>441.21604049000001</v>
      </c>
      <c r="E92" s="8">
        <v>300.660968575281</v>
      </c>
      <c r="F92" s="11" t="s">
        <v>8</v>
      </c>
      <c r="G92" s="7" t="s">
        <v>8</v>
      </c>
      <c r="H92" s="9" t="s">
        <v>8</v>
      </c>
      <c r="I92" s="11" t="s">
        <v>8</v>
      </c>
      <c r="J92" s="7" t="s">
        <v>8</v>
      </c>
      <c r="K92" s="9" t="s">
        <v>8</v>
      </c>
      <c r="L92" s="11" t="s">
        <v>8</v>
      </c>
      <c r="M92" s="7" t="s">
        <v>8</v>
      </c>
      <c r="N92" s="9" t="s">
        <v>8</v>
      </c>
      <c r="O92" s="11" t="s">
        <v>8</v>
      </c>
      <c r="P92" s="7" t="s">
        <v>8</v>
      </c>
      <c r="Q92" s="9" t="s">
        <v>8</v>
      </c>
      <c r="R92" s="11" t="s">
        <v>8</v>
      </c>
      <c r="S92" s="7" t="s">
        <v>8</v>
      </c>
      <c r="T92" s="9" t="s">
        <v>8</v>
      </c>
    </row>
    <row r="93" spans="1:20" ht="14.1" customHeight="1" x14ac:dyDescent="0.3">
      <c r="A93" s="3" t="s">
        <v>364</v>
      </c>
      <c r="B93" s="3" t="s">
        <v>365</v>
      </c>
      <c r="C93" s="11">
        <v>221</v>
      </c>
      <c r="D93" s="7">
        <v>487.28389779999998</v>
      </c>
      <c r="E93" s="8">
        <v>338.02679013036499</v>
      </c>
      <c r="F93" s="11">
        <v>20</v>
      </c>
      <c r="G93" s="7">
        <v>610.63944024</v>
      </c>
      <c r="H93" s="8">
        <v>424.58871921447502</v>
      </c>
      <c r="I93" s="11" t="s">
        <v>8</v>
      </c>
      <c r="J93" s="7" t="s">
        <v>8</v>
      </c>
      <c r="K93" s="9" t="s">
        <v>8</v>
      </c>
      <c r="L93" s="11" t="s">
        <v>8</v>
      </c>
      <c r="M93" s="7" t="s">
        <v>8</v>
      </c>
      <c r="N93" s="9" t="s">
        <v>8</v>
      </c>
      <c r="O93" s="11" t="s">
        <v>8</v>
      </c>
      <c r="P93" s="7" t="s">
        <v>8</v>
      </c>
      <c r="Q93" s="9" t="s">
        <v>8</v>
      </c>
      <c r="R93" s="11" t="s">
        <v>8</v>
      </c>
      <c r="S93" s="7" t="s">
        <v>8</v>
      </c>
      <c r="T93" s="9" t="s">
        <v>8</v>
      </c>
    </row>
    <row r="94" spans="1:20" ht="14.1" customHeight="1" x14ac:dyDescent="0.3">
      <c r="A94" s="3" t="s">
        <v>367</v>
      </c>
      <c r="B94" s="3" t="s">
        <v>6193</v>
      </c>
      <c r="C94" s="11">
        <v>63</v>
      </c>
      <c r="D94" s="7">
        <v>395.07528115000002</v>
      </c>
      <c r="E94" s="8">
        <v>278.50860505864102</v>
      </c>
      <c r="F94" s="11" t="s">
        <v>8</v>
      </c>
      <c r="G94" s="7" t="s">
        <v>8</v>
      </c>
      <c r="H94" s="9" t="s">
        <v>8</v>
      </c>
      <c r="I94" s="11" t="s">
        <v>8</v>
      </c>
      <c r="J94" s="7" t="s">
        <v>8</v>
      </c>
      <c r="K94" s="9" t="s">
        <v>8</v>
      </c>
      <c r="L94" s="11" t="s">
        <v>8</v>
      </c>
      <c r="M94" s="7" t="s">
        <v>8</v>
      </c>
      <c r="N94" s="9" t="s">
        <v>8</v>
      </c>
      <c r="O94" s="11" t="s">
        <v>8</v>
      </c>
      <c r="P94" s="7" t="s">
        <v>8</v>
      </c>
      <c r="Q94" s="9" t="s">
        <v>8</v>
      </c>
      <c r="R94" s="11" t="s">
        <v>8</v>
      </c>
      <c r="S94" s="7" t="s">
        <v>8</v>
      </c>
      <c r="T94" s="9" t="s">
        <v>8</v>
      </c>
    </row>
    <row r="95" spans="1:20" ht="14.1" customHeight="1" x14ac:dyDescent="0.3">
      <c r="A95" s="3" t="s">
        <v>372</v>
      </c>
      <c r="B95" s="3" t="s">
        <v>373</v>
      </c>
      <c r="C95" s="11">
        <v>82</v>
      </c>
      <c r="D95" s="7">
        <v>140.98168217</v>
      </c>
      <c r="E95" s="8">
        <v>100.198177223459</v>
      </c>
      <c r="F95" s="11" t="s">
        <v>8</v>
      </c>
      <c r="G95" s="7" t="s">
        <v>8</v>
      </c>
      <c r="H95" s="9" t="s">
        <v>8</v>
      </c>
      <c r="I95" s="11" t="s">
        <v>8</v>
      </c>
      <c r="J95" s="7" t="s">
        <v>8</v>
      </c>
      <c r="K95" s="9" t="s">
        <v>8</v>
      </c>
      <c r="L95" s="11" t="s">
        <v>8</v>
      </c>
      <c r="M95" s="7" t="s">
        <v>8</v>
      </c>
      <c r="N95" s="9" t="s">
        <v>8</v>
      </c>
      <c r="O95" s="11" t="s">
        <v>8</v>
      </c>
      <c r="P95" s="7" t="s">
        <v>8</v>
      </c>
      <c r="Q95" s="9" t="s">
        <v>8</v>
      </c>
      <c r="R95" s="11" t="s">
        <v>8</v>
      </c>
      <c r="S95" s="7" t="s">
        <v>8</v>
      </c>
      <c r="T95" s="9" t="s">
        <v>8</v>
      </c>
    </row>
    <row r="96" spans="1:20" ht="14.1" customHeight="1" x14ac:dyDescent="0.3">
      <c r="A96" s="3" t="s">
        <v>376</v>
      </c>
      <c r="B96" s="3" t="s">
        <v>377</v>
      </c>
      <c r="C96" s="11">
        <v>141</v>
      </c>
      <c r="D96" s="7">
        <v>413.91195858999998</v>
      </c>
      <c r="E96" s="8">
        <v>284.45641721926899</v>
      </c>
      <c r="F96" s="11" t="s">
        <v>8</v>
      </c>
      <c r="G96" s="7" t="s">
        <v>8</v>
      </c>
      <c r="H96" s="9" t="s">
        <v>8</v>
      </c>
      <c r="I96" s="11" t="s">
        <v>8</v>
      </c>
      <c r="J96" s="7" t="s">
        <v>8</v>
      </c>
      <c r="K96" s="9" t="s">
        <v>8</v>
      </c>
      <c r="L96" s="11" t="s">
        <v>8</v>
      </c>
      <c r="M96" s="7" t="s">
        <v>8</v>
      </c>
      <c r="N96" s="9" t="s">
        <v>8</v>
      </c>
      <c r="O96" s="11" t="s">
        <v>8</v>
      </c>
      <c r="P96" s="7" t="s">
        <v>8</v>
      </c>
      <c r="Q96" s="9" t="s">
        <v>8</v>
      </c>
      <c r="R96" s="11" t="s">
        <v>8</v>
      </c>
      <c r="S96" s="7" t="s">
        <v>8</v>
      </c>
      <c r="T96" s="9" t="s">
        <v>8</v>
      </c>
    </row>
    <row r="97" spans="1:20" ht="14.1" customHeight="1" x14ac:dyDescent="0.3">
      <c r="A97" s="3" t="s">
        <v>381</v>
      </c>
      <c r="B97" s="3" t="s">
        <v>6194</v>
      </c>
      <c r="C97" s="11">
        <v>37</v>
      </c>
      <c r="D97" s="7">
        <v>375.80028254000001</v>
      </c>
      <c r="E97" s="8">
        <v>257.44106143196802</v>
      </c>
      <c r="F97" s="11" t="s">
        <v>8</v>
      </c>
      <c r="G97" s="7" t="s">
        <v>8</v>
      </c>
      <c r="H97" s="9" t="s">
        <v>8</v>
      </c>
      <c r="I97" s="11" t="s">
        <v>8</v>
      </c>
      <c r="J97" s="7" t="s">
        <v>8</v>
      </c>
      <c r="K97" s="9" t="s">
        <v>8</v>
      </c>
      <c r="L97" s="11" t="s">
        <v>8</v>
      </c>
      <c r="M97" s="7" t="s">
        <v>8</v>
      </c>
      <c r="N97" s="9" t="s">
        <v>8</v>
      </c>
      <c r="O97" s="11" t="s">
        <v>8</v>
      </c>
      <c r="P97" s="7" t="s">
        <v>8</v>
      </c>
      <c r="Q97" s="9" t="s">
        <v>8</v>
      </c>
      <c r="R97" s="11" t="s">
        <v>8</v>
      </c>
      <c r="S97" s="7" t="s">
        <v>8</v>
      </c>
      <c r="T97" s="9" t="s">
        <v>8</v>
      </c>
    </row>
    <row r="98" spans="1:20" ht="14.1" customHeight="1" x14ac:dyDescent="0.3">
      <c r="A98" s="3" t="s">
        <v>385</v>
      </c>
      <c r="B98" s="3" t="s">
        <v>6195</v>
      </c>
      <c r="C98" s="11">
        <v>30</v>
      </c>
      <c r="D98" s="7">
        <v>447.19247459000002</v>
      </c>
      <c r="E98" s="8">
        <v>305.59636603165501</v>
      </c>
      <c r="F98" s="11" t="s">
        <v>8</v>
      </c>
      <c r="G98" s="7" t="s">
        <v>8</v>
      </c>
      <c r="H98" s="9" t="s">
        <v>8</v>
      </c>
      <c r="I98" s="11" t="s">
        <v>8</v>
      </c>
      <c r="J98" s="7" t="s">
        <v>8</v>
      </c>
      <c r="K98" s="9" t="s">
        <v>8</v>
      </c>
      <c r="L98" s="11" t="s">
        <v>8</v>
      </c>
      <c r="M98" s="7" t="s">
        <v>8</v>
      </c>
      <c r="N98" s="9" t="s">
        <v>8</v>
      </c>
      <c r="O98" s="11" t="s">
        <v>8</v>
      </c>
      <c r="P98" s="7" t="s">
        <v>8</v>
      </c>
      <c r="Q98" s="9" t="s">
        <v>8</v>
      </c>
      <c r="R98" s="11" t="s">
        <v>8</v>
      </c>
      <c r="S98" s="7" t="s">
        <v>8</v>
      </c>
      <c r="T98" s="9" t="s">
        <v>8</v>
      </c>
    </row>
    <row r="99" spans="1:20" ht="14.1" customHeight="1" x14ac:dyDescent="0.3">
      <c r="A99" s="3" t="s">
        <v>389</v>
      </c>
      <c r="B99" s="3" t="s">
        <v>6196</v>
      </c>
      <c r="C99" s="11">
        <v>109</v>
      </c>
      <c r="D99" s="7">
        <v>302.64351391999998</v>
      </c>
      <c r="E99" s="8">
        <v>210.59080115493001</v>
      </c>
      <c r="F99" s="11" t="s">
        <v>8</v>
      </c>
      <c r="G99" s="7" t="s">
        <v>8</v>
      </c>
      <c r="H99" s="9" t="s">
        <v>8</v>
      </c>
      <c r="I99" s="11" t="s">
        <v>8</v>
      </c>
      <c r="J99" s="7" t="s">
        <v>8</v>
      </c>
      <c r="K99" s="9" t="s">
        <v>8</v>
      </c>
      <c r="L99" s="11" t="s">
        <v>8</v>
      </c>
      <c r="M99" s="7" t="s">
        <v>8</v>
      </c>
      <c r="N99" s="9" t="s">
        <v>8</v>
      </c>
      <c r="O99" s="11" t="s">
        <v>8</v>
      </c>
      <c r="P99" s="7" t="s">
        <v>8</v>
      </c>
      <c r="Q99" s="9" t="s">
        <v>8</v>
      </c>
      <c r="R99" s="11" t="s">
        <v>8</v>
      </c>
      <c r="S99" s="7" t="s">
        <v>8</v>
      </c>
      <c r="T99" s="9" t="s">
        <v>8</v>
      </c>
    </row>
    <row r="100" spans="1:20" ht="14.1" customHeight="1" x14ac:dyDescent="0.3">
      <c r="A100" s="3" t="s">
        <v>392</v>
      </c>
      <c r="B100" s="3" t="s">
        <v>393</v>
      </c>
      <c r="C100" s="11">
        <v>34</v>
      </c>
      <c r="D100" s="7">
        <v>286.73416802999998</v>
      </c>
      <c r="E100" s="8">
        <v>190.19155838524</v>
      </c>
      <c r="F100" s="11" t="s">
        <v>8</v>
      </c>
      <c r="G100" s="7" t="s">
        <v>8</v>
      </c>
      <c r="H100" s="9" t="s">
        <v>8</v>
      </c>
      <c r="I100" s="11" t="s">
        <v>8</v>
      </c>
      <c r="J100" s="7" t="s">
        <v>8</v>
      </c>
      <c r="K100" s="9" t="s">
        <v>8</v>
      </c>
      <c r="L100" s="11" t="s">
        <v>8</v>
      </c>
      <c r="M100" s="7" t="s">
        <v>8</v>
      </c>
      <c r="N100" s="9" t="s">
        <v>8</v>
      </c>
      <c r="O100" s="11" t="s">
        <v>8</v>
      </c>
      <c r="P100" s="7" t="s">
        <v>8</v>
      </c>
      <c r="Q100" s="9" t="s">
        <v>8</v>
      </c>
      <c r="R100" s="11" t="s">
        <v>8</v>
      </c>
      <c r="S100" s="7" t="s">
        <v>8</v>
      </c>
      <c r="T100" s="9" t="s">
        <v>8</v>
      </c>
    </row>
    <row r="101" spans="1:20" ht="14.1" customHeight="1" x14ac:dyDescent="0.3">
      <c r="A101" s="3" t="s">
        <v>397</v>
      </c>
      <c r="B101" s="3" t="s">
        <v>6197</v>
      </c>
      <c r="C101" s="11">
        <v>26</v>
      </c>
      <c r="D101" s="7">
        <v>177.74552679000001</v>
      </c>
      <c r="E101" s="8">
        <v>120.35064663140101</v>
      </c>
      <c r="F101" s="11" t="s">
        <v>8</v>
      </c>
      <c r="G101" s="7" t="s">
        <v>8</v>
      </c>
      <c r="H101" s="9" t="s">
        <v>8</v>
      </c>
      <c r="I101" s="11" t="s">
        <v>8</v>
      </c>
      <c r="J101" s="7" t="s">
        <v>8</v>
      </c>
      <c r="K101" s="9" t="s">
        <v>8</v>
      </c>
      <c r="L101" s="11" t="s">
        <v>8</v>
      </c>
      <c r="M101" s="7" t="s">
        <v>8</v>
      </c>
      <c r="N101" s="9" t="s">
        <v>8</v>
      </c>
      <c r="O101" s="11" t="s">
        <v>8</v>
      </c>
      <c r="P101" s="7" t="s">
        <v>8</v>
      </c>
      <c r="Q101" s="9" t="s">
        <v>8</v>
      </c>
      <c r="R101" s="11" t="s">
        <v>8</v>
      </c>
      <c r="S101" s="7" t="s">
        <v>8</v>
      </c>
      <c r="T101" s="9" t="s">
        <v>8</v>
      </c>
    </row>
    <row r="102" spans="1:20" ht="14.1" customHeight="1" x14ac:dyDescent="0.3">
      <c r="A102" s="3" t="s">
        <v>401</v>
      </c>
      <c r="B102" s="3" t="s">
        <v>6198</v>
      </c>
      <c r="C102" s="11">
        <v>364</v>
      </c>
      <c r="D102" s="7">
        <v>420.14776590999998</v>
      </c>
      <c r="E102" s="8">
        <v>298.56362517862698</v>
      </c>
      <c r="F102" s="11">
        <v>19</v>
      </c>
      <c r="G102" s="7">
        <v>450.74870869</v>
      </c>
      <c r="H102" s="8">
        <v>327.17085879824901</v>
      </c>
      <c r="I102" s="11" t="s">
        <v>8</v>
      </c>
      <c r="J102" s="7" t="s">
        <v>8</v>
      </c>
      <c r="K102" s="9" t="s">
        <v>8</v>
      </c>
      <c r="L102" s="11" t="s">
        <v>8</v>
      </c>
      <c r="M102" s="7" t="s">
        <v>8</v>
      </c>
      <c r="N102" s="9" t="s">
        <v>8</v>
      </c>
      <c r="O102" s="11" t="s">
        <v>8</v>
      </c>
      <c r="P102" s="7" t="s">
        <v>8</v>
      </c>
      <c r="Q102" s="9" t="s">
        <v>8</v>
      </c>
      <c r="R102" s="11" t="s">
        <v>8</v>
      </c>
      <c r="S102" s="7" t="s">
        <v>8</v>
      </c>
      <c r="T102" s="9" t="s">
        <v>8</v>
      </c>
    </row>
    <row r="103" spans="1:20" ht="14.1" customHeight="1" x14ac:dyDescent="0.3">
      <c r="A103" s="3" t="s">
        <v>406</v>
      </c>
      <c r="B103" s="3" t="s">
        <v>6199</v>
      </c>
      <c r="C103" s="11">
        <v>334</v>
      </c>
      <c r="D103" s="7">
        <v>205.38601653000001</v>
      </c>
      <c r="E103" s="8">
        <v>146.86882927401601</v>
      </c>
      <c r="F103" s="11">
        <v>20</v>
      </c>
      <c r="G103" s="7">
        <v>222.58520985000001</v>
      </c>
      <c r="H103" s="8">
        <v>161.56099265454699</v>
      </c>
      <c r="I103" s="11" t="s">
        <v>8</v>
      </c>
      <c r="J103" s="7" t="s">
        <v>8</v>
      </c>
      <c r="K103" s="9" t="s">
        <v>8</v>
      </c>
      <c r="L103" s="11" t="s">
        <v>8</v>
      </c>
      <c r="M103" s="7" t="s">
        <v>8</v>
      </c>
      <c r="N103" s="9" t="s">
        <v>8</v>
      </c>
      <c r="O103" s="11" t="s">
        <v>8</v>
      </c>
      <c r="P103" s="7" t="s">
        <v>8</v>
      </c>
      <c r="Q103" s="9" t="s">
        <v>8</v>
      </c>
      <c r="R103" s="11" t="s">
        <v>8</v>
      </c>
      <c r="S103" s="7" t="s">
        <v>8</v>
      </c>
      <c r="T103" s="9" t="s">
        <v>8</v>
      </c>
    </row>
    <row r="104" spans="1:20" ht="14.1" customHeight="1" x14ac:dyDescent="0.3">
      <c r="A104" s="3" t="s">
        <v>411</v>
      </c>
      <c r="B104" s="3" t="s">
        <v>412</v>
      </c>
      <c r="C104" s="11">
        <v>610</v>
      </c>
      <c r="D104" s="7">
        <v>427.38753544000002</v>
      </c>
      <c r="E104" s="8">
        <v>294.09375841983803</v>
      </c>
      <c r="F104" s="11">
        <v>45</v>
      </c>
      <c r="G104" s="7">
        <v>416.93368213999997</v>
      </c>
      <c r="H104" s="8">
        <v>290.06756571010601</v>
      </c>
      <c r="I104" s="11" t="s">
        <v>8</v>
      </c>
      <c r="J104" s="7" t="s">
        <v>8</v>
      </c>
      <c r="K104" s="9" t="s">
        <v>8</v>
      </c>
      <c r="L104" s="11" t="s">
        <v>8</v>
      </c>
      <c r="M104" s="7" t="s">
        <v>8</v>
      </c>
      <c r="N104" s="9" t="s">
        <v>8</v>
      </c>
      <c r="O104" s="11" t="s">
        <v>8</v>
      </c>
      <c r="P104" s="7" t="s">
        <v>8</v>
      </c>
      <c r="Q104" s="9" t="s">
        <v>8</v>
      </c>
      <c r="R104" s="11">
        <v>14</v>
      </c>
      <c r="S104" s="7">
        <v>787.19456002000004</v>
      </c>
      <c r="T104" s="8">
        <v>552.71892648689902</v>
      </c>
    </row>
    <row r="105" spans="1:20" ht="14.1" customHeight="1" x14ac:dyDescent="0.3">
      <c r="A105" s="3" t="s">
        <v>415</v>
      </c>
      <c r="B105" s="3" t="s">
        <v>6200</v>
      </c>
      <c r="C105" s="11">
        <v>16</v>
      </c>
      <c r="D105" s="7">
        <v>483.57203597</v>
      </c>
      <c r="E105" s="8">
        <v>331.49065475024798</v>
      </c>
      <c r="F105" s="11" t="s">
        <v>8</v>
      </c>
      <c r="G105" s="7" t="s">
        <v>8</v>
      </c>
      <c r="H105" s="9" t="s">
        <v>8</v>
      </c>
      <c r="I105" s="11" t="s">
        <v>8</v>
      </c>
      <c r="J105" s="7" t="s">
        <v>8</v>
      </c>
      <c r="K105" s="9" t="s">
        <v>8</v>
      </c>
      <c r="L105" s="11" t="s">
        <v>8</v>
      </c>
      <c r="M105" s="7" t="s">
        <v>8</v>
      </c>
      <c r="N105" s="9" t="s">
        <v>8</v>
      </c>
      <c r="O105" s="11" t="s">
        <v>8</v>
      </c>
      <c r="P105" s="7" t="s">
        <v>8</v>
      </c>
      <c r="Q105" s="9" t="s">
        <v>8</v>
      </c>
      <c r="R105" s="11" t="s">
        <v>8</v>
      </c>
      <c r="S105" s="7" t="s">
        <v>8</v>
      </c>
      <c r="T105" s="9" t="s">
        <v>8</v>
      </c>
    </row>
    <row r="106" spans="1:20" ht="14.1" customHeight="1" x14ac:dyDescent="0.3">
      <c r="A106" s="3" t="s">
        <v>419</v>
      </c>
      <c r="B106" s="3" t="s">
        <v>6201</v>
      </c>
      <c r="C106" s="11">
        <v>17</v>
      </c>
      <c r="D106" s="7">
        <v>342.39485182999999</v>
      </c>
      <c r="E106" s="8">
        <v>202.084128313637</v>
      </c>
      <c r="F106" s="11" t="s">
        <v>8</v>
      </c>
      <c r="G106" s="7" t="s">
        <v>8</v>
      </c>
      <c r="H106" s="9" t="s">
        <v>8</v>
      </c>
      <c r="I106" s="11" t="s">
        <v>8</v>
      </c>
      <c r="J106" s="7" t="s">
        <v>8</v>
      </c>
      <c r="K106" s="9" t="s">
        <v>8</v>
      </c>
      <c r="L106" s="11" t="s">
        <v>8</v>
      </c>
      <c r="M106" s="7" t="s">
        <v>8</v>
      </c>
      <c r="N106" s="9" t="s">
        <v>8</v>
      </c>
      <c r="O106" s="11" t="s">
        <v>8</v>
      </c>
      <c r="P106" s="7" t="s">
        <v>8</v>
      </c>
      <c r="Q106" s="9" t="s">
        <v>8</v>
      </c>
      <c r="R106" s="11" t="s">
        <v>8</v>
      </c>
      <c r="S106" s="7" t="s">
        <v>8</v>
      </c>
      <c r="T106" s="9" t="s">
        <v>8</v>
      </c>
    </row>
    <row r="107" spans="1:20" ht="14.1" customHeight="1" x14ac:dyDescent="0.3">
      <c r="A107" s="3" t="s">
        <v>422</v>
      </c>
      <c r="B107" s="3" t="s">
        <v>6202</v>
      </c>
      <c r="C107" s="11">
        <v>38</v>
      </c>
      <c r="D107" s="7">
        <v>490.34835155000002</v>
      </c>
      <c r="E107" s="8">
        <v>332.20332192179598</v>
      </c>
      <c r="F107" s="11" t="s">
        <v>8</v>
      </c>
      <c r="G107" s="7" t="s">
        <v>8</v>
      </c>
      <c r="H107" s="9" t="s">
        <v>8</v>
      </c>
      <c r="I107" s="11" t="s">
        <v>8</v>
      </c>
      <c r="J107" s="7" t="s">
        <v>8</v>
      </c>
      <c r="K107" s="9" t="s">
        <v>8</v>
      </c>
      <c r="L107" s="11" t="s">
        <v>8</v>
      </c>
      <c r="M107" s="7" t="s">
        <v>8</v>
      </c>
      <c r="N107" s="9" t="s">
        <v>8</v>
      </c>
      <c r="O107" s="11" t="s">
        <v>8</v>
      </c>
      <c r="P107" s="7" t="s">
        <v>8</v>
      </c>
      <c r="Q107" s="9" t="s">
        <v>8</v>
      </c>
      <c r="R107" s="11" t="s">
        <v>8</v>
      </c>
      <c r="S107" s="7" t="s">
        <v>8</v>
      </c>
      <c r="T107" s="9" t="s">
        <v>8</v>
      </c>
    </row>
    <row r="108" spans="1:20" ht="14.1" customHeight="1" x14ac:dyDescent="0.3">
      <c r="A108" s="3" t="s">
        <v>426</v>
      </c>
      <c r="B108" s="3" t="s">
        <v>427</v>
      </c>
      <c r="C108" s="11">
        <v>298</v>
      </c>
      <c r="D108" s="7">
        <v>157.76727919999999</v>
      </c>
      <c r="E108" s="8">
        <v>111.47653814485599</v>
      </c>
      <c r="F108" s="11">
        <v>12</v>
      </c>
      <c r="G108" s="7">
        <v>332.12089638999998</v>
      </c>
      <c r="H108" s="8">
        <v>241.06620585872301</v>
      </c>
      <c r="I108" s="11" t="s">
        <v>8</v>
      </c>
      <c r="J108" s="7" t="s">
        <v>8</v>
      </c>
      <c r="K108" s="9" t="s">
        <v>8</v>
      </c>
      <c r="L108" s="11" t="s">
        <v>8</v>
      </c>
      <c r="M108" s="7" t="s">
        <v>8</v>
      </c>
      <c r="N108" s="9" t="s">
        <v>8</v>
      </c>
      <c r="O108" s="11" t="s">
        <v>8</v>
      </c>
      <c r="P108" s="7" t="s">
        <v>8</v>
      </c>
      <c r="Q108" s="9" t="s">
        <v>8</v>
      </c>
      <c r="R108" s="11" t="s">
        <v>8</v>
      </c>
      <c r="S108" s="7" t="s">
        <v>8</v>
      </c>
      <c r="T108" s="9" t="s">
        <v>8</v>
      </c>
    </row>
    <row r="109" spans="1:20" ht="14.1" customHeight="1" x14ac:dyDescent="0.3">
      <c r="A109" s="3" t="s">
        <v>430</v>
      </c>
      <c r="B109" s="3" t="s">
        <v>431</v>
      </c>
      <c r="C109" s="11">
        <v>18</v>
      </c>
      <c r="D109" s="7">
        <v>498.92455999999999</v>
      </c>
      <c r="E109" s="8">
        <v>316.62596258324498</v>
      </c>
      <c r="F109" s="11" t="s">
        <v>8</v>
      </c>
      <c r="G109" s="7" t="s">
        <v>8</v>
      </c>
      <c r="H109" s="9" t="s">
        <v>8</v>
      </c>
      <c r="I109" s="11" t="s">
        <v>8</v>
      </c>
      <c r="J109" s="7" t="s">
        <v>8</v>
      </c>
      <c r="K109" s="9" t="s">
        <v>8</v>
      </c>
      <c r="L109" s="11" t="s">
        <v>8</v>
      </c>
      <c r="M109" s="7" t="s">
        <v>8</v>
      </c>
      <c r="N109" s="9" t="s">
        <v>8</v>
      </c>
      <c r="O109" s="11" t="s">
        <v>8</v>
      </c>
      <c r="P109" s="7" t="s">
        <v>8</v>
      </c>
      <c r="Q109" s="9" t="s">
        <v>8</v>
      </c>
      <c r="R109" s="11" t="s">
        <v>8</v>
      </c>
      <c r="S109" s="7" t="s">
        <v>8</v>
      </c>
      <c r="T109" s="9" t="s">
        <v>8</v>
      </c>
    </row>
    <row r="110" spans="1:20" ht="14.1" customHeight="1" x14ac:dyDescent="0.3">
      <c r="A110" s="3" t="s">
        <v>433</v>
      </c>
      <c r="B110" s="3" t="s">
        <v>434</v>
      </c>
      <c r="C110" s="11">
        <v>4059</v>
      </c>
      <c r="D110" s="7">
        <v>491.93880565000001</v>
      </c>
      <c r="E110" s="8">
        <v>349.72477102098901</v>
      </c>
      <c r="F110" s="11">
        <v>325</v>
      </c>
      <c r="G110" s="7">
        <v>852.67315154999994</v>
      </c>
      <c r="H110" s="8">
        <v>618.903321922136</v>
      </c>
      <c r="I110" s="11" t="s">
        <v>8</v>
      </c>
      <c r="J110" s="7" t="s">
        <v>8</v>
      </c>
      <c r="K110" s="9" t="s">
        <v>8</v>
      </c>
      <c r="L110" s="11">
        <v>12</v>
      </c>
      <c r="M110" s="7">
        <v>661.14945786999999</v>
      </c>
      <c r="N110" s="8">
        <v>438.06099264044099</v>
      </c>
      <c r="O110" s="11" t="s">
        <v>8</v>
      </c>
      <c r="P110" s="7" t="s">
        <v>8</v>
      </c>
      <c r="Q110" s="9" t="s">
        <v>8</v>
      </c>
      <c r="R110" s="11">
        <v>37</v>
      </c>
      <c r="S110" s="7">
        <v>669.21998689999998</v>
      </c>
      <c r="T110" s="8">
        <v>485.09157531473301</v>
      </c>
    </row>
    <row r="111" spans="1:20" ht="14.1" customHeight="1" x14ac:dyDescent="0.3">
      <c r="A111" s="3" t="s">
        <v>437</v>
      </c>
      <c r="B111" s="3" t="s">
        <v>6203</v>
      </c>
      <c r="C111" s="11">
        <v>32</v>
      </c>
      <c r="D111" s="7">
        <v>551.62890904000005</v>
      </c>
      <c r="E111" s="8">
        <v>393.00759324372001</v>
      </c>
      <c r="F111" s="11" t="s">
        <v>8</v>
      </c>
      <c r="G111" s="7" t="s">
        <v>8</v>
      </c>
      <c r="H111" s="9" t="s">
        <v>8</v>
      </c>
      <c r="I111" s="11" t="s">
        <v>8</v>
      </c>
      <c r="J111" s="7" t="s">
        <v>8</v>
      </c>
      <c r="K111" s="9" t="s">
        <v>8</v>
      </c>
      <c r="L111" s="11" t="s">
        <v>8</v>
      </c>
      <c r="M111" s="7" t="s">
        <v>8</v>
      </c>
      <c r="N111" s="9" t="s">
        <v>8</v>
      </c>
      <c r="O111" s="11" t="s">
        <v>8</v>
      </c>
      <c r="P111" s="7" t="s">
        <v>8</v>
      </c>
      <c r="Q111" s="9" t="s">
        <v>8</v>
      </c>
      <c r="R111" s="11" t="s">
        <v>8</v>
      </c>
      <c r="S111" s="7" t="s">
        <v>8</v>
      </c>
      <c r="T111" s="9" t="s">
        <v>8</v>
      </c>
    </row>
    <row r="112" spans="1:20" ht="14.1" customHeight="1" x14ac:dyDescent="0.3">
      <c r="A112" s="3" t="s">
        <v>441</v>
      </c>
      <c r="B112" s="3" t="s">
        <v>6204</v>
      </c>
      <c r="C112" s="11">
        <v>85</v>
      </c>
      <c r="D112" s="7">
        <v>334.32727058</v>
      </c>
      <c r="E112" s="8">
        <v>218.57885549487401</v>
      </c>
      <c r="F112" s="11" t="s">
        <v>8</v>
      </c>
      <c r="G112" s="7" t="s">
        <v>8</v>
      </c>
      <c r="H112" s="9" t="s">
        <v>8</v>
      </c>
      <c r="I112" s="11" t="s">
        <v>8</v>
      </c>
      <c r="J112" s="7" t="s">
        <v>8</v>
      </c>
      <c r="K112" s="9" t="s">
        <v>8</v>
      </c>
      <c r="L112" s="11" t="s">
        <v>8</v>
      </c>
      <c r="M112" s="7" t="s">
        <v>8</v>
      </c>
      <c r="N112" s="9" t="s">
        <v>8</v>
      </c>
      <c r="O112" s="11" t="s">
        <v>8</v>
      </c>
      <c r="P112" s="7" t="s">
        <v>8</v>
      </c>
      <c r="Q112" s="9" t="s">
        <v>8</v>
      </c>
      <c r="R112" s="11" t="s">
        <v>8</v>
      </c>
      <c r="S112" s="7" t="s">
        <v>8</v>
      </c>
      <c r="T112" s="9" t="s">
        <v>8</v>
      </c>
    </row>
    <row r="113" spans="1:20" ht="14.1" customHeight="1" x14ac:dyDescent="0.3">
      <c r="A113" s="3" t="s">
        <v>445</v>
      </c>
      <c r="B113" s="3" t="s">
        <v>446</v>
      </c>
      <c r="C113" s="11">
        <v>20</v>
      </c>
      <c r="D113" s="7">
        <v>407.72905150999998</v>
      </c>
      <c r="E113" s="8">
        <v>270.01384909317301</v>
      </c>
      <c r="F113" s="11" t="s">
        <v>8</v>
      </c>
      <c r="G113" s="7" t="s">
        <v>8</v>
      </c>
      <c r="H113" s="9" t="s">
        <v>8</v>
      </c>
      <c r="I113" s="11" t="s">
        <v>8</v>
      </c>
      <c r="J113" s="7" t="s">
        <v>8</v>
      </c>
      <c r="K113" s="9" t="s">
        <v>8</v>
      </c>
      <c r="L113" s="11" t="s">
        <v>8</v>
      </c>
      <c r="M113" s="7" t="s">
        <v>8</v>
      </c>
      <c r="N113" s="9" t="s">
        <v>8</v>
      </c>
      <c r="O113" s="11" t="s">
        <v>8</v>
      </c>
      <c r="P113" s="7" t="s">
        <v>8</v>
      </c>
      <c r="Q113" s="9" t="s">
        <v>8</v>
      </c>
      <c r="R113" s="11" t="s">
        <v>8</v>
      </c>
      <c r="S113" s="7" t="s">
        <v>8</v>
      </c>
      <c r="T113" s="9" t="s">
        <v>8</v>
      </c>
    </row>
    <row r="114" spans="1:20" ht="14.1" customHeight="1" x14ac:dyDescent="0.3">
      <c r="A114" s="3" t="s">
        <v>449</v>
      </c>
      <c r="B114" s="3" t="s">
        <v>6205</v>
      </c>
      <c r="C114" s="11">
        <v>184</v>
      </c>
      <c r="D114" s="7">
        <v>258.72144443000002</v>
      </c>
      <c r="E114" s="8">
        <v>186.09937291095301</v>
      </c>
      <c r="F114" s="11" t="s">
        <v>8</v>
      </c>
      <c r="G114" s="7" t="s">
        <v>8</v>
      </c>
      <c r="H114" s="9" t="s">
        <v>8</v>
      </c>
      <c r="I114" s="11" t="s">
        <v>8</v>
      </c>
      <c r="J114" s="7" t="s">
        <v>8</v>
      </c>
      <c r="K114" s="9" t="s">
        <v>8</v>
      </c>
      <c r="L114" s="11" t="s">
        <v>8</v>
      </c>
      <c r="M114" s="7" t="s">
        <v>8</v>
      </c>
      <c r="N114" s="9" t="s">
        <v>8</v>
      </c>
      <c r="O114" s="11" t="s">
        <v>8</v>
      </c>
      <c r="P114" s="7" t="s">
        <v>8</v>
      </c>
      <c r="Q114" s="9" t="s">
        <v>8</v>
      </c>
      <c r="R114" s="11" t="s">
        <v>8</v>
      </c>
      <c r="S114" s="7" t="s">
        <v>8</v>
      </c>
      <c r="T114" s="9" t="s">
        <v>8</v>
      </c>
    </row>
    <row r="115" spans="1:20" ht="14.1" customHeight="1" x14ac:dyDescent="0.3">
      <c r="A115" s="3" t="s">
        <v>453</v>
      </c>
      <c r="B115" s="3" t="s">
        <v>6206</v>
      </c>
      <c r="C115" s="11">
        <v>29</v>
      </c>
      <c r="D115" s="7">
        <v>237.47952663999999</v>
      </c>
      <c r="E115" s="8">
        <v>161.746797594133</v>
      </c>
      <c r="F115" s="11" t="s">
        <v>8</v>
      </c>
      <c r="G115" s="7" t="s">
        <v>8</v>
      </c>
      <c r="H115" s="9" t="s">
        <v>8</v>
      </c>
      <c r="I115" s="11" t="s">
        <v>8</v>
      </c>
      <c r="J115" s="7" t="s">
        <v>8</v>
      </c>
      <c r="K115" s="9" t="s">
        <v>8</v>
      </c>
      <c r="L115" s="11" t="s">
        <v>8</v>
      </c>
      <c r="M115" s="7" t="s">
        <v>8</v>
      </c>
      <c r="N115" s="9" t="s">
        <v>8</v>
      </c>
      <c r="O115" s="11" t="s">
        <v>8</v>
      </c>
      <c r="P115" s="7" t="s">
        <v>8</v>
      </c>
      <c r="Q115" s="9" t="s">
        <v>8</v>
      </c>
      <c r="R115" s="11" t="s">
        <v>8</v>
      </c>
      <c r="S115" s="7" t="s">
        <v>8</v>
      </c>
      <c r="T115" s="9" t="s">
        <v>8</v>
      </c>
    </row>
    <row r="116" spans="1:20" ht="14.1" customHeight="1" x14ac:dyDescent="0.3">
      <c r="A116" s="3" t="s">
        <v>456</v>
      </c>
      <c r="B116" s="3" t="s">
        <v>6207</v>
      </c>
      <c r="C116" s="11">
        <v>1657</v>
      </c>
      <c r="D116" s="7">
        <v>259.14230953999999</v>
      </c>
      <c r="E116" s="8">
        <v>188.065056582615</v>
      </c>
      <c r="F116" s="11">
        <v>185</v>
      </c>
      <c r="G116" s="7">
        <v>272.13458611999999</v>
      </c>
      <c r="H116" s="8">
        <v>197.525843800752</v>
      </c>
      <c r="I116" s="11" t="s">
        <v>8</v>
      </c>
      <c r="J116" s="7" t="s">
        <v>8</v>
      </c>
      <c r="K116" s="9" t="s">
        <v>8</v>
      </c>
      <c r="L116" s="11" t="s">
        <v>8</v>
      </c>
      <c r="M116" s="7" t="s">
        <v>8</v>
      </c>
      <c r="N116" s="9" t="s">
        <v>8</v>
      </c>
      <c r="O116" s="11" t="s">
        <v>8</v>
      </c>
      <c r="P116" s="7" t="s">
        <v>8</v>
      </c>
      <c r="Q116" s="9" t="s">
        <v>8</v>
      </c>
      <c r="R116" s="11" t="s">
        <v>8</v>
      </c>
      <c r="S116" s="7" t="s">
        <v>8</v>
      </c>
      <c r="T116" s="9" t="s">
        <v>8</v>
      </c>
    </row>
    <row r="117" spans="1:20" ht="14.1" customHeight="1" x14ac:dyDescent="0.3">
      <c r="A117" s="3" t="s">
        <v>460</v>
      </c>
      <c r="B117" s="3" t="s">
        <v>6208</v>
      </c>
      <c r="C117" s="11">
        <v>151</v>
      </c>
      <c r="D117" s="7">
        <v>260.47369778000001</v>
      </c>
      <c r="E117" s="8">
        <v>173.80929325004399</v>
      </c>
      <c r="F117" s="11">
        <v>20</v>
      </c>
      <c r="G117" s="7">
        <v>395.68614124999999</v>
      </c>
      <c r="H117" s="8">
        <v>263.97902757116901</v>
      </c>
      <c r="I117" s="11" t="s">
        <v>8</v>
      </c>
      <c r="J117" s="7" t="s">
        <v>8</v>
      </c>
      <c r="K117" s="9" t="s">
        <v>8</v>
      </c>
      <c r="L117" s="11" t="s">
        <v>8</v>
      </c>
      <c r="M117" s="7" t="s">
        <v>8</v>
      </c>
      <c r="N117" s="9" t="s">
        <v>8</v>
      </c>
      <c r="O117" s="11" t="s">
        <v>8</v>
      </c>
      <c r="P117" s="7" t="s">
        <v>8</v>
      </c>
      <c r="Q117" s="9" t="s">
        <v>8</v>
      </c>
      <c r="R117" s="11" t="s">
        <v>8</v>
      </c>
      <c r="S117" s="7" t="s">
        <v>8</v>
      </c>
      <c r="T117" s="9" t="s">
        <v>8</v>
      </c>
    </row>
    <row r="118" spans="1:20" ht="14.1" customHeight="1" x14ac:dyDescent="0.3">
      <c r="A118" s="3" t="s">
        <v>464</v>
      </c>
      <c r="B118" s="3" t="s">
        <v>6209</v>
      </c>
      <c r="C118" s="11">
        <v>16</v>
      </c>
      <c r="D118" s="7">
        <v>359.66800367000002</v>
      </c>
      <c r="E118" s="8">
        <v>228.99524402281801</v>
      </c>
      <c r="F118" s="11" t="s">
        <v>8</v>
      </c>
      <c r="G118" s="7" t="s">
        <v>8</v>
      </c>
      <c r="H118" s="9" t="s">
        <v>8</v>
      </c>
      <c r="I118" s="11" t="s">
        <v>8</v>
      </c>
      <c r="J118" s="7" t="s">
        <v>8</v>
      </c>
      <c r="K118" s="9" t="s">
        <v>8</v>
      </c>
      <c r="L118" s="11" t="s">
        <v>8</v>
      </c>
      <c r="M118" s="7" t="s">
        <v>8</v>
      </c>
      <c r="N118" s="9" t="s">
        <v>8</v>
      </c>
      <c r="O118" s="11" t="s">
        <v>8</v>
      </c>
      <c r="P118" s="7" t="s">
        <v>8</v>
      </c>
      <c r="Q118" s="9" t="s">
        <v>8</v>
      </c>
      <c r="R118" s="11" t="s">
        <v>8</v>
      </c>
      <c r="S118" s="7" t="s">
        <v>8</v>
      </c>
      <c r="T118" s="9" t="s">
        <v>8</v>
      </c>
    </row>
    <row r="119" spans="1:20" ht="14.1" customHeight="1" x14ac:dyDescent="0.3">
      <c r="A119" s="3" t="s">
        <v>468</v>
      </c>
      <c r="B119" s="3" t="s">
        <v>6210</v>
      </c>
      <c r="C119" s="11">
        <v>23</v>
      </c>
      <c r="D119" s="7">
        <v>709.42341787999999</v>
      </c>
      <c r="E119" s="8">
        <v>548.60340877685496</v>
      </c>
      <c r="F119" s="11" t="s">
        <v>8</v>
      </c>
      <c r="G119" s="7" t="s">
        <v>8</v>
      </c>
      <c r="H119" s="9" t="s">
        <v>8</v>
      </c>
      <c r="I119" s="11" t="s">
        <v>8</v>
      </c>
      <c r="J119" s="7" t="s">
        <v>8</v>
      </c>
      <c r="K119" s="9" t="s">
        <v>8</v>
      </c>
      <c r="L119" s="11" t="s">
        <v>8</v>
      </c>
      <c r="M119" s="7" t="s">
        <v>8</v>
      </c>
      <c r="N119" s="9" t="s">
        <v>8</v>
      </c>
      <c r="O119" s="11" t="s">
        <v>8</v>
      </c>
      <c r="P119" s="7" t="s">
        <v>8</v>
      </c>
      <c r="Q119" s="9" t="s">
        <v>8</v>
      </c>
      <c r="R119" s="11" t="s">
        <v>8</v>
      </c>
      <c r="S119" s="7" t="s">
        <v>8</v>
      </c>
      <c r="T119" s="9" t="s">
        <v>8</v>
      </c>
    </row>
    <row r="120" spans="1:20" ht="14.1" customHeight="1" x14ac:dyDescent="0.3">
      <c r="A120" s="3" t="s">
        <v>473</v>
      </c>
      <c r="B120" s="3" t="s">
        <v>474</v>
      </c>
      <c r="C120" s="11">
        <v>53</v>
      </c>
      <c r="D120" s="7">
        <v>359.93856011000003</v>
      </c>
      <c r="E120" s="8">
        <v>248.312740880631</v>
      </c>
      <c r="F120" s="11" t="s">
        <v>8</v>
      </c>
      <c r="G120" s="7" t="s">
        <v>8</v>
      </c>
      <c r="H120" s="9" t="s">
        <v>8</v>
      </c>
      <c r="I120" s="11" t="s">
        <v>8</v>
      </c>
      <c r="J120" s="7" t="s">
        <v>8</v>
      </c>
      <c r="K120" s="9" t="s">
        <v>8</v>
      </c>
      <c r="L120" s="11" t="s">
        <v>8</v>
      </c>
      <c r="M120" s="7" t="s">
        <v>8</v>
      </c>
      <c r="N120" s="9" t="s">
        <v>8</v>
      </c>
      <c r="O120" s="11" t="s">
        <v>8</v>
      </c>
      <c r="P120" s="7" t="s">
        <v>8</v>
      </c>
      <c r="Q120" s="9" t="s">
        <v>8</v>
      </c>
      <c r="R120" s="11" t="s">
        <v>8</v>
      </c>
      <c r="S120" s="7" t="s">
        <v>8</v>
      </c>
      <c r="T120" s="9" t="s">
        <v>8</v>
      </c>
    </row>
    <row r="121" spans="1:20" ht="14.1" customHeight="1" x14ac:dyDescent="0.3">
      <c r="A121" s="3" t="s">
        <v>476</v>
      </c>
      <c r="B121" s="3" t="s">
        <v>477</v>
      </c>
      <c r="C121" s="11">
        <v>14</v>
      </c>
      <c r="D121" s="7">
        <v>236.61198661</v>
      </c>
      <c r="E121" s="8">
        <v>171.012911815888</v>
      </c>
      <c r="F121" s="11" t="s">
        <v>8</v>
      </c>
      <c r="G121" s="7" t="s">
        <v>8</v>
      </c>
      <c r="H121" s="9" t="s">
        <v>8</v>
      </c>
      <c r="I121" s="11" t="s">
        <v>8</v>
      </c>
      <c r="J121" s="7" t="s">
        <v>8</v>
      </c>
      <c r="K121" s="9" t="s">
        <v>8</v>
      </c>
      <c r="L121" s="11" t="s">
        <v>8</v>
      </c>
      <c r="M121" s="7" t="s">
        <v>8</v>
      </c>
      <c r="N121" s="9" t="s">
        <v>8</v>
      </c>
      <c r="O121" s="11" t="s">
        <v>8</v>
      </c>
      <c r="P121" s="7" t="s">
        <v>8</v>
      </c>
      <c r="Q121" s="9" t="s">
        <v>8</v>
      </c>
      <c r="R121" s="11" t="s">
        <v>8</v>
      </c>
      <c r="S121" s="7" t="s">
        <v>8</v>
      </c>
      <c r="T121" s="9" t="s">
        <v>8</v>
      </c>
    </row>
    <row r="122" spans="1:20" ht="14.1" customHeight="1" x14ac:dyDescent="0.3">
      <c r="A122" s="3" t="s">
        <v>480</v>
      </c>
      <c r="B122" s="3" t="s">
        <v>6211</v>
      </c>
      <c r="C122" s="11">
        <v>27</v>
      </c>
      <c r="D122" s="7">
        <v>320.12782326000001</v>
      </c>
      <c r="E122" s="8">
        <v>221.20237742935299</v>
      </c>
      <c r="F122" s="11" t="s">
        <v>8</v>
      </c>
      <c r="G122" s="7" t="s">
        <v>8</v>
      </c>
      <c r="H122" s="9" t="s">
        <v>8</v>
      </c>
      <c r="I122" s="11" t="s">
        <v>8</v>
      </c>
      <c r="J122" s="7" t="s">
        <v>8</v>
      </c>
      <c r="K122" s="9" t="s">
        <v>8</v>
      </c>
      <c r="L122" s="11" t="s">
        <v>8</v>
      </c>
      <c r="M122" s="7" t="s">
        <v>8</v>
      </c>
      <c r="N122" s="9" t="s">
        <v>8</v>
      </c>
      <c r="O122" s="11" t="s">
        <v>8</v>
      </c>
      <c r="P122" s="7" t="s">
        <v>8</v>
      </c>
      <c r="Q122" s="9" t="s">
        <v>8</v>
      </c>
      <c r="R122" s="11" t="s">
        <v>8</v>
      </c>
      <c r="S122" s="7" t="s">
        <v>8</v>
      </c>
      <c r="T122" s="9" t="s">
        <v>8</v>
      </c>
    </row>
    <row r="123" spans="1:20" ht="14.1" customHeight="1" x14ac:dyDescent="0.3">
      <c r="A123" s="3" t="s">
        <v>484</v>
      </c>
      <c r="B123" s="3" t="s">
        <v>6212</v>
      </c>
      <c r="C123" s="11">
        <v>35</v>
      </c>
      <c r="D123" s="7">
        <v>356.73844714000001</v>
      </c>
      <c r="E123" s="8">
        <v>258.91823392102498</v>
      </c>
      <c r="F123" s="11" t="s">
        <v>8</v>
      </c>
      <c r="G123" s="7" t="s">
        <v>8</v>
      </c>
      <c r="H123" s="9" t="s">
        <v>8</v>
      </c>
      <c r="I123" s="11" t="s">
        <v>8</v>
      </c>
      <c r="J123" s="7" t="s">
        <v>8</v>
      </c>
      <c r="K123" s="9" t="s">
        <v>8</v>
      </c>
      <c r="L123" s="11" t="s">
        <v>8</v>
      </c>
      <c r="M123" s="7" t="s">
        <v>8</v>
      </c>
      <c r="N123" s="9" t="s">
        <v>8</v>
      </c>
      <c r="O123" s="11" t="s">
        <v>8</v>
      </c>
      <c r="P123" s="7" t="s">
        <v>8</v>
      </c>
      <c r="Q123" s="9" t="s">
        <v>8</v>
      </c>
      <c r="R123" s="11" t="s">
        <v>8</v>
      </c>
      <c r="S123" s="7" t="s">
        <v>8</v>
      </c>
      <c r="T123" s="9" t="s">
        <v>8</v>
      </c>
    </row>
    <row r="124" spans="1:20" ht="14.1" customHeight="1" x14ac:dyDescent="0.3">
      <c r="A124" s="3" t="s">
        <v>488</v>
      </c>
      <c r="B124" s="3" t="s">
        <v>6213</v>
      </c>
      <c r="C124" s="11">
        <v>3621</v>
      </c>
      <c r="D124" s="7">
        <v>236.94683985</v>
      </c>
      <c r="E124" s="8">
        <v>166.269640821151</v>
      </c>
      <c r="F124" s="11">
        <v>106</v>
      </c>
      <c r="G124" s="7">
        <v>319.67827061000003</v>
      </c>
      <c r="H124" s="8">
        <v>232.03489661229199</v>
      </c>
      <c r="I124" s="11" t="s">
        <v>8</v>
      </c>
      <c r="J124" s="7" t="s">
        <v>8</v>
      </c>
      <c r="K124" s="9" t="s">
        <v>8</v>
      </c>
      <c r="L124" s="11">
        <v>15</v>
      </c>
      <c r="M124" s="7">
        <v>285.75793766999999</v>
      </c>
      <c r="N124" s="8">
        <v>185.456676293313</v>
      </c>
      <c r="O124" s="11">
        <v>17</v>
      </c>
      <c r="P124" s="7">
        <v>123.40865131</v>
      </c>
      <c r="Q124" s="8">
        <v>76.967808884893898</v>
      </c>
      <c r="R124" s="11">
        <v>37</v>
      </c>
      <c r="S124" s="7">
        <v>198.51060457</v>
      </c>
      <c r="T124" s="8">
        <v>144.22936078580301</v>
      </c>
    </row>
    <row r="125" spans="1:20" ht="14.1" customHeight="1" x14ac:dyDescent="0.3">
      <c r="A125" s="3" t="s">
        <v>492</v>
      </c>
      <c r="B125" s="3" t="s">
        <v>6214</v>
      </c>
      <c r="C125" s="11">
        <v>2123</v>
      </c>
      <c r="D125" s="7">
        <v>328.88441268000003</v>
      </c>
      <c r="E125" s="8">
        <v>233.89456550233501</v>
      </c>
      <c r="F125" s="11">
        <v>160</v>
      </c>
      <c r="G125" s="7">
        <v>576.94955935999997</v>
      </c>
      <c r="H125" s="8">
        <v>418.772433148836</v>
      </c>
      <c r="I125" s="11">
        <v>11</v>
      </c>
      <c r="J125" s="7">
        <v>314.65997562000001</v>
      </c>
      <c r="K125" s="8">
        <v>222.46367835041599</v>
      </c>
      <c r="L125" s="11" t="s">
        <v>8</v>
      </c>
      <c r="M125" s="7" t="s">
        <v>8</v>
      </c>
      <c r="N125" s="9" t="s">
        <v>8</v>
      </c>
      <c r="O125" s="11" t="s">
        <v>8</v>
      </c>
      <c r="P125" s="7" t="s">
        <v>8</v>
      </c>
      <c r="Q125" s="9" t="s">
        <v>8</v>
      </c>
      <c r="R125" s="11">
        <v>14</v>
      </c>
      <c r="S125" s="7">
        <v>867.82556076000003</v>
      </c>
      <c r="T125" s="8">
        <v>630.08678703336398</v>
      </c>
    </row>
    <row r="126" spans="1:20" ht="14.1" customHeight="1" x14ac:dyDescent="0.3">
      <c r="A126" s="3" t="s">
        <v>497</v>
      </c>
      <c r="B126" s="3" t="s">
        <v>6215</v>
      </c>
      <c r="C126" s="11">
        <v>182</v>
      </c>
      <c r="D126" s="7">
        <v>272.36547801</v>
      </c>
      <c r="E126" s="8">
        <v>192.684881581627</v>
      </c>
      <c r="F126" s="11">
        <v>18</v>
      </c>
      <c r="G126" s="7">
        <v>487.26699352999998</v>
      </c>
      <c r="H126" s="8">
        <v>353.67728519890602</v>
      </c>
      <c r="I126" s="11" t="s">
        <v>8</v>
      </c>
      <c r="J126" s="7" t="s">
        <v>8</v>
      </c>
      <c r="K126" s="9" t="s">
        <v>8</v>
      </c>
      <c r="L126" s="11" t="s">
        <v>8</v>
      </c>
      <c r="M126" s="7" t="s">
        <v>8</v>
      </c>
      <c r="N126" s="9" t="s">
        <v>8</v>
      </c>
      <c r="O126" s="11" t="s">
        <v>8</v>
      </c>
      <c r="P126" s="7" t="s">
        <v>8</v>
      </c>
      <c r="Q126" s="9" t="s">
        <v>8</v>
      </c>
      <c r="R126" s="11" t="s">
        <v>8</v>
      </c>
      <c r="S126" s="7" t="s">
        <v>8</v>
      </c>
      <c r="T126" s="9" t="s">
        <v>8</v>
      </c>
    </row>
    <row r="127" spans="1:20" ht="14.1" customHeight="1" x14ac:dyDescent="0.3">
      <c r="A127" s="3" t="s">
        <v>501</v>
      </c>
      <c r="B127" s="3" t="s">
        <v>6216</v>
      </c>
      <c r="C127" s="11">
        <v>34</v>
      </c>
      <c r="D127" s="7">
        <v>585.33916514999999</v>
      </c>
      <c r="E127" s="8">
        <v>425.64726169152402</v>
      </c>
      <c r="F127" s="11" t="s">
        <v>8</v>
      </c>
      <c r="G127" s="7" t="s">
        <v>8</v>
      </c>
      <c r="H127" s="9" t="s">
        <v>8</v>
      </c>
      <c r="I127" s="11" t="s">
        <v>8</v>
      </c>
      <c r="J127" s="7" t="s">
        <v>8</v>
      </c>
      <c r="K127" s="9" t="s">
        <v>8</v>
      </c>
      <c r="L127" s="11" t="s">
        <v>8</v>
      </c>
      <c r="M127" s="7" t="s">
        <v>8</v>
      </c>
      <c r="N127" s="9" t="s">
        <v>8</v>
      </c>
      <c r="O127" s="11" t="s">
        <v>8</v>
      </c>
      <c r="P127" s="7" t="s">
        <v>8</v>
      </c>
      <c r="Q127" s="9" t="s">
        <v>8</v>
      </c>
      <c r="R127" s="11" t="s">
        <v>8</v>
      </c>
      <c r="S127" s="7" t="s">
        <v>8</v>
      </c>
      <c r="T127" s="9" t="s">
        <v>8</v>
      </c>
    </row>
    <row r="128" spans="1:20" ht="14.1" customHeight="1" x14ac:dyDescent="0.3">
      <c r="A128" s="3" t="s">
        <v>504</v>
      </c>
      <c r="B128" s="3" t="s">
        <v>6217</v>
      </c>
      <c r="C128" s="11">
        <v>51</v>
      </c>
      <c r="D128" s="7">
        <v>368.16697421999999</v>
      </c>
      <c r="E128" s="8">
        <v>267.91185871208597</v>
      </c>
      <c r="F128" s="11" t="s">
        <v>8</v>
      </c>
      <c r="G128" s="7" t="s">
        <v>8</v>
      </c>
      <c r="H128" s="9" t="s">
        <v>8</v>
      </c>
      <c r="I128" s="11" t="s">
        <v>8</v>
      </c>
      <c r="J128" s="7" t="s">
        <v>8</v>
      </c>
      <c r="K128" s="9" t="s">
        <v>8</v>
      </c>
      <c r="L128" s="11" t="s">
        <v>8</v>
      </c>
      <c r="M128" s="7" t="s">
        <v>8</v>
      </c>
      <c r="N128" s="9" t="s">
        <v>8</v>
      </c>
      <c r="O128" s="11" t="s">
        <v>8</v>
      </c>
      <c r="P128" s="7" t="s">
        <v>8</v>
      </c>
      <c r="Q128" s="9" t="s">
        <v>8</v>
      </c>
      <c r="R128" s="11" t="s">
        <v>8</v>
      </c>
      <c r="S128" s="7" t="s">
        <v>8</v>
      </c>
      <c r="T128" s="9" t="s">
        <v>8</v>
      </c>
    </row>
    <row r="129" spans="1:20" ht="14.1" customHeight="1" x14ac:dyDescent="0.3">
      <c r="A129" s="3" t="s">
        <v>508</v>
      </c>
      <c r="B129" s="3" t="s">
        <v>6218</v>
      </c>
      <c r="C129" s="11">
        <v>37</v>
      </c>
      <c r="D129" s="7">
        <v>295.18619262999999</v>
      </c>
      <c r="E129" s="8">
        <v>213.88457347412199</v>
      </c>
      <c r="F129" s="11" t="s">
        <v>8</v>
      </c>
      <c r="G129" s="7" t="s">
        <v>8</v>
      </c>
      <c r="H129" s="9" t="s">
        <v>8</v>
      </c>
      <c r="I129" s="11" t="s">
        <v>8</v>
      </c>
      <c r="J129" s="7" t="s">
        <v>8</v>
      </c>
      <c r="K129" s="9" t="s">
        <v>8</v>
      </c>
      <c r="L129" s="11" t="s">
        <v>8</v>
      </c>
      <c r="M129" s="7" t="s">
        <v>8</v>
      </c>
      <c r="N129" s="9" t="s">
        <v>8</v>
      </c>
      <c r="O129" s="11" t="s">
        <v>8</v>
      </c>
      <c r="P129" s="7" t="s">
        <v>8</v>
      </c>
      <c r="Q129" s="9" t="s">
        <v>8</v>
      </c>
      <c r="R129" s="11" t="s">
        <v>8</v>
      </c>
      <c r="S129" s="7" t="s">
        <v>8</v>
      </c>
      <c r="T129" s="9" t="s">
        <v>8</v>
      </c>
    </row>
    <row r="130" spans="1:20" ht="14.1" customHeight="1" x14ac:dyDescent="0.3">
      <c r="A130" s="3" t="s">
        <v>511</v>
      </c>
      <c r="B130" s="3" t="s">
        <v>512</v>
      </c>
      <c r="C130" s="11">
        <v>318</v>
      </c>
      <c r="D130" s="7">
        <v>338.79978098999999</v>
      </c>
      <c r="E130" s="8">
        <v>234.750469158664</v>
      </c>
      <c r="F130" s="11">
        <v>105</v>
      </c>
      <c r="G130" s="7">
        <v>571.00750901000004</v>
      </c>
      <c r="H130" s="8">
        <v>414.45938114117399</v>
      </c>
      <c r="I130" s="11" t="s">
        <v>8</v>
      </c>
      <c r="J130" s="7" t="s">
        <v>8</v>
      </c>
      <c r="K130" s="9" t="s">
        <v>8</v>
      </c>
      <c r="L130" s="11" t="s">
        <v>8</v>
      </c>
      <c r="M130" s="7" t="s">
        <v>8</v>
      </c>
      <c r="N130" s="9" t="s">
        <v>8</v>
      </c>
      <c r="O130" s="11" t="s">
        <v>8</v>
      </c>
      <c r="P130" s="7" t="s">
        <v>8</v>
      </c>
      <c r="Q130" s="9" t="s">
        <v>8</v>
      </c>
      <c r="R130" s="11" t="s">
        <v>8</v>
      </c>
      <c r="S130" s="7" t="s">
        <v>8</v>
      </c>
      <c r="T130" s="9" t="s">
        <v>8</v>
      </c>
    </row>
    <row r="131" spans="1:20" ht="14.1" customHeight="1" x14ac:dyDescent="0.3">
      <c r="A131" s="3" t="s">
        <v>515</v>
      </c>
      <c r="B131" s="3" t="s">
        <v>6219</v>
      </c>
      <c r="C131" s="11">
        <v>185</v>
      </c>
      <c r="D131" s="7">
        <v>186.78655959</v>
      </c>
      <c r="E131" s="8">
        <v>134.32889410301499</v>
      </c>
      <c r="F131" s="11" t="s">
        <v>8</v>
      </c>
      <c r="G131" s="7" t="s">
        <v>8</v>
      </c>
      <c r="H131" s="9" t="s">
        <v>8</v>
      </c>
      <c r="I131" s="11" t="s">
        <v>8</v>
      </c>
      <c r="J131" s="7" t="s">
        <v>8</v>
      </c>
      <c r="K131" s="9" t="s">
        <v>8</v>
      </c>
      <c r="L131" s="11" t="s">
        <v>8</v>
      </c>
      <c r="M131" s="7" t="s">
        <v>8</v>
      </c>
      <c r="N131" s="9" t="s">
        <v>8</v>
      </c>
      <c r="O131" s="11" t="s">
        <v>8</v>
      </c>
      <c r="P131" s="7" t="s">
        <v>8</v>
      </c>
      <c r="Q131" s="9" t="s">
        <v>8</v>
      </c>
      <c r="R131" s="11" t="s">
        <v>8</v>
      </c>
      <c r="S131" s="7" t="s">
        <v>8</v>
      </c>
      <c r="T131" s="9" t="s">
        <v>8</v>
      </c>
    </row>
    <row r="132" spans="1:20" ht="14.1" customHeight="1" x14ac:dyDescent="0.3">
      <c r="A132" s="3" t="s">
        <v>518</v>
      </c>
      <c r="B132" s="3" t="s">
        <v>519</v>
      </c>
      <c r="C132" s="11">
        <v>30</v>
      </c>
      <c r="D132" s="7">
        <v>350.69718261999998</v>
      </c>
      <c r="E132" s="8">
        <v>251.41960243544699</v>
      </c>
      <c r="F132" s="11" t="s">
        <v>8</v>
      </c>
      <c r="G132" s="7" t="s">
        <v>8</v>
      </c>
      <c r="H132" s="9" t="s">
        <v>8</v>
      </c>
      <c r="I132" s="11" t="s">
        <v>8</v>
      </c>
      <c r="J132" s="7" t="s">
        <v>8</v>
      </c>
      <c r="K132" s="9" t="s">
        <v>8</v>
      </c>
      <c r="L132" s="11" t="s">
        <v>8</v>
      </c>
      <c r="M132" s="7" t="s">
        <v>8</v>
      </c>
      <c r="N132" s="9" t="s">
        <v>8</v>
      </c>
      <c r="O132" s="11" t="s">
        <v>8</v>
      </c>
      <c r="P132" s="7" t="s">
        <v>8</v>
      </c>
      <c r="Q132" s="9" t="s">
        <v>8</v>
      </c>
      <c r="R132" s="11" t="s">
        <v>8</v>
      </c>
      <c r="S132" s="7" t="s">
        <v>8</v>
      </c>
      <c r="T132" s="9" t="s">
        <v>8</v>
      </c>
    </row>
    <row r="133" spans="1:20" ht="14.1" customHeight="1" x14ac:dyDescent="0.3">
      <c r="A133" s="3" t="s">
        <v>522</v>
      </c>
      <c r="B133" s="3" t="s">
        <v>6220</v>
      </c>
      <c r="C133" s="11">
        <v>41</v>
      </c>
      <c r="D133" s="7">
        <v>1053.2743955999999</v>
      </c>
      <c r="E133" s="8">
        <v>740.59763836379204</v>
      </c>
      <c r="F133" s="11" t="s">
        <v>8</v>
      </c>
      <c r="G133" s="7" t="s">
        <v>8</v>
      </c>
      <c r="H133" s="9" t="s">
        <v>8</v>
      </c>
      <c r="I133" s="11" t="s">
        <v>8</v>
      </c>
      <c r="J133" s="7" t="s">
        <v>8</v>
      </c>
      <c r="K133" s="9" t="s">
        <v>8</v>
      </c>
      <c r="L133" s="11" t="s">
        <v>8</v>
      </c>
      <c r="M133" s="7" t="s">
        <v>8</v>
      </c>
      <c r="N133" s="9" t="s">
        <v>8</v>
      </c>
      <c r="O133" s="11" t="s">
        <v>8</v>
      </c>
      <c r="P133" s="7" t="s">
        <v>8</v>
      </c>
      <c r="Q133" s="9" t="s">
        <v>8</v>
      </c>
      <c r="R133" s="11" t="s">
        <v>8</v>
      </c>
      <c r="S133" s="7" t="s">
        <v>8</v>
      </c>
      <c r="T133" s="9" t="s">
        <v>8</v>
      </c>
    </row>
    <row r="134" spans="1:20" ht="14.1" customHeight="1" x14ac:dyDescent="0.3">
      <c r="A134" s="3" t="s">
        <v>526</v>
      </c>
      <c r="B134" s="3" t="s">
        <v>527</v>
      </c>
      <c r="C134" s="11">
        <v>52</v>
      </c>
      <c r="D134" s="7">
        <v>802.43742726999994</v>
      </c>
      <c r="E134" s="8">
        <v>605.60810156023194</v>
      </c>
      <c r="F134" s="11" t="s">
        <v>8</v>
      </c>
      <c r="G134" s="7" t="s">
        <v>8</v>
      </c>
      <c r="H134" s="9" t="s">
        <v>8</v>
      </c>
      <c r="I134" s="11" t="s">
        <v>8</v>
      </c>
      <c r="J134" s="7" t="s">
        <v>8</v>
      </c>
      <c r="K134" s="9" t="s">
        <v>8</v>
      </c>
      <c r="L134" s="11" t="s">
        <v>8</v>
      </c>
      <c r="M134" s="7" t="s">
        <v>8</v>
      </c>
      <c r="N134" s="9" t="s">
        <v>8</v>
      </c>
      <c r="O134" s="11" t="s">
        <v>8</v>
      </c>
      <c r="P134" s="7" t="s">
        <v>8</v>
      </c>
      <c r="Q134" s="9" t="s">
        <v>8</v>
      </c>
      <c r="R134" s="11" t="s">
        <v>8</v>
      </c>
      <c r="S134" s="7" t="s">
        <v>8</v>
      </c>
      <c r="T134" s="9" t="s">
        <v>8</v>
      </c>
    </row>
    <row r="135" spans="1:20" ht="14.1" customHeight="1" x14ac:dyDescent="0.3">
      <c r="A135" s="3" t="s">
        <v>530</v>
      </c>
      <c r="B135" s="3" t="s">
        <v>531</v>
      </c>
      <c r="C135" s="11">
        <v>3818</v>
      </c>
      <c r="D135" s="7">
        <v>256.22852703000001</v>
      </c>
      <c r="E135" s="8">
        <v>182.73903314864</v>
      </c>
      <c r="F135" s="11">
        <v>160</v>
      </c>
      <c r="G135" s="7">
        <v>393.24159036999998</v>
      </c>
      <c r="H135" s="8">
        <v>285.42996207844902</v>
      </c>
      <c r="I135" s="11" t="s">
        <v>8</v>
      </c>
      <c r="J135" s="7" t="s">
        <v>8</v>
      </c>
      <c r="K135" s="9" t="s">
        <v>8</v>
      </c>
      <c r="L135" s="11">
        <v>13</v>
      </c>
      <c r="M135" s="7">
        <v>213.65303030000001</v>
      </c>
      <c r="N135" s="8">
        <v>143.619512057804</v>
      </c>
      <c r="O135" s="11">
        <v>16</v>
      </c>
      <c r="P135" s="7">
        <v>137.45764840000001</v>
      </c>
      <c r="Q135" s="8">
        <v>90.674168653662903</v>
      </c>
      <c r="R135" s="11">
        <v>27</v>
      </c>
      <c r="S135" s="7">
        <v>247.22322120999999</v>
      </c>
      <c r="T135" s="8">
        <v>179.57842319740101</v>
      </c>
    </row>
    <row r="136" spans="1:20" ht="14.1" customHeight="1" x14ac:dyDescent="0.3">
      <c r="A136" s="3" t="s">
        <v>534</v>
      </c>
      <c r="B136" s="3" t="s">
        <v>6221</v>
      </c>
      <c r="C136" s="11">
        <v>54</v>
      </c>
      <c r="D136" s="7">
        <v>409.02892954999999</v>
      </c>
      <c r="E136" s="8">
        <v>273.645178436783</v>
      </c>
      <c r="F136" s="11" t="s">
        <v>8</v>
      </c>
      <c r="G136" s="7" t="s">
        <v>8</v>
      </c>
      <c r="H136" s="9" t="s">
        <v>8</v>
      </c>
      <c r="I136" s="11" t="s">
        <v>8</v>
      </c>
      <c r="J136" s="7" t="s">
        <v>8</v>
      </c>
      <c r="K136" s="9" t="s">
        <v>8</v>
      </c>
      <c r="L136" s="11" t="s">
        <v>8</v>
      </c>
      <c r="M136" s="7" t="s">
        <v>8</v>
      </c>
      <c r="N136" s="9" t="s">
        <v>8</v>
      </c>
      <c r="O136" s="11" t="s">
        <v>8</v>
      </c>
      <c r="P136" s="7" t="s">
        <v>8</v>
      </c>
      <c r="Q136" s="9" t="s">
        <v>8</v>
      </c>
      <c r="R136" s="11" t="s">
        <v>8</v>
      </c>
      <c r="S136" s="7" t="s">
        <v>8</v>
      </c>
      <c r="T136" s="9" t="s">
        <v>8</v>
      </c>
    </row>
    <row r="137" spans="1:20" ht="14.1" customHeight="1" x14ac:dyDescent="0.3">
      <c r="A137" s="3" t="s">
        <v>537</v>
      </c>
      <c r="B137" s="3" t="s">
        <v>6222</v>
      </c>
      <c r="C137" s="11">
        <v>79</v>
      </c>
      <c r="D137" s="7">
        <v>946.35127498999998</v>
      </c>
      <c r="E137" s="8">
        <v>608.61233603981202</v>
      </c>
      <c r="F137" s="11" t="s">
        <v>8</v>
      </c>
      <c r="G137" s="7" t="s">
        <v>8</v>
      </c>
      <c r="H137" s="9" t="s">
        <v>8</v>
      </c>
      <c r="I137" s="11" t="s">
        <v>8</v>
      </c>
      <c r="J137" s="7" t="s">
        <v>8</v>
      </c>
      <c r="K137" s="9" t="s">
        <v>8</v>
      </c>
      <c r="L137" s="11" t="s">
        <v>8</v>
      </c>
      <c r="M137" s="7" t="s">
        <v>8</v>
      </c>
      <c r="N137" s="9" t="s">
        <v>8</v>
      </c>
      <c r="O137" s="11" t="s">
        <v>8</v>
      </c>
      <c r="P137" s="7" t="s">
        <v>8</v>
      </c>
      <c r="Q137" s="9" t="s">
        <v>8</v>
      </c>
      <c r="R137" s="11" t="s">
        <v>8</v>
      </c>
      <c r="S137" s="7" t="s">
        <v>8</v>
      </c>
      <c r="T137" s="9" t="s">
        <v>8</v>
      </c>
    </row>
    <row r="138" spans="1:20" ht="14.1" customHeight="1" x14ac:dyDescent="0.3">
      <c r="A138" s="3" t="s">
        <v>541</v>
      </c>
      <c r="B138" s="3" t="s">
        <v>542</v>
      </c>
      <c r="C138" s="11">
        <v>1283</v>
      </c>
      <c r="D138" s="7">
        <v>452.04285723999999</v>
      </c>
      <c r="E138" s="8">
        <v>320.40947480087601</v>
      </c>
      <c r="F138" s="11">
        <v>95</v>
      </c>
      <c r="G138" s="7">
        <v>673.32332930999996</v>
      </c>
      <c r="H138" s="8">
        <v>488.72423956134202</v>
      </c>
      <c r="I138" s="11" t="s">
        <v>8</v>
      </c>
      <c r="J138" s="7" t="s">
        <v>8</v>
      </c>
      <c r="K138" s="9" t="s">
        <v>8</v>
      </c>
      <c r="L138" s="11" t="s">
        <v>8</v>
      </c>
      <c r="M138" s="7" t="s">
        <v>8</v>
      </c>
      <c r="N138" s="9" t="s">
        <v>8</v>
      </c>
      <c r="O138" s="11" t="s">
        <v>8</v>
      </c>
      <c r="P138" s="7" t="s">
        <v>8</v>
      </c>
      <c r="Q138" s="9" t="s">
        <v>8</v>
      </c>
      <c r="R138" s="11" t="s">
        <v>8</v>
      </c>
      <c r="S138" s="7" t="s">
        <v>8</v>
      </c>
      <c r="T138" s="9" t="s">
        <v>8</v>
      </c>
    </row>
    <row r="139" spans="1:20" ht="14.1" customHeight="1" x14ac:dyDescent="0.3">
      <c r="A139" s="3" t="s">
        <v>545</v>
      </c>
      <c r="B139" s="3" t="s">
        <v>6223</v>
      </c>
      <c r="C139" s="11">
        <v>1870</v>
      </c>
      <c r="D139" s="7">
        <v>303.56569237999997</v>
      </c>
      <c r="E139" s="8">
        <v>214.28298343347299</v>
      </c>
      <c r="F139" s="11">
        <v>103</v>
      </c>
      <c r="G139" s="7">
        <v>511.44701992</v>
      </c>
      <c r="H139" s="8">
        <v>371.228115147452</v>
      </c>
      <c r="I139" s="11" t="s">
        <v>8</v>
      </c>
      <c r="J139" s="7" t="s">
        <v>8</v>
      </c>
      <c r="K139" s="9" t="s">
        <v>8</v>
      </c>
      <c r="L139" s="11" t="s">
        <v>8</v>
      </c>
      <c r="M139" s="7" t="s">
        <v>8</v>
      </c>
      <c r="N139" s="9" t="s">
        <v>8</v>
      </c>
      <c r="O139" s="11" t="s">
        <v>8</v>
      </c>
      <c r="P139" s="7" t="s">
        <v>8</v>
      </c>
      <c r="Q139" s="9" t="s">
        <v>8</v>
      </c>
      <c r="R139" s="11" t="s">
        <v>8</v>
      </c>
      <c r="S139" s="7" t="s">
        <v>8</v>
      </c>
      <c r="T139" s="9" t="s">
        <v>8</v>
      </c>
    </row>
    <row r="140" spans="1:20" ht="14.1" customHeight="1" x14ac:dyDescent="0.3">
      <c r="A140" s="3" t="s">
        <v>548</v>
      </c>
      <c r="B140" s="3" t="s">
        <v>549</v>
      </c>
      <c r="C140" s="11">
        <v>3589</v>
      </c>
      <c r="D140" s="7">
        <v>327.61733659999999</v>
      </c>
      <c r="E140" s="8">
        <v>236.19723257553301</v>
      </c>
      <c r="F140" s="11">
        <v>376</v>
      </c>
      <c r="G140" s="7">
        <v>500.48192745</v>
      </c>
      <c r="H140" s="8">
        <v>363.269186431126</v>
      </c>
      <c r="I140" s="11" t="s">
        <v>8</v>
      </c>
      <c r="J140" s="7" t="s">
        <v>8</v>
      </c>
      <c r="K140" s="9" t="s">
        <v>8</v>
      </c>
      <c r="L140" s="11" t="s">
        <v>8</v>
      </c>
      <c r="M140" s="7" t="s">
        <v>8</v>
      </c>
      <c r="N140" s="9" t="s">
        <v>8</v>
      </c>
      <c r="O140" s="11">
        <v>14</v>
      </c>
      <c r="P140" s="7">
        <v>188.16017735</v>
      </c>
      <c r="Q140" s="8">
        <v>136.57392731935201</v>
      </c>
      <c r="R140" s="11">
        <v>20</v>
      </c>
      <c r="S140" s="7">
        <v>285.74162159999997</v>
      </c>
      <c r="T140" s="8">
        <v>207.17294435087501</v>
      </c>
    </row>
    <row r="141" spans="1:20" ht="14.1" customHeight="1" x14ac:dyDescent="0.3">
      <c r="A141" s="3" t="s">
        <v>552</v>
      </c>
      <c r="B141" s="3" t="s">
        <v>6224</v>
      </c>
      <c r="C141" s="11">
        <v>4605</v>
      </c>
      <c r="D141" s="7">
        <v>156.44617432999999</v>
      </c>
      <c r="E141" s="8">
        <v>111.915373034853</v>
      </c>
      <c r="F141" s="11">
        <v>295</v>
      </c>
      <c r="G141" s="7">
        <v>276.99537325</v>
      </c>
      <c r="H141" s="8">
        <v>201.05402941265601</v>
      </c>
      <c r="I141" s="11" t="s">
        <v>8</v>
      </c>
      <c r="J141" s="7" t="s">
        <v>8</v>
      </c>
      <c r="K141" s="9" t="s">
        <v>8</v>
      </c>
      <c r="L141" s="11" t="s">
        <v>8</v>
      </c>
      <c r="M141" s="7" t="s">
        <v>8</v>
      </c>
      <c r="N141" s="9" t="s">
        <v>8</v>
      </c>
      <c r="O141" s="11">
        <v>27</v>
      </c>
      <c r="P141" s="7">
        <v>59.584045676999999</v>
      </c>
      <c r="Q141" s="8">
        <v>42.481417402635799</v>
      </c>
      <c r="R141" s="11">
        <v>20</v>
      </c>
      <c r="S141" s="7">
        <v>411.64025433</v>
      </c>
      <c r="T141" s="8">
        <v>298.72466411639198</v>
      </c>
    </row>
    <row r="142" spans="1:20" ht="14.1" customHeight="1" x14ac:dyDescent="0.3">
      <c r="A142" s="3" t="s">
        <v>557</v>
      </c>
      <c r="B142" s="3" t="s">
        <v>6225</v>
      </c>
      <c r="C142" s="11">
        <v>111</v>
      </c>
      <c r="D142" s="7">
        <v>188.82925535999999</v>
      </c>
      <c r="E142" s="8">
        <v>136.46645482022399</v>
      </c>
      <c r="F142" s="11">
        <v>14</v>
      </c>
      <c r="G142" s="7">
        <v>233.49673447000001</v>
      </c>
      <c r="H142" s="8">
        <v>169.481003594946</v>
      </c>
      <c r="I142" s="11" t="s">
        <v>8</v>
      </c>
      <c r="J142" s="7" t="s">
        <v>8</v>
      </c>
      <c r="K142" s="9" t="s">
        <v>8</v>
      </c>
      <c r="L142" s="11" t="s">
        <v>8</v>
      </c>
      <c r="M142" s="7" t="s">
        <v>8</v>
      </c>
      <c r="N142" s="9" t="s">
        <v>8</v>
      </c>
      <c r="O142" s="11" t="s">
        <v>8</v>
      </c>
      <c r="P142" s="7" t="s">
        <v>8</v>
      </c>
      <c r="Q142" s="9" t="s">
        <v>8</v>
      </c>
      <c r="R142" s="11" t="s">
        <v>8</v>
      </c>
      <c r="S142" s="7" t="s">
        <v>8</v>
      </c>
      <c r="T142" s="9" t="s">
        <v>8</v>
      </c>
    </row>
    <row r="143" spans="1:20" ht="14.1" customHeight="1" x14ac:dyDescent="0.3">
      <c r="A143" s="3" t="s">
        <v>561</v>
      </c>
      <c r="B143" s="3" t="s">
        <v>6161</v>
      </c>
      <c r="C143" s="11">
        <v>4622</v>
      </c>
      <c r="D143" s="7">
        <v>295.61613992999997</v>
      </c>
      <c r="E143" s="8">
        <v>209.971199248625</v>
      </c>
      <c r="F143" s="11">
        <v>146</v>
      </c>
      <c r="G143" s="7">
        <v>616.00470049</v>
      </c>
      <c r="H143" s="8">
        <v>447.12015274026402</v>
      </c>
      <c r="I143" s="11" t="s">
        <v>8</v>
      </c>
      <c r="J143" s="7" t="s">
        <v>8</v>
      </c>
      <c r="K143" s="9" t="s">
        <v>8</v>
      </c>
      <c r="L143" s="11" t="s">
        <v>8</v>
      </c>
      <c r="M143" s="7" t="s">
        <v>8</v>
      </c>
      <c r="N143" s="9" t="s">
        <v>8</v>
      </c>
      <c r="O143" s="11" t="s">
        <v>8</v>
      </c>
      <c r="P143" s="7" t="s">
        <v>8</v>
      </c>
      <c r="Q143" s="9" t="s">
        <v>8</v>
      </c>
      <c r="R143" s="11">
        <v>76</v>
      </c>
      <c r="S143" s="7">
        <v>262.65128993000002</v>
      </c>
      <c r="T143" s="8">
        <v>190.502589279132</v>
      </c>
    </row>
    <row r="144" spans="1:20" ht="14.1" customHeight="1" x14ac:dyDescent="0.3">
      <c r="A144" s="3" t="s">
        <v>563</v>
      </c>
      <c r="B144" s="3" t="s">
        <v>6226</v>
      </c>
      <c r="C144" s="11">
        <v>2555</v>
      </c>
      <c r="D144" s="7">
        <v>456.27173329999999</v>
      </c>
      <c r="E144" s="8">
        <v>323.92251631183802</v>
      </c>
      <c r="F144" s="11">
        <v>208</v>
      </c>
      <c r="G144" s="7">
        <v>610.72218393000003</v>
      </c>
      <c r="H144" s="8">
        <v>443.285873826277</v>
      </c>
      <c r="I144" s="11" t="s">
        <v>8</v>
      </c>
      <c r="J144" s="7" t="s">
        <v>8</v>
      </c>
      <c r="K144" s="9" t="s">
        <v>8</v>
      </c>
      <c r="L144" s="11" t="s">
        <v>8</v>
      </c>
      <c r="M144" s="7" t="s">
        <v>8</v>
      </c>
      <c r="N144" s="9" t="s">
        <v>8</v>
      </c>
      <c r="O144" s="11" t="s">
        <v>8</v>
      </c>
      <c r="P144" s="7" t="s">
        <v>8</v>
      </c>
      <c r="Q144" s="9" t="s">
        <v>8</v>
      </c>
      <c r="R144" s="11">
        <v>23</v>
      </c>
      <c r="S144" s="7">
        <v>599.39505623000002</v>
      </c>
      <c r="T144" s="8">
        <v>435.773728909559</v>
      </c>
    </row>
    <row r="145" spans="1:20" ht="14.1" customHeight="1" x14ac:dyDescent="0.3">
      <c r="A145" s="3" t="s">
        <v>566</v>
      </c>
      <c r="B145" s="3" t="s">
        <v>6227</v>
      </c>
      <c r="C145" s="11">
        <v>459</v>
      </c>
      <c r="D145" s="7">
        <v>96.159675660999994</v>
      </c>
      <c r="E145" s="8">
        <v>67.775261429080302</v>
      </c>
      <c r="F145" s="11">
        <v>14</v>
      </c>
      <c r="G145" s="7">
        <v>258.98567402999998</v>
      </c>
      <c r="H145" s="8">
        <v>187.981876020464</v>
      </c>
      <c r="I145" s="11" t="s">
        <v>8</v>
      </c>
      <c r="J145" s="7" t="s">
        <v>8</v>
      </c>
      <c r="K145" s="9" t="s">
        <v>8</v>
      </c>
      <c r="L145" s="11">
        <v>22</v>
      </c>
      <c r="M145" s="7">
        <v>117.02455131000001</v>
      </c>
      <c r="N145" s="8">
        <v>80.332052332980595</v>
      </c>
      <c r="O145" s="11" t="s">
        <v>8</v>
      </c>
      <c r="P145" s="7" t="s">
        <v>8</v>
      </c>
      <c r="Q145" s="9" t="s">
        <v>8</v>
      </c>
      <c r="R145" s="11" t="s">
        <v>8</v>
      </c>
      <c r="S145" s="7" t="s">
        <v>8</v>
      </c>
      <c r="T145" s="9" t="s">
        <v>8</v>
      </c>
    </row>
    <row r="146" spans="1:20" ht="14.1" customHeight="1" x14ac:dyDescent="0.3">
      <c r="A146" s="3" t="s">
        <v>571</v>
      </c>
      <c r="B146" s="3" t="s">
        <v>572</v>
      </c>
      <c r="C146" s="11">
        <v>22</v>
      </c>
      <c r="D146" s="7">
        <v>253.39868791000001</v>
      </c>
      <c r="E146" s="8">
        <v>178.26671797942299</v>
      </c>
      <c r="F146" s="11" t="s">
        <v>8</v>
      </c>
      <c r="G146" s="7" t="s">
        <v>8</v>
      </c>
      <c r="H146" s="9" t="s">
        <v>8</v>
      </c>
      <c r="I146" s="11" t="s">
        <v>8</v>
      </c>
      <c r="J146" s="7" t="s">
        <v>8</v>
      </c>
      <c r="K146" s="9" t="s">
        <v>8</v>
      </c>
      <c r="L146" s="11" t="s">
        <v>8</v>
      </c>
      <c r="M146" s="7" t="s">
        <v>8</v>
      </c>
      <c r="N146" s="9" t="s">
        <v>8</v>
      </c>
      <c r="O146" s="11" t="s">
        <v>8</v>
      </c>
      <c r="P146" s="7" t="s">
        <v>8</v>
      </c>
      <c r="Q146" s="9" t="s">
        <v>8</v>
      </c>
      <c r="R146" s="11" t="s">
        <v>8</v>
      </c>
      <c r="S146" s="7" t="s">
        <v>8</v>
      </c>
      <c r="T146" s="9" t="s">
        <v>8</v>
      </c>
    </row>
    <row r="147" spans="1:20" ht="14.1" customHeight="1" x14ac:dyDescent="0.3">
      <c r="A147" s="3" t="s">
        <v>575</v>
      </c>
      <c r="B147" s="3" t="s">
        <v>6228</v>
      </c>
      <c r="C147" s="11">
        <v>134</v>
      </c>
      <c r="D147" s="7">
        <v>179.16767659000001</v>
      </c>
      <c r="E147" s="8">
        <v>230.913188547673</v>
      </c>
      <c r="F147" s="11">
        <v>14</v>
      </c>
      <c r="G147" s="7">
        <v>180.85693925000001</v>
      </c>
      <c r="H147" s="8">
        <v>219.90180212109999</v>
      </c>
      <c r="I147" s="11" t="s">
        <v>8</v>
      </c>
      <c r="J147" s="7" t="s">
        <v>8</v>
      </c>
      <c r="K147" s="9" t="s">
        <v>8</v>
      </c>
      <c r="L147" s="11" t="s">
        <v>8</v>
      </c>
      <c r="M147" s="7" t="s">
        <v>8</v>
      </c>
      <c r="N147" s="9" t="s">
        <v>8</v>
      </c>
      <c r="O147" s="11" t="s">
        <v>8</v>
      </c>
      <c r="P147" s="7" t="s">
        <v>8</v>
      </c>
      <c r="Q147" s="9" t="s">
        <v>8</v>
      </c>
      <c r="R147" s="11" t="s">
        <v>8</v>
      </c>
      <c r="S147" s="7" t="s">
        <v>8</v>
      </c>
      <c r="T147" s="9" t="s">
        <v>8</v>
      </c>
    </row>
    <row r="148" spans="1:20" ht="14.1" customHeight="1" x14ac:dyDescent="0.3">
      <c r="A148" s="3" t="s">
        <v>579</v>
      </c>
      <c r="B148" s="3" t="s">
        <v>580</v>
      </c>
      <c r="C148" s="11">
        <v>20</v>
      </c>
      <c r="D148" s="7">
        <v>238.39402111999999</v>
      </c>
      <c r="E148" s="8">
        <v>253.240848601099</v>
      </c>
      <c r="F148" s="11" t="s">
        <v>8</v>
      </c>
      <c r="G148" s="7" t="s">
        <v>8</v>
      </c>
      <c r="H148" s="9" t="s">
        <v>8</v>
      </c>
      <c r="I148" s="11" t="s">
        <v>8</v>
      </c>
      <c r="J148" s="7" t="s">
        <v>8</v>
      </c>
      <c r="K148" s="9" t="s">
        <v>8</v>
      </c>
      <c r="L148" s="11" t="s">
        <v>8</v>
      </c>
      <c r="M148" s="7" t="s">
        <v>8</v>
      </c>
      <c r="N148" s="9" t="s">
        <v>8</v>
      </c>
      <c r="O148" s="11" t="s">
        <v>8</v>
      </c>
      <c r="P148" s="7" t="s">
        <v>8</v>
      </c>
      <c r="Q148" s="9" t="s">
        <v>8</v>
      </c>
      <c r="R148" s="11" t="s">
        <v>8</v>
      </c>
      <c r="S148" s="7" t="s">
        <v>8</v>
      </c>
      <c r="T148" s="9" t="s">
        <v>8</v>
      </c>
    </row>
    <row r="149" spans="1:20" ht="14.1" customHeight="1" x14ac:dyDescent="0.3">
      <c r="A149" s="3" t="s">
        <v>583</v>
      </c>
      <c r="B149" s="3" t="s">
        <v>6229</v>
      </c>
      <c r="C149" s="11">
        <v>980</v>
      </c>
      <c r="D149" s="7">
        <v>378.81912524000001</v>
      </c>
      <c r="E149" s="8">
        <v>260.146597844898</v>
      </c>
      <c r="F149" s="11">
        <v>45</v>
      </c>
      <c r="G149" s="7">
        <v>444.06472993</v>
      </c>
      <c r="H149" s="8">
        <v>313.91256235283902</v>
      </c>
      <c r="I149" s="11" t="s">
        <v>8</v>
      </c>
      <c r="J149" s="7" t="s">
        <v>8</v>
      </c>
      <c r="K149" s="9" t="s">
        <v>8</v>
      </c>
      <c r="L149" s="11">
        <v>16</v>
      </c>
      <c r="M149" s="7">
        <v>259.10974220999998</v>
      </c>
      <c r="N149" s="8">
        <v>163.49602042972501</v>
      </c>
      <c r="O149" s="11" t="s">
        <v>8</v>
      </c>
      <c r="P149" s="7" t="s">
        <v>8</v>
      </c>
      <c r="Q149" s="9" t="s">
        <v>8</v>
      </c>
      <c r="R149" s="11">
        <v>41</v>
      </c>
      <c r="S149" s="7">
        <v>565.34900081000001</v>
      </c>
      <c r="T149" s="8">
        <v>399.690599551547</v>
      </c>
    </row>
    <row r="150" spans="1:20" ht="14.1" customHeight="1" x14ac:dyDescent="0.3">
      <c r="A150" s="3" t="s">
        <v>589</v>
      </c>
      <c r="B150" s="3" t="s">
        <v>590</v>
      </c>
      <c r="C150" s="11">
        <v>28</v>
      </c>
      <c r="D150" s="7">
        <v>247.21720006000001</v>
      </c>
      <c r="E150" s="8">
        <v>170.575222443798</v>
      </c>
      <c r="F150" s="11" t="s">
        <v>8</v>
      </c>
      <c r="G150" s="7" t="s">
        <v>8</v>
      </c>
      <c r="H150" s="9" t="s">
        <v>8</v>
      </c>
      <c r="I150" s="11" t="s">
        <v>8</v>
      </c>
      <c r="J150" s="7" t="s">
        <v>8</v>
      </c>
      <c r="K150" s="9" t="s">
        <v>8</v>
      </c>
      <c r="L150" s="11" t="s">
        <v>8</v>
      </c>
      <c r="M150" s="7" t="s">
        <v>8</v>
      </c>
      <c r="N150" s="9" t="s">
        <v>8</v>
      </c>
      <c r="O150" s="11" t="s">
        <v>8</v>
      </c>
      <c r="P150" s="7" t="s">
        <v>8</v>
      </c>
      <c r="Q150" s="9" t="s">
        <v>8</v>
      </c>
      <c r="R150" s="11" t="s">
        <v>8</v>
      </c>
      <c r="S150" s="7" t="s">
        <v>8</v>
      </c>
      <c r="T150" s="9" t="s">
        <v>8</v>
      </c>
    </row>
    <row r="151" spans="1:20" ht="14.1" customHeight="1" x14ac:dyDescent="0.3">
      <c r="A151" s="3" t="s">
        <v>593</v>
      </c>
      <c r="B151" s="3" t="s">
        <v>6230</v>
      </c>
      <c r="C151" s="11">
        <v>26</v>
      </c>
      <c r="D151" s="7">
        <v>343.90144686000002</v>
      </c>
      <c r="E151" s="8">
        <v>236.31925474224801</v>
      </c>
      <c r="F151" s="11" t="s">
        <v>8</v>
      </c>
      <c r="G151" s="7" t="s">
        <v>8</v>
      </c>
      <c r="H151" s="9" t="s">
        <v>8</v>
      </c>
      <c r="I151" s="11" t="s">
        <v>8</v>
      </c>
      <c r="J151" s="7" t="s">
        <v>8</v>
      </c>
      <c r="K151" s="9" t="s">
        <v>8</v>
      </c>
      <c r="L151" s="11" t="s">
        <v>8</v>
      </c>
      <c r="M151" s="7" t="s">
        <v>8</v>
      </c>
      <c r="N151" s="9" t="s">
        <v>8</v>
      </c>
      <c r="O151" s="11" t="s">
        <v>8</v>
      </c>
      <c r="P151" s="7" t="s">
        <v>8</v>
      </c>
      <c r="Q151" s="9" t="s">
        <v>8</v>
      </c>
      <c r="R151" s="11" t="s">
        <v>8</v>
      </c>
      <c r="S151" s="7" t="s">
        <v>8</v>
      </c>
      <c r="T151" s="9" t="s">
        <v>8</v>
      </c>
    </row>
    <row r="152" spans="1:20" ht="14.1" customHeight="1" x14ac:dyDescent="0.3">
      <c r="A152" s="3" t="s">
        <v>598</v>
      </c>
      <c r="B152" s="3" t="s">
        <v>6231</v>
      </c>
      <c r="C152" s="11">
        <v>251</v>
      </c>
      <c r="D152" s="7">
        <v>318.56968129000001</v>
      </c>
      <c r="E152" s="8">
        <v>174.98865482311101</v>
      </c>
      <c r="F152" s="11" t="s">
        <v>8</v>
      </c>
      <c r="G152" s="7" t="s">
        <v>8</v>
      </c>
      <c r="H152" s="9" t="s">
        <v>8</v>
      </c>
      <c r="I152" s="11" t="s">
        <v>8</v>
      </c>
      <c r="J152" s="7" t="s">
        <v>8</v>
      </c>
      <c r="K152" s="9" t="s">
        <v>8</v>
      </c>
      <c r="L152" s="11" t="s">
        <v>8</v>
      </c>
      <c r="M152" s="7" t="s">
        <v>8</v>
      </c>
      <c r="N152" s="9" t="s">
        <v>8</v>
      </c>
      <c r="O152" s="11" t="s">
        <v>8</v>
      </c>
      <c r="P152" s="7" t="s">
        <v>8</v>
      </c>
      <c r="Q152" s="9" t="s">
        <v>8</v>
      </c>
      <c r="R152" s="11">
        <v>11</v>
      </c>
      <c r="S152" s="7">
        <v>625.73915624000006</v>
      </c>
      <c r="T152" s="8">
        <v>441.179916081763</v>
      </c>
    </row>
    <row r="153" spans="1:20" ht="14.1" customHeight="1" x14ac:dyDescent="0.3">
      <c r="A153" s="3" t="s">
        <v>602</v>
      </c>
      <c r="B153" s="3" t="s">
        <v>6232</v>
      </c>
      <c r="C153" s="11">
        <v>141</v>
      </c>
      <c r="D153" s="7">
        <v>258.19731905999998</v>
      </c>
      <c r="E153" s="8">
        <v>181.228460201232</v>
      </c>
      <c r="F153" s="11" t="s">
        <v>8</v>
      </c>
      <c r="G153" s="7" t="s">
        <v>8</v>
      </c>
      <c r="H153" s="9" t="s">
        <v>8</v>
      </c>
      <c r="I153" s="11" t="s">
        <v>8</v>
      </c>
      <c r="J153" s="7" t="s">
        <v>8</v>
      </c>
      <c r="K153" s="9" t="s">
        <v>8</v>
      </c>
      <c r="L153" s="11" t="s">
        <v>8</v>
      </c>
      <c r="M153" s="7" t="s">
        <v>8</v>
      </c>
      <c r="N153" s="9" t="s">
        <v>8</v>
      </c>
      <c r="O153" s="11" t="s">
        <v>8</v>
      </c>
      <c r="P153" s="7" t="s">
        <v>8</v>
      </c>
      <c r="Q153" s="9" t="s">
        <v>8</v>
      </c>
      <c r="R153" s="11">
        <v>19</v>
      </c>
      <c r="S153" s="7">
        <v>574.86591941999995</v>
      </c>
      <c r="T153" s="8">
        <v>406.204667829519</v>
      </c>
    </row>
    <row r="154" spans="1:20" ht="14.1" customHeight="1" x14ac:dyDescent="0.3">
      <c r="A154" s="3" t="s">
        <v>607</v>
      </c>
      <c r="B154" s="3" t="s">
        <v>6233</v>
      </c>
      <c r="C154" s="11">
        <v>76</v>
      </c>
      <c r="D154" s="7">
        <v>412.54246544</v>
      </c>
      <c r="E154" s="8">
        <v>300.14628075942898</v>
      </c>
      <c r="F154" s="11" t="s">
        <v>8</v>
      </c>
      <c r="G154" s="7" t="s">
        <v>8</v>
      </c>
      <c r="H154" s="9" t="s">
        <v>8</v>
      </c>
      <c r="I154" s="11" t="s">
        <v>8</v>
      </c>
      <c r="J154" s="7" t="s">
        <v>8</v>
      </c>
      <c r="K154" s="9" t="s">
        <v>8</v>
      </c>
      <c r="L154" s="11" t="s">
        <v>8</v>
      </c>
      <c r="M154" s="7" t="s">
        <v>8</v>
      </c>
      <c r="N154" s="9" t="s">
        <v>8</v>
      </c>
      <c r="O154" s="11" t="s">
        <v>8</v>
      </c>
      <c r="P154" s="7" t="s">
        <v>8</v>
      </c>
      <c r="Q154" s="9" t="s">
        <v>8</v>
      </c>
      <c r="R154" s="11" t="s">
        <v>8</v>
      </c>
      <c r="S154" s="7" t="s">
        <v>8</v>
      </c>
      <c r="T154" s="9" t="s">
        <v>8</v>
      </c>
    </row>
    <row r="155" spans="1:20" ht="14.1" customHeight="1" x14ac:dyDescent="0.3">
      <c r="A155" s="3" t="s">
        <v>612</v>
      </c>
      <c r="B155" s="3" t="s">
        <v>6234</v>
      </c>
      <c r="C155" s="11">
        <v>33</v>
      </c>
      <c r="D155" s="7">
        <v>517.24408086000005</v>
      </c>
      <c r="E155" s="8">
        <v>362.25493062721699</v>
      </c>
      <c r="F155" s="11" t="s">
        <v>8</v>
      </c>
      <c r="G155" s="7" t="s">
        <v>8</v>
      </c>
      <c r="H155" s="9" t="s">
        <v>8</v>
      </c>
      <c r="I155" s="11" t="s">
        <v>8</v>
      </c>
      <c r="J155" s="7" t="s">
        <v>8</v>
      </c>
      <c r="K155" s="9" t="s">
        <v>8</v>
      </c>
      <c r="L155" s="11" t="s">
        <v>8</v>
      </c>
      <c r="M155" s="7" t="s">
        <v>8</v>
      </c>
      <c r="N155" s="9" t="s">
        <v>8</v>
      </c>
      <c r="O155" s="11" t="s">
        <v>8</v>
      </c>
      <c r="P155" s="7" t="s">
        <v>8</v>
      </c>
      <c r="Q155" s="9" t="s">
        <v>8</v>
      </c>
      <c r="R155" s="11" t="s">
        <v>8</v>
      </c>
      <c r="S155" s="7" t="s">
        <v>8</v>
      </c>
      <c r="T155" s="9" t="s">
        <v>8</v>
      </c>
    </row>
    <row r="156" spans="1:20" ht="14.1" customHeight="1" x14ac:dyDescent="0.3">
      <c r="A156" s="3" t="s">
        <v>617</v>
      </c>
      <c r="B156" s="3" t="s">
        <v>6235</v>
      </c>
      <c r="C156" s="11">
        <v>42</v>
      </c>
      <c r="D156" s="7">
        <v>59.251766871000001</v>
      </c>
      <c r="E156" s="8">
        <v>37.505786266868903</v>
      </c>
      <c r="F156" s="11" t="s">
        <v>8</v>
      </c>
      <c r="G156" s="7" t="s">
        <v>8</v>
      </c>
      <c r="H156" s="9" t="s">
        <v>8</v>
      </c>
      <c r="I156" s="11" t="s">
        <v>8</v>
      </c>
      <c r="J156" s="7" t="s">
        <v>8</v>
      </c>
      <c r="K156" s="9" t="s">
        <v>8</v>
      </c>
      <c r="L156" s="11" t="s">
        <v>8</v>
      </c>
      <c r="M156" s="7" t="s">
        <v>8</v>
      </c>
      <c r="N156" s="9" t="s">
        <v>8</v>
      </c>
      <c r="O156" s="11" t="s">
        <v>8</v>
      </c>
      <c r="P156" s="7" t="s">
        <v>8</v>
      </c>
      <c r="Q156" s="9" t="s">
        <v>8</v>
      </c>
      <c r="R156" s="11" t="s">
        <v>8</v>
      </c>
      <c r="S156" s="7" t="s">
        <v>8</v>
      </c>
      <c r="T156" s="9" t="s">
        <v>8</v>
      </c>
    </row>
    <row r="157" spans="1:20" ht="14.1" customHeight="1" x14ac:dyDescent="0.3">
      <c r="A157" s="3" t="s">
        <v>622</v>
      </c>
      <c r="B157" s="3" t="s">
        <v>623</v>
      </c>
      <c r="C157" s="11">
        <v>12</v>
      </c>
      <c r="D157" s="7">
        <v>147.44065523</v>
      </c>
      <c r="E157" s="8">
        <v>94.916553152960603</v>
      </c>
      <c r="F157" s="11" t="s">
        <v>8</v>
      </c>
      <c r="G157" s="7" t="s">
        <v>8</v>
      </c>
      <c r="H157" s="9" t="s">
        <v>8</v>
      </c>
      <c r="I157" s="11" t="s">
        <v>8</v>
      </c>
      <c r="J157" s="7" t="s">
        <v>8</v>
      </c>
      <c r="K157" s="9" t="s">
        <v>8</v>
      </c>
      <c r="L157" s="11" t="s">
        <v>8</v>
      </c>
      <c r="M157" s="7" t="s">
        <v>8</v>
      </c>
      <c r="N157" s="9" t="s">
        <v>8</v>
      </c>
      <c r="O157" s="11" t="s">
        <v>8</v>
      </c>
      <c r="P157" s="7" t="s">
        <v>8</v>
      </c>
      <c r="Q157" s="9" t="s">
        <v>8</v>
      </c>
      <c r="R157" s="11" t="s">
        <v>8</v>
      </c>
      <c r="S157" s="7" t="s">
        <v>8</v>
      </c>
      <c r="T157" s="9" t="s">
        <v>8</v>
      </c>
    </row>
    <row r="158" spans="1:20" ht="14.1" customHeight="1" x14ac:dyDescent="0.3">
      <c r="A158" s="3" t="s">
        <v>626</v>
      </c>
      <c r="B158" s="3" t="s">
        <v>6236</v>
      </c>
      <c r="C158" s="11">
        <v>100</v>
      </c>
      <c r="D158" s="7">
        <v>228.05945652</v>
      </c>
      <c r="E158" s="8">
        <v>160.38016449892299</v>
      </c>
      <c r="F158" s="11" t="s">
        <v>8</v>
      </c>
      <c r="G158" s="7" t="s">
        <v>8</v>
      </c>
      <c r="H158" s="9" t="s">
        <v>8</v>
      </c>
      <c r="I158" s="11" t="s">
        <v>8</v>
      </c>
      <c r="J158" s="7" t="s">
        <v>8</v>
      </c>
      <c r="K158" s="9" t="s">
        <v>8</v>
      </c>
      <c r="L158" s="11" t="s">
        <v>8</v>
      </c>
      <c r="M158" s="7" t="s">
        <v>8</v>
      </c>
      <c r="N158" s="9" t="s">
        <v>8</v>
      </c>
      <c r="O158" s="11" t="s">
        <v>8</v>
      </c>
      <c r="P158" s="7" t="s">
        <v>8</v>
      </c>
      <c r="Q158" s="9" t="s">
        <v>8</v>
      </c>
      <c r="R158" s="11" t="s">
        <v>8</v>
      </c>
      <c r="S158" s="7" t="s">
        <v>8</v>
      </c>
      <c r="T158" s="9" t="s">
        <v>8</v>
      </c>
    </row>
    <row r="159" spans="1:20" ht="14.1" customHeight="1" x14ac:dyDescent="0.3">
      <c r="A159" s="3" t="s">
        <v>631</v>
      </c>
      <c r="B159" s="3" t="s">
        <v>6237</v>
      </c>
      <c r="C159" s="11">
        <v>270</v>
      </c>
      <c r="D159" s="7">
        <v>375.10466000999998</v>
      </c>
      <c r="E159" s="8">
        <v>262.82763354743702</v>
      </c>
      <c r="F159" s="11" t="s">
        <v>8</v>
      </c>
      <c r="G159" s="7" t="s">
        <v>8</v>
      </c>
      <c r="H159" s="9" t="s">
        <v>8</v>
      </c>
      <c r="I159" s="11" t="s">
        <v>8</v>
      </c>
      <c r="J159" s="7" t="s">
        <v>8</v>
      </c>
      <c r="K159" s="9" t="s">
        <v>8</v>
      </c>
      <c r="L159" s="11" t="s">
        <v>8</v>
      </c>
      <c r="M159" s="7" t="s">
        <v>8</v>
      </c>
      <c r="N159" s="9" t="s">
        <v>8</v>
      </c>
      <c r="O159" s="11" t="s">
        <v>8</v>
      </c>
      <c r="P159" s="7" t="s">
        <v>8</v>
      </c>
      <c r="Q159" s="9" t="s">
        <v>8</v>
      </c>
      <c r="R159" s="11">
        <v>16</v>
      </c>
      <c r="S159" s="7">
        <v>614.58042975000001</v>
      </c>
      <c r="T159" s="8">
        <v>433.20770158578898</v>
      </c>
    </row>
    <row r="160" spans="1:20" ht="14.1" customHeight="1" x14ac:dyDescent="0.3">
      <c r="A160" s="3" t="s">
        <v>635</v>
      </c>
      <c r="B160" s="3" t="s">
        <v>6238</v>
      </c>
      <c r="C160" s="11">
        <v>28</v>
      </c>
      <c r="D160" s="7">
        <v>433.56716325999997</v>
      </c>
      <c r="E160" s="8">
        <v>292.36331730419602</v>
      </c>
      <c r="F160" s="11" t="s">
        <v>8</v>
      </c>
      <c r="G160" s="7" t="s">
        <v>8</v>
      </c>
      <c r="H160" s="9" t="s">
        <v>8</v>
      </c>
      <c r="I160" s="11" t="s">
        <v>8</v>
      </c>
      <c r="J160" s="7" t="s">
        <v>8</v>
      </c>
      <c r="K160" s="9" t="s">
        <v>8</v>
      </c>
      <c r="L160" s="11" t="s">
        <v>8</v>
      </c>
      <c r="M160" s="7" t="s">
        <v>8</v>
      </c>
      <c r="N160" s="9" t="s">
        <v>8</v>
      </c>
      <c r="O160" s="11" t="s">
        <v>8</v>
      </c>
      <c r="P160" s="7" t="s">
        <v>8</v>
      </c>
      <c r="Q160" s="9" t="s">
        <v>8</v>
      </c>
      <c r="R160" s="11" t="s">
        <v>8</v>
      </c>
      <c r="S160" s="7" t="s">
        <v>8</v>
      </c>
      <c r="T160" s="9" t="s">
        <v>8</v>
      </c>
    </row>
    <row r="161" spans="1:20" ht="14.1" customHeight="1" x14ac:dyDescent="0.3">
      <c r="A161" s="3" t="s">
        <v>639</v>
      </c>
      <c r="B161" s="3" t="s">
        <v>640</v>
      </c>
      <c r="C161" s="11">
        <v>13</v>
      </c>
      <c r="D161" s="7">
        <v>278.83035469999999</v>
      </c>
      <c r="E161" s="8">
        <v>192.45649396557101</v>
      </c>
      <c r="F161" s="11" t="s">
        <v>8</v>
      </c>
      <c r="G161" s="7" t="s">
        <v>8</v>
      </c>
      <c r="H161" s="9" t="s">
        <v>8</v>
      </c>
      <c r="I161" s="11" t="s">
        <v>8</v>
      </c>
      <c r="J161" s="7" t="s">
        <v>8</v>
      </c>
      <c r="K161" s="9" t="s">
        <v>8</v>
      </c>
      <c r="L161" s="11" t="s">
        <v>8</v>
      </c>
      <c r="M161" s="7" t="s">
        <v>8</v>
      </c>
      <c r="N161" s="9" t="s">
        <v>8</v>
      </c>
      <c r="O161" s="11" t="s">
        <v>8</v>
      </c>
      <c r="P161" s="7" t="s">
        <v>8</v>
      </c>
      <c r="Q161" s="9" t="s">
        <v>8</v>
      </c>
      <c r="R161" s="11" t="s">
        <v>8</v>
      </c>
      <c r="S161" s="7" t="s">
        <v>8</v>
      </c>
      <c r="T161" s="9" t="s">
        <v>8</v>
      </c>
    </row>
    <row r="162" spans="1:20" ht="14.1" customHeight="1" x14ac:dyDescent="0.3">
      <c r="A162" s="3" t="s">
        <v>643</v>
      </c>
      <c r="B162" s="3" t="s">
        <v>6239</v>
      </c>
      <c r="C162" s="11">
        <v>483</v>
      </c>
      <c r="D162" s="7">
        <v>256.33615761999999</v>
      </c>
      <c r="E162" s="8">
        <v>176.973695007278</v>
      </c>
      <c r="F162" s="11">
        <v>19</v>
      </c>
      <c r="G162" s="7">
        <v>588.20066456999996</v>
      </c>
      <c r="H162" s="8">
        <v>415.803284979056</v>
      </c>
      <c r="I162" s="11" t="s">
        <v>8</v>
      </c>
      <c r="J162" s="7" t="s">
        <v>8</v>
      </c>
      <c r="K162" s="9" t="s">
        <v>8</v>
      </c>
      <c r="L162" s="11" t="s">
        <v>8</v>
      </c>
      <c r="M162" s="7" t="s">
        <v>8</v>
      </c>
      <c r="N162" s="9" t="s">
        <v>8</v>
      </c>
      <c r="O162" s="11" t="s">
        <v>8</v>
      </c>
      <c r="P162" s="7" t="s">
        <v>8</v>
      </c>
      <c r="Q162" s="9" t="s">
        <v>8</v>
      </c>
      <c r="R162" s="11">
        <v>37</v>
      </c>
      <c r="S162" s="7">
        <v>275.61947810999999</v>
      </c>
      <c r="T162" s="8">
        <v>194.65170933050101</v>
      </c>
    </row>
    <row r="163" spans="1:20" ht="14.1" customHeight="1" x14ac:dyDescent="0.3">
      <c r="A163" s="3" t="s">
        <v>647</v>
      </c>
      <c r="B163" s="3" t="s">
        <v>6240</v>
      </c>
      <c r="C163" s="11">
        <v>30</v>
      </c>
      <c r="D163" s="7">
        <v>159.22653543999999</v>
      </c>
      <c r="E163" s="8">
        <v>99.158188944403506</v>
      </c>
      <c r="F163" s="11" t="s">
        <v>8</v>
      </c>
      <c r="G163" s="7" t="s">
        <v>8</v>
      </c>
      <c r="H163" s="9" t="s">
        <v>8</v>
      </c>
      <c r="I163" s="11" t="s">
        <v>8</v>
      </c>
      <c r="J163" s="7" t="s">
        <v>8</v>
      </c>
      <c r="K163" s="9" t="s">
        <v>8</v>
      </c>
      <c r="L163" s="11" t="s">
        <v>8</v>
      </c>
      <c r="M163" s="7" t="s">
        <v>8</v>
      </c>
      <c r="N163" s="9" t="s">
        <v>8</v>
      </c>
      <c r="O163" s="11" t="s">
        <v>8</v>
      </c>
      <c r="P163" s="7" t="s">
        <v>8</v>
      </c>
      <c r="Q163" s="9" t="s">
        <v>8</v>
      </c>
      <c r="R163" s="11" t="s">
        <v>8</v>
      </c>
      <c r="S163" s="7" t="s">
        <v>8</v>
      </c>
      <c r="T163" s="9" t="s">
        <v>8</v>
      </c>
    </row>
    <row r="164" spans="1:20" ht="14.1" customHeight="1" x14ac:dyDescent="0.3">
      <c r="A164" s="3" t="s">
        <v>650</v>
      </c>
      <c r="B164" s="3" t="s">
        <v>6241</v>
      </c>
      <c r="C164" s="11">
        <v>64</v>
      </c>
      <c r="D164" s="7">
        <v>366.63026829</v>
      </c>
      <c r="E164" s="8">
        <v>239.94847608990401</v>
      </c>
      <c r="F164" s="11" t="s">
        <v>8</v>
      </c>
      <c r="G164" s="7" t="s">
        <v>8</v>
      </c>
      <c r="H164" s="9" t="s">
        <v>8</v>
      </c>
      <c r="I164" s="11" t="s">
        <v>8</v>
      </c>
      <c r="J164" s="7" t="s">
        <v>8</v>
      </c>
      <c r="K164" s="9" t="s">
        <v>8</v>
      </c>
      <c r="L164" s="11" t="s">
        <v>8</v>
      </c>
      <c r="M164" s="7" t="s">
        <v>8</v>
      </c>
      <c r="N164" s="9" t="s">
        <v>8</v>
      </c>
      <c r="O164" s="11" t="s">
        <v>8</v>
      </c>
      <c r="P164" s="7" t="s">
        <v>8</v>
      </c>
      <c r="Q164" s="9" t="s">
        <v>8</v>
      </c>
      <c r="R164" s="11" t="s">
        <v>8</v>
      </c>
      <c r="S164" s="7" t="s">
        <v>8</v>
      </c>
      <c r="T164" s="9" t="s">
        <v>8</v>
      </c>
    </row>
    <row r="165" spans="1:20" ht="14.1" customHeight="1" x14ac:dyDescent="0.3">
      <c r="A165" s="3" t="s">
        <v>655</v>
      </c>
      <c r="B165" s="3" t="s">
        <v>6242</v>
      </c>
      <c r="C165" s="11">
        <v>48</v>
      </c>
      <c r="D165" s="7">
        <v>310.07526418999998</v>
      </c>
      <c r="E165" s="8">
        <v>188.16464411405499</v>
      </c>
      <c r="F165" s="11" t="s">
        <v>8</v>
      </c>
      <c r="G165" s="7" t="s">
        <v>8</v>
      </c>
      <c r="H165" s="9" t="s">
        <v>8</v>
      </c>
      <c r="I165" s="11" t="s">
        <v>8</v>
      </c>
      <c r="J165" s="7" t="s">
        <v>8</v>
      </c>
      <c r="K165" s="9" t="s">
        <v>8</v>
      </c>
      <c r="L165" s="11" t="s">
        <v>8</v>
      </c>
      <c r="M165" s="7" t="s">
        <v>8</v>
      </c>
      <c r="N165" s="9" t="s">
        <v>8</v>
      </c>
      <c r="O165" s="11" t="s">
        <v>8</v>
      </c>
      <c r="P165" s="7" t="s">
        <v>8</v>
      </c>
      <c r="Q165" s="9" t="s">
        <v>8</v>
      </c>
      <c r="R165" s="11" t="s">
        <v>8</v>
      </c>
      <c r="S165" s="7" t="s">
        <v>8</v>
      </c>
      <c r="T165" s="9" t="s">
        <v>8</v>
      </c>
    </row>
    <row r="166" spans="1:20" ht="14.1" customHeight="1" x14ac:dyDescent="0.3">
      <c r="A166" s="3" t="s">
        <v>659</v>
      </c>
      <c r="B166" s="3" t="s">
        <v>6243</v>
      </c>
      <c r="C166" s="11">
        <v>29</v>
      </c>
      <c r="D166" s="7">
        <v>536.50867787000004</v>
      </c>
      <c r="E166" s="8">
        <v>360.32789958802499</v>
      </c>
      <c r="F166" s="11" t="s">
        <v>8</v>
      </c>
      <c r="G166" s="7" t="s">
        <v>8</v>
      </c>
      <c r="H166" s="9" t="s">
        <v>8</v>
      </c>
      <c r="I166" s="11" t="s">
        <v>8</v>
      </c>
      <c r="J166" s="7" t="s">
        <v>8</v>
      </c>
      <c r="K166" s="9" t="s">
        <v>8</v>
      </c>
      <c r="L166" s="11" t="s">
        <v>8</v>
      </c>
      <c r="M166" s="7" t="s">
        <v>8</v>
      </c>
      <c r="N166" s="9" t="s">
        <v>8</v>
      </c>
      <c r="O166" s="11" t="s">
        <v>8</v>
      </c>
      <c r="P166" s="7" t="s">
        <v>8</v>
      </c>
      <c r="Q166" s="9" t="s">
        <v>8</v>
      </c>
      <c r="R166" s="11" t="s">
        <v>8</v>
      </c>
      <c r="S166" s="7" t="s">
        <v>8</v>
      </c>
      <c r="T166" s="9" t="s">
        <v>8</v>
      </c>
    </row>
    <row r="167" spans="1:20" ht="14.1" customHeight="1" x14ac:dyDescent="0.3">
      <c r="A167" s="3" t="s">
        <v>662</v>
      </c>
      <c r="B167" s="3" t="s">
        <v>663</v>
      </c>
      <c r="C167" s="11">
        <v>11</v>
      </c>
      <c r="D167" s="7">
        <v>260.09352027</v>
      </c>
      <c r="E167" s="8">
        <v>182.318641830975</v>
      </c>
      <c r="F167" s="11" t="s">
        <v>8</v>
      </c>
      <c r="G167" s="7" t="s">
        <v>8</v>
      </c>
      <c r="H167" s="9" t="s">
        <v>8</v>
      </c>
      <c r="I167" s="11" t="s">
        <v>8</v>
      </c>
      <c r="J167" s="7" t="s">
        <v>8</v>
      </c>
      <c r="K167" s="9" t="s">
        <v>8</v>
      </c>
      <c r="L167" s="11" t="s">
        <v>8</v>
      </c>
      <c r="M167" s="7" t="s">
        <v>8</v>
      </c>
      <c r="N167" s="9" t="s">
        <v>8</v>
      </c>
      <c r="O167" s="11" t="s">
        <v>8</v>
      </c>
      <c r="P167" s="7" t="s">
        <v>8</v>
      </c>
      <c r="Q167" s="9" t="s">
        <v>8</v>
      </c>
      <c r="R167" s="11" t="s">
        <v>8</v>
      </c>
      <c r="S167" s="7" t="s">
        <v>8</v>
      </c>
      <c r="T167" s="9" t="s">
        <v>8</v>
      </c>
    </row>
    <row r="168" spans="1:20" ht="14.1" customHeight="1" x14ac:dyDescent="0.3">
      <c r="A168" s="3" t="s">
        <v>666</v>
      </c>
      <c r="B168" s="3" t="s">
        <v>6244</v>
      </c>
      <c r="C168" s="11">
        <v>18</v>
      </c>
      <c r="D168" s="7">
        <v>201.58268344000001</v>
      </c>
      <c r="E168" s="8">
        <v>128.666166776078</v>
      </c>
      <c r="F168" s="11" t="s">
        <v>8</v>
      </c>
      <c r="G168" s="7" t="s">
        <v>8</v>
      </c>
      <c r="H168" s="9" t="s">
        <v>8</v>
      </c>
      <c r="I168" s="11" t="s">
        <v>8</v>
      </c>
      <c r="J168" s="7" t="s">
        <v>8</v>
      </c>
      <c r="K168" s="9" t="s">
        <v>8</v>
      </c>
      <c r="L168" s="11" t="s">
        <v>8</v>
      </c>
      <c r="M168" s="7" t="s">
        <v>8</v>
      </c>
      <c r="N168" s="9" t="s">
        <v>8</v>
      </c>
      <c r="O168" s="11" t="s">
        <v>8</v>
      </c>
      <c r="P168" s="7" t="s">
        <v>8</v>
      </c>
      <c r="Q168" s="9" t="s">
        <v>8</v>
      </c>
      <c r="R168" s="11" t="s">
        <v>8</v>
      </c>
      <c r="S168" s="7" t="s">
        <v>8</v>
      </c>
      <c r="T168" s="9" t="s">
        <v>8</v>
      </c>
    </row>
    <row r="169" spans="1:20" ht="14.1" customHeight="1" x14ac:dyDescent="0.3">
      <c r="A169" s="3" t="s">
        <v>670</v>
      </c>
      <c r="B169" s="3" t="s">
        <v>6245</v>
      </c>
      <c r="C169" s="11">
        <v>46</v>
      </c>
      <c r="D169" s="7">
        <v>395.49363936999998</v>
      </c>
      <c r="E169" s="8">
        <v>257.76128879487698</v>
      </c>
      <c r="F169" s="11" t="s">
        <v>8</v>
      </c>
      <c r="G169" s="7" t="s">
        <v>8</v>
      </c>
      <c r="H169" s="9" t="s">
        <v>8</v>
      </c>
      <c r="I169" s="11" t="s">
        <v>8</v>
      </c>
      <c r="J169" s="7" t="s">
        <v>8</v>
      </c>
      <c r="K169" s="9" t="s">
        <v>8</v>
      </c>
      <c r="L169" s="11" t="s">
        <v>8</v>
      </c>
      <c r="M169" s="7" t="s">
        <v>8</v>
      </c>
      <c r="N169" s="9" t="s">
        <v>8</v>
      </c>
      <c r="O169" s="11" t="s">
        <v>8</v>
      </c>
      <c r="P169" s="7" t="s">
        <v>8</v>
      </c>
      <c r="Q169" s="9" t="s">
        <v>8</v>
      </c>
      <c r="R169" s="11" t="s">
        <v>8</v>
      </c>
      <c r="S169" s="7" t="s">
        <v>8</v>
      </c>
      <c r="T169" s="9" t="s">
        <v>8</v>
      </c>
    </row>
    <row r="170" spans="1:20" ht="14.1" customHeight="1" x14ac:dyDescent="0.3">
      <c r="A170" s="3" t="s">
        <v>673</v>
      </c>
      <c r="B170" s="3" t="s">
        <v>6246</v>
      </c>
      <c r="C170" s="11">
        <v>18</v>
      </c>
      <c r="D170" s="7">
        <v>315.46297232000001</v>
      </c>
      <c r="E170" s="8">
        <v>214.52006511665499</v>
      </c>
      <c r="F170" s="11" t="s">
        <v>8</v>
      </c>
      <c r="G170" s="7" t="s">
        <v>8</v>
      </c>
      <c r="H170" s="9" t="s">
        <v>8</v>
      </c>
      <c r="I170" s="11" t="s">
        <v>8</v>
      </c>
      <c r="J170" s="7" t="s">
        <v>8</v>
      </c>
      <c r="K170" s="9" t="s">
        <v>8</v>
      </c>
      <c r="L170" s="11" t="s">
        <v>8</v>
      </c>
      <c r="M170" s="7" t="s">
        <v>8</v>
      </c>
      <c r="N170" s="9" t="s">
        <v>8</v>
      </c>
      <c r="O170" s="11" t="s">
        <v>8</v>
      </c>
      <c r="P170" s="7" t="s">
        <v>8</v>
      </c>
      <c r="Q170" s="9" t="s">
        <v>8</v>
      </c>
      <c r="R170" s="11" t="s">
        <v>8</v>
      </c>
      <c r="S170" s="7" t="s">
        <v>8</v>
      </c>
      <c r="T170" s="9" t="s">
        <v>8</v>
      </c>
    </row>
    <row r="171" spans="1:20" ht="14.1" customHeight="1" x14ac:dyDescent="0.3">
      <c r="A171" s="3" t="s">
        <v>677</v>
      </c>
      <c r="B171" s="3" t="s">
        <v>678</v>
      </c>
      <c r="C171" s="11">
        <v>11</v>
      </c>
      <c r="D171" s="7">
        <v>103.89161462</v>
      </c>
      <c r="E171" s="8">
        <v>73.770341309019997</v>
      </c>
      <c r="F171" s="11" t="s">
        <v>8</v>
      </c>
      <c r="G171" s="7" t="s">
        <v>8</v>
      </c>
      <c r="H171" s="9" t="s">
        <v>8</v>
      </c>
      <c r="I171" s="11" t="s">
        <v>8</v>
      </c>
      <c r="J171" s="7" t="s">
        <v>8</v>
      </c>
      <c r="K171" s="9" t="s">
        <v>8</v>
      </c>
      <c r="L171" s="11" t="s">
        <v>8</v>
      </c>
      <c r="M171" s="7" t="s">
        <v>8</v>
      </c>
      <c r="N171" s="9" t="s">
        <v>8</v>
      </c>
      <c r="O171" s="11" t="s">
        <v>8</v>
      </c>
      <c r="P171" s="7" t="s">
        <v>8</v>
      </c>
      <c r="Q171" s="9" t="s">
        <v>8</v>
      </c>
      <c r="R171" s="11" t="s">
        <v>8</v>
      </c>
      <c r="S171" s="7" t="s">
        <v>8</v>
      </c>
      <c r="T171" s="9" t="s">
        <v>8</v>
      </c>
    </row>
    <row r="172" spans="1:20" ht="14.1" customHeight="1" x14ac:dyDescent="0.3">
      <c r="A172" s="3" t="s">
        <v>682</v>
      </c>
      <c r="B172" s="3" t="s">
        <v>6247</v>
      </c>
      <c r="C172" s="11">
        <v>352</v>
      </c>
      <c r="D172" s="7">
        <v>409.07665459999998</v>
      </c>
      <c r="E172" s="8">
        <v>288.11874173617502</v>
      </c>
      <c r="F172" s="11" t="s">
        <v>8</v>
      </c>
      <c r="G172" s="7" t="s">
        <v>8</v>
      </c>
      <c r="H172" s="9" t="s">
        <v>8</v>
      </c>
      <c r="I172" s="11" t="s">
        <v>8</v>
      </c>
      <c r="J172" s="7" t="s">
        <v>8</v>
      </c>
      <c r="K172" s="9" t="s">
        <v>8</v>
      </c>
      <c r="L172" s="11" t="s">
        <v>8</v>
      </c>
      <c r="M172" s="7" t="s">
        <v>8</v>
      </c>
      <c r="N172" s="9" t="s">
        <v>8</v>
      </c>
      <c r="O172" s="11" t="s">
        <v>8</v>
      </c>
      <c r="P172" s="7" t="s">
        <v>8</v>
      </c>
      <c r="Q172" s="9" t="s">
        <v>8</v>
      </c>
      <c r="R172" s="11" t="s">
        <v>8</v>
      </c>
      <c r="S172" s="7" t="s">
        <v>8</v>
      </c>
      <c r="T172" s="9" t="s">
        <v>8</v>
      </c>
    </row>
    <row r="173" spans="1:20" ht="14.1" customHeight="1" x14ac:dyDescent="0.3">
      <c r="A173" s="3" t="s">
        <v>685</v>
      </c>
      <c r="B173" s="3" t="s">
        <v>6248</v>
      </c>
      <c r="C173" s="11">
        <v>39</v>
      </c>
      <c r="D173" s="7">
        <v>288.76502773999999</v>
      </c>
      <c r="E173" s="8">
        <v>204.38698883414</v>
      </c>
      <c r="F173" s="11" t="s">
        <v>8</v>
      </c>
      <c r="G173" s="7" t="s">
        <v>8</v>
      </c>
      <c r="H173" s="9" t="s">
        <v>8</v>
      </c>
      <c r="I173" s="11" t="s">
        <v>8</v>
      </c>
      <c r="J173" s="7" t="s">
        <v>8</v>
      </c>
      <c r="K173" s="9" t="s">
        <v>8</v>
      </c>
      <c r="L173" s="11" t="s">
        <v>8</v>
      </c>
      <c r="M173" s="7" t="s">
        <v>8</v>
      </c>
      <c r="N173" s="9" t="s">
        <v>8</v>
      </c>
      <c r="O173" s="11" t="s">
        <v>8</v>
      </c>
      <c r="P173" s="7" t="s">
        <v>8</v>
      </c>
      <c r="Q173" s="9" t="s">
        <v>8</v>
      </c>
      <c r="R173" s="11" t="s">
        <v>8</v>
      </c>
      <c r="S173" s="7" t="s">
        <v>8</v>
      </c>
      <c r="T173" s="9" t="s">
        <v>8</v>
      </c>
    </row>
    <row r="174" spans="1:20" ht="14.1" customHeight="1" x14ac:dyDescent="0.3">
      <c r="A174" s="3" t="s">
        <v>688</v>
      </c>
      <c r="B174" s="3" t="s">
        <v>6249</v>
      </c>
      <c r="C174" s="11">
        <v>156</v>
      </c>
      <c r="D174" s="7">
        <v>156.08336706</v>
      </c>
      <c r="E174" s="8">
        <v>109.74900469006199</v>
      </c>
      <c r="F174" s="11">
        <v>12</v>
      </c>
      <c r="G174" s="7">
        <v>190.64081064000001</v>
      </c>
      <c r="H174" s="8">
        <v>134.76535553156901</v>
      </c>
      <c r="I174" s="11" t="s">
        <v>8</v>
      </c>
      <c r="J174" s="7" t="s">
        <v>8</v>
      </c>
      <c r="K174" s="9" t="s">
        <v>8</v>
      </c>
      <c r="L174" s="11" t="s">
        <v>8</v>
      </c>
      <c r="M174" s="7" t="s">
        <v>8</v>
      </c>
      <c r="N174" s="9" t="s">
        <v>8</v>
      </c>
      <c r="O174" s="11" t="s">
        <v>8</v>
      </c>
      <c r="P174" s="7" t="s">
        <v>8</v>
      </c>
      <c r="Q174" s="9" t="s">
        <v>8</v>
      </c>
      <c r="R174" s="11">
        <v>22</v>
      </c>
      <c r="S174" s="7">
        <v>152.18831639000001</v>
      </c>
      <c r="T174" s="8">
        <v>107.555397843009</v>
      </c>
    </row>
    <row r="175" spans="1:20" ht="14.1" customHeight="1" x14ac:dyDescent="0.3">
      <c r="A175" s="3" t="s">
        <v>691</v>
      </c>
      <c r="B175" s="3" t="s">
        <v>692</v>
      </c>
      <c r="C175" s="11">
        <v>382</v>
      </c>
      <c r="D175" s="7">
        <v>329.21704913999997</v>
      </c>
      <c r="E175" s="8">
        <v>229.56539155753001</v>
      </c>
      <c r="F175" s="11">
        <v>15</v>
      </c>
      <c r="G175" s="7">
        <v>361.76886042000001</v>
      </c>
      <c r="H175" s="8">
        <v>255.73700943756199</v>
      </c>
      <c r="I175" s="11" t="s">
        <v>8</v>
      </c>
      <c r="J175" s="7" t="s">
        <v>8</v>
      </c>
      <c r="K175" s="9" t="s">
        <v>8</v>
      </c>
      <c r="L175" s="11" t="s">
        <v>8</v>
      </c>
      <c r="M175" s="7" t="s">
        <v>8</v>
      </c>
      <c r="N175" s="9" t="s">
        <v>8</v>
      </c>
      <c r="O175" s="11" t="s">
        <v>8</v>
      </c>
      <c r="P175" s="7" t="s">
        <v>8</v>
      </c>
      <c r="Q175" s="9" t="s">
        <v>8</v>
      </c>
      <c r="R175" s="11">
        <v>15</v>
      </c>
      <c r="S175" s="7">
        <v>790.28660730000001</v>
      </c>
      <c r="T175" s="8">
        <v>557.05302546858502</v>
      </c>
    </row>
    <row r="176" spans="1:20" ht="14.1" customHeight="1" x14ac:dyDescent="0.3">
      <c r="A176" s="3" t="s">
        <v>694</v>
      </c>
      <c r="B176" s="3" t="s">
        <v>6250</v>
      </c>
      <c r="C176" s="11">
        <v>564</v>
      </c>
      <c r="D176" s="7">
        <v>254.89501297000001</v>
      </c>
      <c r="E176" s="8">
        <v>173.06745732961301</v>
      </c>
      <c r="F176" s="11">
        <v>34</v>
      </c>
      <c r="G176" s="7">
        <v>561.23991174000003</v>
      </c>
      <c r="H176" s="8">
        <v>396.74454716182402</v>
      </c>
      <c r="I176" s="11" t="s">
        <v>8</v>
      </c>
      <c r="J176" s="7" t="s">
        <v>8</v>
      </c>
      <c r="K176" s="9" t="s">
        <v>8</v>
      </c>
      <c r="L176" s="11" t="s">
        <v>8</v>
      </c>
      <c r="M176" s="7" t="s">
        <v>8</v>
      </c>
      <c r="N176" s="9" t="s">
        <v>8</v>
      </c>
      <c r="O176" s="11" t="s">
        <v>8</v>
      </c>
      <c r="P176" s="7" t="s">
        <v>8</v>
      </c>
      <c r="Q176" s="9" t="s">
        <v>8</v>
      </c>
      <c r="R176" s="11">
        <v>14</v>
      </c>
      <c r="S176" s="7">
        <v>728.51523150000003</v>
      </c>
      <c r="T176" s="8">
        <v>514.72205807933699</v>
      </c>
    </row>
    <row r="177" spans="1:20" ht="14.1" customHeight="1" x14ac:dyDescent="0.3">
      <c r="A177" s="3" t="s">
        <v>698</v>
      </c>
      <c r="B177" s="3" t="s">
        <v>6251</v>
      </c>
      <c r="C177" s="11">
        <v>29</v>
      </c>
      <c r="D177" s="7">
        <v>398.63597209</v>
      </c>
      <c r="E177" s="8">
        <v>266.651566085078</v>
      </c>
      <c r="F177" s="11" t="s">
        <v>8</v>
      </c>
      <c r="G177" s="7" t="s">
        <v>8</v>
      </c>
      <c r="H177" s="9" t="s">
        <v>8</v>
      </c>
      <c r="I177" s="11" t="s">
        <v>8</v>
      </c>
      <c r="J177" s="7" t="s">
        <v>8</v>
      </c>
      <c r="K177" s="9" t="s">
        <v>8</v>
      </c>
      <c r="L177" s="11" t="s">
        <v>8</v>
      </c>
      <c r="M177" s="7" t="s">
        <v>8</v>
      </c>
      <c r="N177" s="9" t="s">
        <v>8</v>
      </c>
      <c r="O177" s="11" t="s">
        <v>8</v>
      </c>
      <c r="P177" s="7" t="s">
        <v>8</v>
      </c>
      <c r="Q177" s="9" t="s">
        <v>8</v>
      </c>
      <c r="R177" s="11" t="s">
        <v>8</v>
      </c>
      <c r="S177" s="7" t="s">
        <v>8</v>
      </c>
      <c r="T177" s="9" t="s">
        <v>8</v>
      </c>
    </row>
    <row r="178" spans="1:20" ht="14.1" customHeight="1" x14ac:dyDescent="0.3">
      <c r="A178" s="3" t="s">
        <v>702</v>
      </c>
      <c r="B178" s="3" t="s">
        <v>6252</v>
      </c>
      <c r="C178" s="11">
        <v>26</v>
      </c>
      <c r="D178" s="7">
        <v>136.15643453999999</v>
      </c>
      <c r="E178" s="8">
        <v>96.084077536793899</v>
      </c>
      <c r="F178" s="11" t="s">
        <v>8</v>
      </c>
      <c r="G178" s="7" t="s">
        <v>8</v>
      </c>
      <c r="H178" s="9" t="s">
        <v>8</v>
      </c>
      <c r="I178" s="11" t="s">
        <v>8</v>
      </c>
      <c r="J178" s="7" t="s">
        <v>8</v>
      </c>
      <c r="K178" s="9" t="s">
        <v>8</v>
      </c>
      <c r="L178" s="11" t="s">
        <v>8</v>
      </c>
      <c r="M178" s="7" t="s">
        <v>8</v>
      </c>
      <c r="N178" s="9" t="s">
        <v>8</v>
      </c>
      <c r="O178" s="11" t="s">
        <v>8</v>
      </c>
      <c r="P178" s="7" t="s">
        <v>8</v>
      </c>
      <c r="Q178" s="9" t="s">
        <v>8</v>
      </c>
      <c r="R178" s="11" t="s">
        <v>8</v>
      </c>
      <c r="S178" s="7" t="s">
        <v>8</v>
      </c>
      <c r="T178" s="9" t="s">
        <v>8</v>
      </c>
    </row>
    <row r="179" spans="1:20" ht="14.1" customHeight="1" x14ac:dyDescent="0.3">
      <c r="A179" s="3" t="s">
        <v>706</v>
      </c>
      <c r="B179" s="3" t="s">
        <v>6253</v>
      </c>
      <c r="C179" s="11">
        <v>45</v>
      </c>
      <c r="D179" s="7">
        <v>482.43776179000002</v>
      </c>
      <c r="E179" s="8">
        <v>310.99943285330602</v>
      </c>
      <c r="F179" s="11" t="s">
        <v>8</v>
      </c>
      <c r="G179" s="7" t="s">
        <v>8</v>
      </c>
      <c r="H179" s="9" t="s">
        <v>8</v>
      </c>
      <c r="I179" s="11" t="s">
        <v>8</v>
      </c>
      <c r="J179" s="7" t="s">
        <v>8</v>
      </c>
      <c r="K179" s="9" t="s">
        <v>8</v>
      </c>
      <c r="L179" s="11" t="s">
        <v>8</v>
      </c>
      <c r="M179" s="7" t="s">
        <v>8</v>
      </c>
      <c r="N179" s="9" t="s">
        <v>8</v>
      </c>
      <c r="O179" s="11" t="s">
        <v>8</v>
      </c>
      <c r="P179" s="7" t="s">
        <v>8</v>
      </c>
      <c r="Q179" s="9" t="s">
        <v>8</v>
      </c>
      <c r="R179" s="11" t="s">
        <v>8</v>
      </c>
      <c r="S179" s="7" t="s">
        <v>8</v>
      </c>
      <c r="T179" s="9" t="s">
        <v>8</v>
      </c>
    </row>
    <row r="180" spans="1:20" ht="14.1" customHeight="1" x14ac:dyDescent="0.3">
      <c r="A180" s="3" t="s">
        <v>711</v>
      </c>
      <c r="B180" s="3" t="s">
        <v>6254</v>
      </c>
      <c r="C180" s="11">
        <v>18</v>
      </c>
      <c r="D180" s="7">
        <v>324.92069040000001</v>
      </c>
      <c r="E180" s="8">
        <v>228.677704575089</v>
      </c>
      <c r="F180" s="11" t="s">
        <v>8</v>
      </c>
      <c r="G180" s="7" t="s">
        <v>8</v>
      </c>
      <c r="H180" s="9" t="s">
        <v>8</v>
      </c>
      <c r="I180" s="11" t="s">
        <v>8</v>
      </c>
      <c r="J180" s="7" t="s">
        <v>8</v>
      </c>
      <c r="K180" s="9" t="s">
        <v>8</v>
      </c>
      <c r="L180" s="11" t="s">
        <v>8</v>
      </c>
      <c r="M180" s="7" t="s">
        <v>8</v>
      </c>
      <c r="N180" s="9" t="s">
        <v>8</v>
      </c>
      <c r="O180" s="11" t="s">
        <v>8</v>
      </c>
      <c r="P180" s="7" t="s">
        <v>8</v>
      </c>
      <c r="Q180" s="9" t="s">
        <v>8</v>
      </c>
      <c r="R180" s="11" t="s">
        <v>8</v>
      </c>
      <c r="S180" s="7" t="s">
        <v>8</v>
      </c>
      <c r="T180" s="9" t="s">
        <v>8</v>
      </c>
    </row>
    <row r="181" spans="1:20" ht="14.1" customHeight="1" x14ac:dyDescent="0.3">
      <c r="A181" s="3" t="s">
        <v>714</v>
      </c>
      <c r="B181" s="3" t="s">
        <v>6255</v>
      </c>
      <c r="C181" s="11">
        <v>34</v>
      </c>
      <c r="D181" s="7">
        <v>357.46144765999998</v>
      </c>
      <c r="E181" s="8">
        <v>224.77755041143601</v>
      </c>
      <c r="F181" s="11" t="s">
        <v>8</v>
      </c>
      <c r="G181" s="7" t="s">
        <v>8</v>
      </c>
      <c r="H181" s="9" t="s">
        <v>8</v>
      </c>
      <c r="I181" s="11" t="s">
        <v>8</v>
      </c>
      <c r="J181" s="7" t="s">
        <v>8</v>
      </c>
      <c r="K181" s="9" t="s">
        <v>8</v>
      </c>
      <c r="L181" s="11" t="s">
        <v>8</v>
      </c>
      <c r="M181" s="7" t="s">
        <v>8</v>
      </c>
      <c r="N181" s="9" t="s">
        <v>8</v>
      </c>
      <c r="O181" s="11" t="s">
        <v>8</v>
      </c>
      <c r="P181" s="7" t="s">
        <v>8</v>
      </c>
      <c r="Q181" s="9" t="s">
        <v>8</v>
      </c>
      <c r="R181" s="11" t="s">
        <v>8</v>
      </c>
      <c r="S181" s="7" t="s">
        <v>8</v>
      </c>
      <c r="T181" s="9" t="s">
        <v>8</v>
      </c>
    </row>
    <row r="182" spans="1:20" ht="14.1" customHeight="1" x14ac:dyDescent="0.3">
      <c r="A182" s="3" t="s">
        <v>718</v>
      </c>
      <c r="B182" s="3" t="s">
        <v>6256</v>
      </c>
      <c r="C182" s="11">
        <v>16</v>
      </c>
      <c r="D182" s="7">
        <v>289.67914010999999</v>
      </c>
      <c r="E182" s="8">
        <v>192.47903954520001</v>
      </c>
      <c r="F182" s="11" t="s">
        <v>8</v>
      </c>
      <c r="G182" s="7" t="s">
        <v>8</v>
      </c>
      <c r="H182" s="9" t="s">
        <v>8</v>
      </c>
      <c r="I182" s="11" t="s">
        <v>8</v>
      </c>
      <c r="J182" s="7" t="s">
        <v>8</v>
      </c>
      <c r="K182" s="9" t="s">
        <v>8</v>
      </c>
      <c r="L182" s="11" t="s">
        <v>8</v>
      </c>
      <c r="M182" s="7" t="s">
        <v>8</v>
      </c>
      <c r="N182" s="9" t="s">
        <v>8</v>
      </c>
      <c r="O182" s="11" t="s">
        <v>8</v>
      </c>
      <c r="P182" s="7" t="s">
        <v>8</v>
      </c>
      <c r="Q182" s="9" t="s">
        <v>8</v>
      </c>
      <c r="R182" s="11" t="s">
        <v>8</v>
      </c>
      <c r="S182" s="7" t="s">
        <v>8</v>
      </c>
      <c r="T182" s="9" t="s">
        <v>8</v>
      </c>
    </row>
    <row r="183" spans="1:20" ht="14.1" customHeight="1" x14ac:dyDescent="0.3">
      <c r="A183" s="3" t="s">
        <v>722</v>
      </c>
      <c r="B183" s="3" t="s">
        <v>723</v>
      </c>
      <c r="C183" s="11">
        <v>50</v>
      </c>
      <c r="D183" s="7">
        <v>167.48307367999999</v>
      </c>
      <c r="E183" s="8">
        <v>111.03318904619699</v>
      </c>
      <c r="F183" s="11" t="s">
        <v>8</v>
      </c>
      <c r="G183" s="7" t="s">
        <v>8</v>
      </c>
      <c r="H183" s="9" t="s">
        <v>8</v>
      </c>
      <c r="I183" s="11" t="s">
        <v>8</v>
      </c>
      <c r="J183" s="7" t="s">
        <v>8</v>
      </c>
      <c r="K183" s="9" t="s">
        <v>8</v>
      </c>
      <c r="L183" s="11" t="s">
        <v>8</v>
      </c>
      <c r="M183" s="7" t="s">
        <v>8</v>
      </c>
      <c r="N183" s="9" t="s">
        <v>8</v>
      </c>
      <c r="O183" s="11" t="s">
        <v>8</v>
      </c>
      <c r="P183" s="7" t="s">
        <v>8</v>
      </c>
      <c r="Q183" s="9" t="s">
        <v>8</v>
      </c>
      <c r="R183" s="11" t="s">
        <v>8</v>
      </c>
      <c r="S183" s="7" t="s">
        <v>8</v>
      </c>
      <c r="T183" s="9" t="s">
        <v>8</v>
      </c>
    </row>
    <row r="184" spans="1:20" ht="14.1" customHeight="1" x14ac:dyDescent="0.3">
      <c r="A184" s="3" t="s">
        <v>726</v>
      </c>
      <c r="B184" s="3" t="s">
        <v>727</v>
      </c>
      <c r="C184" s="11">
        <v>153</v>
      </c>
      <c r="D184" s="7">
        <v>300.26581186999999</v>
      </c>
      <c r="E184" s="8">
        <v>211.069776381889</v>
      </c>
      <c r="F184" s="11">
        <v>12</v>
      </c>
      <c r="G184" s="7">
        <v>429.71091386000001</v>
      </c>
      <c r="H184" s="8">
        <v>303.765730853793</v>
      </c>
      <c r="I184" s="11" t="s">
        <v>8</v>
      </c>
      <c r="J184" s="7" t="s">
        <v>8</v>
      </c>
      <c r="K184" s="9" t="s">
        <v>8</v>
      </c>
      <c r="L184" s="11" t="s">
        <v>8</v>
      </c>
      <c r="M184" s="7" t="s">
        <v>8</v>
      </c>
      <c r="N184" s="9" t="s">
        <v>8</v>
      </c>
      <c r="O184" s="11" t="s">
        <v>8</v>
      </c>
      <c r="P184" s="7" t="s">
        <v>8</v>
      </c>
      <c r="Q184" s="9" t="s">
        <v>8</v>
      </c>
      <c r="R184" s="11" t="s">
        <v>8</v>
      </c>
      <c r="S184" s="7" t="s">
        <v>8</v>
      </c>
      <c r="T184" s="9" t="s">
        <v>8</v>
      </c>
    </row>
    <row r="185" spans="1:20" ht="14.1" customHeight="1" x14ac:dyDescent="0.3">
      <c r="A185" s="3" t="s">
        <v>730</v>
      </c>
      <c r="B185" s="3" t="s">
        <v>731</v>
      </c>
      <c r="C185" s="11">
        <v>1788</v>
      </c>
      <c r="D185" s="7">
        <v>457.47820323000002</v>
      </c>
      <c r="E185" s="8">
        <v>299.56224861842099</v>
      </c>
      <c r="F185" s="11">
        <v>21</v>
      </c>
      <c r="G185" s="7">
        <v>358.47072795999998</v>
      </c>
      <c r="H185" s="8">
        <v>253.405554369702</v>
      </c>
      <c r="I185" s="11" t="s">
        <v>8</v>
      </c>
      <c r="J185" s="7" t="s">
        <v>8</v>
      </c>
      <c r="K185" s="9" t="s">
        <v>8</v>
      </c>
      <c r="L185" s="11">
        <v>22</v>
      </c>
      <c r="M185" s="7">
        <v>244.64042667000001</v>
      </c>
      <c r="N185" s="8">
        <v>165.73328514809401</v>
      </c>
      <c r="O185" s="11" t="s">
        <v>8</v>
      </c>
      <c r="P185" s="7" t="s">
        <v>8</v>
      </c>
      <c r="Q185" s="9" t="s">
        <v>8</v>
      </c>
      <c r="R185" s="11">
        <v>51</v>
      </c>
      <c r="S185" s="7">
        <v>577.33551977000002</v>
      </c>
      <c r="T185" s="8">
        <v>406.96648046423797</v>
      </c>
    </row>
    <row r="186" spans="1:20" ht="14.1" customHeight="1" x14ac:dyDescent="0.3">
      <c r="A186" s="3" t="s">
        <v>733</v>
      </c>
      <c r="B186" s="3" t="s">
        <v>6257</v>
      </c>
      <c r="C186" s="11">
        <v>31</v>
      </c>
      <c r="D186" s="7">
        <v>473.97168950999998</v>
      </c>
      <c r="E186" s="8">
        <v>333.75869402877203</v>
      </c>
      <c r="F186" s="11" t="s">
        <v>8</v>
      </c>
      <c r="G186" s="7" t="s">
        <v>8</v>
      </c>
      <c r="H186" s="9" t="s">
        <v>8</v>
      </c>
      <c r="I186" s="11" t="s">
        <v>8</v>
      </c>
      <c r="J186" s="7" t="s">
        <v>8</v>
      </c>
      <c r="K186" s="9" t="s">
        <v>8</v>
      </c>
      <c r="L186" s="11" t="s">
        <v>8</v>
      </c>
      <c r="M186" s="7" t="s">
        <v>8</v>
      </c>
      <c r="N186" s="9" t="s">
        <v>8</v>
      </c>
      <c r="O186" s="11" t="s">
        <v>8</v>
      </c>
      <c r="P186" s="7" t="s">
        <v>8</v>
      </c>
      <c r="Q186" s="9" t="s">
        <v>8</v>
      </c>
      <c r="R186" s="11" t="s">
        <v>8</v>
      </c>
      <c r="S186" s="7" t="s">
        <v>8</v>
      </c>
      <c r="T186" s="9" t="s">
        <v>8</v>
      </c>
    </row>
    <row r="187" spans="1:20" ht="14.1" customHeight="1" x14ac:dyDescent="0.3">
      <c r="A187" s="3" t="s">
        <v>737</v>
      </c>
      <c r="B187" s="3" t="s">
        <v>6258</v>
      </c>
      <c r="C187" s="11">
        <v>60</v>
      </c>
      <c r="D187" s="7">
        <v>152.61697373999999</v>
      </c>
      <c r="E187" s="8">
        <v>85.007841004383707</v>
      </c>
      <c r="F187" s="11" t="s">
        <v>8</v>
      </c>
      <c r="G187" s="7" t="s">
        <v>8</v>
      </c>
      <c r="H187" s="9" t="s">
        <v>8</v>
      </c>
      <c r="I187" s="11" t="s">
        <v>8</v>
      </c>
      <c r="J187" s="7" t="s">
        <v>8</v>
      </c>
      <c r="K187" s="9" t="s">
        <v>8</v>
      </c>
      <c r="L187" s="11" t="s">
        <v>8</v>
      </c>
      <c r="M187" s="7" t="s">
        <v>8</v>
      </c>
      <c r="N187" s="9" t="s">
        <v>8</v>
      </c>
      <c r="O187" s="11" t="s">
        <v>8</v>
      </c>
      <c r="P187" s="7" t="s">
        <v>8</v>
      </c>
      <c r="Q187" s="9" t="s">
        <v>8</v>
      </c>
      <c r="R187" s="11" t="s">
        <v>8</v>
      </c>
      <c r="S187" s="7" t="s">
        <v>8</v>
      </c>
      <c r="T187" s="9" t="s">
        <v>8</v>
      </c>
    </row>
    <row r="188" spans="1:20" ht="14.1" customHeight="1" x14ac:dyDescent="0.3">
      <c r="A188" s="3" t="s">
        <v>741</v>
      </c>
      <c r="B188" s="3" t="s">
        <v>6259</v>
      </c>
      <c r="C188" s="11">
        <v>95</v>
      </c>
      <c r="D188" s="7">
        <v>203.88340410999999</v>
      </c>
      <c r="E188" s="8">
        <v>143.41001242054901</v>
      </c>
      <c r="F188" s="11" t="s">
        <v>8</v>
      </c>
      <c r="G188" s="7" t="s">
        <v>8</v>
      </c>
      <c r="H188" s="9" t="s">
        <v>8</v>
      </c>
      <c r="I188" s="11" t="s">
        <v>8</v>
      </c>
      <c r="J188" s="7" t="s">
        <v>8</v>
      </c>
      <c r="K188" s="9" t="s">
        <v>8</v>
      </c>
      <c r="L188" s="11" t="s">
        <v>8</v>
      </c>
      <c r="M188" s="7" t="s">
        <v>8</v>
      </c>
      <c r="N188" s="9" t="s">
        <v>8</v>
      </c>
      <c r="O188" s="11" t="s">
        <v>8</v>
      </c>
      <c r="P188" s="7" t="s">
        <v>8</v>
      </c>
      <c r="Q188" s="9" t="s">
        <v>8</v>
      </c>
      <c r="R188" s="11" t="s">
        <v>8</v>
      </c>
      <c r="S188" s="7" t="s">
        <v>8</v>
      </c>
      <c r="T188" s="9" t="s">
        <v>8</v>
      </c>
    </row>
    <row r="189" spans="1:20" ht="14.1" customHeight="1" x14ac:dyDescent="0.3">
      <c r="A189" s="3" t="s">
        <v>745</v>
      </c>
      <c r="B189" s="3" t="s">
        <v>6260</v>
      </c>
      <c r="C189" s="11">
        <v>443</v>
      </c>
      <c r="D189" s="7">
        <v>191.34429502</v>
      </c>
      <c r="E189" s="8">
        <v>119.35645507532099</v>
      </c>
      <c r="F189" s="11">
        <v>49</v>
      </c>
      <c r="G189" s="7">
        <v>310.4109186</v>
      </c>
      <c r="H189" s="8">
        <v>219.43171315645901</v>
      </c>
      <c r="I189" s="11" t="s">
        <v>8</v>
      </c>
      <c r="J189" s="7" t="s">
        <v>8</v>
      </c>
      <c r="K189" s="9" t="s">
        <v>8</v>
      </c>
      <c r="L189" s="11" t="s">
        <v>8</v>
      </c>
      <c r="M189" s="7" t="s">
        <v>8</v>
      </c>
      <c r="N189" s="9" t="s">
        <v>8</v>
      </c>
      <c r="O189" s="11" t="s">
        <v>8</v>
      </c>
      <c r="P189" s="7" t="s">
        <v>8</v>
      </c>
      <c r="Q189" s="9" t="s">
        <v>8</v>
      </c>
      <c r="R189" s="11">
        <v>28</v>
      </c>
      <c r="S189" s="7">
        <v>339.10756091000002</v>
      </c>
      <c r="T189" s="8">
        <v>239.454258957288</v>
      </c>
    </row>
    <row r="190" spans="1:20" ht="14.1" customHeight="1" x14ac:dyDescent="0.3">
      <c r="A190" s="3" t="s">
        <v>749</v>
      </c>
      <c r="B190" s="3" t="s">
        <v>6261</v>
      </c>
      <c r="C190" s="11">
        <v>83</v>
      </c>
      <c r="D190" s="7">
        <v>359.47945842000001</v>
      </c>
      <c r="E190" s="8">
        <v>247.422760655714</v>
      </c>
      <c r="F190" s="11" t="s">
        <v>8</v>
      </c>
      <c r="G190" s="7" t="s">
        <v>8</v>
      </c>
      <c r="H190" s="9" t="s">
        <v>8</v>
      </c>
      <c r="I190" s="11" t="s">
        <v>8</v>
      </c>
      <c r="J190" s="7" t="s">
        <v>8</v>
      </c>
      <c r="K190" s="9" t="s">
        <v>8</v>
      </c>
      <c r="L190" s="11" t="s">
        <v>8</v>
      </c>
      <c r="M190" s="7" t="s">
        <v>8</v>
      </c>
      <c r="N190" s="9" t="s">
        <v>8</v>
      </c>
      <c r="O190" s="11" t="s">
        <v>8</v>
      </c>
      <c r="P190" s="7" t="s">
        <v>8</v>
      </c>
      <c r="Q190" s="9" t="s">
        <v>8</v>
      </c>
      <c r="R190" s="11" t="s">
        <v>8</v>
      </c>
      <c r="S190" s="7" t="s">
        <v>8</v>
      </c>
      <c r="T190" s="9" t="s">
        <v>8</v>
      </c>
    </row>
    <row r="191" spans="1:20" ht="14.1" customHeight="1" x14ac:dyDescent="0.3">
      <c r="A191" s="3" t="s">
        <v>753</v>
      </c>
      <c r="B191" s="3" t="s">
        <v>6262</v>
      </c>
      <c r="C191" s="11">
        <v>26</v>
      </c>
      <c r="D191" s="7">
        <v>250.58827117999999</v>
      </c>
      <c r="E191" s="8">
        <v>175.742748300437</v>
      </c>
      <c r="F191" s="11" t="s">
        <v>8</v>
      </c>
      <c r="G191" s="7" t="s">
        <v>8</v>
      </c>
      <c r="H191" s="9" t="s">
        <v>8</v>
      </c>
      <c r="I191" s="11" t="s">
        <v>8</v>
      </c>
      <c r="J191" s="7" t="s">
        <v>8</v>
      </c>
      <c r="K191" s="9" t="s">
        <v>8</v>
      </c>
      <c r="L191" s="11" t="s">
        <v>8</v>
      </c>
      <c r="M191" s="7" t="s">
        <v>8</v>
      </c>
      <c r="N191" s="9" t="s">
        <v>8</v>
      </c>
      <c r="O191" s="11" t="s">
        <v>8</v>
      </c>
      <c r="P191" s="7" t="s">
        <v>8</v>
      </c>
      <c r="Q191" s="9" t="s">
        <v>8</v>
      </c>
      <c r="R191" s="11" t="s">
        <v>8</v>
      </c>
      <c r="S191" s="7" t="s">
        <v>8</v>
      </c>
      <c r="T191" s="9" t="s">
        <v>8</v>
      </c>
    </row>
    <row r="192" spans="1:20" ht="14.1" customHeight="1" x14ac:dyDescent="0.3">
      <c r="A192" s="3" t="s">
        <v>757</v>
      </c>
      <c r="B192" s="3" t="s">
        <v>6263</v>
      </c>
      <c r="C192" s="11">
        <v>19</v>
      </c>
      <c r="D192" s="7">
        <v>271.90553376999998</v>
      </c>
      <c r="E192" s="8">
        <v>191.33504001995499</v>
      </c>
      <c r="F192" s="11" t="s">
        <v>8</v>
      </c>
      <c r="G192" s="7" t="s">
        <v>8</v>
      </c>
      <c r="H192" s="9" t="s">
        <v>8</v>
      </c>
      <c r="I192" s="11" t="s">
        <v>8</v>
      </c>
      <c r="J192" s="7" t="s">
        <v>8</v>
      </c>
      <c r="K192" s="9" t="s">
        <v>8</v>
      </c>
      <c r="L192" s="11" t="s">
        <v>8</v>
      </c>
      <c r="M192" s="7" t="s">
        <v>8</v>
      </c>
      <c r="N192" s="9" t="s">
        <v>8</v>
      </c>
      <c r="O192" s="11" t="s">
        <v>8</v>
      </c>
      <c r="P192" s="7" t="s">
        <v>8</v>
      </c>
      <c r="Q192" s="9" t="s">
        <v>8</v>
      </c>
      <c r="R192" s="11" t="s">
        <v>8</v>
      </c>
      <c r="S192" s="7" t="s">
        <v>8</v>
      </c>
      <c r="T192" s="9" t="s">
        <v>8</v>
      </c>
    </row>
    <row r="193" spans="1:20" ht="14.1" customHeight="1" x14ac:dyDescent="0.3">
      <c r="A193" s="3" t="s">
        <v>761</v>
      </c>
      <c r="B193" s="3" t="s">
        <v>6264</v>
      </c>
      <c r="C193" s="11">
        <v>117</v>
      </c>
      <c r="D193" s="7">
        <v>194.99528475</v>
      </c>
      <c r="E193" s="8">
        <v>136.22889307941</v>
      </c>
      <c r="F193" s="11" t="s">
        <v>8</v>
      </c>
      <c r="G193" s="7" t="s">
        <v>8</v>
      </c>
      <c r="H193" s="9" t="s">
        <v>8</v>
      </c>
      <c r="I193" s="11" t="s">
        <v>8</v>
      </c>
      <c r="J193" s="7" t="s">
        <v>8</v>
      </c>
      <c r="K193" s="9" t="s">
        <v>8</v>
      </c>
      <c r="L193" s="11" t="s">
        <v>8</v>
      </c>
      <c r="M193" s="7" t="s">
        <v>8</v>
      </c>
      <c r="N193" s="9" t="s">
        <v>8</v>
      </c>
      <c r="O193" s="11" t="s">
        <v>8</v>
      </c>
      <c r="P193" s="7" t="s">
        <v>8</v>
      </c>
      <c r="Q193" s="9" t="s">
        <v>8</v>
      </c>
      <c r="R193" s="11" t="s">
        <v>8</v>
      </c>
      <c r="S193" s="7" t="s">
        <v>8</v>
      </c>
      <c r="T193" s="9" t="s">
        <v>8</v>
      </c>
    </row>
    <row r="194" spans="1:20" ht="14.1" customHeight="1" x14ac:dyDescent="0.3">
      <c r="A194" s="3" t="s">
        <v>765</v>
      </c>
      <c r="B194" s="3" t="s">
        <v>6265</v>
      </c>
      <c r="C194" s="11">
        <v>455</v>
      </c>
      <c r="D194" s="7">
        <v>248.57906292999999</v>
      </c>
      <c r="E194" s="8">
        <v>173.77053399786601</v>
      </c>
      <c r="F194" s="11">
        <v>34</v>
      </c>
      <c r="G194" s="7">
        <v>263.94186837000001</v>
      </c>
      <c r="H194" s="8">
        <v>186.58240101047099</v>
      </c>
      <c r="I194" s="11" t="s">
        <v>8</v>
      </c>
      <c r="J194" s="7" t="s">
        <v>8</v>
      </c>
      <c r="K194" s="9" t="s">
        <v>8</v>
      </c>
      <c r="L194" s="11" t="s">
        <v>8</v>
      </c>
      <c r="M194" s="7" t="s">
        <v>8</v>
      </c>
      <c r="N194" s="9" t="s">
        <v>8</v>
      </c>
      <c r="O194" s="11" t="s">
        <v>8</v>
      </c>
      <c r="P194" s="7" t="s">
        <v>8</v>
      </c>
      <c r="Q194" s="9" t="s">
        <v>8</v>
      </c>
      <c r="R194" s="11">
        <v>27</v>
      </c>
      <c r="S194" s="7">
        <v>476.07340593999999</v>
      </c>
      <c r="T194" s="8">
        <v>336.40677916467803</v>
      </c>
    </row>
    <row r="195" spans="1:20" ht="14.1" customHeight="1" x14ac:dyDescent="0.3">
      <c r="A195" s="3" t="s">
        <v>769</v>
      </c>
      <c r="B195" s="3" t="s">
        <v>6266</v>
      </c>
      <c r="C195" s="11">
        <v>69</v>
      </c>
      <c r="D195" s="7">
        <v>432.29703631000001</v>
      </c>
      <c r="E195" s="8">
        <v>298.14389290219202</v>
      </c>
      <c r="F195" s="11" t="s">
        <v>8</v>
      </c>
      <c r="G195" s="7" t="s">
        <v>8</v>
      </c>
      <c r="H195" s="9" t="s">
        <v>8</v>
      </c>
      <c r="I195" s="11" t="s">
        <v>8</v>
      </c>
      <c r="J195" s="7" t="s">
        <v>8</v>
      </c>
      <c r="K195" s="9" t="s">
        <v>8</v>
      </c>
      <c r="L195" s="11" t="s">
        <v>8</v>
      </c>
      <c r="M195" s="7" t="s">
        <v>8</v>
      </c>
      <c r="N195" s="9" t="s">
        <v>8</v>
      </c>
      <c r="O195" s="11" t="s">
        <v>8</v>
      </c>
      <c r="P195" s="7" t="s">
        <v>8</v>
      </c>
      <c r="Q195" s="9" t="s">
        <v>8</v>
      </c>
      <c r="R195" s="11" t="s">
        <v>8</v>
      </c>
      <c r="S195" s="7" t="s">
        <v>8</v>
      </c>
      <c r="T195" s="9" t="s">
        <v>8</v>
      </c>
    </row>
    <row r="196" spans="1:20" ht="14.1" customHeight="1" x14ac:dyDescent="0.3">
      <c r="A196" s="3" t="s">
        <v>774</v>
      </c>
      <c r="B196" s="3" t="s">
        <v>6267</v>
      </c>
      <c r="C196" s="11">
        <v>220</v>
      </c>
      <c r="D196" s="7">
        <v>284.72305151</v>
      </c>
      <c r="E196" s="8">
        <v>195.59567764774701</v>
      </c>
      <c r="F196" s="11" t="s">
        <v>8</v>
      </c>
      <c r="G196" s="7" t="s">
        <v>8</v>
      </c>
      <c r="H196" s="9" t="s">
        <v>8</v>
      </c>
      <c r="I196" s="11" t="s">
        <v>8</v>
      </c>
      <c r="J196" s="7" t="s">
        <v>8</v>
      </c>
      <c r="K196" s="9" t="s">
        <v>8</v>
      </c>
      <c r="L196" s="11" t="s">
        <v>8</v>
      </c>
      <c r="M196" s="7" t="s">
        <v>8</v>
      </c>
      <c r="N196" s="9" t="s">
        <v>8</v>
      </c>
      <c r="O196" s="11" t="s">
        <v>8</v>
      </c>
      <c r="P196" s="7" t="s">
        <v>8</v>
      </c>
      <c r="Q196" s="9" t="s">
        <v>8</v>
      </c>
      <c r="R196" s="11" t="s">
        <v>8</v>
      </c>
      <c r="S196" s="7" t="s">
        <v>8</v>
      </c>
      <c r="T196" s="9" t="s">
        <v>8</v>
      </c>
    </row>
    <row r="197" spans="1:20" ht="14.1" customHeight="1" x14ac:dyDescent="0.3">
      <c r="A197" s="3" t="s">
        <v>780</v>
      </c>
      <c r="B197" s="3" t="s">
        <v>6268</v>
      </c>
      <c r="C197" s="11">
        <v>304</v>
      </c>
      <c r="D197" s="7">
        <v>329.56063416000001</v>
      </c>
      <c r="E197" s="8">
        <v>242.470830066768</v>
      </c>
      <c r="F197" s="11" t="s">
        <v>8</v>
      </c>
      <c r="G197" s="7" t="s">
        <v>8</v>
      </c>
      <c r="H197" s="9" t="s">
        <v>8</v>
      </c>
      <c r="I197" s="11" t="s">
        <v>8</v>
      </c>
      <c r="J197" s="7" t="s">
        <v>8</v>
      </c>
      <c r="K197" s="9" t="s">
        <v>8</v>
      </c>
      <c r="L197" s="11" t="s">
        <v>8</v>
      </c>
      <c r="M197" s="7" t="s">
        <v>8</v>
      </c>
      <c r="N197" s="9" t="s">
        <v>8</v>
      </c>
      <c r="O197" s="11" t="s">
        <v>8</v>
      </c>
      <c r="P197" s="7" t="s">
        <v>8</v>
      </c>
      <c r="Q197" s="9" t="s">
        <v>8</v>
      </c>
      <c r="R197" s="11">
        <v>15</v>
      </c>
      <c r="S197" s="7">
        <v>589.25820604</v>
      </c>
      <c r="T197" s="8">
        <v>441.47739752598602</v>
      </c>
    </row>
    <row r="198" spans="1:20" ht="14.1" customHeight="1" x14ac:dyDescent="0.3">
      <c r="A198" s="3" t="s">
        <v>785</v>
      </c>
      <c r="B198" s="3" t="s">
        <v>6269</v>
      </c>
      <c r="C198" s="11">
        <v>46</v>
      </c>
      <c r="D198" s="7">
        <v>208.20180938999999</v>
      </c>
      <c r="E198" s="8">
        <v>157.12817813743999</v>
      </c>
      <c r="F198" s="11" t="s">
        <v>8</v>
      </c>
      <c r="G198" s="7" t="s">
        <v>8</v>
      </c>
      <c r="H198" s="9" t="s">
        <v>8</v>
      </c>
      <c r="I198" s="11" t="s">
        <v>8</v>
      </c>
      <c r="J198" s="7" t="s">
        <v>8</v>
      </c>
      <c r="K198" s="9" t="s">
        <v>8</v>
      </c>
      <c r="L198" s="11" t="s">
        <v>8</v>
      </c>
      <c r="M198" s="7" t="s">
        <v>8</v>
      </c>
      <c r="N198" s="9" t="s">
        <v>8</v>
      </c>
      <c r="O198" s="11" t="s">
        <v>8</v>
      </c>
      <c r="P198" s="7" t="s">
        <v>8</v>
      </c>
      <c r="Q198" s="9" t="s">
        <v>8</v>
      </c>
      <c r="R198" s="11" t="s">
        <v>8</v>
      </c>
      <c r="S198" s="7" t="s">
        <v>8</v>
      </c>
      <c r="T198" s="9" t="s">
        <v>8</v>
      </c>
    </row>
    <row r="199" spans="1:20" ht="14.1" customHeight="1" x14ac:dyDescent="0.3">
      <c r="A199" s="3" t="s">
        <v>789</v>
      </c>
      <c r="B199" s="3" t="s">
        <v>790</v>
      </c>
      <c r="C199" s="11">
        <v>642</v>
      </c>
      <c r="D199" s="7">
        <v>308.09387691000001</v>
      </c>
      <c r="E199" s="8">
        <v>224.98811570889799</v>
      </c>
      <c r="F199" s="11">
        <v>13</v>
      </c>
      <c r="G199" s="7">
        <v>371.34973701000001</v>
      </c>
      <c r="H199" s="8">
        <v>279.16547224213502</v>
      </c>
      <c r="I199" s="11" t="s">
        <v>8</v>
      </c>
      <c r="J199" s="7" t="s">
        <v>8</v>
      </c>
      <c r="K199" s="9" t="s">
        <v>8</v>
      </c>
      <c r="L199" s="11" t="s">
        <v>8</v>
      </c>
      <c r="M199" s="7" t="s">
        <v>8</v>
      </c>
      <c r="N199" s="9" t="s">
        <v>8</v>
      </c>
      <c r="O199" s="11" t="s">
        <v>8</v>
      </c>
      <c r="P199" s="7" t="s">
        <v>8</v>
      </c>
      <c r="Q199" s="9" t="s">
        <v>8</v>
      </c>
      <c r="R199" s="11">
        <v>17</v>
      </c>
      <c r="S199" s="7">
        <v>431.53292750000003</v>
      </c>
      <c r="T199" s="8">
        <v>324.92702460798898</v>
      </c>
    </row>
    <row r="200" spans="1:20" ht="14.1" customHeight="1" x14ac:dyDescent="0.3">
      <c r="A200" s="3" t="s">
        <v>793</v>
      </c>
      <c r="B200" s="3" t="s">
        <v>794</v>
      </c>
      <c r="C200" s="11">
        <v>58</v>
      </c>
      <c r="D200" s="7">
        <v>316.77615406000001</v>
      </c>
      <c r="E200" s="8">
        <v>225.89277223155901</v>
      </c>
      <c r="F200" s="11" t="s">
        <v>8</v>
      </c>
      <c r="G200" s="7" t="s">
        <v>8</v>
      </c>
      <c r="H200" s="9" t="s">
        <v>8</v>
      </c>
      <c r="I200" s="11" t="s">
        <v>8</v>
      </c>
      <c r="J200" s="7" t="s">
        <v>8</v>
      </c>
      <c r="K200" s="9" t="s">
        <v>8</v>
      </c>
      <c r="L200" s="11" t="s">
        <v>8</v>
      </c>
      <c r="M200" s="7" t="s">
        <v>8</v>
      </c>
      <c r="N200" s="9" t="s">
        <v>8</v>
      </c>
      <c r="O200" s="11" t="s">
        <v>8</v>
      </c>
      <c r="P200" s="7" t="s">
        <v>8</v>
      </c>
      <c r="Q200" s="9" t="s">
        <v>8</v>
      </c>
      <c r="R200" s="11" t="s">
        <v>8</v>
      </c>
      <c r="S200" s="7" t="s">
        <v>8</v>
      </c>
      <c r="T200" s="9" t="s">
        <v>8</v>
      </c>
    </row>
    <row r="201" spans="1:20" ht="14.1" customHeight="1" x14ac:dyDescent="0.3">
      <c r="A201" s="3" t="s">
        <v>798</v>
      </c>
      <c r="B201" s="3" t="s">
        <v>6270</v>
      </c>
      <c r="C201" s="11">
        <v>169</v>
      </c>
      <c r="D201" s="7">
        <v>285.03294204000002</v>
      </c>
      <c r="E201" s="8">
        <v>209.68767554676799</v>
      </c>
      <c r="F201" s="11">
        <v>17</v>
      </c>
      <c r="G201" s="7">
        <v>208.27849756000001</v>
      </c>
      <c r="H201" s="8">
        <v>154.31811166839799</v>
      </c>
      <c r="I201" s="11" t="s">
        <v>8</v>
      </c>
      <c r="J201" s="7" t="s">
        <v>8</v>
      </c>
      <c r="K201" s="9" t="s">
        <v>8</v>
      </c>
      <c r="L201" s="11" t="s">
        <v>8</v>
      </c>
      <c r="M201" s="7" t="s">
        <v>8</v>
      </c>
      <c r="N201" s="9" t="s">
        <v>8</v>
      </c>
      <c r="O201" s="11" t="s">
        <v>8</v>
      </c>
      <c r="P201" s="7" t="s">
        <v>8</v>
      </c>
      <c r="Q201" s="9" t="s">
        <v>8</v>
      </c>
      <c r="R201" s="11" t="s">
        <v>8</v>
      </c>
      <c r="S201" s="7" t="s">
        <v>8</v>
      </c>
      <c r="T201" s="9" t="s">
        <v>8</v>
      </c>
    </row>
    <row r="202" spans="1:20" ht="14.1" customHeight="1" x14ac:dyDescent="0.3">
      <c r="A202" s="3" t="s">
        <v>802</v>
      </c>
      <c r="B202" s="3" t="s">
        <v>803</v>
      </c>
      <c r="C202" s="11">
        <v>60</v>
      </c>
      <c r="D202" s="7">
        <v>285.32988158000001</v>
      </c>
      <c r="E202" s="8">
        <v>211.96280707502001</v>
      </c>
      <c r="F202" s="11" t="s">
        <v>8</v>
      </c>
      <c r="G202" s="7" t="s">
        <v>8</v>
      </c>
      <c r="H202" s="9" t="s">
        <v>8</v>
      </c>
      <c r="I202" s="11" t="s">
        <v>8</v>
      </c>
      <c r="J202" s="7" t="s">
        <v>8</v>
      </c>
      <c r="K202" s="9" t="s">
        <v>8</v>
      </c>
      <c r="L202" s="11" t="s">
        <v>8</v>
      </c>
      <c r="M202" s="7" t="s">
        <v>8</v>
      </c>
      <c r="N202" s="9" t="s">
        <v>8</v>
      </c>
      <c r="O202" s="11" t="s">
        <v>8</v>
      </c>
      <c r="P202" s="7" t="s">
        <v>8</v>
      </c>
      <c r="Q202" s="9" t="s">
        <v>8</v>
      </c>
      <c r="R202" s="11" t="s">
        <v>8</v>
      </c>
      <c r="S202" s="7" t="s">
        <v>8</v>
      </c>
      <c r="T202" s="9" t="s">
        <v>8</v>
      </c>
    </row>
    <row r="203" spans="1:20" ht="14.1" customHeight="1" x14ac:dyDescent="0.3">
      <c r="A203" s="3" t="s">
        <v>806</v>
      </c>
      <c r="B203" s="3" t="s">
        <v>6271</v>
      </c>
      <c r="C203" s="11">
        <v>802</v>
      </c>
      <c r="D203" s="7">
        <v>390.87099920999998</v>
      </c>
      <c r="E203" s="8">
        <v>284.59256484934099</v>
      </c>
      <c r="F203" s="11">
        <v>28</v>
      </c>
      <c r="G203" s="7">
        <v>429.05480776000002</v>
      </c>
      <c r="H203" s="8">
        <v>320.42016107408</v>
      </c>
      <c r="I203" s="11" t="s">
        <v>8</v>
      </c>
      <c r="J203" s="7" t="s">
        <v>8</v>
      </c>
      <c r="K203" s="9" t="s">
        <v>8</v>
      </c>
      <c r="L203" s="11" t="s">
        <v>8</v>
      </c>
      <c r="M203" s="7" t="s">
        <v>8</v>
      </c>
      <c r="N203" s="9" t="s">
        <v>8</v>
      </c>
      <c r="O203" s="11" t="s">
        <v>8</v>
      </c>
      <c r="P203" s="7" t="s">
        <v>8</v>
      </c>
      <c r="Q203" s="9" t="s">
        <v>8</v>
      </c>
      <c r="R203" s="11">
        <v>24</v>
      </c>
      <c r="S203" s="7">
        <v>612.37011224000003</v>
      </c>
      <c r="T203" s="8">
        <v>460.386919936769</v>
      </c>
    </row>
    <row r="204" spans="1:20" ht="14.1" customHeight="1" x14ac:dyDescent="0.3">
      <c r="A204" s="3" t="s">
        <v>810</v>
      </c>
      <c r="B204" s="3" t="s">
        <v>811</v>
      </c>
      <c r="C204" s="11">
        <v>557</v>
      </c>
      <c r="D204" s="7">
        <v>246.03691663000001</v>
      </c>
      <c r="E204" s="8">
        <v>184.14162333739199</v>
      </c>
      <c r="F204" s="11">
        <v>26</v>
      </c>
      <c r="G204" s="7">
        <v>277.71228880000001</v>
      </c>
      <c r="H204" s="8">
        <v>207.396872894794</v>
      </c>
      <c r="I204" s="11" t="s">
        <v>8</v>
      </c>
      <c r="J204" s="7" t="s">
        <v>8</v>
      </c>
      <c r="K204" s="9" t="s">
        <v>8</v>
      </c>
      <c r="L204" s="11" t="s">
        <v>8</v>
      </c>
      <c r="M204" s="7" t="s">
        <v>8</v>
      </c>
      <c r="N204" s="9" t="s">
        <v>8</v>
      </c>
      <c r="O204" s="11" t="s">
        <v>8</v>
      </c>
      <c r="P204" s="7" t="s">
        <v>8</v>
      </c>
      <c r="Q204" s="9" t="s">
        <v>8</v>
      </c>
      <c r="R204" s="11">
        <v>16</v>
      </c>
      <c r="S204" s="7">
        <v>463.97568346999998</v>
      </c>
      <c r="T204" s="8">
        <v>348.848431959751</v>
      </c>
    </row>
    <row r="205" spans="1:20" ht="14.1" customHeight="1" x14ac:dyDescent="0.3">
      <c r="A205" s="3" t="s">
        <v>815</v>
      </c>
      <c r="B205" s="3" t="s">
        <v>6272</v>
      </c>
      <c r="C205" s="11">
        <v>19</v>
      </c>
      <c r="D205" s="7">
        <v>512.03580671999998</v>
      </c>
      <c r="E205" s="8">
        <v>382.84517927595101</v>
      </c>
      <c r="F205" s="11" t="s">
        <v>8</v>
      </c>
      <c r="G205" s="7" t="s">
        <v>8</v>
      </c>
      <c r="H205" s="9" t="s">
        <v>8</v>
      </c>
      <c r="I205" s="11" t="s">
        <v>8</v>
      </c>
      <c r="J205" s="7" t="s">
        <v>8</v>
      </c>
      <c r="K205" s="9" t="s">
        <v>8</v>
      </c>
      <c r="L205" s="11" t="s">
        <v>8</v>
      </c>
      <c r="M205" s="7" t="s">
        <v>8</v>
      </c>
      <c r="N205" s="9" t="s">
        <v>8</v>
      </c>
      <c r="O205" s="11" t="s">
        <v>8</v>
      </c>
      <c r="P205" s="7" t="s">
        <v>8</v>
      </c>
      <c r="Q205" s="9" t="s">
        <v>8</v>
      </c>
      <c r="R205" s="11" t="s">
        <v>8</v>
      </c>
      <c r="S205" s="7" t="s">
        <v>8</v>
      </c>
      <c r="T205" s="9" t="s">
        <v>8</v>
      </c>
    </row>
    <row r="206" spans="1:20" ht="14.1" customHeight="1" x14ac:dyDescent="0.3">
      <c r="A206" s="3" t="s">
        <v>820</v>
      </c>
      <c r="B206" s="3" t="s">
        <v>821</v>
      </c>
      <c r="C206" s="11">
        <v>64</v>
      </c>
      <c r="D206" s="7">
        <v>309.72677759999999</v>
      </c>
      <c r="E206" s="8">
        <v>221.09284028018499</v>
      </c>
      <c r="F206" s="11" t="s">
        <v>8</v>
      </c>
      <c r="G206" s="7" t="s">
        <v>8</v>
      </c>
      <c r="H206" s="9" t="s">
        <v>8</v>
      </c>
      <c r="I206" s="11" t="s">
        <v>8</v>
      </c>
      <c r="J206" s="7" t="s">
        <v>8</v>
      </c>
      <c r="K206" s="9" t="s">
        <v>8</v>
      </c>
      <c r="L206" s="11" t="s">
        <v>8</v>
      </c>
      <c r="M206" s="7" t="s">
        <v>8</v>
      </c>
      <c r="N206" s="9" t="s">
        <v>8</v>
      </c>
      <c r="O206" s="11" t="s">
        <v>8</v>
      </c>
      <c r="P206" s="7" t="s">
        <v>8</v>
      </c>
      <c r="Q206" s="9" t="s">
        <v>8</v>
      </c>
      <c r="R206" s="11" t="s">
        <v>8</v>
      </c>
      <c r="S206" s="7" t="s">
        <v>8</v>
      </c>
      <c r="T206" s="9" t="s">
        <v>8</v>
      </c>
    </row>
    <row r="207" spans="1:20" ht="14.1" customHeight="1" x14ac:dyDescent="0.3">
      <c r="A207" s="3" t="s">
        <v>823</v>
      </c>
      <c r="B207" s="3" t="s">
        <v>6273</v>
      </c>
      <c r="C207" s="11">
        <v>56</v>
      </c>
      <c r="D207" s="7">
        <v>504.95684218000002</v>
      </c>
      <c r="E207" s="8">
        <v>347.356522013328</v>
      </c>
      <c r="F207" s="11" t="s">
        <v>8</v>
      </c>
      <c r="G207" s="7" t="s">
        <v>8</v>
      </c>
      <c r="H207" s="9" t="s">
        <v>8</v>
      </c>
      <c r="I207" s="11" t="s">
        <v>8</v>
      </c>
      <c r="J207" s="7" t="s">
        <v>8</v>
      </c>
      <c r="K207" s="9" t="s">
        <v>8</v>
      </c>
      <c r="L207" s="11" t="s">
        <v>8</v>
      </c>
      <c r="M207" s="7" t="s">
        <v>8</v>
      </c>
      <c r="N207" s="9" t="s">
        <v>8</v>
      </c>
      <c r="O207" s="11" t="s">
        <v>8</v>
      </c>
      <c r="P207" s="7" t="s">
        <v>8</v>
      </c>
      <c r="Q207" s="9" t="s">
        <v>8</v>
      </c>
      <c r="R207" s="11" t="s">
        <v>8</v>
      </c>
      <c r="S207" s="7" t="s">
        <v>8</v>
      </c>
      <c r="T207" s="9" t="s">
        <v>8</v>
      </c>
    </row>
    <row r="208" spans="1:20" ht="14.1" customHeight="1" x14ac:dyDescent="0.3">
      <c r="A208" s="3" t="s">
        <v>827</v>
      </c>
      <c r="B208" s="3" t="s">
        <v>6274</v>
      </c>
      <c r="C208" s="11">
        <v>104</v>
      </c>
      <c r="D208" s="7">
        <v>267.93890176999997</v>
      </c>
      <c r="E208" s="8">
        <v>198.95878599543499</v>
      </c>
      <c r="F208" s="11" t="s">
        <v>8</v>
      </c>
      <c r="G208" s="7" t="s">
        <v>8</v>
      </c>
      <c r="H208" s="9" t="s">
        <v>8</v>
      </c>
      <c r="I208" s="11" t="s">
        <v>8</v>
      </c>
      <c r="J208" s="7" t="s">
        <v>8</v>
      </c>
      <c r="K208" s="9" t="s">
        <v>8</v>
      </c>
      <c r="L208" s="11" t="s">
        <v>8</v>
      </c>
      <c r="M208" s="7" t="s">
        <v>8</v>
      </c>
      <c r="N208" s="9" t="s">
        <v>8</v>
      </c>
      <c r="O208" s="11" t="s">
        <v>8</v>
      </c>
      <c r="P208" s="7" t="s">
        <v>8</v>
      </c>
      <c r="Q208" s="9" t="s">
        <v>8</v>
      </c>
      <c r="R208" s="11" t="s">
        <v>8</v>
      </c>
      <c r="S208" s="7" t="s">
        <v>8</v>
      </c>
      <c r="T208" s="9" t="s">
        <v>8</v>
      </c>
    </row>
    <row r="209" spans="1:20" ht="14.1" customHeight="1" x14ac:dyDescent="0.3">
      <c r="A209" s="3" t="s">
        <v>831</v>
      </c>
      <c r="B209" s="3" t="s">
        <v>6275</v>
      </c>
      <c r="C209" s="11">
        <v>98</v>
      </c>
      <c r="D209" s="7">
        <v>466.24274536000001</v>
      </c>
      <c r="E209" s="8">
        <v>321.00382486803397</v>
      </c>
      <c r="F209" s="11" t="s">
        <v>8</v>
      </c>
      <c r="G209" s="7" t="s">
        <v>8</v>
      </c>
      <c r="H209" s="9" t="s">
        <v>8</v>
      </c>
      <c r="I209" s="11" t="s">
        <v>8</v>
      </c>
      <c r="J209" s="7" t="s">
        <v>8</v>
      </c>
      <c r="K209" s="9" t="s">
        <v>8</v>
      </c>
      <c r="L209" s="11" t="s">
        <v>8</v>
      </c>
      <c r="M209" s="7" t="s">
        <v>8</v>
      </c>
      <c r="N209" s="9" t="s">
        <v>8</v>
      </c>
      <c r="O209" s="11" t="s">
        <v>8</v>
      </c>
      <c r="P209" s="7" t="s">
        <v>8</v>
      </c>
      <c r="Q209" s="9" t="s">
        <v>8</v>
      </c>
      <c r="R209" s="11" t="s">
        <v>8</v>
      </c>
      <c r="S209" s="7" t="s">
        <v>8</v>
      </c>
      <c r="T209" s="9" t="s">
        <v>8</v>
      </c>
    </row>
    <row r="210" spans="1:20" ht="14.1" customHeight="1" x14ac:dyDescent="0.3">
      <c r="A210" s="3" t="s">
        <v>835</v>
      </c>
      <c r="B210" s="3" t="s">
        <v>6276</v>
      </c>
      <c r="C210" s="11">
        <v>33</v>
      </c>
      <c r="D210" s="7">
        <v>261.60618532000001</v>
      </c>
      <c r="E210" s="8">
        <v>187.230458353302</v>
      </c>
      <c r="F210" s="11" t="s">
        <v>8</v>
      </c>
      <c r="G210" s="7" t="s">
        <v>8</v>
      </c>
      <c r="H210" s="9" t="s">
        <v>8</v>
      </c>
      <c r="I210" s="11" t="s">
        <v>8</v>
      </c>
      <c r="J210" s="7" t="s">
        <v>8</v>
      </c>
      <c r="K210" s="9" t="s">
        <v>8</v>
      </c>
      <c r="L210" s="11" t="s">
        <v>8</v>
      </c>
      <c r="M210" s="7" t="s">
        <v>8</v>
      </c>
      <c r="N210" s="9" t="s">
        <v>8</v>
      </c>
      <c r="O210" s="11" t="s">
        <v>8</v>
      </c>
      <c r="P210" s="7" t="s">
        <v>8</v>
      </c>
      <c r="Q210" s="9" t="s">
        <v>8</v>
      </c>
      <c r="R210" s="11" t="s">
        <v>8</v>
      </c>
      <c r="S210" s="7" t="s">
        <v>8</v>
      </c>
      <c r="T210" s="9" t="s">
        <v>8</v>
      </c>
    </row>
    <row r="211" spans="1:20" ht="14.1" customHeight="1" x14ac:dyDescent="0.3">
      <c r="A211" s="3" t="s">
        <v>839</v>
      </c>
      <c r="B211" s="3" t="s">
        <v>6277</v>
      </c>
      <c r="C211" s="11">
        <v>40</v>
      </c>
      <c r="D211" s="7">
        <v>231.92644149</v>
      </c>
      <c r="E211" s="8">
        <v>166.19964035755501</v>
      </c>
      <c r="F211" s="11" t="s">
        <v>8</v>
      </c>
      <c r="G211" s="7" t="s">
        <v>8</v>
      </c>
      <c r="H211" s="9" t="s">
        <v>8</v>
      </c>
      <c r="I211" s="11" t="s">
        <v>8</v>
      </c>
      <c r="J211" s="7" t="s">
        <v>8</v>
      </c>
      <c r="K211" s="9" t="s">
        <v>8</v>
      </c>
      <c r="L211" s="11" t="s">
        <v>8</v>
      </c>
      <c r="M211" s="7" t="s">
        <v>8</v>
      </c>
      <c r="N211" s="9" t="s">
        <v>8</v>
      </c>
      <c r="O211" s="11" t="s">
        <v>8</v>
      </c>
      <c r="P211" s="7" t="s">
        <v>8</v>
      </c>
      <c r="Q211" s="9" t="s">
        <v>8</v>
      </c>
      <c r="R211" s="11" t="s">
        <v>8</v>
      </c>
      <c r="S211" s="7" t="s">
        <v>8</v>
      </c>
      <c r="T211" s="9" t="s">
        <v>8</v>
      </c>
    </row>
    <row r="212" spans="1:20" ht="14.1" customHeight="1" x14ac:dyDescent="0.3">
      <c r="A212" s="3" t="s">
        <v>843</v>
      </c>
      <c r="B212" s="3" t="s">
        <v>6278</v>
      </c>
      <c r="C212" s="11">
        <v>341</v>
      </c>
      <c r="D212" s="7">
        <v>258.50329713000002</v>
      </c>
      <c r="E212" s="8">
        <v>184.33383244577999</v>
      </c>
      <c r="F212" s="11">
        <v>21</v>
      </c>
      <c r="G212" s="7">
        <v>316.74817566000002</v>
      </c>
      <c r="H212" s="8">
        <v>238.11828088518101</v>
      </c>
      <c r="I212" s="11" t="s">
        <v>8</v>
      </c>
      <c r="J212" s="7" t="s">
        <v>8</v>
      </c>
      <c r="K212" s="9" t="s">
        <v>8</v>
      </c>
      <c r="L212" s="11" t="s">
        <v>8</v>
      </c>
      <c r="M212" s="7" t="s">
        <v>8</v>
      </c>
      <c r="N212" s="9" t="s">
        <v>8</v>
      </c>
      <c r="O212" s="11" t="s">
        <v>8</v>
      </c>
      <c r="P212" s="7" t="s">
        <v>8</v>
      </c>
      <c r="Q212" s="9" t="s">
        <v>8</v>
      </c>
      <c r="R212" s="11">
        <v>18</v>
      </c>
      <c r="S212" s="7">
        <v>595.80946009000002</v>
      </c>
      <c r="T212" s="8">
        <v>447.167867837431</v>
      </c>
    </row>
    <row r="213" spans="1:20" ht="14.1" customHeight="1" x14ac:dyDescent="0.3">
      <c r="A213" s="3" t="s">
        <v>847</v>
      </c>
      <c r="B213" s="3" t="s">
        <v>6279</v>
      </c>
      <c r="C213" s="11">
        <v>196</v>
      </c>
      <c r="D213" s="7">
        <v>233.69062750000001</v>
      </c>
      <c r="E213" s="8">
        <v>165.60365705260099</v>
      </c>
      <c r="F213" s="11">
        <v>12</v>
      </c>
      <c r="G213" s="7">
        <v>239.45703026999999</v>
      </c>
      <c r="H213" s="8">
        <v>180.01393626302701</v>
      </c>
      <c r="I213" s="11" t="s">
        <v>8</v>
      </c>
      <c r="J213" s="7" t="s">
        <v>8</v>
      </c>
      <c r="K213" s="9" t="s">
        <v>8</v>
      </c>
      <c r="L213" s="11" t="s">
        <v>8</v>
      </c>
      <c r="M213" s="7" t="s">
        <v>8</v>
      </c>
      <c r="N213" s="9" t="s">
        <v>8</v>
      </c>
      <c r="O213" s="11" t="s">
        <v>8</v>
      </c>
      <c r="P213" s="7" t="s">
        <v>8</v>
      </c>
      <c r="Q213" s="9" t="s">
        <v>8</v>
      </c>
      <c r="R213" s="11" t="s">
        <v>8</v>
      </c>
      <c r="S213" s="7" t="s">
        <v>8</v>
      </c>
      <c r="T213" s="9" t="s">
        <v>8</v>
      </c>
    </row>
    <row r="214" spans="1:20" ht="14.1" customHeight="1" x14ac:dyDescent="0.3">
      <c r="A214" s="3" t="s">
        <v>850</v>
      </c>
      <c r="B214" s="3" t="s">
        <v>6280</v>
      </c>
      <c r="C214" s="11">
        <v>64</v>
      </c>
      <c r="D214" s="7">
        <v>247.98844047</v>
      </c>
      <c r="E214" s="8">
        <v>187.28600077173499</v>
      </c>
      <c r="F214" s="11" t="s">
        <v>8</v>
      </c>
      <c r="G214" s="7" t="s">
        <v>8</v>
      </c>
      <c r="H214" s="9" t="s">
        <v>8</v>
      </c>
      <c r="I214" s="11" t="s">
        <v>8</v>
      </c>
      <c r="J214" s="7" t="s">
        <v>8</v>
      </c>
      <c r="K214" s="9" t="s">
        <v>8</v>
      </c>
      <c r="L214" s="11" t="s">
        <v>8</v>
      </c>
      <c r="M214" s="7" t="s">
        <v>8</v>
      </c>
      <c r="N214" s="9" t="s">
        <v>8</v>
      </c>
      <c r="O214" s="11" t="s">
        <v>8</v>
      </c>
      <c r="P214" s="7" t="s">
        <v>8</v>
      </c>
      <c r="Q214" s="9" t="s">
        <v>8</v>
      </c>
      <c r="R214" s="11" t="s">
        <v>8</v>
      </c>
      <c r="S214" s="7" t="s">
        <v>8</v>
      </c>
      <c r="T214" s="9" t="s">
        <v>8</v>
      </c>
    </row>
    <row r="215" spans="1:20" ht="14.1" customHeight="1" x14ac:dyDescent="0.3">
      <c r="A215" s="3" t="s">
        <v>854</v>
      </c>
      <c r="B215" s="3" t="s">
        <v>6281</v>
      </c>
      <c r="C215" s="11">
        <v>164</v>
      </c>
      <c r="D215" s="7">
        <v>296.35951319999998</v>
      </c>
      <c r="E215" s="8">
        <v>222.46103913557101</v>
      </c>
      <c r="F215" s="11" t="s">
        <v>8</v>
      </c>
      <c r="G215" s="7" t="s">
        <v>8</v>
      </c>
      <c r="H215" s="9" t="s">
        <v>8</v>
      </c>
      <c r="I215" s="11" t="s">
        <v>8</v>
      </c>
      <c r="J215" s="7" t="s">
        <v>8</v>
      </c>
      <c r="K215" s="9" t="s">
        <v>8</v>
      </c>
      <c r="L215" s="11" t="s">
        <v>8</v>
      </c>
      <c r="M215" s="7" t="s">
        <v>8</v>
      </c>
      <c r="N215" s="9" t="s">
        <v>8</v>
      </c>
      <c r="O215" s="11" t="s">
        <v>8</v>
      </c>
      <c r="P215" s="7" t="s">
        <v>8</v>
      </c>
      <c r="Q215" s="9" t="s">
        <v>8</v>
      </c>
      <c r="R215" s="11" t="s">
        <v>8</v>
      </c>
      <c r="S215" s="7" t="s">
        <v>8</v>
      </c>
      <c r="T215" s="9" t="s">
        <v>8</v>
      </c>
    </row>
    <row r="216" spans="1:20" ht="14.1" customHeight="1" x14ac:dyDescent="0.3">
      <c r="A216" s="3" t="s">
        <v>858</v>
      </c>
      <c r="B216" s="3" t="s">
        <v>6282</v>
      </c>
      <c r="C216" s="11">
        <v>149</v>
      </c>
      <c r="D216" s="7">
        <v>348.09334405999999</v>
      </c>
      <c r="E216" s="8">
        <v>241.51839988337699</v>
      </c>
      <c r="F216" s="11" t="s">
        <v>8</v>
      </c>
      <c r="G216" s="7" t="s">
        <v>8</v>
      </c>
      <c r="H216" s="9" t="s">
        <v>8</v>
      </c>
      <c r="I216" s="11" t="s">
        <v>8</v>
      </c>
      <c r="J216" s="7" t="s">
        <v>8</v>
      </c>
      <c r="K216" s="9" t="s">
        <v>8</v>
      </c>
      <c r="L216" s="11" t="s">
        <v>8</v>
      </c>
      <c r="M216" s="7" t="s">
        <v>8</v>
      </c>
      <c r="N216" s="9" t="s">
        <v>8</v>
      </c>
      <c r="O216" s="11" t="s">
        <v>8</v>
      </c>
      <c r="P216" s="7" t="s">
        <v>8</v>
      </c>
      <c r="Q216" s="9" t="s">
        <v>8</v>
      </c>
      <c r="R216" s="11" t="s">
        <v>8</v>
      </c>
      <c r="S216" s="7" t="s">
        <v>8</v>
      </c>
      <c r="T216" s="9" t="s">
        <v>8</v>
      </c>
    </row>
    <row r="217" spans="1:20" ht="14.1" customHeight="1" x14ac:dyDescent="0.3">
      <c r="A217" s="3" t="s">
        <v>862</v>
      </c>
      <c r="B217" s="3" t="s">
        <v>6283</v>
      </c>
      <c r="C217" s="11">
        <v>150</v>
      </c>
      <c r="D217" s="7">
        <v>116.77479347000001</v>
      </c>
      <c r="E217" s="8">
        <v>85.519748546108801</v>
      </c>
      <c r="F217" s="11">
        <v>18</v>
      </c>
      <c r="G217" s="7">
        <v>107.94817181000001</v>
      </c>
      <c r="H217" s="8">
        <v>81.150993394574201</v>
      </c>
      <c r="I217" s="11" t="s">
        <v>8</v>
      </c>
      <c r="J217" s="7" t="s">
        <v>8</v>
      </c>
      <c r="K217" s="9" t="s">
        <v>8</v>
      </c>
      <c r="L217" s="11" t="s">
        <v>8</v>
      </c>
      <c r="M217" s="7" t="s">
        <v>8</v>
      </c>
      <c r="N217" s="9" t="s">
        <v>8</v>
      </c>
      <c r="O217" s="11" t="s">
        <v>8</v>
      </c>
      <c r="P217" s="7" t="s">
        <v>8</v>
      </c>
      <c r="Q217" s="9" t="s">
        <v>8</v>
      </c>
      <c r="R217" s="11" t="s">
        <v>8</v>
      </c>
      <c r="S217" s="7" t="s">
        <v>8</v>
      </c>
      <c r="T217" s="9" t="s">
        <v>8</v>
      </c>
    </row>
    <row r="218" spans="1:20" ht="14.1" customHeight="1" x14ac:dyDescent="0.3">
      <c r="A218" s="3" t="s">
        <v>866</v>
      </c>
      <c r="B218" s="3" t="s">
        <v>6284</v>
      </c>
      <c r="C218" s="11">
        <v>18</v>
      </c>
      <c r="D218" s="7">
        <v>153.20845410999999</v>
      </c>
      <c r="E218" s="8">
        <v>106.71650401546999</v>
      </c>
      <c r="F218" s="11" t="s">
        <v>8</v>
      </c>
      <c r="G218" s="7" t="s">
        <v>8</v>
      </c>
      <c r="H218" s="9" t="s">
        <v>8</v>
      </c>
      <c r="I218" s="11" t="s">
        <v>8</v>
      </c>
      <c r="J218" s="7" t="s">
        <v>8</v>
      </c>
      <c r="K218" s="9" t="s">
        <v>8</v>
      </c>
      <c r="L218" s="11" t="s">
        <v>8</v>
      </c>
      <c r="M218" s="7" t="s">
        <v>8</v>
      </c>
      <c r="N218" s="9" t="s">
        <v>8</v>
      </c>
      <c r="O218" s="11" t="s">
        <v>8</v>
      </c>
      <c r="P218" s="7" t="s">
        <v>8</v>
      </c>
      <c r="Q218" s="9" t="s">
        <v>8</v>
      </c>
      <c r="R218" s="11" t="s">
        <v>8</v>
      </c>
      <c r="S218" s="7" t="s">
        <v>8</v>
      </c>
      <c r="T218" s="9" t="s">
        <v>8</v>
      </c>
    </row>
    <row r="219" spans="1:20" ht="14.1" customHeight="1" x14ac:dyDescent="0.3">
      <c r="A219" s="3" t="s">
        <v>870</v>
      </c>
      <c r="B219" s="3" t="s">
        <v>6285</v>
      </c>
      <c r="C219" s="11">
        <v>47</v>
      </c>
      <c r="D219" s="7">
        <v>304.17386519000001</v>
      </c>
      <c r="E219" s="8">
        <v>230.156738848598</v>
      </c>
      <c r="F219" s="11" t="s">
        <v>8</v>
      </c>
      <c r="G219" s="7" t="s">
        <v>8</v>
      </c>
      <c r="H219" s="9" t="s">
        <v>8</v>
      </c>
      <c r="I219" s="11" t="s">
        <v>8</v>
      </c>
      <c r="J219" s="7" t="s">
        <v>8</v>
      </c>
      <c r="K219" s="9" t="s">
        <v>8</v>
      </c>
      <c r="L219" s="11" t="s">
        <v>8</v>
      </c>
      <c r="M219" s="7" t="s">
        <v>8</v>
      </c>
      <c r="N219" s="9" t="s">
        <v>8</v>
      </c>
      <c r="O219" s="11" t="s">
        <v>8</v>
      </c>
      <c r="P219" s="7" t="s">
        <v>8</v>
      </c>
      <c r="Q219" s="9" t="s">
        <v>8</v>
      </c>
      <c r="R219" s="11" t="s">
        <v>8</v>
      </c>
      <c r="S219" s="7" t="s">
        <v>8</v>
      </c>
      <c r="T219" s="9" t="s">
        <v>8</v>
      </c>
    </row>
    <row r="220" spans="1:20" ht="14.1" customHeight="1" x14ac:dyDescent="0.3">
      <c r="A220" s="3" t="s">
        <v>873</v>
      </c>
      <c r="B220" s="3" t="s">
        <v>6286</v>
      </c>
      <c r="C220" s="11">
        <v>135</v>
      </c>
      <c r="D220" s="7">
        <v>426.25736963000003</v>
      </c>
      <c r="E220" s="8">
        <v>312.49059492230202</v>
      </c>
      <c r="F220" s="11" t="s">
        <v>8</v>
      </c>
      <c r="G220" s="7" t="s">
        <v>8</v>
      </c>
      <c r="H220" s="9" t="s">
        <v>8</v>
      </c>
      <c r="I220" s="11" t="s">
        <v>8</v>
      </c>
      <c r="J220" s="7" t="s">
        <v>8</v>
      </c>
      <c r="K220" s="9" t="s">
        <v>8</v>
      </c>
      <c r="L220" s="11" t="s">
        <v>8</v>
      </c>
      <c r="M220" s="7" t="s">
        <v>8</v>
      </c>
      <c r="N220" s="9" t="s">
        <v>8</v>
      </c>
      <c r="O220" s="11" t="s">
        <v>8</v>
      </c>
      <c r="P220" s="7" t="s">
        <v>8</v>
      </c>
      <c r="Q220" s="9" t="s">
        <v>8</v>
      </c>
      <c r="R220" s="11" t="s">
        <v>8</v>
      </c>
      <c r="S220" s="7" t="s">
        <v>8</v>
      </c>
      <c r="T220" s="9" t="s">
        <v>8</v>
      </c>
    </row>
    <row r="221" spans="1:20" ht="14.1" customHeight="1" x14ac:dyDescent="0.3">
      <c r="A221" s="3" t="s">
        <v>876</v>
      </c>
      <c r="B221" s="3" t="s">
        <v>6287</v>
      </c>
      <c r="C221" s="11">
        <v>3363</v>
      </c>
      <c r="D221" s="7">
        <v>455.30729380999998</v>
      </c>
      <c r="E221" s="8">
        <v>341.38875888708799</v>
      </c>
      <c r="F221" s="11">
        <v>102</v>
      </c>
      <c r="G221" s="7">
        <v>418.13726198000001</v>
      </c>
      <c r="H221" s="8">
        <v>314.33840886683601</v>
      </c>
      <c r="I221" s="11" t="s">
        <v>8</v>
      </c>
      <c r="J221" s="7" t="s">
        <v>8</v>
      </c>
      <c r="K221" s="9" t="s">
        <v>8</v>
      </c>
      <c r="L221" s="11">
        <v>17</v>
      </c>
      <c r="M221" s="7">
        <v>415.48126373999997</v>
      </c>
      <c r="N221" s="8">
        <v>274.45429990023001</v>
      </c>
      <c r="O221" s="11" t="s">
        <v>8</v>
      </c>
      <c r="P221" s="7" t="s">
        <v>8</v>
      </c>
      <c r="Q221" s="9" t="s">
        <v>8</v>
      </c>
      <c r="R221" s="11">
        <v>138</v>
      </c>
      <c r="S221" s="7">
        <v>1021.653657</v>
      </c>
      <c r="T221" s="8">
        <v>771.80041274897906</v>
      </c>
    </row>
    <row r="222" spans="1:20" ht="14.1" customHeight="1" x14ac:dyDescent="0.3">
      <c r="A222" s="3" t="s">
        <v>880</v>
      </c>
      <c r="B222" s="3" t="s">
        <v>6288</v>
      </c>
      <c r="C222" s="11">
        <v>371</v>
      </c>
      <c r="D222" s="7">
        <v>339.32674882999999</v>
      </c>
      <c r="E222" s="8">
        <v>234.824426835308</v>
      </c>
      <c r="F222" s="11">
        <v>11</v>
      </c>
      <c r="G222" s="7">
        <v>328.15799393999998</v>
      </c>
      <c r="H222" s="8">
        <v>226.82439182908701</v>
      </c>
      <c r="I222" s="11" t="s">
        <v>8</v>
      </c>
      <c r="J222" s="7" t="s">
        <v>8</v>
      </c>
      <c r="K222" s="9" t="s">
        <v>8</v>
      </c>
      <c r="L222" s="11" t="s">
        <v>8</v>
      </c>
      <c r="M222" s="7" t="s">
        <v>8</v>
      </c>
      <c r="N222" s="9" t="s">
        <v>8</v>
      </c>
      <c r="O222" s="11" t="s">
        <v>8</v>
      </c>
      <c r="P222" s="7" t="s">
        <v>8</v>
      </c>
      <c r="Q222" s="9" t="s">
        <v>8</v>
      </c>
      <c r="R222" s="11" t="s">
        <v>8</v>
      </c>
      <c r="S222" s="7" t="s">
        <v>8</v>
      </c>
      <c r="T222" s="9" t="s">
        <v>8</v>
      </c>
    </row>
    <row r="223" spans="1:20" ht="14.1" customHeight="1" x14ac:dyDescent="0.3">
      <c r="A223" s="3" t="s">
        <v>885</v>
      </c>
      <c r="B223" s="3" t="s">
        <v>6289</v>
      </c>
      <c r="C223" s="11">
        <v>49</v>
      </c>
      <c r="D223" s="7">
        <v>432.05020936</v>
      </c>
      <c r="E223" s="8">
        <v>310.907954167078</v>
      </c>
      <c r="F223" s="11" t="s">
        <v>8</v>
      </c>
      <c r="G223" s="7" t="s">
        <v>8</v>
      </c>
      <c r="H223" s="9" t="s">
        <v>8</v>
      </c>
      <c r="I223" s="11" t="s">
        <v>8</v>
      </c>
      <c r="J223" s="7" t="s">
        <v>8</v>
      </c>
      <c r="K223" s="9" t="s">
        <v>8</v>
      </c>
      <c r="L223" s="11" t="s">
        <v>8</v>
      </c>
      <c r="M223" s="7" t="s">
        <v>8</v>
      </c>
      <c r="N223" s="9" t="s">
        <v>8</v>
      </c>
      <c r="O223" s="11" t="s">
        <v>8</v>
      </c>
      <c r="P223" s="7" t="s">
        <v>8</v>
      </c>
      <c r="Q223" s="9" t="s">
        <v>8</v>
      </c>
      <c r="R223" s="11" t="s">
        <v>8</v>
      </c>
      <c r="S223" s="7" t="s">
        <v>8</v>
      </c>
      <c r="T223" s="9" t="s">
        <v>8</v>
      </c>
    </row>
    <row r="224" spans="1:20" ht="14.1" customHeight="1" x14ac:dyDescent="0.3">
      <c r="A224" s="3" t="s">
        <v>889</v>
      </c>
      <c r="B224" s="3" t="s">
        <v>890</v>
      </c>
      <c r="C224" s="11">
        <v>12</v>
      </c>
      <c r="D224" s="7">
        <v>209.49053576</v>
      </c>
      <c r="E224" s="8">
        <v>147.915005365588</v>
      </c>
      <c r="F224" s="11" t="s">
        <v>8</v>
      </c>
      <c r="G224" s="7" t="s">
        <v>8</v>
      </c>
      <c r="H224" s="9" t="s">
        <v>8</v>
      </c>
      <c r="I224" s="11" t="s">
        <v>8</v>
      </c>
      <c r="J224" s="7" t="s">
        <v>8</v>
      </c>
      <c r="K224" s="9" t="s">
        <v>8</v>
      </c>
      <c r="L224" s="11" t="s">
        <v>8</v>
      </c>
      <c r="M224" s="7" t="s">
        <v>8</v>
      </c>
      <c r="N224" s="9" t="s">
        <v>8</v>
      </c>
      <c r="O224" s="11" t="s">
        <v>8</v>
      </c>
      <c r="P224" s="7" t="s">
        <v>8</v>
      </c>
      <c r="Q224" s="9" t="s">
        <v>8</v>
      </c>
      <c r="R224" s="11" t="s">
        <v>8</v>
      </c>
      <c r="S224" s="7" t="s">
        <v>8</v>
      </c>
      <c r="T224" s="9" t="s">
        <v>8</v>
      </c>
    </row>
    <row r="225" spans="1:20" ht="14.1" customHeight="1" x14ac:dyDescent="0.3">
      <c r="A225" s="3" t="s">
        <v>892</v>
      </c>
      <c r="B225" s="3" t="s">
        <v>6290</v>
      </c>
      <c r="C225" s="11">
        <v>3973</v>
      </c>
      <c r="D225" s="7">
        <v>707.64395391000005</v>
      </c>
      <c r="E225" s="8">
        <v>524.29259418607796</v>
      </c>
      <c r="F225" s="11" t="s">
        <v>8</v>
      </c>
      <c r="G225" s="7" t="s">
        <v>8</v>
      </c>
      <c r="H225" s="9" t="s">
        <v>8</v>
      </c>
      <c r="I225" s="11" t="s">
        <v>8</v>
      </c>
      <c r="J225" s="7" t="s">
        <v>8</v>
      </c>
      <c r="K225" s="9" t="s">
        <v>8</v>
      </c>
      <c r="L225" s="11">
        <v>17</v>
      </c>
      <c r="M225" s="7">
        <v>504.49280146000001</v>
      </c>
      <c r="N225" s="8">
        <v>264.380333972362</v>
      </c>
      <c r="O225" s="11" t="s">
        <v>8</v>
      </c>
      <c r="P225" s="7" t="s">
        <v>8</v>
      </c>
      <c r="Q225" s="9" t="s">
        <v>8</v>
      </c>
      <c r="R225" s="11">
        <v>266</v>
      </c>
      <c r="S225" s="7">
        <v>919.18802842000002</v>
      </c>
      <c r="T225" s="8">
        <v>694.361457973916</v>
      </c>
    </row>
    <row r="226" spans="1:20" ht="14.1" customHeight="1" x14ac:dyDescent="0.3">
      <c r="A226" s="3" t="s">
        <v>896</v>
      </c>
      <c r="B226" s="3" t="s">
        <v>6291</v>
      </c>
      <c r="C226" s="11">
        <v>146</v>
      </c>
      <c r="D226" s="7">
        <v>343.87463618999999</v>
      </c>
      <c r="E226" s="8">
        <v>249.39779747943501</v>
      </c>
      <c r="F226" s="11" t="s">
        <v>8</v>
      </c>
      <c r="G226" s="7" t="s">
        <v>8</v>
      </c>
      <c r="H226" s="9" t="s">
        <v>8</v>
      </c>
      <c r="I226" s="11" t="s">
        <v>8</v>
      </c>
      <c r="J226" s="7" t="s">
        <v>8</v>
      </c>
      <c r="K226" s="9" t="s">
        <v>8</v>
      </c>
      <c r="L226" s="11" t="s">
        <v>8</v>
      </c>
      <c r="M226" s="7" t="s">
        <v>8</v>
      </c>
      <c r="N226" s="9" t="s">
        <v>8</v>
      </c>
      <c r="O226" s="11" t="s">
        <v>8</v>
      </c>
      <c r="P226" s="7" t="s">
        <v>8</v>
      </c>
      <c r="Q226" s="9" t="s">
        <v>8</v>
      </c>
      <c r="R226" s="11" t="s">
        <v>8</v>
      </c>
      <c r="S226" s="7" t="s">
        <v>8</v>
      </c>
      <c r="T226" s="9" t="s">
        <v>8</v>
      </c>
    </row>
    <row r="227" spans="1:20" ht="14.1" customHeight="1" x14ac:dyDescent="0.3">
      <c r="A227" s="3" t="s">
        <v>900</v>
      </c>
      <c r="B227" s="3" t="s">
        <v>901</v>
      </c>
      <c r="C227" s="11">
        <v>65</v>
      </c>
      <c r="D227" s="7">
        <v>102.63831322999999</v>
      </c>
      <c r="E227" s="8">
        <v>76.580278897449503</v>
      </c>
      <c r="F227" s="11" t="s">
        <v>8</v>
      </c>
      <c r="G227" s="7" t="s">
        <v>8</v>
      </c>
      <c r="H227" s="9" t="s">
        <v>8</v>
      </c>
      <c r="I227" s="11" t="s">
        <v>8</v>
      </c>
      <c r="J227" s="7" t="s">
        <v>8</v>
      </c>
      <c r="K227" s="9" t="s">
        <v>8</v>
      </c>
      <c r="L227" s="11" t="s">
        <v>8</v>
      </c>
      <c r="M227" s="7" t="s">
        <v>8</v>
      </c>
      <c r="N227" s="9" t="s">
        <v>8</v>
      </c>
      <c r="O227" s="11" t="s">
        <v>8</v>
      </c>
      <c r="P227" s="7" t="s">
        <v>8</v>
      </c>
      <c r="Q227" s="9" t="s">
        <v>8</v>
      </c>
      <c r="R227" s="11" t="s">
        <v>8</v>
      </c>
      <c r="S227" s="7" t="s">
        <v>8</v>
      </c>
      <c r="T227" s="9" t="s">
        <v>8</v>
      </c>
    </row>
    <row r="228" spans="1:20" ht="14.1" customHeight="1" x14ac:dyDescent="0.3">
      <c r="A228" s="3" t="s">
        <v>903</v>
      </c>
      <c r="B228" s="3" t="s">
        <v>6292</v>
      </c>
      <c r="C228" s="11">
        <v>191</v>
      </c>
      <c r="D228" s="7">
        <v>393.27113308000003</v>
      </c>
      <c r="E228" s="8">
        <v>290.861008656492</v>
      </c>
      <c r="F228" s="11" t="s">
        <v>8</v>
      </c>
      <c r="G228" s="7" t="s">
        <v>8</v>
      </c>
      <c r="H228" s="9" t="s">
        <v>8</v>
      </c>
      <c r="I228" s="11" t="s">
        <v>8</v>
      </c>
      <c r="J228" s="7" t="s">
        <v>8</v>
      </c>
      <c r="K228" s="9" t="s">
        <v>8</v>
      </c>
      <c r="L228" s="11" t="s">
        <v>8</v>
      </c>
      <c r="M228" s="7" t="s">
        <v>8</v>
      </c>
      <c r="N228" s="9" t="s">
        <v>8</v>
      </c>
      <c r="O228" s="11" t="s">
        <v>8</v>
      </c>
      <c r="P228" s="7" t="s">
        <v>8</v>
      </c>
      <c r="Q228" s="9" t="s">
        <v>8</v>
      </c>
      <c r="R228" s="11" t="s">
        <v>8</v>
      </c>
      <c r="S228" s="7" t="s">
        <v>8</v>
      </c>
      <c r="T228" s="9" t="s">
        <v>8</v>
      </c>
    </row>
    <row r="229" spans="1:20" ht="14.1" customHeight="1" x14ac:dyDescent="0.3">
      <c r="A229" s="3" t="s">
        <v>907</v>
      </c>
      <c r="B229" s="3" t="s">
        <v>6293</v>
      </c>
      <c r="C229" s="11">
        <v>20</v>
      </c>
      <c r="D229" s="7">
        <v>464.64334967999997</v>
      </c>
      <c r="E229" s="8">
        <v>329.59100671981901</v>
      </c>
      <c r="F229" s="11" t="s">
        <v>8</v>
      </c>
      <c r="G229" s="7" t="s">
        <v>8</v>
      </c>
      <c r="H229" s="9" t="s">
        <v>8</v>
      </c>
      <c r="I229" s="11" t="s">
        <v>8</v>
      </c>
      <c r="J229" s="7" t="s">
        <v>8</v>
      </c>
      <c r="K229" s="9" t="s">
        <v>8</v>
      </c>
      <c r="L229" s="11" t="s">
        <v>8</v>
      </c>
      <c r="M229" s="7" t="s">
        <v>8</v>
      </c>
      <c r="N229" s="9" t="s">
        <v>8</v>
      </c>
      <c r="O229" s="11" t="s">
        <v>8</v>
      </c>
      <c r="P229" s="7" t="s">
        <v>8</v>
      </c>
      <c r="Q229" s="9" t="s">
        <v>8</v>
      </c>
      <c r="R229" s="11" t="s">
        <v>8</v>
      </c>
      <c r="S229" s="7" t="s">
        <v>8</v>
      </c>
      <c r="T229" s="9" t="s">
        <v>8</v>
      </c>
    </row>
    <row r="230" spans="1:20" ht="14.1" customHeight="1" x14ac:dyDescent="0.3">
      <c r="A230" s="3" t="s">
        <v>910</v>
      </c>
      <c r="B230" s="3" t="s">
        <v>6294</v>
      </c>
      <c r="C230" s="11">
        <v>60</v>
      </c>
      <c r="D230" s="7">
        <v>395.04631509000001</v>
      </c>
      <c r="E230" s="8">
        <v>291.269036469676</v>
      </c>
      <c r="F230" s="11" t="s">
        <v>8</v>
      </c>
      <c r="G230" s="7" t="s">
        <v>8</v>
      </c>
      <c r="H230" s="9" t="s">
        <v>8</v>
      </c>
      <c r="I230" s="11" t="s">
        <v>8</v>
      </c>
      <c r="J230" s="7" t="s">
        <v>8</v>
      </c>
      <c r="K230" s="9" t="s">
        <v>8</v>
      </c>
      <c r="L230" s="11" t="s">
        <v>8</v>
      </c>
      <c r="M230" s="7" t="s">
        <v>8</v>
      </c>
      <c r="N230" s="9" t="s">
        <v>8</v>
      </c>
      <c r="O230" s="11" t="s">
        <v>8</v>
      </c>
      <c r="P230" s="7" t="s">
        <v>8</v>
      </c>
      <c r="Q230" s="9" t="s">
        <v>8</v>
      </c>
      <c r="R230" s="11" t="s">
        <v>8</v>
      </c>
      <c r="S230" s="7" t="s">
        <v>8</v>
      </c>
      <c r="T230" s="9" t="s">
        <v>8</v>
      </c>
    </row>
    <row r="231" spans="1:20" ht="14.1" customHeight="1" x14ac:dyDescent="0.3">
      <c r="A231" s="3" t="s">
        <v>913</v>
      </c>
      <c r="B231" s="3" t="s">
        <v>6295</v>
      </c>
      <c r="C231" s="11">
        <v>16</v>
      </c>
      <c r="D231" s="7">
        <v>140.96547014000001</v>
      </c>
      <c r="E231" s="8">
        <v>105.665217506857</v>
      </c>
      <c r="F231" s="11" t="s">
        <v>8</v>
      </c>
      <c r="G231" s="7" t="s">
        <v>8</v>
      </c>
      <c r="H231" s="9" t="s">
        <v>8</v>
      </c>
      <c r="I231" s="11" t="s">
        <v>8</v>
      </c>
      <c r="J231" s="7" t="s">
        <v>8</v>
      </c>
      <c r="K231" s="9" t="s">
        <v>8</v>
      </c>
      <c r="L231" s="11" t="s">
        <v>8</v>
      </c>
      <c r="M231" s="7" t="s">
        <v>8</v>
      </c>
      <c r="N231" s="9" t="s">
        <v>8</v>
      </c>
      <c r="O231" s="11" t="s">
        <v>8</v>
      </c>
      <c r="P231" s="7" t="s">
        <v>8</v>
      </c>
      <c r="Q231" s="9" t="s">
        <v>8</v>
      </c>
      <c r="R231" s="11" t="s">
        <v>8</v>
      </c>
      <c r="S231" s="7" t="s">
        <v>8</v>
      </c>
      <c r="T231" s="9" t="s">
        <v>8</v>
      </c>
    </row>
    <row r="232" spans="1:20" ht="14.1" customHeight="1" x14ac:dyDescent="0.3">
      <c r="A232" s="3" t="s">
        <v>916</v>
      </c>
      <c r="B232" s="3" t="s">
        <v>6296</v>
      </c>
      <c r="C232" s="11">
        <v>419</v>
      </c>
      <c r="D232" s="7">
        <v>303.90402773</v>
      </c>
      <c r="E232" s="8">
        <v>229.02787243908301</v>
      </c>
      <c r="F232" s="11">
        <v>13</v>
      </c>
      <c r="G232" s="7">
        <v>233.70314640999999</v>
      </c>
      <c r="H232" s="8">
        <v>175.68843660039201</v>
      </c>
      <c r="I232" s="11" t="s">
        <v>8</v>
      </c>
      <c r="J232" s="7" t="s">
        <v>8</v>
      </c>
      <c r="K232" s="9" t="s">
        <v>8</v>
      </c>
      <c r="L232" s="11" t="s">
        <v>8</v>
      </c>
      <c r="M232" s="7" t="s">
        <v>8</v>
      </c>
      <c r="N232" s="9" t="s">
        <v>8</v>
      </c>
      <c r="O232" s="11" t="s">
        <v>8</v>
      </c>
      <c r="P232" s="7" t="s">
        <v>8</v>
      </c>
      <c r="Q232" s="9" t="s">
        <v>8</v>
      </c>
      <c r="R232" s="11">
        <v>15</v>
      </c>
      <c r="S232" s="7">
        <v>550.08959866999999</v>
      </c>
      <c r="T232" s="8">
        <v>414.672924191356</v>
      </c>
    </row>
    <row r="233" spans="1:20" ht="14.1" customHeight="1" x14ac:dyDescent="0.3">
      <c r="A233" s="3" t="s">
        <v>921</v>
      </c>
      <c r="B233" s="3" t="s">
        <v>6297</v>
      </c>
      <c r="C233" s="11">
        <v>37</v>
      </c>
      <c r="D233" s="7">
        <v>250.06373205</v>
      </c>
      <c r="E233" s="8">
        <v>187.88940054595901</v>
      </c>
      <c r="F233" s="11" t="s">
        <v>8</v>
      </c>
      <c r="G233" s="7" t="s">
        <v>8</v>
      </c>
      <c r="H233" s="9" t="s">
        <v>8</v>
      </c>
      <c r="I233" s="11" t="s">
        <v>8</v>
      </c>
      <c r="J233" s="7" t="s">
        <v>8</v>
      </c>
      <c r="K233" s="9" t="s">
        <v>8</v>
      </c>
      <c r="L233" s="11" t="s">
        <v>8</v>
      </c>
      <c r="M233" s="7" t="s">
        <v>8</v>
      </c>
      <c r="N233" s="9" t="s">
        <v>8</v>
      </c>
      <c r="O233" s="11" t="s">
        <v>8</v>
      </c>
      <c r="P233" s="7" t="s">
        <v>8</v>
      </c>
      <c r="Q233" s="9" t="s">
        <v>8</v>
      </c>
      <c r="R233" s="11" t="s">
        <v>8</v>
      </c>
      <c r="S233" s="7" t="s">
        <v>8</v>
      </c>
      <c r="T233" s="9" t="s">
        <v>8</v>
      </c>
    </row>
    <row r="234" spans="1:20" ht="14.1" customHeight="1" x14ac:dyDescent="0.3">
      <c r="A234" s="3" t="s">
        <v>924</v>
      </c>
      <c r="B234" s="3" t="s">
        <v>6298</v>
      </c>
      <c r="C234" s="11">
        <v>657</v>
      </c>
      <c r="D234" s="7">
        <v>320.63499833999998</v>
      </c>
      <c r="E234" s="8">
        <v>238.88482840921299</v>
      </c>
      <c r="F234" s="11">
        <v>110</v>
      </c>
      <c r="G234" s="7">
        <v>243.89482225</v>
      </c>
      <c r="H234" s="8">
        <v>183.35009241790701</v>
      </c>
      <c r="I234" s="11" t="s">
        <v>8</v>
      </c>
      <c r="J234" s="7" t="s">
        <v>8</v>
      </c>
      <c r="K234" s="9" t="s">
        <v>8</v>
      </c>
      <c r="L234" s="11" t="s">
        <v>8</v>
      </c>
      <c r="M234" s="7" t="s">
        <v>8</v>
      </c>
      <c r="N234" s="9" t="s">
        <v>8</v>
      </c>
      <c r="O234" s="11" t="s">
        <v>8</v>
      </c>
      <c r="P234" s="7" t="s">
        <v>8</v>
      </c>
      <c r="Q234" s="9" t="s">
        <v>8</v>
      </c>
      <c r="R234" s="11">
        <v>21</v>
      </c>
      <c r="S234" s="7">
        <v>407.79813924000001</v>
      </c>
      <c r="T234" s="8">
        <v>306.46314339831599</v>
      </c>
    </row>
    <row r="235" spans="1:20" ht="14.1" customHeight="1" x14ac:dyDescent="0.3">
      <c r="A235" s="3" t="s">
        <v>929</v>
      </c>
      <c r="B235" s="3" t="s">
        <v>6299</v>
      </c>
      <c r="C235" s="11">
        <v>1591</v>
      </c>
      <c r="D235" s="7">
        <v>313.87035059999999</v>
      </c>
      <c r="E235" s="8">
        <v>232.58015803801101</v>
      </c>
      <c r="F235" s="11">
        <v>23</v>
      </c>
      <c r="G235" s="7">
        <v>294.62773994000003</v>
      </c>
      <c r="H235" s="8">
        <v>221.48900078429301</v>
      </c>
      <c r="I235" s="11" t="s">
        <v>8</v>
      </c>
      <c r="J235" s="7" t="s">
        <v>8</v>
      </c>
      <c r="K235" s="9" t="s">
        <v>8</v>
      </c>
      <c r="L235" s="11" t="s">
        <v>8</v>
      </c>
      <c r="M235" s="7" t="s">
        <v>8</v>
      </c>
      <c r="N235" s="9" t="s">
        <v>8</v>
      </c>
      <c r="O235" s="11" t="s">
        <v>8</v>
      </c>
      <c r="P235" s="7" t="s">
        <v>8</v>
      </c>
      <c r="Q235" s="9" t="s">
        <v>8</v>
      </c>
      <c r="R235" s="11">
        <v>11</v>
      </c>
      <c r="S235" s="7">
        <v>525.26138949000006</v>
      </c>
      <c r="T235" s="8">
        <v>394.94263066493102</v>
      </c>
    </row>
    <row r="236" spans="1:20" ht="14.1" customHeight="1" x14ac:dyDescent="0.3">
      <c r="A236" s="3" t="s">
        <v>931</v>
      </c>
      <c r="B236" s="3" t="s">
        <v>6300</v>
      </c>
      <c r="C236" s="11">
        <v>21</v>
      </c>
      <c r="D236" s="7">
        <v>183.3044506</v>
      </c>
      <c r="E236" s="8">
        <v>123.91153688497801</v>
      </c>
      <c r="F236" s="11" t="s">
        <v>8</v>
      </c>
      <c r="G236" s="7" t="s">
        <v>8</v>
      </c>
      <c r="H236" s="9" t="s">
        <v>8</v>
      </c>
      <c r="I236" s="11" t="s">
        <v>8</v>
      </c>
      <c r="J236" s="7" t="s">
        <v>8</v>
      </c>
      <c r="K236" s="9" t="s">
        <v>8</v>
      </c>
      <c r="L236" s="11" t="s">
        <v>8</v>
      </c>
      <c r="M236" s="7" t="s">
        <v>8</v>
      </c>
      <c r="N236" s="9" t="s">
        <v>8</v>
      </c>
      <c r="O236" s="11" t="s">
        <v>8</v>
      </c>
      <c r="P236" s="7" t="s">
        <v>8</v>
      </c>
      <c r="Q236" s="9" t="s">
        <v>8</v>
      </c>
      <c r="R236" s="11" t="s">
        <v>8</v>
      </c>
      <c r="S236" s="7" t="s">
        <v>8</v>
      </c>
      <c r="T236" s="9" t="s">
        <v>8</v>
      </c>
    </row>
    <row r="237" spans="1:20" ht="14.1" customHeight="1" x14ac:dyDescent="0.3">
      <c r="A237" s="3" t="s">
        <v>936</v>
      </c>
      <c r="B237" s="3" t="s">
        <v>6301</v>
      </c>
      <c r="C237" s="11">
        <v>449</v>
      </c>
      <c r="D237" s="7">
        <v>243.66950019999999</v>
      </c>
      <c r="E237" s="8">
        <v>181.17999492150699</v>
      </c>
      <c r="F237" s="11" t="s">
        <v>8</v>
      </c>
      <c r="G237" s="7" t="s">
        <v>8</v>
      </c>
      <c r="H237" s="9" t="s">
        <v>8</v>
      </c>
      <c r="I237" s="11" t="s">
        <v>8</v>
      </c>
      <c r="J237" s="7" t="s">
        <v>8</v>
      </c>
      <c r="K237" s="9" t="s">
        <v>8</v>
      </c>
      <c r="L237" s="11" t="s">
        <v>8</v>
      </c>
      <c r="M237" s="7" t="s">
        <v>8</v>
      </c>
      <c r="N237" s="9" t="s">
        <v>8</v>
      </c>
      <c r="O237" s="11" t="s">
        <v>8</v>
      </c>
      <c r="P237" s="7" t="s">
        <v>8</v>
      </c>
      <c r="Q237" s="9" t="s">
        <v>8</v>
      </c>
      <c r="R237" s="11">
        <v>16</v>
      </c>
      <c r="S237" s="7">
        <v>566.98099023999998</v>
      </c>
      <c r="T237" s="8">
        <v>426.08408412593297</v>
      </c>
    </row>
    <row r="238" spans="1:20" ht="14.1" customHeight="1" x14ac:dyDescent="0.3">
      <c r="A238" s="3" t="s">
        <v>940</v>
      </c>
      <c r="B238" s="3" t="s">
        <v>6302</v>
      </c>
      <c r="C238" s="11">
        <v>78</v>
      </c>
      <c r="D238" s="7">
        <v>150.48030219</v>
      </c>
      <c r="E238" s="8">
        <v>113.866673284722</v>
      </c>
      <c r="F238" s="11">
        <v>11</v>
      </c>
      <c r="G238" s="7">
        <v>106.89743102</v>
      </c>
      <c r="H238" s="8">
        <v>80.3611019057264</v>
      </c>
      <c r="I238" s="11" t="s">
        <v>8</v>
      </c>
      <c r="J238" s="7" t="s">
        <v>8</v>
      </c>
      <c r="K238" s="9" t="s">
        <v>8</v>
      </c>
      <c r="L238" s="11" t="s">
        <v>8</v>
      </c>
      <c r="M238" s="7" t="s">
        <v>8</v>
      </c>
      <c r="N238" s="9" t="s">
        <v>8</v>
      </c>
      <c r="O238" s="11" t="s">
        <v>8</v>
      </c>
      <c r="P238" s="7" t="s">
        <v>8</v>
      </c>
      <c r="Q238" s="9" t="s">
        <v>8</v>
      </c>
      <c r="R238" s="11" t="s">
        <v>8</v>
      </c>
      <c r="S238" s="7" t="s">
        <v>8</v>
      </c>
      <c r="T238" s="9" t="s">
        <v>8</v>
      </c>
    </row>
    <row r="239" spans="1:20" ht="14.1" customHeight="1" x14ac:dyDescent="0.3">
      <c r="A239" s="3" t="s">
        <v>944</v>
      </c>
      <c r="B239" s="3" t="s">
        <v>6303</v>
      </c>
      <c r="C239" s="11">
        <v>266</v>
      </c>
      <c r="D239" s="7">
        <v>488.62181988999998</v>
      </c>
      <c r="E239" s="8">
        <v>340.72829684096598</v>
      </c>
      <c r="F239" s="11" t="s">
        <v>8</v>
      </c>
      <c r="G239" s="7" t="s">
        <v>8</v>
      </c>
      <c r="H239" s="9" t="s">
        <v>8</v>
      </c>
      <c r="I239" s="11" t="s">
        <v>8</v>
      </c>
      <c r="J239" s="7" t="s">
        <v>8</v>
      </c>
      <c r="K239" s="9" t="s">
        <v>8</v>
      </c>
      <c r="L239" s="11" t="s">
        <v>8</v>
      </c>
      <c r="M239" s="7" t="s">
        <v>8</v>
      </c>
      <c r="N239" s="9" t="s">
        <v>8</v>
      </c>
      <c r="O239" s="11" t="s">
        <v>8</v>
      </c>
      <c r="P239" s="7" t="s">
        <v>8</v>
      </c>
      <c r="Q239" s="9" t="s">
        <v>8</v>
      </c>
      <c r="R239" s="11" t="s">
        <v>8</v>
      </c>
      <c r="S239" s="7" t="s">
        <v>8</v>
      </c>
      <c r="T239" s="9" t="s">
        <v>8</v>
      </c>
    </row>
    <row r="240" spans="1:20" ht="14.1" customHeight="1" x14ac:dyDescent="0.3">
      <c r="A240" s="3" t="s">
        <v>948</v>
      </c>
      <c r="B240" s="3" t="s">
        <v>6304</v>
      </c>
      <c r="C240" s="11">
        <v>117</v>
      </c>
      <c r="D240" s="7">
        <v>211.46828538</v>
      </c>
      <c r="E240" s="8">
        <v>151.72780905627701</v>
      </c>
      <c r="F240" s="11">
        <v>12</v>
      </c>
      <c r="G240" s="7">
        <v>167.42759081</v>
      </c>
      <c r="H240" s="8">
        <v>116.65245753244299</v>
      </c>
      <c r="I240" s="11" t="s">
        <v>8</v>
      </c>
      <c r="J240" s="7" t="s">
        <v>8</v>
      </c>
      <c r="K240" s="9" t="s">
        <v>8</v>
      </c>
      <c r="L240" s="11" t="s">
        <v>8</v>
      </c>
      <c r="M240" s="7" t="s">
        <v>8</v>
      </c>
      <c r="N240" s="9" t="s">
        <v>8</v>
      </c>
      <c r="O240" s="11" t="s">
        <v>8</v>
      </c>
      <c r="P240" s="7" t="s">
        <v>8</v>
      </c>
      <c r="Q240" s="9" t="s">
        <v>8</v>
      </c>
      <c r="R240" s="11" t="s">
        <v>8</v>
      </c>
      <c r="S240" s="7" t="s">
        <v>8</v>
      </c>
      <c r="T240" s="9" t="s">
        <v>8</v>
      </c>
    </row>
    <row r="241" spans="1:20" ht="14.1" customHeight="1" x14ac:dyDescent="0.3">
      <c r="A241" s="3" t="s">
        <v>952</v>
      </c>
      <c r="B241" s="3" t="s">
        <v>6305</v>
      </c>
      <c r="C241" s="11">
        <v>189</v>
      </c>
      <c r="D241" s="7">
        <v>263.45751486</v>
      </c>
      <c r="E241" s="8">
        <v>194.57705510593601</v>
      </c>
      <c r="F241" s="11" t="s">
        <v>8</v>
      </c>
      <c r="G241" s="7" t="s">
        <v>8</v>
      </c>
      <c r="H241" s="9" t="s">
        <v>8</v>
      </c>
      <c r="I241" s="11" t="s">
        <v>8</v>
      </c>
      <c r="J241" s="7" t="s">
        <v>8</v>
      </c>
      <c r="K241" s="9" t="s">
        <v>8</v>
      </c>
      <c r="L241" s="11" t="s">
        <v>8</v>
      </c>
      <c r="M241" s="7" t="s">
        <v>8</v>
      </c>
      <c r="N241" s="9" t="s">
        <v>8</v>
      </c>
      <c r="O241" s="11" t="s">
        <v>8</v>
      </c>
      <c r="P241" s="7" t="s">
        <v>8</v>
      </c>
      <c r="Q241" s="9" t="s">
        <v>8</v>
      </c>
      <c r="R241" s="11" t="s">
        <v>8</v>
      </c>
      <c r="S241" s="7" t="s">
        <v>8</v>
      </c>
      <c r="T241" s="9" t="s">
        <v>8</v>
      </c>
    </row>
    <row r="242" spans="1:20" ht="14.1" customHeight="1" x14ac:dyDescent="0.3">
      <c r="A242" s="3" t="s">
        <v>957</v>
      </c>
      <c r="B242" s="3" t="s">
        <v>427</v>
      </c>
      <c r="C242" s="11">
        <v>112</v>
      </c>
      <c r="D242" s="7">
        <v>261.25756299</v>
      </c>
      <c r="E242" s="8">
        <v>196.66039572970601</v>
      </c>
      <c r="F242" s="11">
        <v>12</v>
      </c>
      <c r="G242" s="7">
        <v>240.10350481</v>
      </c>
      <c r="H242" s="8">
        <v>180.49998035340801</v>
      </c>
      <c r="I242" s="11" t="s">
        <v>8</v>
      </c>
      <c r="J242" s="7" t="s">
        <v>8</v>
      </c>
      <c r="K242" s="9" t="s">
        <v>8</v>
      </c>
      <c r="L242" s="11" t="s">
        <v>8</v>
      </c>
      <c r="M242" s="7" t="s">
        <v>8</v>
      </c>
      <c r="N242" s="9" t="s">
        <v>8</v>
      </c>
      <c r="O242" s="11" t="s">
        <v>8</v>
      </c>
      <c r="P242" s="7" t="s">
        <v>8</v>
      </c>
      <c r="Q242" s="9" t="s">
        <v>8</v>
      </c>
      <c r="R242" s="11" t="s">
        <v>8</v>
      </c>
      <c r="S242" s="7" t="s">
        <v>8</v>
      </c>
      <c r="T242" s="9" t="s">
        <v>8</v>
      </c>
    </row>
    <row r="243" spans="1:20" ht="14.1" customHeight="1" x14ac:dyDescent="0.3">
      <c r="A243" s="3" t="s">
        <v>960</v>
      </c>
      <c r="B243" s="3" t="s">
        <v>6306</v>
      </c>
      <c r="C243" s="11">
        <v>53</v>
      </c>
      <c r="D243" s="7">
        <v>289.03701195000002</v>
      </c>
      <c r="E243" s="8">
        <v>200.227288718583</v>
      </c>
      <c r="F243" s="11" t="s">
        <v>8</v>
      </c>
      <c r="G243" s="7" t="s">
        <v>8</v>
      </c>
      <c r="H243" s="9" t="s">
        <v>8</v>
      </c>
      <c r="I243" s="11" t="s">
        <v>8</v>
      </c>
      <c r="J243" s="7" t="s">
        <v>8</v>
      </c>
      <c r="K243" s="9" t="s">
        <v>8</v>
      </c>
      <c r="L243" s="11" t="s">
        <v>8</v>
      </c>
      <c r="M243" s="7" t="s">
        <v>8</v>
      </c>
      <c r="N243" s="9" t="s">
        <v>8</v>
      </c>
      <c r="O243" s="11" t="s">
        <v>8</v>
      </c>
      <c r="P243" s="7" t="s">
        <v>8</v>
      </c>
      <c r="Q243" s="9" t="s">
        <v>8</v>
      </c>
      <c r="R243" s="11" t="s">
        <v>8</v>
      </c>
      <c r="S243" s="7" t="s">
        <v>8</v>
      </c>
      <c r="T243" s="9" t="s">
        <v>8</v>
      </c>
    </row>
    <row r="244" spans="1:20" ht="14.1" customHeight="1" x14ac:dyDescent="0.3">
      <c r="A244" s="3" t="s">
        <v>963</v>
      </c>
      <c r="B244" s="3" t="s">
        <v>6307</v>
      </c>
      <c r="C244" s="11">
        <v>16</v>
      </c>
      <c r="D244" s="7">
        <v>204.16029388000001</v>
      </c>
      <c r="E244" s="8">
        <v>141.99657297407799</v>
      </c>
      <c r="F244" s="11" t="s">
        <v>8</v>
      </c>
      <c r="G244" s="7" t="s">
        <v>8</v>
      </c>
      <c r="H244" s="9" t="s">
        <v>8</v>
      </c>
      <c r="I244" s="11" t="s">
        <v>8</v>
      </c>
      <c r="J244" s="7" t="s">
        <v>8</v>
      </c>
      <c r="K244" s="9" t="s">
        <v>8</v>
      </c>
      <c r="L244" s="11" t="s">
        <v>8</v>
      </c>
      <c r="M244" s="7" t="s">
        <v>8</v>
      </c>
      <c r="N244" s="9" t="s">
        <v>8</v>
      </c>
      <c r="O244" s="11" t="s">
        <v>8</v>
      </c>
      <c r="P244" s="7" t="s">
        <v>8</v>
      </c>
      <c r="Q244" s="9" t="s">
        <v>8</v>
      </c>
      <c r="R244" s="11" t="s">
        <v>8</v>
      </c>
      <c r="S244" s="7" t="s">
        <v>8</v>
      </c>
      <c r="T244" s="9" t="s">
        <v>8</v>
      </c>
    </row>
    <row r="245" spans="1:20" ht="14.1" customHeight="1" x14ac:dyDescent="0.3">
      <c r="A245" s="3" t="s">
        <v>968</v>
      </c>
      <c r="B245" s="3" t="s">
        <v>6308</v>
      </c>
      <c r="C245" s="11">
        <v>41</v>
      </c>
      <c r="D245" s="7">
        <v>284.69253026000001</v>
      </c>
      <c r="E245" s="8">
        <v>203.052971956524</v>
      </c>
      <c r="F245" s="11" t="s">
        <v>8</v>
      </c>
      <c r="G245" s="7" t="s">
        <v>8</v>
      </c>
      <c r="H245" s="9" t="s">
        <v>8</v>
      </c>
      <c r="I245" s="11" t="s">
        <v>8</v>
      </c>
      <c r="J245" s="7" t="s">
        <v>8</v>
      </c>
      <c r="K245" s="9" t="s">
        <v>8</v>
      </c>
      <c r="L245" s="11" t="s">
        <v>8</v>
      </c>
      <c r="M245" s="7" t="s">
        <v>8</v>
      </c>
      <c r="N245" s="9" t="s">
        <v>8</v>
      </c>
      <c r="O245" s="11" t="s">
        <v>8</v>
      </c>
      <c r="P245" s="7" t="s">
        <v>8</v>
      </c>
      <c r="Q245" s="9" t="s">
        <v>8</v>
      </c>
      <c r="R245" s="11" t="s">
        <v>8</v>
      </c>
      <c r="S245" s="7" t="s">
        <v>8</v>
      </c>
      <c r="T245" s="9" t="s">
        <v>8</v>
      </c>
    </row>
    <row r="246" spans="1:20" ht="14.1" customHeight="1" x14ac:dyDescent="0.3">
      <c r="A246" s="3" t="s">
        <v>972</v>
      </c>
      <c r="B246" s="3" t="s">
        <v>6309</v>
      </c>
      <c r="C246" s="11">
        <v>115</v>
      </c>
      <c r="D246" s="7">
        <v>298.74828801000001</v>
      </c>
      <c r="E246" s="8">
        <v>207.931584976121</v>
      </c>
      <c r="F246" s="11" t="s">
        <v>8</v>
      </c>
      <c r="G246" s="7" t="s">
        <v>8</v>
      </c>
      <c r="H246" s="9" t="s">
        <v>8</v>
      </c>
      <c r="I246" s="11" t="s">
        <v>8</v>
      </c>
      <c r="J246" s="7" t="s">
        <v>8</v>
      </c>
      <c r="K246" s="9" t="s">
        <v>8</v>
      </c>
      <c r="L246" s="11" t="s">
        <v>8</v>
      </c>
      <c r="M246" s="7" t="s">
        <v>8</v>
      </c>
      <c r="N246" s="9" t="s">
        <v>8</v>
      </c>
      <c r="O246" s="11" t="s">
        <v>8</v>
      </c>
      <c r="P246" s="7" t="s">
        <v>8</v>
      </c>
      <c r="Q246" s="9" t="s">
        <v>8</v>
      </c>
      <c r="R246" s="11" t="s">
        <v>8</v>
      </c>
      <c r="S246" s="7" t="s">
        <v>8</v>
      </c>
      <c r="T246" s="9" t="s">
        <v>8</v>
      </c>
    </row>
    <row r="247" spans="1:20" ht="14.1" customHeight="1" x14ac:dyDescent="0.3">
      <c r="A247" s="3" t="s">
        <v>975</v>
      </c>
      <c r="B247" s="3" t="s">
        <v>6310</v>
      </c>
      <c r="C247" s="11">
        <v>439</v>
      </c>
      <c r="D247" s="7">
        <v>229.72827738999999</v>
      </c>
      <c r="E247" s="8">
        <v>169.70037120123101</v>
      </c>
      <c r="F247" s="11" t="s">
        <v>8</v>
      </c>
      <c r="G247" s="7" t="s">
        <v>8</v>
      </c>
      <c r="H247" s="9" t="s">
        <v>8</v>
      </c>
      <c r="I247" s="11" t="s">
        <v>8</v>
      </c>
      <c r="J247" s="7" t="s">
        <v>8</v>
      </c>
      <c r="K247" s="9" t="s">
        <v>8</v>
      </c>
      <c r="L247" s="11" t="s">
        <v>8</v>
      </c>
      <c r="M247" s="7" t="s">
        <v>8</v>
      </c>
      <c r="N247" s="9" t="s">
        <v>8</v>
      </c>
      <c r="O247" s="11" t="s">
        <v>8</v>
      </c>
      <c r="P247" s="7" t="s">
        <v>8</v>
      </c>
      <c r="Q247" s="9" t="s">
        <v>8</v>
      </c>
      <c r="R247" s="11">
        <v>15</v>
      </c>
      <c r="S247" s="7">
        <v>451.56140818</v>
      </c>
      <c r="T247" s="8">
        <v>339.07119865662401</v>
      </c>
    </row>
    <row r="248" spans="1:20" ht="14.1" customHeight="1" x14ac:dyDescent="0.3">
      <c r="A248" s="3" t="s">
        <v>978</v>
      </c>
      <c r="B248" s="3" t="s">
        <v>6311</v>
      </c>
      <c r="C248" s="11">
        <v>189</v>
      </c>
      <c r="D248" s="7">
        <v>307.06658270000003</v>
      </c>
      <c r="E248" s="8">
        <v>231.263852278656</v>
      </c>
      <c r="F248" s="11">
        <v>15</v>
      </c>
      <c r="G248" s="7">
        <v>330.33709842000002</v>
      </c>
      <c r="H248" s="8">
        <v>247.13561550315799</v>
      </c>
      <c r="I248" s="11" t="s">
        <v>8</v>
      </c>
      <c r="J248" s="7" t="s">
        <v>8</v>
      </c>
      <c r="K248" s="9" t="s">
        <v>8</v>
      </c>
      <c r="L248" s="11" t="s">
        <v>8</v>
      </c>
      <c r="M248" s="7" t="s">
        <v>8</v>
      </c>
      <c r="N248" s="9" t="s">
        <v>8</v>
      </c>
      <c r="O248" s="11" t="s">
        <v>8</v>
      </c>
      <c r="P248" s="7" t="s">
        <v>8</v>
      </c>
      <c r="Q248" s="9" t="s">
        <v>8</v>
      </c>
      <c r="R248" s="11" t="s">
        <v>8</v>
      </c>
      <c r="S248" s="7" t="s">
        <v>8</v>
      </c>
      <c r="T248" s="9" t="s">
        <v>8</v>
      </c>
    </row>
    <row r="249" spans="1:20" ht="14.1" customHeight="1" x14ac:dyDescent="0.3">
      <c r="A249" s="3" t="s">
        <v>982</v>
      </c>
      <c r="B249" s="3" t="s">
        <v>6312</v>
      </c>
      <c r="C249" s="11">
        <v>341</v>
      </c>
      <c r="D249" s="7">
        <v>140.06833614000001</v>
      </c>
      <c r="E249" s="8">
        <v>105.58173028691</v>
      </c>
      <c r="F249" s="11">
        <v>36</v>
      </c>
      <c r="G249" s="7">
        <v>147.53060828</v>
      </c>
      <c r="H249" s="8">
        <v>110.9074263334</v>
      </c>
      <c r="I249" s="11" t="s">
        <v>8</v>
      </c>
      <c r="J249" s="7" t="s">
        <v>8</v>
      </c>
      <c r="K249" s="9" t="s">
        <v>8</v>
      </c>
      <c r="L249" s="11" t="s">
        <v>8</v>
      </c>
      <c r="M249" s="7" t="s">
        <v>8</v>
      </c>
      <c r="N249" s="9" t="s">
        <v>8</v>
      </c>
      <c r="O249" s="11" t="s">
        <v>8</v>
      </c>
      <c r="P249" s="7" t="s">
        <v>8</v>
      </c>
      <c r="Q249" s="9" t="s">
        <v>8</v>
      </c>
      <c r="R249" s="11" t="s">
        <v>8</v>
      </c>
      <c r="S249" s="7" t="s">
        <v>8</v>
      </c>
      <c r="T249" s="9" t="s">
        <v>8</v>
      </c>
    </row>
    <row r="250" spans="1:20" ht="14.1" customHeight="1" x14ac:dyDescent="0.3">
      <c r="A250" s="3" t="s">
        <v>985</v>
      </c>
      <c r="B250" s="3" t="s">
        <v>986</v>
      </c>
      <c r="C250" s="11">
        <v>731</v>
      </c>
      <c r="D250" s="7">
        <v>282.94006223999997</v>
      </c>
      <c r="E250" s="8">
        <v>214.32274804899799</v>
      </c>
      <c r="F250" s="11">
        <v>83</v>
      </c>
      <c r="G250" s="7">
        <v>240.50965503</v>
      </c>
      <c r="H250" s="8">
        <v>186.62391716408499</v>
      </c>
      <c r="I250" s="11" t="s">
        <v>8</v>
      </c>
      <c r="J250" s="7" t="s">
        <v>8</v>
      </c>
      <c r="K250" s="9" t="s">
        <v>8</v>
      </c>
      <c r="L250" s="11" t="s">
        <v>8</v>
      </c>
      <c r="M250" s="7" t="s">
        <v>8</v>
      </c>
      <c r="N250" s="9" t="s">
        <v>8</v>
      </c>
      <c r="O250" s="11" t="s">
        <v>8</v>
      </c>
      <c r="P250" s="7" t="s">
        <v>8</v>
      </c>
      <c r="Q250" s="9" t="s">
        <v>8</v>
      </c>
      <c r="R250" s="11">
        <v>38</v>
      </c>
      <c r="S250" s="7">
        <v>550.85775660000002</v>
      </c>
      <c r="T250" s="8">
        <v>427.14356599144998</v>
      </c>
    </row>
    <row r="251" spans="1:20" ht="14.1" customHeight="1" x14ac:dyDescent="0.3">
      <c r="A251" s="3" t="s">
        <v>989</v>
      </c>
      <c r="B251" s="3" t="s">
        <v>6313</v>
      </c>
      <c r="C251" s="11">
        <v>25</v>
      </c>
      <c r="D251" s="7">
        <v>339.03182626</v>
      </c>
      <c r="E251" s="8">
        <v>235.68654015729101</v>
      </c>
      <c r="F251" s="11" t="s">
        <v>8</v>
      </c>
      <c r="G251" s="7" t="s">
        <v>8</v>
      </c>
      <c r="H251" s="9" t="s">
        <v>8</v>
      </c>
      <c r="I251" s="11" t="s">
        <v>8</v>
      </c>
      <c r="J251" s="7" t="s">
        <v>8</v>
      </c>
      <c r="K251" s="9" t="s">
        <v>8</v>
      </c>
      <c r="L251" s="11" t="s">
        <v>8</v>
      </c>
      <c r="M251" s="7" t="s">
        <v>8</v>
      </c>
      <c r="N251" s="9" t="s">
        <v>8</v>
      </c>
      <c r="O251" s="11" t="s">
        <v>8</v>
      </c>
      <c r="P251" s="7" t="s">
        <v>8</v>
      </c>
      <c r="Q251" s="9" t="s">
        <v>8</v>
      </c>
      <c r="R251" s="11" t="s">
        <v>8</v>
      </c>
      <c r="S251" s="7" t="s">
        <v>8</v>
      </c>
      <c r="T251" s="9" t="s">
        <v>8</v>
      </c>
    </row>
    <row r="252" spans="1:20" ht="14.1" customHeight="1" x14ac:dyDescent="0.3">
      <c r="A252" s="3" t="s">
        <v>993</v>
      </c>
      <c r="B252" s="3" t="s">
        <v>6314</v>
      </c>
      <c r="C252" s="11">
        <v>2350</v>
      </c>
      <c r="D252" s="7">
        <v>241.11455232</v>
      </c>
      <c r="E252" s="8">
        <v>180.648382818785</v>
      </c>
      <c r="F252" s="11">
        <v>245</v>
      </c>
      <c r="G252" s="7">
        <v>248.44906669</v>
      </c>
      <c r="H252" s="8">
        <v>186.77379728699</v>
      </c>
      <c r="I252" s="11" t="s">
        <v>8</v>
      </c>
      <c r="J252" s="7" t="s">
        <v>8</v>
      </c>
      <c r="K252" s="9" t="s">
        <v>8</v>
      </c>
      <c r="L252" s="11">
        <v>27</v>
      </c>
      <c r="M252" s="7">
        <v>178.81601305999999</v>
      </c>
      <c r="N252" s="8">
        <v>125.036882852638</v>
      </c>
      <c r="O252" s="11" t="s">
        <v>8</v>
      </c>
      <c r="P252" s="7" t="s">
        <v>8</v>
      </c>
      <c r="Q252" s="9" t="s">
        <v>8</v>
      </c>
      <c r="R252" s="11">
        <v>102</v>
      </c>
      <c r="S252" s="7">
        <v>461.4105629</v>
      </c>
      <c r="T252" s="8">
        <v>347.61784473943101</v>
      </c>
    </row>
    <row r="253" spans="1:20" ht="14.1" customHeight="1" x14ac:dyDescent="0.3">
      <c r="A253" s="3" t="s">
        <v>998</v>
      </c>
      <c r="B253" s="3" t="s">
        <v>6315</v>
      </c>
      <c r="C253" s="11">
        <v>39</v>
      </c>
      <c r="D253" s="7">
        <v>345.75676807000002</v>
      </c>
      <c r="E253" s="8">
        <v>231.62563422706401</v>
      </c>
      <c r="F253" s="11" t="s">
        <v>8</v>
      </c>
      <c r="G253" s="7" t="s">
        <v>8</v>
      </c>
      <c r="H253" s="9" t="s">
        <v>8</v>
      </c>
      <c r="I253" s="11" t="s">
        <v>8</v>
      </c>
      <c r="J253" s="7" t="s">
        <v>8</v>
      </c>
      <c r="K253" s="9" t="s">
        <v>8</v>
      </c>
      <c r="L253" s="11" t="s">
        <v>8</v>
      </c>
      <c r="M253" s="7" t="s">
        <v>8</v>
      </c>
      <c r="N253" s="9" t="s">
        <v>8</v>
      </c>
      <c r="O253" s="11" t="s">
        <v>8</v>
      </c>
      <c r="P253" s="7" t="s">
        <v>8</v>
      </c>
      <c r="Q253" s="9" t="s">
        <v>8</v>
      </c>
      <c r="R253" s="11" t="s">
        <v>8</v>
      </c>
      <c r="S253" s="7" t="s">
        <v>8</v>
      </c>
      <c r="T253" s="9" t="s">
        <v>8</v>
      </c>
    </row>
    <row r="254" spans="1:20" ht="14.1" customHeight="1" x14ac:dyDescent="0.3">
      <c r="A254" s="3" t="s">
        <v>1001</v>
      </c>
      <c r="B254" s="3" t="s">
        <v>6316</v>
      </c>
      <c r="C254" s="11">
        <v>188</v>
      </c>
      <c r="D254" s="7">
        <v>357.55681769</v>
      </c>
      <c r="E254" s="8">
        <v>258.17827174246401</v>
      </c>
      <c r="F254" s="11" t="s">
        <v>8</v>
      </c>
      <c r="G254" s="7" t="s">
        <v>8</v>
      </c>
      <c r="H254" s="9" t="s">
        <v>8</v>
      </c>
      <c r="I254" s="11" t="s">
        <v>8</v>
      </c>
      <c r="J254" s="7" t="s">
        <v>8</v>
      </c>
      <c r="K254" s="9" t="s">
        <v>8</v>
      </c>
      <c r="L254" s="11" t="s">
        <v>8</v>
      </c>
      <c r="M254" s="7" t="s">
        <v>8</v>
      </c>
      <c r="N254" s="9" t="s">
        <v>8</v>
      </c>
      <c r="O254" s="11" t="s">
        <v>8</v>
      </c>
      <c r="P254" s="7" t="s">
        <v>8</v>
      </c>
      <c r="Q254" s="9" t="s">
        <v>8</v>
      </c>
      <c r="R254" s="11">
        <v>19</v>
      </c>
      <c r="S254" s="7">
        <v>638.18098507000002</v>
      </c>
      <c r="T254" s="8">
        <v>479.92124455440802</v>
      </c>
    </row>
    <row r="255" spans="1:20" ht="14.1" customHeight="1" x14ac:dyDescent="0.3">
      <c r="A255" s="3" t="s">
        <v>1005</v>
      </c>
      <c r="B255" s="3" t="s">
        <v>1006</v>
      </c>
      <c r="C255" s="11">
        <v>66</v>
      </c>
      <c r="D255" s="7">
        <v>258.38282721000002</v>
      </c>
      <c r="E255" s="8">
        <v>194.95550704700901</v>
      </c>
      <c r="F255" s="11" t="s">
        <v>8</v>
      </c>
      <c r="G255" s="7" t="s">
        <v>8</v>
      </c>
      <c r="H255" s="9" t="s">
        <v>8</v>
      </c>
      <c r="I255" s="11" t="s">
        <v>8</v>
      </c>
      <c r="J255" s="7" t="s">
        <v>8</v>
      </c>
      <c r="K255" s="9" t="s">
        <v>8</v>
      </c>
      <c r="L255" s="11" t="s">
        <v>8</v>
      </c>
      <c r="M255" s="7" t="s">
        <v>8</v>
      </c>
      <c r="N255" s="9" t="s">
        <v>8</v>
      </c>
      <c r="O255" s="11" t="s">
        <v>8</v>
      </c>
      <c r="P255" s="7" t="s">
        <v>8</v>
      </c>
      <c r="Q255" s="9" t="s">
        <v>8</v>
      </c>
      <c r="R255" s="11" t="s">
        <v>8</v>
      </c>
      <c r="S255" s="7" t="s">
        <v>8</v>
      </c>
      <c r="T255" s="9" t="s">
        <v>8</v>
      </c>
    </row>
    <row r="256" spans="1:20" ht="14.1" customHeight="1" x14ac:dyDescent="0.3">
      <c r="A256" s="3" t="s">
        <v>1008</v>
      </c>
      <c r="B256" s="3" t="s">
        <v>6317</v>
      </c>
      <c r="C256" s="11">
        <v>620</v>
      </c>
      <c r="D256" s="7">
        <v>343.01372428000002</v>
      </c>
      <c r="E256" s="8">
        <v>255.20040924188999</v>
      </c>
      <c r="F256" s="11">
        <v>76</v>
      </c>
      <c r="G256" s="7">
        <v>322.64572765000003</v>
      </c>
      <c r="H256" s="8">
        <v>242.55178537371299</v>
      </c>
      <c r="I256" s="11" t="s">
        <v>8</v>
      </c>
      <c r="J256" s="7" t="s">
        <v>8</v>
      </c>
      <c r="K256" s="9" t="s">
        <v>8</v>
      </c>
      <c r="L256" s="11" t="s">
        <v>8</v>
      </c>
      <c r="M256" s="7" t="s">
        <v>8</v>
      </c>
      <c r="N256" s="9" t="s">
        <v>8</v>
      </c>
      <c r="O256" s="11" t="s">
        <v>8</v>
      </c>
      <c r="P256" s="7" t="s">
        <v>8</v>
      </c>
      <c r="Q256" s="9" t="s">
        <v>8</v>
      </c>
      <c r="R256" s="11">
        <v>20</v>
      </c>
      <c r="S256" s="7">
        <v>593.15711442999998</v>
      </c>
      <c r="T256" s="8">
        <v>447.193454762714</v>
      </c>
    </row>
    <row r="257" spans="1:20" ht="14.1" customHeight="1" x14ac:dyDescent="0.3">
      <c r="A257" s="3" t="s">
        <v>1013</v>
      </c>
      <c r="B257" s="3" t="s">
        <v>6318</v>
      </c>
      <c r="C257" s="11">
        <v>102</v>
      </c>
      <c r="D257" s="7">
        <v>235.74179802</v>
      </c>
      <c r="E257" s="8">
        <v>178.37912346222299</v>
      </c>
      <c r="F257" s="11" t="s">
        <v>8</v>
      </c>
      <c r="G257" s="7" t="s">
        <v>8</v>
      </c>
      <c r="H257" s="9" t="s">
        <v>8</v>
      </c>
      <c r="I257" s="11" t="s">
        <v>8</v>
      </c>
      <c r="J257" s="7" t="s">
        <v>8</v>
      </c>
      <c r="K257" s="9" t="s">
        <v>8</v>
      </c>
      <c r="L257" s="11" t="s">
        <v>8</v>
      </c>
      <c r="M257" s="7" t="s">
        <v>8</v>
      </c>
      <c r="N257" s="9" t="s">
        <v>8</v>
      </c>
      <c r="O257" s="11" t="s">
        <v>8</v>
      </c>
      <c r="P257" s="7" t="s">
        <v>8</v>
      </c>
      <c r="Q257" s="9" t="s">
        <v>8</v>
      </c>
      <c r="R257" s="11" t="s">
        <v>8</v>
      </c>
      <c r="S257" s="7" t="s">
        <v>8</v>
      </c>
      <c r="T257" s="9" t="s">
        <v>8</v>
      </c>
    </row>
    <row r="258" spans="1:20" ht="14.1" customHeight="1" x14ac:dyDescent="0.3">
      <c r="A258" s="3" t="s">
        <v>1016</v>
      </c>
      <c r="B258" s="3" t="s">
        <v>1017</v>
      </c>
      <c r="C258" s="11">
        <v>25</v>
      </c>
      <c r="D258" s="7">
        <v>456.53443348000002</v>
      </c>
      <c r="E258" s="8">
        <v>344.68380388999401</v>
      </c>
      <c r="F258" s="11" t="s">
        <v>8</v>
      </c>
      <c r="G258" s="7" t="s">
        <v>8</v>
      </c>
      <c r="H258" s="9" t="s">
        <v>8</v>
      </c>
      <c r="I258" s="11" t="s">
        <v>8</v>
      </c>
      <c r="J258" s="7" t="s">
        <v>8</v>
      </c>
      <c r="K258" s="9" t="s">
        <v>8</v>
      </c>
      <c r="L258" s="11" t="s">
        <v>8</v>
      </c>
      <c r="M258" s="7" t="s">
        <v>8</v>
      </c>
      <c r="N258" s="9" t="s">
        <v>8</v>
      </c>
      <c r="O258" s="11" t="s">
        <v>8</v>
      </c>
      <c r="P258" s="7" t="s">
        <v>8</v>
      </c>
      <c r="Q258" s="9" t="s">
        <v>8</v>
      </c>
      <c r="R258" s="11" t="s">
        <v>8</v>
      </c>
      <c r="S258" s="7" t="s">
        <v>8</v>
      </c>
      <c r="T258" s="9" t="s">
        <v>8</v>
      </c>
    </row>
    <row r="259" spans="1:20" ht="14.1" customHeight="1" x14ac:dyDescent="0.3">
      <c r="A259" s="3" t="s">
        <v>1019</v>
      </c>
      <c r="B259" s="3" t="s">
        <v>6319</v>
      </c>
      <c r="C259" s="11">
        <v>249</v>
      </c>
      <c r="D259" s="7">
        <v>289.20909902</v>
      </c>
      <c r="E259" s="8">
        <v>217.623940284821</v>
      </c>
      <c r="F259" s="11">
        <v>14</v>
      </c>
      <c r="G259" s="7">
        <v>284.62147999000001</v>
      </c>
      <c r="H259" s="8">
        <v>213.96674213491499</v>
      </c>
      <c r="I259" s="11" t="s">
        <v>8</v>
      </c>
      <c r="J259" s="7" t="s">
        <v>8</v>
      </c>
      <c r="K259" s="9" t="s">
        <v>8</v>
      </c>
      <c r="L259" s="11" t="s">
        <v>8</v>
      </c>
      <c r="M259" s="7" t="s">
        <v>8</v>
      </c>
      <c r="N259" s="9" t="s">
        <v>8</v>
      </c>
      <c r="O259" s="11" t="s">
        <v>8</v>
      </c>
      <c r="P259" s="7" t="s">
        <v>8</v>
      </c>
      <c r="Q259" s="9" t="s">
        <v>8</v>
      </c>
      <c r="R259" s="11" t="s">
        <v>8</v>
      </c>
      <c r="S259" s="7" t="s">
        <v>8</v>
      </c>
      <c r="T259" s="9" t="s">
        <v>8</v>
      </c>
    </row>
    <row r="260" spans="1:20" ht="14.1" customHeight="1" x14ac:dyDescent="0.3">
      <c r="A260" s="3" t="s">
        <v>1022</v>
      </c>
      <c r="B260" s="3" t="s">
        <v>6320</v>
      </c>
      <c r="C260" s="11">
        <v>412</v>
      </c>
      <c r="D260" s="7">
        <v>369.71288879999997</v>
      </c>
      <c r="E260" s="8">
        <v>238.59543194068399</v>
      </c>
      <c r="F260" s="11">
        <v>41</v>
      </c>
      <c r="G260" s="7">
        <v>528.04595782000001</v>
      </c>
      <c r="H260" s="8">
        <v>350.76361472795099</v>
      </c>
      <c r="I260" s="11" t="s">
        <v>8</v>
      </c>
      <c r="J260" s="7" t="s">
        <v>8</v>
      </c>
      <c r="K260" s="9" t="s">
        <v>8</v>
      </c>
      <c r="L260" s="11" t="s">
        <v>8</v>
      </c>
      <c r="M260" s="7" t="s">
        <v>8</v>
      </c>
      <c r="N260" s="9" t="s">
        <v>8</v>
      </c>
      <c r="O260" s="11" t="s">
        <v>8</v>
      </c>
      <c r="P260" s="7" t="s">
        <v>8</v>
      </c>
      <c r="Q260" s="9" t="s">
        <v>8</v>
      </c>
      <c r="R260" s="11">
        <v>17</v>
      </c>
      <c r="S260" s="7">
        <v>665.77325418999999</v>
      </c>
      <c r="T260" s="8">
        <v>442.82891112956202</v>
      </c>
    </row>
    <row r="261" spans="1:20" ht="14.1" customHeight="1" x14ac:dyDescent="0.3">
      <c r="A261" s="3" t="s">
        <v>1026</v>
      </c>
      <c r="B261" s="3" t="s">
        <v>1027</v>
      </c>
      <c r="C261" s="11">
        <v>620</v>
      </c>
      <c r="D261" s="7">
        <v>293.29186776</v>
      </c>
      <c r="E261" s="8">
        <v>200.510643690911</v>
      </c>
      <c r="F261" s="11">
        <v>45</v>
      </c>
      <c r="G261" s="7">
        <v>409.01828085</v>
      </c>
      <c r="H261" s="8">
        <v>286.44224220048</v>
      </c>
      <c r="I261" s="11" t="s">
        <v>8</v>
      </c>
      <c r="J261" s="7" t="s">
        <v>8</v>
      </c>
      <c r="K261" s="9" t="s">
        <v>8</v>
      </c>
      <c r="L261" s="11" t="s">
        <v>8</v>
      </c>
      <c r="M261" s="7" t="s">
        <v>8</v>
      </c>
      <c r="N261" s="9" t="s">
        <v>8</v>
      </c>
      <c r="O261" s="11" t="s">
        <v>8</v>
      </c>
      <c r="P261" s="7" t="s">
        <v>8</v>
      </c>
      <c r="Q261" s="9" t="s">
        <v>8</v>
      </c>
      <c r="R261" s="11">
        <v>31</v>
      </c>
      <c r="S261" s="7">
        <v>554.70530439000004</v>
      </c>
      <c r="T261" s="8">
        <v>387.67181816195102</v>
      </c>
    </row>
    <row r="262" spans="1:20" ht="14.1" customHeight="1" x14ac:dyDescent="0.3">
      <c r="A262" s="3" t="s">
        <v>1030</v>
      </c>
      <c r="B262" s="3" t="s">
        <v>6321</v>
      </c>
      <c r="C262" s="11">
        <v>785</v>
      </c>
      <c r="D262" s="7">
        <v>347.76557278000001</v>
      </c>
      <c r="E262" s="8">
        <v>260.05286174897702</v>
      </c>
      <c r="F262" s="11">
        <v>43</v>
      </c>
      <c r="G262" s="7">
        <v>257.83882599999998</v>
      </c>
      <c r="H262" s="8">
        <v>192.89740251499299</v>
      </c>
      <c r="I262" s="11" t="s">
        <v>8</v>
      </c>
      <c r="J262" s="7" t="s">
        <v>8</v>
      </c>
      <c r="K262" s="9" t="s">
        <v>8</v>
      </c>
      <c r="L262" s="11" t="s">
        <v>8</v>
      </c>
      <c r="M262" s="7" t="s">
        <v>8</v>
      </c>
      <c r="N262" s="9" t="s">
        <v>8</v>
      </c>
      <c r="O262" s="11" t="s">
        <v>8</v>
      </c>
      <c r="P262" s="7" t="s">
        <v>8</v>
      </c>
      <c r="Q262" s="9" t="s">
        <v>8</v>
      </c>
      <c r="R262" s="11">
        <v>47</v>
      </c>
      <c r="S262" s="7">
        <v>505.25284670000002</v>
      </c>
      <c r="T262" s="8">
        <v>379.07710122608597</v>
      </c>
    </row>
    <row r="263" spans="1:20" ht="14.1" customHeight="1" x14ac:dyDescent="0.3">
      <c r="A263" s="3" t="s">
        <v>1033</v>
      </c>
      <c r="B263" s="3" t="s">
        <v>6322</v>
      </c>
      <c r="C263" s="11">
        <v>110</v>
      </c>
      <c r="D263" s="7">
        <v>491.12541519000001</v>
      </c>
      <c r="E263" s="8">
        <v>338.45230408492</v>
      </c>
      <c r="F263" s="11" t="s">
        <v>8</v>
      </c>
      <c r="G263" s="7" t="s">
        <v>8</v>
      </c>
      <c r="H263" s="9" t="s">
        <v>8</v>
      </c>
      <c r="I263" s="11" t="s">
        <v>8</v>
      </c>
      <c r="J263" s="7" t="s">
        <v>8</v>
      </c>
      <c r="K263" s="9" t="s">
        <v>8</v>
      </c>
      <c r="L263" s="11" t="s">
        <v>8</v>
      </c>
      <c r="M263" s="7" t="s">
        <v>8</v>
      </c>
      <c r="N263" s="9" t="s">
        <v>8</v>
      </c>
      <c r="O263" s="11" t="s">
        <v>8</v>
      </c>
      <c r="P263" s="7" t="s">
        <v>8</v>
      </c>
      <c r="Q263" s="9" t="s">
        <v>8</v>
      </c>
      <c r="R263" s="11" t="s">
        <v>8</v>
      </c>
      <c r="S263" s="7" t="s">
        <v>8</v>
      </c>
      <c r="T263" s="9" t="s">
        <v>8</v>
      </c>
    </row>
    <row r="264" spans="1:20" ht="14.1" customHeight="1" x14ac:dyDescent="0.3">
      <c r="A264" s="3" t="s">
        <v>1037</v>
      </c>
      <c r="B264" s="3" t="s">
        <v>6323</v>
      </c>
      <c r="C264" s="11">
        <v>6279</v>
      </c>
      <c r="D264" s="7">
        <v>267.46187349000002</v>
      </c>
      <c r="E264" s="8">
        <v>197.68414830875301</v>
      </c>
      <c r="F264" s="11">
        <v>1022</v>
      </c>
      <c r="G264" s="7">
        <v>242.96482287000001</v>
      </c>
      <c r="H264" s="8">
        <v>182.65094936982601</v>
      </c>
      <c r="I264" s="11" t="s">
        <v>8</v>
      </c>
      <c r="J264" s="7" t="s">
        <v>8</v>
      </c>
      <c r="K264" s="9" t="s">
        <v>8</v>
      </c>
      <c r="L264" s="11" t="s">
        <v>8</v>
      </c>
      <c r="M264" s="7" t="s">
        <v>8</v>
      </c>
      <c r="N264" s="9" t="s">
        <v>8</v>
      </c>
      <c r="O264" s="11" t="s">
        <v>8</v>
      </c>
      <c r="P264" s="7" t="s">
        <v>8</v>
      </c>
      <c r="Q264" s="9" t="s">
        <v>8</v>
      </c>
      <c r="R264" s="11">
        <v>221</v>
      </c>
      <c r="S264" s="7">
        <v>399.46651251999998</v>
      </c>
      <c r="T264" s="8">
        <v>300.68708066079199</v>
      </c>
    </row>
    <row r="265" spans="1:20" ht="14.1" customHeight="1" x14ac:dyDescent="0.3">
      <c r="A265" s="3" t="s">
        <v>1041</v>
      </c>
      <c r="B265" s="3" t="s">
        <v>6324</v>
      </c>
      <c r="C265" s="11">
        <v>421</v>
      </c>
      <c r="D265" s="7">
        <v>301.01835820999997</v>
      </c>
      <c r="E265" s="8">
        <v>211.64967005903301</v>
      </c>
      <c r="F265" s="11">
        <v>16</v>
      </c>
      <c r="G265" s="7">
        <v>302.12963510999998</v>
      </c>
      <c r="H265" s="8">
        <v>226.032725816914</v>
      </c>
      <c r="I265" s="11" t="s">
        <v>8</v>
      </c>
      <c r="J265" s="7" t="s">
        <v>8</v>
      </c>
      <c r="K265" s="9" t="s">
        <v>8</v>
      </c>
      <c r="L265" s="11" t="s">
        <v>8</v>
      </c>
      <c r="M265" s="7" t="s">
        <v>8</v>
      </c>
      <c r="N265" s="9" t="s">
        <v>8</v>
      </c>
      <c r="O265" s="11" t="s">
        <v>8</v>
      </c>
      <c r="P265" s="7" t="s">
        <v>8</v>
      </c>
      <c r="Q265" s="9" t="s">
        <v>8</v>
      </c>
      <c r="R265" s="11">
        <v>16</v>
      </c>
      <c r="S265" s="7">
        <v>560.18025218000002</v>
      </c>
      <c r="T265" s="8">
        <v>419.36103571351998</v>
      </c>
    </row>
    <row r="266" spans="1:20" ht="14.1" customHeight="1" x14ac:dyDescent="0.3">
      <c r="A266" s="3" t="s">
        <v>1046</v>
      </c>
      <c r="B266" s="3" t="s">
        <v>6325</v>
      </c>
      <c r="C266" s="11">
        <v>115</v>
      </c>
      <c r="D266" s="7">
        <v>293.54373486999998</v>
      </c>
      <c r="E266" s="8">
        <v>205.23651432942199</v>
      </c>
      <c r="F266" s="11" t="s">
        <v>8</v>
      </c>
      <c r="G266" s="7" t="s">
        <v>8</v>
      </c>
      <c r="H266" s="9" t="s">
        <v>8</v>
      </c>
      <c r="I266" s="11" t="s">
        <v>8</v>
      </c>
      <c r="J266" s="7" t="s">
        <v>8</v>
      </c>
      <c r="K266" s="9" t="s">
        <v>8</v>
      </c>
      <c r="L266" s="11" t="s">
        <v>8</v>
      </c>
      <c r="M266" s="7" t="s">
        <v>8</v>
      </c>
      <c r="N266" s="9" t="s">
        <v>8</v>
      </c>
      <c r="O266" s="11" t="s">
        <v>8</v>
      </c>
      <c r="P266" s="7" t="s">
        <v>8</v>
      </c>
      <c r="Q266" s="9" t="s">
        <v>8</v>
      </c>
      <c r="R266" s="11" t="s">
        <v>8</v>
      </c>
      <c r="S266" s="7" t="s">
        <v>8</v>
      </c>
      <c r="T266" s="9" t="s">
        <v>8</v>
      </c>
    </row>
    <row r="267" spans="1:20" ht="14.1" customHeight="1" x14ac:dyDescent="0.3">
      <c r="A267" s="3" t="s">
        <v>1050</v>
      </c>
      <c r="B267" s="3" t="s">
        <v>6326</v>
      </c>
      <c r="C267" s="11">
        <v>13</v>
      </c>
      <c r="D267" s="7">
        <v>185.31290497000001</v>
      </c>
      <c r="E267" s="8">
        <v>140.55391576088499</v>
      </c>
      <c r="F267" s="11" t="s">
        <v>8</v>
      </c>
      <c r="G267" s="7" t="s">
        <v>8</v>
      </c>
      <c r="H267" s="9" t="s">
        <v>8</v>
      </c>
      <c r="I267" s="11" t="s">
        <v>8</v>
      </c>
      <c r="J267" s="7" t="s">
        <v>8</v>
      </c>
      <c r="K267" s="9" t="s">
        <v>8</v>
      </c>
      <c r="L267" s="11" t="s">
        <v>8</v>
      </c>
      <c r="M267" s="7" t="s">
        <v>8</v>
      </c>
      <c r="N267" s="9" t="s">
        <v>8</v>
      </c>
      <c r="O267" s="11" t="s">
        <v>8</v>
      </c>
      <c r="P267" s="7" t="s">
        <v>8</v>
      </c>
      <c r="Q267" s="9" t="s">
        <v>8</v>
      </c>
      <c r="R267" s="11" t="s">
        <v>8</v>
      </c>
      <c r="S267" s="7" t="s">
        <v>8</v>
      </c>
      <c r="T267" s="9" t="s">
        <v>8</v>
      </c>
    </row>
    <row r="268" spans="1:20" ht="14.1" customHeight="1" x14ac:dyDescent="0.3">
      <c r="A268" s="3" t="s">
        <v>1053</v>
      </c>
      <c r="B268" s="3" t="s">
        <v>6327</v>
      </c>
      <c r="C268" s="11">
        <v>2692</v>
      </c>
      <c r="D268" s="7">
        <v>238.29093553000001</v>
      </c>
      <c r="E268" s="8">
        <v>179.396541753912</v>
      </c>
      <c r="F268" s="11">
        <v>189</v>
      </c>
      <c r="G268" s="7">
        <v>260.36872219999998</v>
      </c>
      <c r="H268" s="8">
        <v>195.73450693978401</v>
      </c>
      <c r="I268" s="11" t="s">
        <v>8</v>
      </c>
      <c r="J268" s="7" t="s">
        <v>8</v>
      </c>
      <c r="K268" s="9" t="s">
        <v>8</v>
      </c>
      <c r="L268" s="11">
        <v>20</v>
      </c>
      <c r="M268" s="7">
        <v>178.33473515</v>
      </c>
      <c r="N268" s="8">
        <v>127.32579283233</v>
      </c>
      <c r="O268" s="11" t="s">
        <v>8</v>
      </c>
      <c r="P268" s="7" t="s">
        <v>8</v>
      </c>
      <c r="Q268" s="9" t="s">
        <v>8</v>
      </c>
      <c r="R268" s="11">
        <v>110</v>
      </c>
      <c r="S268" s="7">
        <v>395.50917263000002</v>
      </c>
      <c r="T268" s="8">
        <v>298.51315829129197</v>
      </c>
    </row>
    <row r="269" spans="1:20" ht="14.1" customHeight="1" x14ac:dyDescent="0.3">
      <c r="A269" s="3" t="s">
        <v>1057</v>
      </c>
      <c r="B269" s="3" t="s">
        <v>6328</v>
      </c>
      <c r="C269" s="11">
        <v>782</v>
      </c>
      <c r="D269" s="7">
        <v>374.02684384999998</v>
      </c>
      <c r="E269" s="8">
        <v>277.31616709602002</v>
      </c>
      <c r="F269" s="11">
        <v>21</v>
      </c>
      <c r="G269" s="7">
        <v>450.57162024000002</v>
      </c>
      <c r="H269" s="8">
        <v>336.48903602531499</v>
      </c>
      <c r="I269" s="11" t="s">
        <v>8</v>
      </c>
      <c r="J269" s="7" t="s">
        <v>8</v>
      </c>
      <c r="K269" s="9" t="s">
        <v>8</v>
      </c>
      <c r="L269" s="11" t="s">
        <v>8</v>
      </c>
      <c r="M269" s="7" t="s">
        <v>8</v>
      </c>
      <c r="N269" s="9" t="s">
        <v>8</v>
      </c>
      <c r="O269" s="11" t="s">
        <v>8</v>
      </c>
      <c r="P269" s="7" t="s">
        <v>8</v>
      </c>
      <c r="Q269" s="9" t="s">
        <v>8</v>
      </c>
      <c r="R269" s="11">
        <v>38</v>
      </c>
      <c r="S269" s="7">
        <v>691.16417244000002</v>
      </c>
      <c r="T269" s="8">
        <v>519.95714722459604</v>
      </c>
    </row>
    <row r="270" spans="1:20" ht="14.1" customHeight="1" x14ac:dyDescent="0.3">
      <c r="A270" s="3" t="s">
        <v>1061</v>
      </c>
      <c r="B270" s="3" t="s">
        <v>6329</v>
      </c>
      <c r="C270" s="11">
        <v>799</v>
      </c>
      <c r="D270" s="7">
        <v>266.77740634000003</v>
      </c>
      <c r="E270" s="8">
        <v>198.51880152313299</v>
      </c>
      <c r="F270" s="11">
        <v>52</v>
      </c>
      <c r="G270" s="7">
        <v>290.12161076000001</v>
      </c>
      <c r="H270" s="8">
        <v>217.04914795659701</v>
      </c>
      <c r="I270" s="11" t="s">
        <v>8</v>
      </c>
      <c r="J270" s="7" t="s">
        <v>8</v>
      </c>
      <c r="K270" s="9" t="s">
        <v>8</v>
      </c>
      <c r="L270" s="11" t="s">
        <v>8</v>
      </c>
      <c r="M270" s="7" t="s">
        <v>8</v>
      </c>
      <c r="N270" s="9" t="s">
        <v>8</v>
      </c>
      <c r="O270" s="11" t="s">
        <v>8</v>
      </c>
      <c r="P270" s="7" t="s">
        <v>8</v>
      </c>
      <c r="Q270" s="9" t="s">
        <v>8</v>
      </c>
      <c r="R270" s="11">
        <v>29</v>
      </c>
      <c r="S270" s="7">
        <v>531.13932937000004</v>
      </c>
      <c r="T270" s="8">
        <v>397.60153719228998</v>
      </c>
    </row>
    <row r="271" spans="1:20" ht="14.1" customHeight="1" x14ac:dyDescent="0.3">
      <c r="A271" s="3" t="s">
        <v>1065</v>
      </c>
      <c r="B271" s="3" t="s">
        <v>6330</v>
      </c>
      <c r="C271" s="11">
        <v>127</v>
      </c>
      <c r="D271" s="7">
        <v>349.21098133999999</v>
      </c>
      <c r="E271" s="8">
        <v>257.34247751170199</v>
      </c>
      <c r="F271" s="11" t="s">
        <v>8</v>
      </c>
      <c r="G271" s="7" t="s">
        <v>8</v>
      </c>
      <c r="H271" s="9" t="s">
        <v>8</v>
      </c>
      <c r="I271" s="11" t="s">
        <v>8</v>
      </c>
      <c r="J271" s="7" t="s">
        <v>8</v>
      </c>
      <c r="K271" s="9" t="s">
        <v>8</v>
      </c>
      <c r="L271" s="11" t="s">
        <v>8</v>
      </c>
      <c r="M271" s="7" t="s">
        <v>8</v>
      </c>
      <c r="N271" s="9" t="s">
        <v>8</v>
      </c>
      <c r="O271" s="11" t="s">
        <v>8</v>
      </c>
      <c r="P271" s="7" t="s">
        <v>8</v>
      </c>
      <c r="Q271" s="9" t="s">
        <v>8</v>
      </c>
      <c r="R271" s="11" t="s">
        <v>8</v>
      </c>
      <c r="S271" s="7" t="s">
        <v>8</v>
      </c>
      <c r="T271" s="9" t="s">
        <v>8</v>
      </c>
    </row>
    <row r="272" spans="1:20" ht="14.1" customHeight="1" x14ac:dyDescent="0.3">
      <c r="A272" s="3" t="s">
        <v>1068</v>
      </c>
      <c r="B272" s="3" t="s">
        <v>6331</v>
      </c>
      <c r="C272" s="11">
        <v>196</v>
      </c>
      <c r="D272" s="7">
        <v>268.83784054</v>
      </c>
      <c r="E272" s="8">
        <v>202.16676544643201</v>
      </c>
      <c r="F272" s="11" t="s">
        <v>8</v>
      </c>
      <c r="G272" s="7" t="s">
        <v>8</v>
      </c>
      <c r="H272" s="9" t="s">
        <v>8</v>
      </c>
      <c r="I272" s="11" t="s">
        <v>8</v>
      </c>
      <c r="J272" s="7" t="s">
        <v>8</v>
      </c>
      <c r="K272" s="9" t="s">
        <v>8</v>
      </c>
      <c r="L272" s="11" t="s">
        <v>8</v>
      </c>
      <c r="M272" s="7" t="s">
        <v>8</v>
      </c>
      <c r="N272" s="9" t="s">
        <v>8</v>
      </c>
      <c r="O272" s="11" t="s">
        <v>8</v>
      </c>
      <c r="P272" s="7" t="s">
        <v>8</v>
      </c>
      <c r="Q272" s="9" t="s">
        <v>8</v>
      </c>
      <c r="R272" s="11" t="s">
        <v>8</v>
      </c>
      <c r="S272" s="7" t="s">
        <v>8</v>
      </c>
      <c r="T272" s="9" t="s">
        <v>8</v>
      </c>
    </row>
    <row r="273" spans="1:20" ht="14.1" customHeight="1" x14ac:dyDescent="0.3">
      <c r="A273" s="3" t="s">
        <v>1072</v>
      </c>
      <c r="B273" s="3" t="s">
        <v>6332</v>
      </c>
      <c r="C273" s="11">
        <v>196</v>
      </c>
      <c r="D273" s="7">
        <v>237.41074241999999</v>
      </c>
      <c r="E273" s="8">
        <v>169.94316944243201</v>
      </c>
      <c r="F273" s="11" t="s">
        <v>8</v>
      </c>
      <c r="G273" s="7" t="s">
        <v>8</v>
      </c>
      <c r="H273" s="9" t="s">
        <v>8</v>
      </c>
      <c r="I273" s="11" t="s">
        <v>8</v>
      </c>
      <c r="J273" s="7" t="s">
        <v>8</v>
      </c>
      <c r="K273" s="9" t="s">
        <v>8</v>
      </c>
      <c r="L273" s="11" t="s">
        <v>8</v>
      </c>
      <c r="M273" s="7" t="s">
        <v>8</v>
      </c>
      <c r="N273" s="9" t="s">
        <v>8</v>
      </c>
      <c r="O273" s="11" t="s">
        <v>8</v>
      </c>
      <c r="P273" s="7" t="s">
        <v>8</v>
      </c>
      <c r="Q273" s="9" t="s">
        <v>8</v>
      </c>
      <c r="R273" s="11" t="s">
        <v>8</v>
      </c>
      <c r="S273" s="7" t="s">
        <v>8</v>
      </c>
      <c r="T273" s="9" t="s">
        <v>8</v>
      </c>
    </row>
    <row r="274" spans="1:20" ht="14.1" customHeight="1" x14ac:dyDescent="0.3">
      <c r="A274" s="3" t="s">
        <v>1075</v>
      </c>
      <c r="B274" s="3" t="s">
        <v>6333</v>
      </c>
      <c r="C274" s="11">
        <v>11473</v>
      </c>
      <c r="D274" s="7">
        <v>364.95031525000002</v>
      </c>
      <c r="E274" s="8">
        <v>266.22455187788597</v>
      </c>
      <c r="F274" s="11">
        <v>1125</v>
      </c>
      <c r="G274" s="7">
        <v>319.37830012000001</v>
      </c>
      <c r="H274" s="8">
        <v>231.39327054363699</v>
      </c>
      <c r="I274" s="11" t="s">
        <v>8</v>
      </c>
      <c r="J274" s="7" t="s">
        <v>8</v>
      </c>
      <c r="K274" s="9" t="s">
        <v>8</v>
      </c>
      <c r="L274" s="11" t="s">
        <v>8</v>
      </c>
      <c r="M274" s="7" t="s">
        <v>8</v>
      </c>
      <c r="N274" s="9" t="s">
        <v>8</v>
      </c>
      <c r="O274" s="11">
        <v>19</v>
      </c>
      <c r="P274" s="7">
        <v>331.40445595</v>
      </c>
      <c r="Q274" s="8">
        <v>235.34983192967599</v>
      </c>
      <c r="R274" s="11">
        <v>481</v>
      </c>
      <c r="S274" s="7">
        <v>480.99996708999998</v>
      </c>
      <c r="T274" s="8">
        <v>349.33308521181499</v>
      </c>
    </row>
    <row r="275" spans="1:20" ht="14.1" customHeight="1" x14ac:dyDescent="0.3">
      <c r="A275" s="3" t="s">
        <v>1079</v>
      </c>
      <c r="B275" s="3" t="s">
        <v>1080</v>
      </c>
      <c r="C275" s="11">
        <v>2317</v>
      </c>
      <c r="D275" s="7">
        <v>327.41547050000003</v>
      </c>
      <c r="E275" s="8">
        <v>244.800664193865</v>
      </c>
      <c r="F275" s="11">
        <v>93</v>
      </c>
      <c r="G275" s="7">
        <v>377.41152968</v>
      </c>
      <c r="H275" s="8">
        <v>282.35349754482002</v>
      </c>
      <c r="I275" s="11" t="s">
        <v>8</v>
      </c>
      <c r="J275" s="7" t="s">
        <v>8</v>
      </c>
      <c r="K275" s="9" t="s">
        <v>8</v>
      </c>
      <c r="L275" s="11" t="s">
        <v>8</v>
      </c>
      <c r="M275" s="7" t="s">
        <v>8</v>
      </c>
      <c r="N275" s="9" t="s">
        <v>8</v>
      </c>
      <c r="O275" s="11" t="s">
        <v>8</v>
      </c>
      <c r="P275" s="7" t="s">
        <v>8</v>
      </c>
      <c r="Q275" s="9" t="s">
        <v>8</v>
      </c>
      <c r="R275" s="11">
        <v>68</v>
      </c>
      <c r="S275" s="7">
        <v>624.94492524999998</v>
      </c>
      <c r="T275" s="8">
        <v>469.89977346648499</v>
      </c>
    </row>
    <row r="276" spans="1:20" ht="14.1" customHeight="1" x14ac:dyDescent="0.3">
      <c r="A276" s="3" t="s">
        <v>1083</v>
      </c>
      <c r="B276" s="3" t="s">
        <v>6334</v>
      </c>
      <c r="C276" s="11">
        <v>8888</v>
      </c>
      <c r="D276" s="7">
        <v>304.50695174999998</v>
      </c>
      <c r="E276" s="8">
        <v>221.238637915856</v>
      </c>
      <c r="F276" s="11">
        <v>627</v>
      </c>
      <c r="G276" s="7">
        <v>324.21518070000002</v>
      </c>
      <c r="H276" s="8">
        <v>234.897634533624</v>
      </c>
      <c r="I276" s="11" t="s">
        <v>8</v>
      </c>
      <c r="J276" s="7" t="s">
        <v>8</v>
      </c>
      <c r="K276" s="9" t="s">
        <v>8</v>
      </c>
      <c r="L276" s="11">
        <v>19</v>
      </c>
      <c r="M276" s="7">
        <v>326.60745238999999</v>
      </c>
      <c r="N276" s="8">
        <v>204.71914064334501</v>
      </c>
      <c r="O276" s="11">
        <v>13</v>
      </c>
      <c r="P276" s="7">
        <v>110.41779385</v>
      </c>
      <c r="Q276" s="8">
        <v>79.998977628670701</v>
      </c>
      <c r="R276" s="11">
        <v>534</v>
      </c>
      <c r="S276" s="7">
        <v>509.14250601999998</v>
      </c>
      <c r="T276" s="8">
        <v>370.08055528191602</v>
      </c>
    </row>
    <row r="277" spans="1:20" ht="14.1" customHeight="1" x14ac:dyDescent="0.3">
      <c r="A277" s="3" t="s">
        <v>1086</v>
      </c>
      <c r="B277" s="3" t="s">
        <v>6335</v>
      </c>
      <c r="C277" s="11">
        <v>43</v>
      </c>
      <c r="D277" s="7">
        <v>225.38726652</v>
      </c>
      <c r="E277" s="8">
        <v>163.29425579648799</v>
      </c>
      <c r="F277" s="11" t="s">
        <v>8</v>
      </c>
      <c r="G277" s="7" t="s">
        <v>8</v>
      </c>
      <c r="H277" s="9" t="s">
        <v>8</v>
      </c>
      <c r="I277" s="11" t="s">
        <v>8</v>
      </c>
      <c r="J277" s="7" t="s">
        <v>8</v>
      </c>
      <c r="K277" s="9" t="s">
        <v>8</v>
      </c>
      <c r="L277" s="11" t="s">
        <v>8</v>
      </c>
      <c r="M277" s="7" t="s">
        <v>8</v>
      </c>
      <c r="N277" s="9" t="s">
        <v>8</v>
      </c>
      <c r="O277" s="11" t="s">
        <v>8</v>
      </c>
      <c r="P277" s="7" t="s">
        <v>8</v>
      </c>
      <c r="Q277" s="9" t="s">
        <v>8</v>
      </c>
      <c r="R277" s="11" t="s">
        <v>8</v>
      </c>
      <c r="S277" s="7" t="s">
        <v>8</v>
      </c>
      <c r="T277" s="9" t="s">
        <v>8</v>
      </c>
    </row>
    <row r="278" spans="1:20" ht="14.1" customHeight="1" x14ac:dyDescent="0.3">
      <c r="A278" s="3" t="s">
        <v>1090</v>
      </c>
      <c r="B278" s="3" t="s">
        <v>6336</v>
      </c>
      <c r="C278" s="11">
        <v>36</v>
      </c>
      <c r="D278" s="7">
        <v>340.41848757000002</v>
      </c>
      <c r="E278" s="8">
        <v>247.79007496153</v>
      </c>
      <c r="F278" s="11" t="s">
        <v>8</v>
      </c>
      <c r="G278" s="7" t="s">
        <v>8</v>
      </c>
      <c r="H278" s="9" t="s">
        <v>8</v>
      </c>
      <c r="I278" s="11" t="s">
        <v>8</v>
      </c>
      <c r="J278" s="7" t="s">
        <v>8</v>
      </c>
      <c r="K278" s="9" t="s">
        <v>8</v>
      </c>
      <c r="L278" s="11" t="s">
        <v>8</v>
      </c>
      <c r="M278" s="7" t="s">
        <v>8</v>
      </c>
      <c r="N278" s="9" t="s">
        <v>8</v>
      </c>
      <c r="O278" s="11" t="s">
        <v>8</v>
      </c>
      <c r="P278" s="7" t="s">
        <v>8</v>
      </c>
      <c r="Q278" s="9" t="s">
        <v>8</v>
      </c>
      <c r="R278" s="11" t="s">
        <v>8</v>
      </c>
      <c r="S278" s="7" t="s">
        <v>8</v>
      </c>
      <c r="T278" s="9" t="s">
        <v>8</v>
      </c>
    </row>
    <row r="279" spans="1:20" ht="14.1" customHeight="1" x14ac:dyDescent="0.3">
      <c r="A279" s="3" t="s">
        <v>1094</v>
      </c>
      <c r="B279" s="3" t="s">
        <v>6337</v>
      </c>
      <c r="C279" s="11">
        <v>985</v>
      </c>
      <c r="D279" s="7">
        <v>394.29918069000001</v>
      </c>
      <c r="E279" s="8">
        <v>289.03342339514199</v>
      </c>
      <c r="F279" s="11">
        <v>20</v>
      </c>
      <c r="G279" s="7">
        <v>336.63588519000001</v>
      </c>
      <c r="H279" s="8">
        <v>251.847899932134</v>
      </c>
      <c r="I279" s="11" t="s">
        <v>8</v>
      </c>
      <c r="J279" s="7" t="s">
        <v>8</v>
      </c>
      <c r="K279" s="9" t="s">
        <v>8</v>
      </c>
      <c r="L279" s="11">
        <v>12</v>
      </c>
      <c r="M279" s="7">
        <v>190.93026767000001</v>
      </c>
      <c r="N279" s="8">
        <v>128.55189101426899</v>
      </c>
      <c r="O279" s="11" t="s">
        <v>8</v>
      </c>
      <c r="P279" s="7" t="s">
        <v>8</v>
      </c>
      <c r="Q279" s="9" t="s">
        <v>8</v>
      </c>
      <c r="R279" s="11">
        <v>23</v>
      </c>
      <c r="S279" s="7">
        <v>599.87027809999995</v>
      </c>
      <c r="T279" s="8">
        <v>449.41606547656698</v>
      </c>
    </row>
    <row r="280" spans="1:20" ht="14.1" customHeight="1" x14ac:dyDescent="0.3">
      <c r="A280" s="3" t="s">
        <v>1098</v>
      </c>
      <c r="B280" s="3" t="s">
        <v>6338</v>
      </c>
      <c r="C280" s="11">
        <v>1795</v>
      </c>
      <c r="D280" s="7">
        <v>289.02507113000001</v>
      </c>
      <c r="E280" s="8">
        <v>217.308561002202</v>
      </c>
      <c r="F280" s="11">
        <v>162</v>
      </c>
      <c r="G280" s="7">
        <v>281.56020616000001</v>
      </c>
      <c r="H280" s="8">
        <v>211.665384561287</v>
      </c>
      <c r="I280" s="11" t="s">
        <v>8</v>
      </c>
      <c r="J280" s="7" t="s">
        <v>8</v>
      </c>
      <c r="K280" s="9" t="s">
        <v>8</v>
      </c>
      <c r="L280" s="11" t="s">
        <v>8</v>
      </c>
      <c r="M280" s="7" t="s">
        <v>8</v>
      </c>
      <c r="N280" s="9" t="s">
        <v>8</v>
      </c>
      <c r="O280" s="11" t="s">
        <v>8</v>
      </c>
      <c r="P280" s="7" t="s">
        <v>8</v>
      </c>
      <c r="Q280" s="9" t="s">
        <v>8</v>
      </c>
      <c r="R280" s="11">
        <v>68</v>
      </c>
      <c r="S280" s="7">
        <v>413.19845965000002</v>
      </c>
      <c r="T280" s="8">
        <v>311.16455466278802</v>
      </c>
    </row>
    <row r="281" spans="1:20" ht="14.1" customHeight="1" x14ac:dyDescent="0.3">
      <c r="A281" s="3" t="s">
        <v>1102</v>
      </c>
      <c r="B281" s="3" t="s">
        <v>6339</v>
      </c>
      <c r="C281" s="11">
        <v>43</v>
      </c>
      <c r="D281" s="7">
        <v>222.84177984999999</v>
      </c>
      <c r="E281" s="8">
        <v>165.50697080921</v>
      </c>
      <c r="F281" s="11" t="s">
        <v>8</v>
      </c>
      <c r="G281" s="7" t="s">
        <v>8</v>
      </c>
      <c r="H281" s="9" t="s">
        <v>8</v>
      </c>
      <c r="I281" s="11" t="s">
        <v>8</v>
      </c>
      <c r="J281" s="7" t="s">
        <v>8</v>
      </c>
      <c r="K281" s="9" t="s">
        <v>8</v>
      </c>
      <c r="L281" s="11" t="s">
        <v>8</v>
      </c>
      <c r="M281" s="7" t="s">
        <v>8</v>
      </c>
      <c r="N281" s="9" t="s">
        <v>8</v>
      </c>
      <c r="O281" s="11" t="s">
        <v>8</v>
      </c>
      <c r="P281" s="7" t="s">
        <v>8</v>
      </c>
      <c r="Q281" s="9" t="s">
        <v>8</v>
      </c>
      <c r="R281" s="11" t="s">
        <v>8</v>
      </c>
      <c r="S281" s="7" t="s">
        <v>8</v>
      </c>
      <c r="T281" s="9" t="s">
        <v>8</v>
      </c>
    </row>
    <row r="282" spans="1:20" ht="14.1" customHeight="1" x14ac:dyDescent="0.3">
      <c r="A282" s="3" t="s">
        <v>1105</v>
      </c>
      <c r="B282" s="3" t="s">
        <v>6340</v>
      </c>
      <c r="C282" s="11">
        <v>536</v>
      </c>
      <c r="D282" s="7">
        <v>275.18361292999998</v>
      </c>
      <c r="E282" s="8">
        <v>199.97028447164601</v>
      </c>
      <c r="F282" s="11">
        <v>11</v>
      </c>
      <c r="G282" s="7">
        <v>237.29668615</v>
      </c>
      <c r="H282" s="8">
        <v>178.38992505902999</v>
      </c>
      <c r="I282" s="11" t="s">
        <v>8</v>
      </c>
      <c r="J282" s="7" t="s">
        <v>8</v>
      </c>
      <c r="K282" s="9" t="s">
        <v>8</v>
      </c>
      <c r="L282" s="11" t="s">
        <v>8</v>
      </c>
      <c r="M282" s="7" t="s">
        <v>8</v>
      </c>
      <c r="N282" s="9" t="s">
        <v>8</v>
      </c>
      <c r="O282" s="11" t="s">
        <v>8</v>
      </c>
      <c r="P282" s="7" t="s">
        <v>8</v>
      </c>
      <c r="Q282" s="9" t="s">
        <v>8</v>
      </c>
      <c r="R282" s="11">
        <v>21</v>
      </c>
      <c r="S282" s="7">
        <v>482.66983670000002</v>
      </c>
      <c r="T282" s="8">
        <v>363.16886917727999</v>
      </c>
    </row>
    <row r="283" spans="1:20" ht="14.1" customHeight="1" x14ac:dyDescent="0.3">
      <c r="A283" s="3" t="s">
        <v>1109</v>
      </c>
      <c r="B283" s="3" t="s">
        <v>6341</v>
      </c>
      <c r="C283" s="11">
        <v>181</v>
      </c>
      <c r="D283" s="7">
        <v>214.29457826000001</v>
      </c>
      <c r="E283" s="8">
        <v>159.90895152355401</v>
      </c>
      <c r="F283" s="11" t="s">
        <v>8</v>
      </c>
      <c r="G283" s="7" t="s">
        <v>8</v>
      </c>
      <c r="H283" s="9" t="s">
        <v>8</v>
      </c>
      <c r="I283" s="11" t="s">
        <v>8</v>
      </c>
      <c r="J283" s="7" t="s">
        <v>8</v>
      </c>
      <c r="K283" s="9" t="s">
        <v>8</v>
      </c>
      <c r="L283" s="11" t="s">
        <v>8</v>
      </c>
      <c r="M283" s="7" t="s">
        <v>8</v>
      </c>
      <c r="N283" s="9" t="s">
        <v>8</v>
      </c>
      <c r="O283" s="11" t="s">
        <v>8</v>
      </c>
      <c r="P283" s="7" t="s">
        <v>8</v>
      </c>
      <c r="Q283" s="9" t="s">
        <v>8</v>
      </c>
      <c r="R283" s="11" t="s">
        <v>8</v>
      </c>
      <c r="S283" s="7" t="s">
        <v>8</v>
      </c>
      <c r="T283" s="9" t="s">
        <v>8</v>
      </c>
    </row>
    <row r="284" spans="1:20" ht="14.1" customHeight="1" x14ac:dyDescent="0.3">
      <c r="A284" s="3" t="s">
        <v>1113</v>
      </c>
      <c r="B284" s="3" t="s">
        <v>6342</v>
      </c>
      <c r="C284" s="11">
        <v>1048</v>
      </c>
      <c r="D284" s="7">
        <v>222.82176548999999</v>
      </c>
      <c r="E284" s="8">
        <v>160.06040464982399</v>
      </c>
      <c r="F284" s="11" t="s">
        <v>8</v>
      </c>
      <c r="G284" s="7" t="s">
        <v>8</v>
      </c>
      <c r="H284" s="9" t="s">
        <v>8</v>
      </c>
      <c r="I284" s="11" t="s">
        <v>8</v>
      </c>
      <c r="J284" s="7" t="s">
        <v>8</v>
      </c>
      <c r="K284" s="9" t="s">
        <v>8</v>
      </c>
      <c r="L284" s="11" t="s">
        <v>8</v>
      </c>
      <c r="M284" s="7" t="s">
        <v>8</v>
      </c>
      <c r="N284" s="9" t="s">
        <v>8</v>
      </c>
      <c r="O284" s="11" t="s">
        <v>8</v>
      </c>
      <c r="P284" s="7" t="s">
        <v>8</v>
      </c>
      <c r="Q284" s="9" t="s">
        <v>8</v>
      </c>
      <c r="R284" s="11">
        <v>20</v>
      </c>
      <c r="S284" s="7">
        <v>545.91776832000005</v>
      </c>
      <c r="T284" s="8">
        <v>411.850799220022</v>
      </c>
    </row>
    <row r="285" spans="1:20" ht="14.1" customHeight="1" x14ac:dyDescent="0.3">
      <c r="A285" s="3" t="s">
        <v>1117</v>
      </c>
      <c r="B285" s="3" t="s">
        <v>6343</v>
      </c>
      <c r="C285" s="11">
        <v>2224</v>
      </c>
      <c r="D285" s="7">
        <v>340.98234693000001</v>
      </c>
      <c r="E285" s="8">
        <v>252.098329815715</v>
      </c>
      <c r="F285" s="11">
        <v>42</v>
      </c>
      <c r="G285" s="7">
        <v>443.43784059000001</v>
      </c>
      <c r="H285" s="8">
        <v>333.35834184166498</v>
      </c>
      <c r="I285" s="11" t="s">
        <v>8</v>
      </c>
      <c r="J285" s="7" t="s">
        <v>8</v>
      </c>
      <c r="K285" s="9" t="s">
        <v>8</v>
      </c>
      <c r="L285" s="11">
        <v>17</v>
      </c>
      <c r="M285" s="7">
        <v>269.96169040000001</v>
      </c>
      <c r="N285" s="8">
        <v>184.93057359486099</v>
      </c>
      <c r="O285" s="11" t="s">
        <v>8</v>
      </c>
      <c r="P285" s="7" t="s">
        <v>8</v>
      </c>
      <c r="Q285" s="9" t="s">
        <v>8</v>
      </c>
      <c r="R285" s="11">
        <v>149</v>
      </c>
      <c r="S285" s="7">
        <v>709.74958765999997</v>
      </c>
      <c r="T285" s="8">
        <v>535.58438442042802</v>
      </c>
    </row>
    <row r="286" spans="1:20" ht="14.1" customHeight="1" x14ac:dyDescent="0.3">
      <c r="A286" s="3" t="s">
        <v>1120</v>
      </c>
      <c r="B286" s="3" t="s">
        <v>6344</v>
      </c>
      <c r="C286" s="11">
        <v>560</v>
      </c>
      <c r="D286" s="7">
        <v>575.25327766999999</v>
      </c>
      <c r="E286" s="8">
        <v>405.53337920620299</v>
      </c>
      <c r="F286" s="11">
        <v>30</v>
      </c>
      <c r="G286" s="7">
        <v>557.99877764999997</v>
      </c>
      <c r="H286" s="8">
        <v>415.77824562786901</v>
      </c>
      <c r="I286" s="11" t="s">
        <v>8</v>
      </c>
      <c r="J286" s="7" t="s">
        <v>8</v>
      </c>
      <c r="K286" s="9" t="s">
        <v>8</v>
      </c>
      <c r="L286" s="11" t="s">
        <v>8</v>
      </c>
      <c r="M286" s="7" t="s">
        <v>8</v>
      </c>
      <c r="N286" s="9" t="s">
        <v>8</v>
      </c>
      <c r="O286" s="11" t="s">
        <v>8</v>
      </c>
      <c r="P286" s="7" t="s">
        <v>8</v>
      </c>
      <c r="Q286" s="9" t="s">
        <v>8</v>
      </c>
      <c r="R286" s="11">
        <v>21</v>
      </c>
      <c r="S286" s="7">
        <v>993.23115172999997</v>
      </c>
      <c r="T286" s="8">
        <v>742.35822929340304</v>
      </c>
    </row>
    <row r="287" spans="1:20" ht="14.1" customHeight="1" x14ac:dyDescent="0.3">
      <c r="A287" s="3" t="s">
        <v>1124</v>
      </c>
      <c r="B287" s="3" t="s">
        <v>6345</v>
      </c>
      <c r="C287" s="11">
        <v>148</v>
      </c>
      <c r="D287" s="7">
        <v>252.97245219000001</v>
      </c>
      <c r="E287" s="8">
        <v>187.62636396202299</v>
      </c>
      <c r="F287" s="11" t="s">
        <v>8</v>
      </c>
      <c r="G287" s="7" t="s">
        <v>8</v>
      </c>
      <c r="H287" s="9" t="s">
        <v>8</v>
      </c>
      <c r="I287" s="11" t="s">
        <v>8</v>
      </c>
      <c r="J287" s="7" t="s">
        <v>8</v>
      </c>
      <c r="K287" s="9" t="s">
        <v>8</v>
      </c>
      <c r="L287" s="11" t="s">
        <v>8</v>
      </c>
      <c r="M287" s="7" t="s">
        <v>8</v>
      </c>
      <c r="N287" s="9" t="s">
        <v>8</v>
      </c>
      <c r="O287" s="11" t="s">
        <v>8</v>
      </c>
      <c r="P287" s="7" t="s">
        <v>8</v>
      </c>
      <c r="Q287" s="9" t="s">
        <v>8</v>
      </c>
      <c r="R287" s="11" t="s">
        <v>8</v>
      </c>
      <c r="S287" s="7" t="s">
        <v>8</v>
      </c>
      <c r="T287" s="9" t="s">
        <v>8</v>
      </c>
    </row>
    <row r="288" spans="1:20" ht="14.1" customHeight="1" x14ac:dyDescent="0.3">
      <c r="A288" s="3" t="s">
        <v>1128</v>
      </c>
      <c r="B288" s="3" t="s">
        <v>1129</v>
      </c>
      <c r="C288" s="11">
        <v>128</v>
      </c>
      <c r="D288" s="7">
        <v>299.08019695000002</v>
      </c>
      <c r="E288" s="8">
        <v>210.06601219498199</v>
      </c>
      <c r="F288" s="11" t="s">
        <v>8</v>
      </c>
      <c r="G288" s="7" t="s">
        <v>8</v>
      </c>
      <c r="H288" s="9" t="s">
        <v>8</v>
      </c>
      <c r="I288" s="11" t="s">
        <v>8</v>
      </c>
      <c r="J288" s="7" t="s">
        <v>8</v>
      </c>
      <c r="K288" s="9" t="s">
        <v>8</v>
      </c>
      <c r="L288" s="11" t="s">
        <v>8</v>
      </c>
      <c r="M288" s="7" t="s">
        <v>8</v>
      </c>
      <c r="N288" s="9" t="s">
        <v>8</v>
      </c>
      <c r="O288" s="11" t="s">
        <v>8</v>
      </c>
      <c r="P288" s="7" t="s">
        <v>8</v>
      </c>
      <c r="Q288" s="9" t="s">
        <v>8</v>
      </c>
      <c r="R288" s="11" t="s">
        <v>8</v>
      </c>
      <c r="S288" s="7" t="s">
        <v>8</v>
      </c>
      <c r="T288" s="9" t="s">
        <v>8</v>
      </c>
    </row>
    <row r="289" spans="1:20" ht="14.1" customHeight="1" x14ac:dyDescent="0.3">
      <c r="A289" s="3" t="s">
        <v>1132</v>
      </c>
      <c r="B289" s="3" t="s">
        <v>6346</v>
      </c>
      <c r="C289" s="11">
        <v>192</v>
      </c>
      <c r="D289" s="7">
        <v>204.53895642000001</v>
      </c>
      <c r="E289" s="8">
        <v>155.03844797778899</v>
      </c>
      <c r="F289" s="11" t="s">
        <v>8</v>
      </c>
      <c r="G289" s="7" t="s">
        <v>8</v>
      </c>
      <c r="H289" s="9" t="s">
        <v>8</v>
      </c>
      <c r="I289" s="11" t="s">
        <v>8</v>
      </c>
      <c r="J289" s="7" t="s">
        <v>8</v>
      </c>
      <c r="K289" s="9" t="s">
        <v>8</v>
      </c>
      <c r="L289" s="11" t="s">
        <v>8</v>
      </c>
      <c r="M289" s="7" t="s">
        <v>8</v>
      </c>
      <c r="N289" s="9" t="s">
        <v>8</v>
      </c>
      <c r="O289" s="11" t="s">
        <v>8</v>
      </c>
      <c r="P289" s="7" t="s">
        <v>8</v>
      </c>
      <c r="Q289" s="9" t="s">
        <v>8</v>
      </c>
      <c r="R289" s="11" t="s">
        <v>8</v>
      </c>
      <c r="S289" s="7" t="s">
        <v>8</v>
      </c>
      <c r="T289" s="9" t="s">
        <v>8</v>
      </c>
    </row>
    <row r="290" spans="1:20" ht="14.1" customHeight="1" x14ac:dyDescent="0.3">
      <c r="A290" s="3" t="s">
        <v>1136</v>
      </c>
      <c r="B290" s="3" t="s">
        <v>6347</v>
      </c>
      <c r="C290" s="11">
        <v>113</v>
      </c>
      <c r="D290" s="7">
        <v>248.35675595000001</v>
      </c>
      <c r="E290" s="8">
        <v>178.985979814231</v>
      </c>
      <c r="F290" s="11" t="s">
        <v>8</v>
      </c>
      <c r="G290" s="7" t="s">
        <v>8</v>
      </c>
      <c r="H290" s="9" t="s">
        <v>8</v>
      </c>
      <c r="I290" s="11" t="s">
        <v>8</v>
      </c>
      <c r="J290" s="7" t="s">
        <v>8</v>
      </c>
      <c r="K290" s="9" t="s">
        <v>8</v>
      </c>
      <c r="L290" s="11" t="s">
        <v>8</v>
      </c>
      <c r="M290" s="7" t="s">
        <v>8</v>
      </c>
      <c r="N290" s="9" t="s">
        <v>8</v>
      </c>
      <c r="O290" s="11" t="s">
        <v>8</v>
      </c>
      <c r="P290" s="7" t="s">
        <v>8</v>
      </c>
      <c r="Q290" s="9" t="s">
        <v>8</v>
      </c>
      <c r="R290" s="11" t="s">
        <v>8</v>
      </c>
      <c r="S290" s="7" t="s">
        <v>8</v>
      </c>
      <c r="T290" s="9" t="s">
        <v>8</v>
      </c>
    </row>
    <row r="291" spans="1:20" ht="14.1" customHeight="1" x14ac:dyDescent="0.3">
      <c r="A291" s="3" t="s">
        <v>1140</v>
      </c>
      <c r="B291" s="3" t="s">
        <v>6348</v>
      </c>
      <c r="C291" s="11">
        <v>97</v>
      </c>
      <c r="D291" s="7">
        <v>92.510040447999998</v>
      </c>
      <c r="E291" s="8">
        <v>69.577605431621294</v>
      </c>
      <c r="F291" s="11">
        <v>15</v>
      </c>
      <c r="G291" s="7">
        <v>86.414848921000001</v>
      </c>
      <c r="H291" s="8">
        <v>64.963139932432696</v>
      </c>
      <c r="I291" s="11" t="s">
        <v>8</v>
      </c>
      <c r="J291" s="7" t="s">
        <v>8</v>
      </c>
      <c r="K291" s="9" t="s">
        <v>8</v>
      </c>
      <c r="L291" s="11" t="s">
        <v>8</v>
      </c>
      <c r="M291" s="7" t="s">
        <v>8</v>
      </c>
      <c r="N291" s="9" t="s">
        <v>8</v>
      </c>
      <c r="O291" s="11" t="s">
        <v>8</v>
      </c>
      <c r="P291" s="7" t="s">
        <v>8</v>
      </c>
      <c r="Q291" s="9" t="s">
        <v>8</v>
      </c>
      <c r="R291" s="11" t="s">
        <v>8</v>
      </c>
      <c r="S291" s="7" t="s">
        <v>8</v>
      </c>
      <c r="T291" s="9" t="s">
        <v>8</v>
      </c>
    </row>
    <row r="292" spans="1:20" ht="14.1" customHeight="1" x14ac:dyDescent="0.3">
      <c r="A292" s="3" t="s">
        <v>1143</v>
      </c>
      <c r="B292" s="3" t="s">
        <v>6349</v>
      </c>
      <c r="C292" s="11">
        <v>338</v>
      </c>
      <c r="D292" s="7">
        <v>283.50597728999998</v>
      </c>
      <c r="E292" s="8">
        <v>212.32608594917301</v>
      </c>
      <c r="F292" s="11">
        <v>22</v>
      </c>
      <c r="G292" s="7">
        <v>370.91103465999998</v>
      </c>
      <c r="H292" s="8">
        <v>277.49027979131398</v>
      </c>
      <c r="I292" s="11" t="s">
        <v>8</v>
      </c>
      <c r="J292" s="7" t="s">
        <v>8</v>
      </c>
      <c r="K292" s="9" t="s">
        <v>8</v>
      </c>
      <c r="L292" s="11" t="s">
        <v>8</v>
      </c>
      <c r="M292" s="7" t="s">
        <v>8</v>
      </c>
      <c r="N292" s="9" t="s">
        <v>8</v>
      </c>
      <c r="O292" s="11" t="s">
        <v>8</v>
      </c>
      <c r="P292" s="7" t="s">
        <v>8</v>
      </c>
      <c r="Q292" s="9" t="s">
        <v>8</v>
      </c>
      <c r="R292" s="11">
        <v>16</v>
      </c>
      <c r="S292" s="7">
        <v>564.83405291999998</v>
      </c>
      <c r="T292" s="8">
        <v>422.67133024583597</v>
      </c>
    </row>
    <row r="293" spans="1:20" ht="14.1" customHeight="1" x14ac:dyDescent="0.3">
      <c r="A293" s="3" t="s">
        <v>1147</v>
      </c>
      <c r="B293" s="3" t="s">
        <v>1148</v>
      </c>
      <c r="C293" s="11">
        <v>31</v>
      </c>
      <c r="D293" s="7">
        <v>159.33269913000001</v>
      </c>
      <c r="E293" s="8">
        <v>682.14997063944395</v>
      </c>
      <c r="F293" s="11" t="s">
        <v>8</v>
      </c>
      <c r="G293" s="7" t="s">
        <v>8</v>
      </c>
      <c r="H293" s="9" t="s">
        <v>8</v>
      </c>
      <c r="I293" s="11" t="s">
        <v>8</v>
      </c>
      <c r="J293" s="7" t="s">
        <v>8</v>
      </c>
      <c r="K293" s="9" t="s">
        <v>8</v>
      </c>
      <c r="L293" s="11" t="s">
        <v>8</v>
      </c>
      <c r="M293" s="7" t="s">
        <v>8</v>
      </c>
      <c r="N293" s="9" t="s">
        <v>8</v>
      </c>
      <c r="O293" s="11" t="s">
        <v>8</v>
      </c>
      <c r="P293" s="7" t="s">
        <v>8</v>
      </c>
      <c r="Q293" s="9" t="s">
        <v>8</v>
      </c>
      <c r="R293" s="11" t="s">
        <v>8</v>
      </c>
      <c r="S293" s="7" t="s">
        <v>8</v>
      </c>
      <c r="T293" s="9" t="s">
        <v>8</v>
      </c>
    </row>
    <row r="294" spans="1:20" ht="14.1" customHeight="1" x14ac:dyDescent="0.3">
      <c r="A294" s="3" t="s">
        <v>1151</v>
      </c>
      <c r="B294" s="3" t="s">
        <v>6350</v>
      </c>
      <c r="C294" s="11">
        <v>287</v>
      </c>
      <c r="D294" s="7">
        <v>140.92474469999999</v>
      </c>
      <c r="E294" s="8">
        <v>402.63260547941297</v>
      </c>
      <c r="F294" s="11">
        <v>27</v>
      </c>
      <c r="G294" s="7">
        <v>136.69813676999999</v>
      </c>
      <c r="H294" s="8">
        <v>423.85503797264101</v>
      </c>
      <c r="I294" s="11" t="s">
        <v>8</v>
      </c>
      <c r="J294" s="7" t="s">
        <v>8</v>
      </c>
      <c r="K294" s="9" t="s">
        <v>8</v>
      </c>
      <c r="L294" s="11" t="s">
        <v>8</v>
      </c>
      <c r="M294" s="7" t="s">
        <v>8</v>
      </c>
      <c r="N294" s="9" t="s">
        <v>8</v>
      </c>
      <c r="O294" s="11" t="s">
        <v>8</v>
      </c>
      <c r="P294" s="7" t="s">
        <v>8</v>
      </c>
      <c r="Q294" s="9" t="s">
        <v>8</v>
      </c>
      <c r="R294" s="11" t="s">
        <v>8</v>
      </c>
      <c r="S294" s="7" t="s">
        <v>8</v>
      </c>
      <c r="T294" s="9" t="s">
        <v>8</v>
      </c>
    </row>
    <row r="295" spans="1:20" ht="14.1" customHeight="1" x14ac:dyDescent="0.3">
      <c r="A295" s="3" t="s">
        <v>1155</v>
      </c>
      <c r="B295" s="3" t="s">
        <v>6351</v>
      </c>
      <c r="C295" s="11">
        <v>18</v>
      </c>
      <c r="D295" s="7">
        <v>157.16525905</v>
      </c>
      <c r="E295" s="8">
        <v>200.94776199978099</v>
      </c>
      <c r="F295" s="11" t="s">
        <v>8</v>
      </c>
      <c r="G295" s="7" t="s">
        <v>8</v>
      </c>
      <c r="H295" s="9" t="s">
        <v>8</v>
      </c>
      <c r="I295" s="11" t="s">
        <v>8</v>
      </c>
      <c r="J295" s="7" t="s">
        <v>8</v>
      </c>
      <c r="K295" s="9" t="s">
        <v>8</v>
      </c>
      <c r="L295" s="11" t="s">
        <v>8</v>
      </c>
      <c r="M295" s="7" t="s">
        <v>8</v>
      </c>
      <c r="N295" s="9" t="s">
        <v>8</v>
      </c>
      <c r="O295" s="11" t="s">
        <v>8</v>
      </c>
      <c r="P295" s="7" t="s">
        <v>8</v>
      </c>
      <c r="Q295" s="9" t="s">
        <v>8</v>
      </c>
      <c r="R295" s="11" t="s">
        <v>8</v>
      </c>
      <c r="S295" s="7" t="s">
        <v>8</v>
      </c>
      <c r="T295" s="9" t="s">
        <v>8</v>
      </c>
    </row>
    <row r="296" spans="1:20" ht="14.1" customHeight="1" x14ac:dyDescent="0.3">
      <c r="A296" s="3" t="s">
        <v>1160</v>
      </c>
      <c r="B296" s="3" t="s">
        <v>6352</v>
      </c>
      <c r="C296" s="11">
        <v>15</v>
      </c>
      <c r="D296" s="7">
        <v>184.27899572000001</v>
      </c>
      <c r="E296" s="8">
        <v>121.78865077536901</v>
      </c>
      <c r="F296" s="11" t="s">
        <v>8</v>
      </c>
      <c r="G296" s="7" t="s">
        <v>8</v>
      </c>
      <c r="H296" s="9" t="s">
        <v>8</v>
      </c>
      <c r="I296" s="11" t="s">
        <v>8</v>
      </c>
      <c r="J296" s="7" t="s">
        <v>8</v>
      </c>
      <c r="K296" s="9" t="s">
        <v>8</v>
      </c>
      <c r="L296" s="11" t="s">
        <v>8</v>
      </c>
      <c r="M296" s="7" t="s">
        <v>8</v>
      </c>
      <c r="N296" s="9" t="s">
        <v>8</v>
      </c>
      <c r="O296" s="11" t="s">
        <v>8</v>
      </c>
      <c r="P296" s="7" t="s">
        <v>8</v>
      </c>
      <c r="Q296" s="9" t="s">
        <v>8</v>
      </c>
      <c r="R296" s="11" t="s">
        <v>8</v>
      </c>
      <c r="S296" s="7" t="s">
        <v>8</v>
      </c>
      <c r="T296" s="9" t="s">
        <v>8</v>
      </c>
    </row>
    <row r="297" spans="1:20" ht="14.1" customHeight="1" x14ac:dyDescent="0.3">
      <c r="A297" s="3" t="s">
        <v>1164</v>
      </c>
      <c r="B297" s="3" t="s">
        <v>6353</v>
      </c>
      <c r="C297" s="11">
        <v>25</v>
      </c>
      <c r="D297" s="7">
        <v>149.20528168999999</v>
      </c>
      <c r="E297" s="8">
        <v>250.57667426473199</v>
      </c>
      <c r="F297" s="11" t="s">
        <v>8</v>
      </c>
      <c r="G297" s="7" t="s">
        <v>8</v>
      </c>
      <c r="H297" s="9" t="s">
        <v>8</v>
      </c>
      <c r="I297" s="11" t="s">
        <v>8</v>
      </c>
      <c r="J297" s="7" t="s">
        <v>8</v>
      </c>
      <c r="K297" s="9" t="s">
        <v>8</v>
      </c>
      <c r="L297" s="11" t="s">
        <v>8</v>
      </c>
      <c r="M297" s="7" t="s">
        <v>8</v>
      </c>
      <c r="N297" s="9" t="s">
        <v>8</v>
      </c>
      <c r="O297" s="11" t="s">
        <v>8</v>
      </c>
      <c r="P297" s="7" t="s">
        <v>8</v>
      </c>
      <c r="Q297" s="9" t="s">
        <v>8</v>
      </c>
      <c r="R297" s="11" t="s">
        <v>8</v>
      </c>
      <c r="S297" s="7" t="s">
        <v>8</v>
      </c>
      <c r="T297" s="9" t="s">
        <v>8</v>
      </c>
    </row>
    <row r="298" spans="1:20" ht="14.1" customHeight="1" x14ac:dyDescent="0.3">
      <c r="A298" s="3" t="s">
        <v>1168</v>
      </c>
      <c r="B298" s="3" t="s">
        <v>6354</v>
      </c>
      <c r="C298" s="11">
        <v>591</v>
      </c>
      <c r="D298" s="7">
        <v>207.82072664</v>
      </c>
      <c r="E298" s="8">
        <v>252.72704845809901</v>
      </c>
      <c r="F298" s="11">
        <v>55</v>
      </c>
      <c r="G298" s="7">
        <v>190.57815543000001</v>
      </c>
      <c r="H298" s="8">
        <v>264.97104300976099</v>
      </c>
      <c r="I298" s="11" t="s">
        <v>8</v>
      </c>
      <c r="J298" s="7" t="s">
        <v>8</v>
      </c>
      <c r="K298" s="9" t="s">
        <v>8</v>
      </c>
      <c r="L298" s="11">
        <v>11</v>
      </c>
      <c r="M298" s="7">
        <v>190.57818435999999</v>
      </c>
      <c r="N298" s="8">
        <v>143.34597737069899</v>
      </c>
      <c r="O298" s="11" t="s">
        <v>8</v>
      </c>
      <c r="P298" s="7" t="s">
        <v>8</v>
      </c>
      <c r="Q298" s="9" t="s">
        <v>8</v>
      </c>
      <c r="R298" s="11">
        <v>40</v>
      </c>
      <c r="S298" s="7">
        <v>196.09976716</v>
      </c>
      <c r="T298" s="8">
        <v>350.053755196157</v>
      </c>
    </row>
    <row r="299" spans="1:20" ht="14.1" customHeight="1" x14ac:dyDescent="0.3">
      <c r="A299" s="3" t="s">
        <v>1172</v>
      </c>
      <c r="B299" s="3" t="s">
        <v>6355</v>
      </c>
      <c r="C299" s="11">
        <v>29</v>
      </c>
      <c r="D299" s="7">
        <v>150.23013638</v>
      </c>
      <c r="E299" s="8">
        <v>160.60448286657001</v>
      </c>
      <c r="F299" s="11" t="s">
        <v>8</v>
      </c>
      <c r="G299" s="7" t="s">
        <v>8</v>
      </c>
      <c r="H299" s="9" t="s">
        <v>8</v>
      </c>
      <c r="I299" s="11" t="s">
        <v>8</v>
      </c>
      <c r="J299" s="7" t="s">
        <v>8</v>
      </c>
      <c r="K299" s="9" t="s">
        <v>8</v>
      </c>
      <c r="L299" s="11" t="s">
        <v>8</v>
      </c>
      <c r="M299" s="7" t="s">
        <v>8</v>
      </c>
      <c r="N299" s="9" t="s">
        <v>8</v>
      </c>
      <c r="O299" s="11" t="s">
        <v>8</v>
      </c>
      <c r="P299" s="7" t="s">
        <v>8</v>
      </c>
      <c r="Q299" s="9" t="s">
        <v>8</v>
      </c>
      <c r="R299" s="11" t="s">
        <v>8</v>
      </c>
      <c r="S299" s="7" t="s">
        <v>8</v>
      </c>
      <c r="T299" s="9" t="s">
        <v>8</v>
      </c>
    </row>
    <row r="300" spans="1:20" ht="14.1" customHeight="1" x14ac:dyDescent="0.3">
      <c r="A300" s="3" t="s">
        <v>1176</v>
      </c>
      <c r="B300" s="3" t="s">
        <v>6356</v>
      </c>
      <c r="C300" s="11">
        <v>35</v>
      </c>
      <c r="D300" s="7">
        <v>152.44903697000001</v>
      </c>
      <c r="E300" s="8">
        <v>443.72981086550499</v>
      </c>
      <c r="F300" s="11" t="s">
        <v>8</v>
      </c>
      <c r="G300" s="7" t="s">
        <v>8</v>
      </c>
      <c r="H300" s="9" t="s">
        <v>8</v>
      </c>
      <c r="I300" s="11" t="s">
        <v>8</v>
      </c>
      <c r="J300" s="7" t="s">
        <v>8</v>
      </c>
      <c r="K300" s="9" t="s">
        <v>8</v>
      </c>
      <c r="L300" s="11" t="s">
        <v>8</v>
      </c>
      <c r="M300" s="7" t="s">
        <v>8</v>
      </c>
      <c r="N300" s="9" t="s">
        <v>8</v>
      </c>
      <c r="O300" s="11" t="s">
        <v>8</v>
      </c>
      <c r="P300" s="7" t="s">
        <v>8</v>
      </c>
      <c r="Q300" s="9" t="s">
        <v>8</v>
      </c>
      <c r="R300" s="11" t="s">
        <v>8</v>
      </c>
      <c r="S300" s="7" t="s">
        <v>8</v>
      </c>
      <c r="T300" s="9" t="s">
        <v>8</v>
      </c>
    </row>
    <row r="301" spans="1:20" ht="14.1" customHeight="1" x14ac:dyDescent="0.3">
      <c r="A301" s="3" t="s">
        <v>1180</v>
      </c>
      <c r="B301" s="3" t="s">
        <v>6357</v>
      </c>
      <c r="C301" s="11">
        <v>69</v>
      </c>
      <c r="D301" s="7">
        <v>138.68272697</v>
      </c>
      <c r="E301" s="8">
        <v>469.388490952209</v>
      </c>
      <c r="F301" s="11" t="s">
        <v>8</v>
      </c>
      <c r="G301" s="7" t="s">
        <v>8</v>
      </c>
      <c r="H301" s="9" t="s">
        <v>8</v>
      </c>
      <c r="I301" s="11" t="s">
        <v>8</v>
      </c>
      <c r="J301" s="7" t="s">
        <v>8</v>
      </c>
      <c r="K301" s="9" t="s">
        <v>8</v>
      </c>
      <c r="L301" s="11" t="s">
        <v>8</v>
      </c>
      <c r="M301" s="7" t="s">
        <v>8</v>
      </c>
      <c r="N301" s="9" t="s">
        <v>8</v>
      </c>
      <c r="O301" s="11" t="s">
        <v>8</v>
      </c>
      <c r="P301" s="7" t="s">
        <v>8</v>
      </c>
      <c r="Q301" s="9" t="s">
        <v>8</v>
      </c>
      <c r="R301" s="11" t="s">
        <v>8</v>
      </c>
      <c r="S301" s="7" t="s">
        <v>8</v>
      </c>
      <c r="T301" s="9" t="s">
        <v>8</v>
      </c>
    </row>
    <row r="302" spans="1:20" ht="14.1" customHeight="1" x14ac:dyDescent="0.3">
      <c r="A302" s="3" t="s">
        <v>1184</v>
      </c>
      <c r="B302" s="3" t="s">
        <v>6358</v>
      </c>
      <c r="C302" s="11">
        <v>16</v>
      </c>
      <c r="D302" s="7">
        <v>194.97160002000001</v>
      </c>
      <c r="E302" s="8">
        <v>196.194420277349</v>
      </c>
      <c r="F302" s="11" t="s">
        <v>8</v>
      </c>
      <c r="G302" s="7" t="s">
        <v>8</v>
      </c>
      <c r="H302" s="9" t="s">
        <v>8</v>
      </c>
      <c r="I302" s="11" t="s">
        <v>8</v>
      </c>
      <c r="J302" s="7" t="s">
        <v>8</v>
      </c>
      <c r="K302" s="9" t="s">
        <v>8</v>
      </c>
      <c r="L302" s="11" t="s">
        <v>8</v>
      </c>
      <c r="M302" s="7" t="s">
        <v>8</v>
      </c>
      <c r="N302" s="9" t="s">
        <v>8</v>
      </c>
      <c r="O302" s="11" t="s">
        <v>8</v>
      </c>
      <c r="P302" s="7" t="s">
        <v>8</v>
      </c>
      <c r="Q302" s="9" t="s">
        <v>8</v>
      </c>
      <c r="R302" s="11" t="s">
        <v>8</v>
      </c>
      <c r="S302" s="7" t="s">
        <v>8</v>
      </c>
      <c r="T302" s="9" t="s">
        <v>8</v>
      </c>
    </row>
    <row r="303" spans="1:20" ht="14.1" customHeight="1" x14ac:dyDescent="0.3">
      <c r="A303" s="3" t="s">
        <v>1188</v>
      </c>
      <c r="B303" s="3" t="s">
        <v>6359</v>
      </c>
      <c r="C303" s="11">
        <v>31</v>
      </c>
      <c r="D303" s="7">
        <v>122.5112044</v>
      </c>
      <c r="E303" s="8">
        <v>264.90042056711297</v>
      </c>
      <c r="F303" s="11" t="s">
        <v>8</v>
      </c>
      <c r="G303" s="7" t="s">
        <v>8</v>
      </c>
      <c r="H303" s="9" t="s">
        <v>8</v>
      </c>
      <c r="I303" s="11" t="s">
        <v>8</v>
      </c>
      <c r="J303" s="7" t="s">
        <v>8</v>
      </c>
      <c r="K303" s="9" t="s">
        <v>8</v>
      </c>
      <c r="L303" s="11" t="s">
        <v>8</v>
      </c>
      <c r="M303" s="7" t="s">
        <v>8</v>
      </c>
      <c r="N303" s="9" t="s">
        <v>8</v>
      </c>
      <c r="O303" s="11" t="s">
        <v>8</v>
      </c>
      <c r="P303" s="7" t="s">
        <v>8</v>
      </c>
      <c r="Q303" s="9" t="s">
        <v>8</v>
      </c>
      <c r="R303" s="11" t="s">
        <v>8</v>
      </c>
      <c r="S303" s="7" t="s">
        <v>8</v>
      </c>
      <c r="T303" s="9" t="s">
        <v>8</v>
      </c>
    </row>
    <row r="304" spans="1:20" ht="14.1" customHeight="1" x14ac:dyDescent="0.3">
      <c r="A304" s="3" t="s">
        <v>1193</v>
      </c>
      <c r="B304" s="3" t="s">
        <v>6360</v>
      </c>
      <c r="C304" s="11">
        <v>49</v>
      </c>
      <c r="D304" s="7">
        <v>437.16819764000002</v>
      </c>
      <c r="E304" s="8">
        <v>501.67470996290899</v>
      </c>
      <c r="F304" s="11" t="s">
        <v>8</v>
      </c>
      <c r="G304" s="7" t="s">
        <v>8</v>
      </c>
      <c r="H304" s="9" t="s">
        <v>8</v>
      </c>
      <c r="I304" s="11" t="s">
        <v>8</v>
      </c>
      <c r="J304" s="7" t="s">
        <v>8</v>
      </c>
      <c r="K304" s="9" t="s">
        <v>8</v>
      </c>
      <c r="L304" s="11" t="s">
        <v>8</v>
      </c>
      <c r="M304" s="7" t="s">
        <v>8</v>
      </c>
      <c r="N304" s="9" t="s">
        <v>8</v>
      </c>
      <c r="O304" s="11" t="s">
        <v>8</v>
      </c>
      <c r="P304" s="7" t="s">
        <v>8</v>
      </c>
      <c r="Q304" s="9" t="s">
        <v>8</v>
      </c>
      <c r="R304" s="11" t="s">
        <v>8</v>
      </c>
      <c r="S304" s="7" t="s">
        <v>8</v>
      </c>
      <c r="T304" s="9" t="s">
        <v>8</v>
      </c>
    </row>
    <row r="305" spans="1:20" ht="14.1" customHeight="1" x14ac:dyDescent="0.3">
      <c r="A305" s="3" t="s">
        <v>1197</v>
      </c>
      <c r="B305" s="3" t="s">
        <v>6361</v>
      </c>
      <c r="C305" s="11">
        <v>4366</v>
      </c>
      <c r="D305" s="7">
        <v>322.54281218</v>
      </c>
      <c r="E305" s="8">
        <v>235.43661746618901</v>
      </c>
      <c r="F305" s="11">
        <v>301</v>
      </c>
      <c r="G305" s="7">
        <v>233.74537133000001</v>
      </c>
      <c r="H305" s="8">
        <v>170.92435016831701</v>
      </c>
      <c r="I305" s="11" t="s">
        <v>8</v>
      </c>
      <c r="J305" s="7" t="s">
        <v>8</v>
      </c>
      <c r="K305" s="9" t="s">
        <v>8</v>
      </c>
      <c r="L305" s="11">
        <v>44</v>
      </c>
      <c r="M305" s="7">
        <v>473.05452065999998</v>
      </c>
      <c r="N305" s="8">
        <v>333.74038406732001</v>
      </c>
      <c r="O305" s="11">
        <v>17</v>
      </c>
      <c r="P305" s="7">
        <v>172.63021814999999</v>
      </c>
      <c r="Q305" s="8">
        <v>125.359256737503</v>
      </c>
      <c r="R305" s="11">
        <v>214</v>
      </c>
      <c r="S305" s="7">
        <v>611.36381642000003</v>
      </c>
      <c r="T305" s="8">
        <v>446.95332825314802</v>
      </c>
    </row>
    <row r="306" spans="1:20" ht="14.1" customHeight="1" x14ac:dyDescent="0.3">
      <c r="A306" s="3" t="s">
        <v>1202</v>
      </c>
      <c r="B306" s="3" t="s">
        <v>6362</v>
      </c>
      <c r="C306" s="11">
        <v>9126</v>
      </c>
      <c r="D306" s="7">
        <v>298.75574747000002</v>
      </c>
      <c r="E306" s="8">
        <v>220.664439527078</v>
      </c>
      <c r="F306" s="11">
        <v>892</v>
      </c>
      <c r="G306" s="7">
        <v>300.36425119</v>
      </c>
      <c r="H306" s="8">
        <v>224.63738446937199</v>
      </c>
      <c r="I306" s="11">
        <v>12</v>
      </c>
      <c r="J306" s="7">
        <v>174.39591417</v>
      </c>
      <c r="K306" s="8">
        <v>129.50719339125999</v>
      </c>
      <c r="L306" s="11">
        <v>137</v>
      </c>
      <c r="M306" s="7">
        <v>220.91631174</v>
      </c>
      <c r="N306" s="8">
        <v>151.30551429398699</v>
      </c>
      <c r="O306" s="11" t="s">
        <v>8</v>
      </c>
      <c r="P306" s="7" t="s">
        <v>8</v>
      </c>
      <c r="Q306" s="9" t="s">
        <v>8</v>
      </c>
      <c r="R306" s="11">
        <v>416</v>
      </c>
      <c r="S306" s="7">
        <v>396.63942311</v>
      </c>
      <c r="T306" s="8">
        <v>296.32662414629198</v>
      </c>
    </row>
    <row r="307" spans="1:20" ht="14.1" customHeight="1" x14ac:dyDescent="0.3">
      <c r="A307" s="3" t="s">
        <v>1206</v>
      </c>
      <c r="B307" s="3" t="s">
        <v>6363</v>
      </c>
      <c r="C307" s="11">
        <v>3473</v>
      </c>
      <c r="D307" s="7">
        <v>330.24937169999998</v>
      </c>
      <c r="E307" s="8">
        <v>246.34942939756101</v>
      </c>
      <c r="F307" s="11">
        <v>475</v>
      </c>
      <c r="G307" s="7">
        <v>315.37417531</v>
      </c>
      <c r="H307" s="8">
        <v>235.62315786789401</v>
      </c>
      <c r="I307" s="11" t="s">
        <v>8</v>
      </c>
      <c r="J307" s="7" t="s">
        <v>8</v>
      </c>
      <c r="K307" s="9" t="s">
        <v>8</v>
      </c>
      <c r="L307" s="11">
        <v>48</v>
      </c>
      <c r="M307" s="7">
        <v>442.37840514999999</v>
      </c>
      <c r="N307" s="8">
        <v>291.88270498592698</v>
      </c>
      <c r="O307" s="11" t="s">
        <v>8</v>
      </c>
      <c r="P307" s="7" t="s">
        <v>8</v>
      </c>
      <c r="Q307" s="9" t="s">
        <v>8</v>
      </c>
      <c r="R307" s="11">
        <v>165</v>
      </c>
      <c r="S307" s="7">
        <v>489.17832033000002</v>
      </c>
      <c r="T307" s="8">
        <v>365.44865463146999</v>
      </c>
    </row>
    <row r="308" spans="1:20" ht="14.1" customHeight="1" x14ac:dyDescent="0.3">
      <c r="A308" s="3" t="s">
        <v>1210</v>
      </c>
      <c r="B308" s="3" t="s">
        <v>6364</v>
      </c>
      <c r="C308" s="11">
        <v>19729</v>
      </c>
      <c r="D308" s="7">
        <v>456.75678446000001</v>
      </c>
      <c r="E308" s="8">
        <v>341.365496107696</v>
      </c>
      <c r="F308" s="11">
        <v>753</v>
      </c>
      <c r="G308" s="7">
        <v>444.96055687</v>
      </c>
      <c r="H308" s="8">
        <v>330.29899339982302</v>
      </c>
      <c r="I308" s="11" t="s">
        <v>8</v>
      </c>
      <c r="J308" s="7" t="s">
        <v>8</v>
      </c>
      <c r="K308" s="9" t="s">
        <v>8</v>
      </c>
      <c r="L308" s="11">
        <v>344</v>
      </c>
      <c r="M308" s="7">
        <v>314.2748737</v>
      </c>
      <c r="N308" s="8">
        <v>188.045421931021</v>
      </c>
      <c r="O308" s="11">
        <v>33</v>
      </c>
      <c r="P308" s="7">
        <v>260.31180158000001</v>
      </c>
      <c r="Q308" s="8">
        <v>186.15263341795199</v>
      </c>
      <c r="R308" s="11">
        <v>828</v>
      </c>
      <c r="S308" s="7">
        <v>524.90021362000005</v>
      </c>
      <c r="T308" s="8">
        <v>403.65687160557502</v>
      </c>
    </row>
    <row r="309" spans="1:20" ht="14.1" customHeight="1" x14ac:dyDescent="0.3">
      <c r="A309" s="3" t="s">
        <v>1213</v>
      </c>
      <c r="B309" s="3" t="s">
        <v>1214</v>
      </c>
      <c r="C309" s="11">
        <v>5820</v>
      </c>
      <c r="D309" s="7">
        <v>492.77664132000001</v>
      </c>
      <c r="E309" s="8">
        <v>345.27108322357702</v>
      </c>
      <c r="F309" s="11">
        <v>510</v>
      </c>
      <c r="G309" s="7">
        <v>510.57059357000003</v>
      </c>
      <c r="H309" s="8">
        <v>379.93193764815999</v>
      </c>
      <c r="I309" s="11">
        <v>18</v>
      </c>
      <c r="J309" s="7">
        <v>327.55642723</v>
      </c>
      <c r="K309" s="8">
        <v>224.26520236947701</v>
      </c>
      <c r="L309" s="11">
        <v>25</v>
      </c>
      <c r="M309" s="7">
        <v>372.93828288999998</v>
      </c>
      <c r="N309" s="8">
        <v>235.15632912812401</v>
      </c>
      <c r="O309" s="11">
        <v>17</v>
      </c>
      <c r="P309" s="7">
        <v>551.74934089999999</v>
      </c>
      <c r="Q309" s="8">
        <v>305.89581929237602</v>
      </c>
      <c r="R309" s="11">
        <v>334</v>
      </c>
      <c r="S309" s="7">
        <v>611.82281335000005</v>
      </c>
      <c r="T309" s="8">
        <v>434.75887751815901</v>
      </c>
    </row>
    <row r="310" spans="1:20" ht="14.1" customHeight="1" x14ac:dyDescent="0.3">
      <c r="A310" s="3" t="s">
        <v>1217</v>
      </c>
      <c r="B310" s="3" t="s">
        <v>6365</v>
      </c>
      <c r="C310" s="11">
        <v>17849</v>
      </c>
      <c r="D310" s="7">
        <v>524.54976920000001</v>
      </c>
      <c r="E310" s="8">
        <v>362.86521269605498</v>
      </c>
      <c r="F310" s="11">
        <v>2050</v>
      </c>
      <c r="G310" s="7">
        <v>583.64284897000005</v>
      </c>
      <c r="H310" s="8">
        <v>401.949855073896</v>
      </c>
      <c r="I310" s="11">
        <v>33</v>
      </c>
      <c r="J310" s="7">
        <v>588.08604774000003</v>
      </c>
      <c r="K310" s="8">
        <v>404.41596541808599</v>
      </c>
      <c r="L310" s="11">
        <v>127</v>
      </c>
      <c r="M310" s="7">
        <v>423.47597966000001</v>
      </c>
      <c r="N310" s="8">
        <v>281.42779599957402</v>
      </c>
      <c r="O310" s="11">
        <v>22</v>
      </c>
      <c r="P310" s="7">
        <v>312.44675073000002</v>
      </c>
      <c r="Q310" s="8">
        <v>193.545801934926</v>
      </c>
      <c r="R310" s="11">
        <v>1216</v>
      </c>
      <c r="S310" s="7">
        <v>415.98441673000002</v>
      </c>
      <c r="T310" s="8">
        <v>287.26544059129702</v>
      </c>
    </row>
    <row r="311" spans="1:20" ht="14.1" customHeight="1" x14ac:dyDescent="0.3">
      <c r="A311" s="3" t="s">
        <v>1222</v>
      </c>
      <c r="B311" s="3" t="s">
        <v>6366</v>
      </c>
      <c r="C311" s="11">
        <v>3359</v>
      </c>
      <c r="D311" s="7">
        <v>318.01376943999998</v>
      </c>
      <c r="E311" s="8">
        <v>230.40315961984001</v>
      </c>
      <c r="F311" s="11">
        <v>178</v>
      </c>
      <c r="G311" s="7">
        <v>363.92010205999998</v>
      </c>
      <c r="H311" s="8">
        <v>271.46126450657198</v>
      </c>
      <c r="I311" s="11" t="s">
        <v>8</v>
      </c>
      <c r="J311" s="7" t="s">
        <v>8</v>
      </c>
      <c r="K311" s="9" t="s">
        <v>8</v>
      </c>
      <c r="L311" s="11">
        <v>14</v>
      </c>
      <c r="M311" s="7">
        <v>334.06044810999998</v>
      </c>
      <c r="N311" s="8">
        <v>168.22737599015099</v>
      </c>
      <c r="O311" s="11" t="s">
        <v>8</v>
      </c>
      <c r="P311" s="7" t="s">
        <v>8</v>
      </c>
      <c r="Q311" s="9" t="s">
        <v>8</v>
      </c>
      <c r="R311" s="11">
        <v>139</v>
      </c>
      <c r="S311" s="7">
        <v>323.21808792000002</v>
      </c>
      <c r="T311" s="8">
        <v>241.629405484133</v>
      </c>
    </row>
    <row r="312" spans="1:20" ht="14.1" customHeight="1" x14ac:dyDescent="0.3">
      <c r="A312" s="3" t="s">
        <v>1227</v>
      </c>
      <c r="B312" s="3" t="s">
        <v>6367</v>
      </c>
      <c r="C312" s="11">
        <v>13603</v>
      </c>
      <c r="D312" s="7">
        <v>213.00713135999999</v>
      </c>
      <c r="E312" s="8">
        <v>143.714038190455</v>
      </c>
      <c r="F312" s="11">
        <v>1267</v>
      </c>
      <c r="G312" s="7">
        <v>226.27580527000001</v>
      </c>
      <c r="H312" s="8">
        <v>153.389171552069</v>
      </c>
      <c r="I312" s="11">
        <v>12</v>
      </c>
      <c r="J312" s="7">
        <v>202.69625862999999</v>
      </c>
      <c r="K312" s="8">
        <v>135.73756202607399</v>
      </c>
      <c r="L312" s="11">
        <v>94</v>
      </c>
      <c r="M312" s="7">
        <v>205.52049307999999</v>
      </c>
      <c r="N312" s="8">
        <v>114.687045653928</v>
      </c>
      <c r="O312" s="11">
        <v>59</v>
      </c>
      <c r="P312" s="7">
        <v>155.12932273000001</v>
      </c>
      <c r="Q312" s="8">
        <v>101.707092923163</v>
      </c>
      <c r="R312" s="11">
        <v>743</v>
      </c>
      <c r="S312" s="7">
        <v>212.74961603</v>
      </c>
      <c r="T312" s="8">
        <v>143.308286231029</v>
      </c>
    </row>
    <row r="313" spans="1:20" ht="14.1" customHeight="1" x14ac:dyDescent="0.3">
      <c r="A313" s="3" t="s">
        <v>1231</v>
      </c>
      <c r="B313" s="3" t="s">
        <v>1232</v>
      </c>
      <c r="C313" s="11">
        <v>6042</v>
      </c>
      <c r="D313" s="7">
        <v>444.37109547</v>
      </c>
      <c r="E313" s="8">
        <v>311.25236144281899</v>
      </c>
      <c r="F313" s="11">
        <v>420</v>
      </c>
      <c r="G313" s="7">
        <v>513.55264629999999</v>
      </c>
      <c r="H313" s="8">
        <v>353.745652191967</v>
      </c>
      <c r="I313" s="11" t="s">
        <v>8</v>
      </c>
      <c r="J313" s="7" t="s">
        <v>8</v>
      </c>
      <c r="K313" s="9" t="s">
        <v>8</v>
      </c>
      <c r="L313" s="11">
        <v>108</v>
      </c>
      <c r="M313" s="7">
        <v>416.47468981999998</v>
      </c>
      <c r="N313" s="8">
        <v>279.189125221106</v>
      </c>
      <c r="O313" s="11">
        <v>16</v>
      </c>
      <c r="P313" s="7">
        <v>299.49037446</v>
      </c>
      <c r="Q313" s="8">
        <v>207.14509736942401</v>
      </c>
      <c r="R313" s="11">
        <v>327</v>
      </c>
      <c r="S313" s="7">
        <v>342.91646172999998</v>
      </c>
      <c r="T313" s="8">
        <v>238.350290644495</v>
      </c>
    </row>
    <row r="314" spans="1:20" ht="14.1" customHeight="1" x14ac:dyDescent="0.3">
      <c r="A314" s="3" t="s">
        <v>1234</v>
      </c>
      <c r="B314" s="3" t="s">
        <v>6368</v>
      </c>
      <c r="C314" s="11">
        <v>11434</v>
      </c>
      <c r="D314" s="7">
        <v>441.18891819999999</v>
      </c>
      <c r="E314" s="8">
        <v>332.24906769790101</v>
      </c>
      <c r="F314" s="11">
        <v>918</v>
      </c>
      <c r="G314" s="7">
        <v>436.58600471</v>
      </c>
      <c r="H314" s="8">
        <v>341.87670191430402</v>
      </c>
      <c r="I314" s="11" t="s">
        <v>8</v>
      </c>
      <c r="J314" s="7" t="s">
        <v>8</v>
      </c>
      <c r="K314" s="9" t="s">
        <v>8</v>
      </c>
      <c r="L314" s="11">
        <v>144</v>
      </c>
      <c r="M314" s="7">
        <v>370.82218828999999</v>
      </c>
      <c r="N314" s="8">
        <v>263.81314833434601</v>
      </c>
      <c r="O314" s="11">
        <v>23</v>
      </c>
      <c r="P314" s="7">
        <v>390.63406343999998</v>
      </c>
      <c r="Q314" s="8">
        <v>305.76105308100801</v>
      </c>
      <c r="R314" s="11">
        <v>689</v>
      </c>
      <c r="S314" s="7">
        <v>456.30737428999998</v>
      </c>
      <c r="T314" s="8">
        <v>357.052750445269</v>
      </c>
    </row>
    <row r="315" spans="1:20" ht="14.1" customHeight="1" x14ac:dyDescent="0.3">
      <c r="A315" s="3" t="s">
        <v>1237</v>
      </c>
      <c r="B315" s="3" t="s">
        <v>6369</v>
      </c>
      <c r="C315" s="11">
        <v>9439</v>
      </c>
      <c r="D315" s="7">
        <v>364.25407351000001</v>
      </c>
      <c r="E315" s="8">
        <v>253.30054116539799</v>
      </c>
      <c r="F315" s="11">
        <v>1056</v>
      </c>
      <c r="G315" s="7">
        <v>436.11197470000002</v>
      </c>
      <c r="H315" s="8">
        <v>305.05288494528401</v>
      </c>
      <c r="I315" s="11">
        <v>24</v>
      </c>
      <c r="J315" s="7">
        <v>271.81349073000001</v>
      </c>
      <c r="K315" s="8">
        <v>186.26788390044601</v>
      </c>
      <c r="L315" s="11">
        <v>24</v>
      </c>
      <c r="M315" s="7">
        <v>314.29474127999998</v>
      </c>
      <c r="N315" s="8">
        <v>158.875495270144</v>
      </c>
      <c r="O315" s="11">
        <v>27</v>
      </c>
      <c r="P315" s="7">
        <v>407.85090882999998</v>
      </c>
      <c r="Q315" s="8">
        <v>241.305521701619</v>
      </c>
      <c r="R315" s="11">
        <v>362</v>
      </c>
      <c r="S315" s="7">
        <v>469.20406658000002</v>
      </c>
      <c r="T315" s="8">
        <v>323.72499302181097</v>
      </c>
    </row>
    <row r="316" spans="1:20" ht="14.1" customHeight="1" x14ac:dyDescent="0.3">
      <c r="A316" s="3" t="s">
        <v>1241</v>
      </c>
      <c r="B316" s="3" t="s">
        <v>6370</v>
      </c>
      <c r="C316" s="11">
        <v>7645</v>
      </c>
      <c r="D316" s="7">
        <v>436.82417133000001</v>
      </c>
      <c r="E316" s="8">
        <v>304.360423590084</v>
      </c>
      <c r="F316" s="11">
        <v>823</v>
      </c>
      <c r="G316" s="7">
        <v>482.31154595999999</v>
      </c>
      <c r="H316" s="8">
        <v>342.16554454912603</v>
      </c>
      <c r="I316" s="11" t="s">
        <v>8</v>
      </c>
      <c r="J316" s="7" t="s">
        <v>8</v>
      </c>
      <c r="K316" s="9" t="s">
        <v>8</v>
      </c>
      <c r="L316" s="11">
        <v>188</v>
      </c>
      <c r="M316" s="7">
        <v>458.04257770999999</v>
      </c>
      <c r="N316" s="8">
        <v>274.523350339763</v>
      </c>
      <c r="O316" s="11" t="s">
        <v>8</v>
      </c>
      <c r="P316" s="7" t="s">
        <v>8</v>
      </c>
      <c r="Q316" s="9" t="s">
        <v>8</v>
      </c>
      <c r="R316" s="11">
        <v>395</v>
      </c>
      <c r="S316" s="7">
        <v>645.10046218000002</v>
      </c>
      <c r="T316" s="8">
        <v>455.01320148603799</v>
      </c>
    </row>
    <row r="317" spans="1:20" ht="14.1" customHeight="1" x14ac:dyDescent="0.3">
      <c r="A317" s="3" t="s">
        <v>1245</v>
      </c>
      <c r="B317" s="3" t="s">
        <v>6371</v>
      </c>
      <c r="C317" s="11">
        <v>22963</v>
      </c>
      <c r="D317" s="7">
        <v>423.06045931</v>
      </c>
      <c r="E317" s="8">
        <v>293.44735429474099</v>
      </c>
      <c r="F317" s="11">
        <v>1663</v>
      </c>
      <c r="G317" s="7">
        <v>424.05722607000001</v>
      </c>
      <c r="H317" s="8">
        <v>300.92379334213001</v>
      </c>
      <c r="I317" s="11">
        <v>40</v>
      </c>
      <c r="J317" s="7">
        <v>314.14317800999999</v>
      </c>
      <c r="K317" s="8">
        <v>220.86623249566401</v>
      </c>
      <c r="L317" s="11">
        <v>593</v>
      </c>
      <c r="M317" s="7">
        <v>225.14952812999999</v>
      </c>
      <c r="N317" s="8">
        <v>150.70910888372299</v>
      </c>
      <c r="O317" s="11">
        <v>63</v>
      </c>
      <c r="P317" s="7">
        <v>292.60062462000002</v>
      </c>
      <c r="Q317" s="8">
        <v>199.303421170728</v>
      </c>
      <c r="R317" s="11">
        <v>1362</v>
      </c>
      <c r="S317" s="7">
        <v>429.47843820000003</v>
      </c>
      <c r="T317" s="8">
        <v>301.00607422962901</v>
      </c>
    </row>
    <row r="318" spans="1:20" ht="14.1" customHeight="1" x14ac:dyDescent="0.3">
      <c r="A318" s="3" t="s">
        <v>1249</v>
      </c>
      <c r="B318" s="3" t="s">
        <v>6372</v>
      </c>
      <c r="C318" s="11">
        <v>9518</v>
      </c>
      <c r="D318" s="7">
        <v>378.62753362000001</v>
      </c>
      <c r="E318" s="8">
        <v>275.33171521694902</v>
      </c>
      <c r="F318" s="11">
        <v>1048</v>
      </c>
      <c r="G318" s="7">
        <v>376.44773272999998</v>
      </c>
      <c r="H318" s="8">
        <v>270.87721828951601</v>
      </c>
      <c r="I318" s="11">
        <v>20</v>
      </c>
      <c r="J318" s="7">
        <v>369.03038026000002</v>
      </c>
      <c r="K318" s="8">
        <v>258.64804717601203</v>
      </c>
      <c r="L318" s="11">
        <v>64</v>
      </c>
      <c r="M318" s="7">
        <v>333.45823611999998</v>
      </c>
      <c r="N318" s="8">
        <v>199.03502024596199</v>
      </c>
      <c r="O318" s="11" t="s">
        <v>8</v>
      </c>
      <c r="P318" s="7" t="s">
        <v>8</v>
      </c>
      <c r="Q318" s="9" t="s">
        <v>8</v>
      </c>
      <c r="R318" s="11">
        <v>635</v>
      </c>
      <c r="S318" s="7">
        <v>473.53427513999998</v>
      </c>
      <c r="T318" s="8">
        <v>326.01877059879899</v>
      </c>
    </row>
    <row r="319" spans="1:20" ht="14.1" customHeight="1" x14ac:dyDescent="0.3">
      <c r="A319" s="3" t="s">
        <v>1254</v>
      </c>
      <c r="B319" s="3" t="s">
        <v>6373</v>
      </c>
      <c r="C319" s="11">
        <v>34863</v>
      </c>
      <c r="D319" s="7">
        <v>514.55284340000003</v>
      </c>
      <c r="E319" s="8">
        <v>353.92595763967302</v>
      </c>
      <c r="F319" s="11">
        <v>2676</v>
      </c>
      <c r="G319" s="7">
        <v>490.43829335999999</v>
      </c>
      <c r="H319" s="8">
        <v>346.77895155732898</v>
      </c>
      <c r="I319" s="11">
        <v>55</v>
      </c>
      <c r="J319" s="7">
        <v>438.70277083000002</v>
      </c>
      <c r="K319" s="8">
        <v>305.04071123800998</v>
      </c>
      <c r="L319" s="11">
        <v>583</v>
      </c>
      <c r="M319" s="7">
        <v>403.60259244999997</v>
      </c>
      <c r="N319" s="8">
        <v>261.718638858654</v>
      </c>
      <c r="O319" s="11">
        <v>109</v>
      </c>
      <c r="P319" s="7">
        <v>413.68035896999999</v>
      </c>
      <c r="Q319" s="8">
        <v>278.74456344579397</v>
      </c>
      <c r="R319" s="11">
        <v>1525</v>
      </c>
      <c r="S319" s="7">
        <v>768.33623956999998</v>
      </c>
      <c r="T319" s="8">
        <v>537.23308631692305</v>
      </c>
    </row>
    <row r="320" spans="1:20" ht="14.1" customHeight="1" x14ac:dyDescent="0.3">
      <c r="A320" s="3" t="s">
        <v>1258</v>
      </c>
      <c r="B320" s="3" t="s">
        <v>6374</v>
      </c>
      <c r="C320" s="11">
        <v>4872</v>
      </c>
      <c r="D320" s="7">
        <v>597.00055621000001</v>
      </c>
      <c r="E320" s="8">
        <v>446.660222584922</v>
      </c>
      <c r="F320" s="11">
        <v>564</v>
      </c>
      <c r="G320" s="7">
        <v>659.47784729</v>
      </c>
      <c r="H320" s="8">
        <v>480.95754804809798</v>
      </c>
      <c r="I320" s="11" t="s">
        <v>8</v>
      </c>
      <c r="J320" s="7" t="s">
        <v>8</v>
      </c>
      <c r="K320" s="9" t="s">
        <v>8</v>
      </c>
      <c r="L320" s="11">
        <v>42</v>
      </c>
      <c r="M320" s="7">
        <v>172.09774831999999</v>
      </c>
      <c r="N320" s="8">
        <v>109.561475636797</v>
      </c>
      <c r="O320" s="11" t="s">
        <v>8</v>
      </c>
      <c r="P320" s="7" t="s">
        <v>8</v>
      </c>
      <c r="Q320" s="9" t="s">
        <v>8</v>
      </c>
      <c r="R320" s="11">
        <v>268</v>
      </c>
      <c r="S320" s="7">
        <v>1092.5639364000001</v>
      </c>
      <c r="T320" s="8">
        <v>799.01820373191504</v>
      </c>
    </row>
    <row r="321" spans="1:20" ht="14.1" customHeight="1" x14ac:dyDescent="0.3">
      <c r="A321" s="3" t="s">
        <v>1262</v>
      </c>
      <c r="B321" s="3" t="s">
        <v>1263</v>
      </c>
      <c r="C321" s="11">
        <v>6752</v>
      </c>
      <c r="D321" s="7">
        <v>403.80442204000002</v>
      </c>
      <c r="E321" s="8">
        <v>286.00492593101097</v>
      </c>
      <c r="F321" s="11">
        <v>318</v>
      </c>
      <c r="G321" s="7">
        <v>482.61836885999998</v>
      </c>
      <c r="H321" s="8">
        <v>352.65696409523201</v>
      </c>
      <c r="I321" s="11">
        <v>23</v>
      </c>
      <c r="J321" s="7">
        <v>212.45792963</v>
      </c>
      <c r="K321" s="8">
        <v>152.73884472695599</v>
      </c>
      <c r="L321" s="11">
        <v>111</v>
      </c>
      <c r="M321" s="7">
        <v>368.30239094000001</v>
      </c>
      <c r="N321" s="8">
        <v>243.02951638309801</v>
      </c>
      <c r="O321" s="11">
        <v>11</v>
      </c>
      <c r="P321" s="7">
        <v>307.67846231999999</v>
      </c>
      <c r="Q321" s="8">
        <v>214.14642694256801</v>
      </c>
      <c r="R321" s="11">
        <v>467</v>
      </c>
      <c r="S321" s="7">
        <v>552.21370654999998</v>
      </c>
      <c r="T321" s="8">
        <v>401.10123223439598</v>
      </c>
    </row>
    <row r="322" spans="1:20" ht="14.1" customHeight="1" x14ac:dyDescent="0.3">
      <c r="A322" s="3" t="s">
        <v>1267</v>
      </c>
      <c r="B322" s="3" t="s">
        <v>1268</v>
      </c>
      <c r="C322" s="11">
        <v>5494</v>
      </c>
      <c r="D322" s="7">
        <v>331.75118794999997</v>
      </c>
      <c r="E322" s="8">
        <v>249.97512416858399</v>
      </c>
      <c r="F322" s="11">
        <v>501</v>
      </c>
      <c r="G322" s="7">
        <v>352.03691730000003</v>
      </c>
      <c r="H322" s="8">
        <v>274.76006580586397</v>
      </c>
      <c r="I322" s="11" t="s">
        <v>8</v>
      </c>
      <c r="J322" s="7" t="s">
        <v>8</v>
      </c>
      <c r="K322" s="9" t="s">
        <v>8</v>
      </c>
      <c r="L322" s="11">
        <v>36</v>
      </c>
      <c r="M322" s="7">
        <v>239.71484126999999</v>
      </c>
      <c r="N322" s="8">
        <v>169.45146686220599</v>
      </c>
      <c r="O322" s="11" t="s">
        <v>8</v>
      </c>
      <c r="P322" s="7" t="s">
        <v>8</v>
      </c>
      <c r="Q322" s="9" t="s">
        <v>8</v>
      </c>
      <c r="R322" s="11">
        <v>137</v>
      </c>
      <c r="S322" s="7">
        <v>511.93189310000002</v>
      </c>
      <c r="T322" s="8">
        <v>382.73995129004402</v>
      </c>
    </row>
    <row r="323" spans="1:20" ht="14.1" customHeight="1" x14ac:dyDescent="0.3">
      <c r="A323" s="3" t="s">
        <v>1271</v>
      </c>
      <c r="B323" s="3" t="s">
        <v>6375</v>
      </c>
      <c r="C323" s="11">
        <v>6510</v>
      </c>
      <c r="D323" s="7">
        <v>513.08461254999997</v>
      </c>
      <c r="E323" s="8">
        <v>403.42203732508801</v>
      </c>
      <c r="F323" s="11">
        <v>381</v>
      </c>
      <c r="G323" s="7">
        <v>485.49381647000001</v>
      </c>
      <c r="H323" s="8">
        <v>340.81667343847101</v>
      </c>
      <c r="I323" s="11" t="s">
        <v>8</v>
      </c>
      <c r="J323" s="7" t="s">
        <v>8</v>
      </c>
      <c r="K323" s="9" t="s">
        <v>8</v>
      </c>
      <c r="L323" s="11">
        <v>48</v>
      </c>
      <c r="M323" s="7">
        <v>291.48748885999998</v>
      </c>
      <c r="N323" s="8">
        <v>179.690212518832</v>
      </c>
      <c r="O323" s="11">
        <v>14</v>
      </c>
      <c r="P323" s="7">
        <v>220.47008263999999</v>
      </c>
      <c r="Q323" s="8">
        <v>138.16609549930101</v>
      </c>
      <c r="R323" s="11">
        <v>439</v>
      </c>
      <c r="S323" s="7">
        <v>733.72919179999997</v>
      </c>
      <c r="T323" s="8">
        <v>502.90704035676703</v>
      </c>
    </row>
    <row r="324" spans="1:20" ht="14.1" customHeight="1" x14ac:dyDescent="0.3">
      <c r="A324" s="3" t="s">
        <v>1275</v>
      </c>
      <c r="B324" s="3" t="s">
        <v>6376</v>
      </c>
      <c r="C324" s="11">
        <v>5449</v>
      </c>
      <c r="D324" s="7">
        <v>271.50108632000001</v>
      </c>
      <c r="E324" s="8">
        <v>206.14418492002201</v>
      </c>
      <c r="F324" s="11">
        <v>555</v>
      </c>
      <c r="G324" s="7">
        <v>298.24031751000001</v>
      </c>
      <c r="H324" s="8">
        <v>233.662600626786</v>
      </c>
      <c r="I324" s="11" t="s">
        <v>8</v>
      </c>
      <c r="J324" s="7" t="s">
        <v>8</v>
      </c>
      <c r="K324" s="9" t="s">
        <v>8</v>
      </c>
      <c r="L324" s="11">
        <v>67</v>
      </c>
      <c r="M324" s="7">
        <v>245.15827207000001</v>
      </c>
      <c r="N324" s="8">
        <v>160.05031338814501</v>
      </c>
      <c r="O324" s="11">
        <v>11</v>
      </c>
      <c r="P324" s="7">
        <v>121.24647944</v>
      </c>
      <c r="Q324" s="8">
        <v>94.910907808287803</v>
      </c>
      <c r="R324" s="11">
        <v>257</v>
      </c>
      <c r="S324" s="7">
        <v>668.58190558000001</v>
      </c>
      <c r="T324" s="8">
        <v>523.78643636065794</v>
      </c>
    </row>
    <row r="325" spans="1:20" ht="14.1" customHeight="1" x14ac:dyDescent="0.3">
      <c r="A325" s="3" t="s">
        <v>1279</v>
      </c>
      <c r="B325" s="3" t="s">
        <v>6377</v>
      </c>
      <c r="C325" s="11">
        <v>15108</v>
      </c>
      <c r="D325" s="7">
        <v>314.54516808</v>
      </c>
      <c r="E325" s="8">
        <v>231.824822470013</v>
      </c>
      <c r="F325" s="11">
        <v>494</v>
      </c>
      <c r="G325" s="7">
        <v>338.50129821000002</v>
      </c>
      <c r="H325" s="8">
        <v>253.175109298146</v>
      </c>
      <c r="I325" s="11">
        <v>18</v>
      </c>
      <c r="J325" s="7">
        <v>285.34186534000003</v>
      </c>
      <c r="K325" s="8">
        <v>213.95215035130201</v>
      </c>
      <c r="L325" s="11">
        <v>78</v>
      </c>
      <c r="M325" s="7">
        <v>233.32411930999999</v>
      </c>
      <c r="N325" s="8">
        <v>158.21102683028201</v>
      </c>
      <c r="O325" s="11">
        <v>21</v>
      </c>
      <c r="P325" s="7">
        <v>201.43608888</v>
      </c>
      <c r="Q325" s="8">
        <v>144.239869952422</v>
      </c>
      <c r="R325" s="11">
        <v>758</v>
      </c>
      <c r="S325" s="7">
        <v>267.75515122000002</v>
      </c>
      <c r="T325" s="8">
        <v>200.977854967273</v>
      </c>
    </row>
    <row r="326" spans="1:20" ht="14.1" customHeight="1" x14ac:dyDescent="0.3">
      <c r="A326" s="3" t="s">
        <v>1283</v>
      </c>
      <c r="B326" s="3" t="s">
        <v>6378</v>
      </c>
      <c r="C326" s="11">
        <v>24161</v>
      </c>
      <c r="D326" s="7">
        <v>255.06872041</v>
      </c>
      <c r="E326" s="8">
        <v>178.649925629107</v>
      </c>
      <c r="F326" s="11">
        <v>1743</v>
      </c>
      <c r="G326" s="7">
        <v>379.09162085999998</v>
      </c>
      <c r="H326" s="8">
        <v>273.242862448577</v>
      </c>
      <c r="I326" s="11">
        <v>29</v>
      </c>
      <c r="J326" s="7">
        <v>120.98531222</v>
      </c>
      <c r="K326" s="8">
        <v>85.589696986512806</v>
      </c>
      <c r="L326" s="11">
        <v>165</v>
      </c>
      <c r="M326" s="7">
        <v>176.34143946</v>
      </c>
      <c r="N326" s="8">
        <v>111.41637226248599</v>
      </c>
      <c r="O326" s="11">
        <v>25</v>
      </c>
      <c r="P326" s="7">
        <v>188.13460240000001</v>
      </c>
      <c r="Q326" s="8">
        <v>131.09733704961801</v>
      </c>
      <c r="R326" s="11">
        <v>853</v>
      </c>
      <c r="S326" s="7">
        <v>409.68259453000002</v>
      </c>
      <c r="T326" s="8">
        <v>290.756958442913</v>
      </c>
    </row>
    <row r="327" spans="1:20" ht="14.1" customHeight="1" x14ac:dyDescent="0.3">
      <c r="A327" s="3" t="s">
        <v>1287</v>
      </c>
      <c r="B327" s="3" t="s">
        <v>6379</v>
      </c>
      <c r="C327" s="11">
        <v>8600</v>
      </c>
      <c r="D327" s="7">
        <v>465.25875804999998</v>
      </c>
      <c r="E327" s="8">
        <v>344.24544289382698</v>
      </c>
      <c r="F327" s="11">
        <v>383</v>
      </c>
      <c r="G327" s="7">
        <v>499.39406064999997</v>
      </c>
      <c r="H327" s="8">
        <v>369.71936675028797</v>
      </c>
      <c r="I327" s="11" t="s">
        <v>8</v>
      </c>
      <c r="J327" s="7" t="s">
        <v>8</v>
      </c>
      <c r="K327" s="9" t="s">
        <v>8</v>
      </c>
      <c r="L327" s="11">
        <v>30</v>
      </c>
      <c r="M327" s="7">
        <v>245.27994077</v>
      </c>
      <c r="N327" s="8">
        <v>165.748095677127</v>
      </c>
      <c r="O327" s="11" t="s">
        <v>8</v>
      </c>
      <c r="P327" s="7" t="s">
        <v>8</v>
      </c>
      <c r="Q327" s="9" t="s">
        <v>8</v>
      </c>
      <c r="R327" s="11">
        <v>445</v>
      </c>
      <c r="S327" s="7">
        <v>519.94093595000004</v>
      </c>
      <c r="T327" s="8">
        <v>381.69773076400298</v>
      </c>
    </row>
    <row r="328" spans="1:20" ht="14.1" customHeight="1" x14ac:dyDescent="0.3">
      <c r="A328" s="3" t="s">
        <v>1291</v>
      </c>
      <c r="B328" s="3" t="s">
        <v>6380</v>
      </c>
      <c r="C328" s="11">
        <v>3057</v>
      </c>
      <c r="D328" s="7">
        <v>589.84426504999999</v>
      </c>
      <c r="E328" s="8">
        <v>432.91419702522501</v>
      </c>
      <c r="F328" s="11">
        <v>113</v>
      </c>
      <c r="G328" s="7">
        <v>295.60099588999998</v>
      </c>
      <c r="H328" s="8">
        <v>217.737674608666</v>
      </c>
      <c r="I328" s="11" t="s">
        <v>8</v>
      </c>
      <c r="J328" s="7" t="s">
        <v>8</v>
      </c>
      <c r="K328" s="9" t="s">
        <v>8</v>
      </c>
      <c r="L328" s="11">
        <v>13</v>
      </c>
      <c r="M328" s="7">
        <v>455.93038947999997</v>
      </c>
      <c r="N328" s="8">
        <v>309.856926464396</v>
      </c>
      <c r="O328" s="11" t="s">
        <v>8</v>
      </c>
      <c r="P328" s="7" t="s">
        <v>8</v>
      </c>
      <c r="Q328" s="9" t="s">
        <v>8</v>
      </c>
      <c r="R328" s="11">
        <v>200</v>
      </c>
      <c r="S328" s="7">
        <v>573.48461428999997</v>
      </c>
      <c r="T328" s="8">
        <v>423.00023355388902</v>
      </c>
    </row>
    <row r="329" spans="1:20" ht="14.1" customHeight="1" x14ac:dyDescent="0.3">
      <c r="A329" s="3" t="s">
        <v>1296</v>
      </c>
      <c r="B329" s="3" t="s">
        <v>6381</v>
      </c>
      <c r="C329" s="11">
        <v>4534</v>
      </c>
      <c r="D329" s="7">
        <v>356.48305009000001</v>
      </c>
      <c r="E329" s="8">
        <v>246.11389590066699</v>
      </c>
      <c r="F329" s="11">
        <v>428</v>
      </c>
      <c r="G329" s="7">
        <v>446.67953627000003</v>
      </c>
      <c r="H329" s="8">
        <v>313.27692344577298</v>
      </c>
      <c r="I329" s="11">
        <v>12</v>
      </c>
      <c r="J329" s="7">
        <v>81.128578903999994</v>
      </c>
      <c r="K329" s="8">
        <v>54.362300765194</v>
      </c>
      <c r="L329" s="11">
        <v>19</v>
      </c>
      <c r="M329" s="7">
        <v>323.85751303000001</v>
      </c>
      <c r="N329" s="8">
        <v>190.104337992762</v>
      </c>
      <c r="O329" s="11" t="s">
        <v>8</v>
      </c>
      <c r="P329" s="7" t="s">
        <v>8</v>
      </c>
      <c r="Q329" s="9" t="s">
        <v>8</v>
      </c>
      <c r="R329" s="11">
        <v>221</v>
      </c>
      <c r="S329" s="7">
        <v>678.12977269999999</v>
      </c>
      <c r="T329" s="8">
        <v>457.62975327709302</v>
      </c>
    </row>
    <row r="330" spans="1:20" ht="14.1" customHeight="1" x14ac:dyDescent="0.3">
      <c r="A330" s="3" t="s">
        <v>1300</v>
      </c>
      <c r="B330" s="3" t="s">
        <v>1301</v>
      </c>
      <c r="C330" s="11">
        <v>13800</v>
      </c>
      <c r="D330" s="7">
        <v>250.87676428</v>
      </c>
      <c r="E330" s="8">
        <v>169.33003557524501</v>
      </c>
      <c r="F330" s="11">
        <v>1150</v>
      </c>
      <c r="G330" s="7">
        <v>340.38309767999999</v>
      </c>
      <c r="H330" s="8">
        <v>230.355600956736</v>
      </c>
      <c r="I330" s="11">
        <v>37</v>
      </c>
      <c r="J330" s="7">
        <v>195.24001443</v>
      </c>
      <c r="K330" s="8">
        <v>127.72553878045601</v>
      </c>
      <c r="L330" s="11">
        <v>79</v>
      </c>
      <c r="M330" s="7">
        <v>140.41711452000001</v>
      </c>
      <c r="N330" s="8">
        <v>78.317545867631594</v>
      </c>
      <c r="O330" s="11">
        <v>13</v>
      </c>
      <c r="P330" s="7">
        <v>49.818467568999999</v>
      </c>
      <c r="Q330" s="8">
        <v>31.9221760761647</v>
      </c>
      <c r="R330" s="11">
        <v>746</v>
      </c>
      <c r="S330" s="7">
        <v>417.06863530999999</v>
      </c>
      <c r="T330" s="8">
        <v>279.05412897296702</v>
      </c>
    </row>
    <row r="331" spans="1:20" ht="14.1" customHeight="1" x14ac:dyDescent="0.3">
      <c r="A331" s="3" t="s">
        <v>1304</v>
      </c>
      <c r="B331" s="3" t="s">
        <v>1305</v>
      </c>
      <c r="C331" s="11">
        <v>4744</v>
      </c>
      <c r="D331" s="7">
        <v>406.68676225000002</v>
      </c>
      <c r="E331" s="8">
        <v>257.15228662563601</v>
      </c>
      <c r="F331" s="11">
        <v>558</v>
      </c>
      <c r="G331" s="7">
        <v>546.57630726000002</v>
      </c>
      <c r="H331" s="8">
        <v>377.49132131053699</v>
      </c>
      <c r="I331" s="11" t="s">
        <v>8</v>
      </c>
      <c r="J331" s="7" t="s">
        <v>8</v>
      </c>
      <c r="K331" s="9" t="s">
        <v>8</v>
      </c>
      <c r="L331" s="11">
        <v>44</v>
      </c>
      <c r="M331" s="7">
        <v>259.59191217</v>
      </c>
      <c r="N331" s="8">
        <v>142.99873905980101</v>
      </c>
      <c r="O331" s="11" t="s">
        <v>8</v>
      </c>
      <c r="P331" s="7" t="s">
        <v>8</v>
      </c>
      <c r="Q331" s="9" t="s">
        <v>8</v>
      </c>
      <c r="R331" s="11">
        <v>298</v>
      </c>
      <c r="S331" s="7">
        <v>542.45646666000005</v>
      </c>
      <c r="T331" s="8">
        <v>354.85350122723599</v>
      </c>
    </row>
    <row r="332" spans="1:20" ht="14.1" customHeight="1" x14ac:dyDescent="0.3">
      <c r="A332" s="3" t="s">
        <v>1308</v>
      </c>
      <c r="B332" s="3" t="s">
        <v>6382</v>
      </c>
      <c r="C332" s="11">
        <v>2166</v>
      </c>
      <c r="D332" s="7">
        <v>422.23941198</v>
      </c>
      <c r="E332" s="8">
        <v>283.626203736636</v>
      </c>
      <c r="F332" s="11">
        <v>113</v>
      </c>
      <c r="G332" s="7">
        <v>532.61165265</v>
      </c>
      <c r="H332" s="8">
        <v>369.09292143945203</v>
      </c>
      <c r="I332" s="11" t="s">
        <v>8</v>
      </c>
      <c r="J332" s="7" t="s">
        <v>8</v>
      </c>
      <c r="K332" s="9" t="s">
        <v>8</v>
      </c>
      <c r="L332" s="11">
        <v>44</v>
      </c>
      <c r="M332" s="7">
        <v>325.02161732000002</v>
      </c>
      <c r="N332" s="8">
        <v>206.669794546139</v>
      </c>
      <c r="O332" s="11" t="s">
        <v>8</v>
      </c>
      <c r="P332" s="7" t="s">
        <v>8</v>
      </c>
      <c r="Q332" s="9" t="s">
        <v>8</v>
      </c>
      <c r="R332" s="11">
        <v>114</v>
      </c>
      <c r="S332" s="7">
        <v>532.69077776999995</v>
      </c>
      <c r="T332" s="8">
        <v>369.07864894422897</v>
      </c>
    </row>
    <row r="333" spans="1:20" ht="14.1" customHeight="1" x14ac:dyDescent="0.3">
      <c r="A333" s="3" t="s">
        <v>1311</v>
      </c>
      <c r="B333" s="3" t="s">
        <v>1312</v>
      </c>
      <c r="C333" s="11">
        <v>1939</v>
      </c>
      <c r="D333" s="7">
        <v>413.95620523000002</v>
      </c>
      <c r="E333" s="8">
        <v>281.64661142127699</v>
      </c>
      <c r="F333" s="11">
        <v>233</v>
      </c>
      <c r="G333" s="7">
        <v>500.52453486000002</v>
      </c>
      <c r="H333" s="8">
        <v>350.51850345952198</v>
      </c>
      <c r="I333" s="11" t="s">
        <v>8</v>
      </c>
      <c r="J333" s="7" t="s">
        <v>8</v>
      </c>
      <c r="K333" s="9" t="s">
        <v>8</v>
      </c>
      <c r="L333" s="11">
        <v>41</v>
      </c>
      <c r="M333" s="7">
        <v>282.16764059000002</v>
      </c>
      <c r="N333" s="8">
        <v>177.52204692867801</v>
      </c>
      <c r="O333" s="11" t="s">
        <v>8</v>
      </c>
      <c r="P333" s="7" t="s">
        <v>8</v>
      </c>
      <c r="Q333" s="9" t="s">
        <v>8</v>
      </c>
      <c r="R333" s="11">
        <v>105</v>
      </c>
      <c r="S333" s="7">
        <v>473.05359190000001</v>
      </c>
      <c r="T333" s="8">
        <v>330.09780601915003</v>
      </c>
    </row>
    <row r="334" spans="1:20" ht="14.1" customHeight="1" x14ac:dyDescent="0.3">
      <c r="A334" s="3" t="s">
        <v>1314</v>
      </c>
      <c r="B334" s="3" t="s">
        <v>1315</v>
      </c>
      <c r="C334" s="11">
        <v>12935</v>
      </c>
      <c r="D334" s="7">
        <v>489.84086977999999</v>
      </c>
      <c r="E334" s="8">
        <v>359.84061745923901</v>
      </c>
      <c r="F334" s="11">
        <v>796</v>
      </c>
      <c r="G334" s="7">
        <v>514.81195380999998</v>
      </c>
      <c r="H334" s="8">
        <v>392.25419141329098</v>
      </c>
      <c r="I334" s="11">
        <v>32</v>
      </c>
      <c r="J334" s="7">
        <v>348.82190025</v>
      </c>
      <c r="K334" s="8">
        <v>254.93881172207799</v>
      </c>
      <c r="L334" s="11">
        <v>247</v>
      </c>
      <c r="M334" s="7">
        <v>327.53647666000001</v>
      </c>
      <c r="N334" s="8">
        <v>211.617910636678</v>
      </c>
      <c r="O334" s="11">
        <v>24</v>
      </c>
      <c r="P334" s="7">
        <v>391.49157178000002</v>
      </c>
      <c r="Q334" s="8">
        <v>285.83376296055098</v>
      </c>
      <c r="R334" s="11">
        <v>750</v>
      </c>
      <c r="S334" s="7">
        <v>966.48911213999997</v>
      </c>
      <c r="T334" s="8">
        <v>722.94583444585305</v>
      </c>
    </row>
    <row r="335" spans="1:20" ht="14.1" customHeight="1" x14ac:dyDescent="0.3">
      <c r="A335" s="3" t="s">
        <v>1318</v>
      </c>
      <c r="B335" s="3" t="s">
        <v>6383</v>
      </c>
      <c r="C335" s="11">
        <v>18149</v>
      </c>
      <c r="D335" s="7">
        <v>445.26652159000002</v>
      </c>
      <c r="E335" s="8">
        <v>319.30006440735798</v>
      </c>
      <c r="F335" s="11">
        <v>1524</v>
      </c>
      <c r="G335" s="7">
        <v>315.02850747000002</v>
      </c>
      <c r="H335" s="8">
        <v>228.19330758205501</v>
      </c>
      <c r="I335" s="11">
        <v>33</v>
      </c>
      <c r="J335" s="7">
        <v>514.55872912999996</v>
      </c>
      <c r="K335" s="8">
        <v>375.29102158820803</v>
      </c>
      <c r="L335" s="11">
        <v>169</v>
      </c>
      <c r="M335" s="7">
        <v>520.44672671000001</v>
      </c>
      <c r="N335" s="8">
        <v>345.28729131522999</v>
      </c>
      <c r="O335" s="11">
        <v>88</v>
      </c>
      <c r="P335" s="7">
        <v>376.90775013000001</v>
      </c>
      <c r="Q335" s="8">
        <v>261.17480763697898</v>
      </c>
      <c r="R335" s="11">
        <v>780</v>
      </c>
      <c r="S335" s="7">
        <v>346.23430518999999</v>
      </c>
      <c r="T335" s="8">
        <v>250.58412898726701</v>
      </c>
    </row>
    <row r="336" spans="1:20" ht="14.1" customHeight="1" x14ac:dyDescent="0.3">
      <c r="A336" s="3" t="s">
        <v>1321</v>
      </c>
      <c r="B336" s="3" t="s">
        <v>6384</v>
      </c>
      <c r="C336" s="11">
        <v>61214</v>
      </c>
      <c r="D336" s="7">
        <v>474.97411244</v>
      </c>
      <c r="E336" s="8">
        <v>359.28708240102202</v>
      </c>
      <c r="F336" s="11">
        <v>2233</v>
      </c>
      <c r="G336" s="7">
        <v>340.32057742000001</v>
      </c>
      <c r="H336" s="8">
        <v>250.757100871343</v>
      </c>
      <c r="I336" s="11">
        <v>121</v>
      </c>
      <c r="J336" s="7">
        <v>400.25463829</v>
      </c>
      <c r="K336" s="8">
        <v>312.77188022671697</v>
      </c>
      <c r="L336" s="11">
        <v>201</v>
      </c>
      <c r="M336" s="7">
        <v>260.18193628</v>
      </c>
      <c r="N336" s="8">
        <v>166.97484360567501</v>
      </c>
      <c r="O336" s="11">
        <v>54</v>
      </c>
      <c r="P336" s="7">
        <v>323.01580812999998</v>
      </c>
      <c r="Q336" s="8">
        <v>230.60589966539399</v>
      </c>
      <c r="R336" s="11">
        <v>3347</v>
      </c>
      <c r="S336" s="7">
        <v>516.53783172999999</v>
      </c>
      <c r="T336" s="8">
        <v>379.34967134429502</v>
      </c>
    </row>
    <row r="337" spans="1:20" ht="14.1" customHeight="1" x14ac:dyDescent="0.3">
      <c r="A337" s="3" t="s">
        <v>1323</v>
      </c>
      <c r="B337" s="3" t="s">
        <v>6385</v>
      </c>
      <c r="C337" s="11">
        <v>11908</v>
      </c>
      <c r="D337" s="7">
        <v>491.31111073</v>
      </c>
      <c r="E337" s="8">
        <v>356.72268504427598</v>
      </c>
      <c r="F337" s="11">
        <v>1064</v>
      </c>
      <c r="G337" s="7">
        <v>617.98453672999995</v>
      </c>
      <c r="H337" s="8">
        <v>452.993484308625</v>
      </c>
      <c r="I337" s="11" t="s">
        <v>8</v>
      </c>
      <c r="J337" s="7" t="s">
        <v>8</v>
      </c>
      <c r="K337" s="9" t="s">
        <v>8</v>
      </c>
      <c r="L337" s="11">
        <v>81</v>
      </c>
      <c r="M337" s="7">
        <v>340.30095162999999</v>
      </c>
      <c r="N337" s="8">
        <v>234.127142474046</v>
      </c>
      <c r="O337" s="11">
        <v>16</v>
      </c>
      <c r="P337" s="7">
        <v>198.77706592000001</v>
      </c>
      <c r="Q337" s="8">
        <v>138.386271848604</v>
      </c>
      <c r="R337" s="11">
        <v>604</v>
      </c>
      <c r="S337" s="7">
        <v>597.89610345999995</v>
      </c>
      <c r="T337" s="8">
        <v>437.31140605980403</v>
      </c>
    </row>
    <row r="338" spans="1:20" ht="14.1" customHeight="1" x14ac:dyDescent="0.3">
      <c r="A338" s="3" t="s">
        <v>1327</v>
      </c>
      <c r="B338" s="3" t="s">
        <v>6386</v>
      </c>
      <c r="C338" s="11">
        <v>8529</v>
      </c>
      <c r="D338" s="7">
        <v>342.70811262000001</v>
      </c>
      <c r="E338" s="8">
        <v>246.405907921497</v>
      </c>
      <c r="F338" s="11">
        <v>495</v>
      </c>
      <c r="G338" s="7">
        <v>391.86364999</v>
      </c>
      <c r="H338" s="8">
        <v>273.70833833553303</v>
      </c>
      <c r="I338" s="11">
        <v>17</v>
      </c>
      <c r="J338" s="7">
        <v>324.49568748000002</v>
      </c>
      <c r="K338" s="8">
        <v>228.286769629292</v>
      </c>
      <c r="L338" s="11">
        <v>13</v>
      </c>
      <c r="M338" s="7">
        <v>225.97942508</v>
      </c>
      <c r="N338" s="8">
        <v>155.29484602095599</v>
      </c>
      <c r="O338" s="11">
        <v>18</v>
      </c>
      <c r="P338" s="7">
        <v>102.03821730999999</v>
      </c>
      <c r="Q338" s="8">
        <v>65.559774142329005</v>
      </c>
      <c r="R338" s="11">
        <v>334</v>
      </c>
      <c r="S338" s="7">
        <v>739.56745100000001</v>
      </c>
      <c r="T338" s="8">
        <v>510.794091677913</v>
      </c>
    </row>
    <row r="339" spans="1:20" ht="14.1" customHeight="1" x14ac:dyDescent="0.3">
      <c r="A339" s="3" t="s">
        <v>1331</v>
      </c>
      <c r="B339" s="3" t="s">
        <v>1332</v>
      </c>
      <c r="C339" s="11">
        <v>12407</v>
      </c>
      <c r="D339" s="7">
        <v>301.63516972999997</v>
      </c>
      <c r="E339" s="8">
        <v>215.66827820354101</v>
      </c>
      <c r="F339" s="11">
        <v>863</v>
      </c>
      <c r="G339" s="7">
        <v>328.00131722999998</v>
      </c>
      <c r="H339" s="8">
        <v>243.016955258915</v>
      </c>
      <c r="I339" s="11">
        <v>13</v>
      </c>
      <c r="J339" s="7">
        <v>314.39006655999998</v>
      </c>
      <c r="K339" s="8">
        <v>231.08675236843101</v>
      </c>
      <c r="L339" s="11">
        <v>138</v>
      </c>
      <c r="M339" s="7">
        <v>207.02246772000001</v>
      </c>
      <c r="N339" s="8">
        <v>130.85669882398801</v>
      </c>
      <c r="O339" s="11">
        <v>43</v>
      </c>
      <c r="P339" s="7">
        <v>171.96483792000001</v>
      </c>
      <c r="Q339" s="8">
        <v>118.05337752534901</v>
      </c>
      <c r="R339" s="11">
        <v>650</v>
      </c>
      <c r="S339" s="7">
        <v>320.07658283000001</v>
      </c>
      <c r="T339" s="8">
        <v>235.60395116504299</v>
      </c>
    </row>
    <row r="340" spans="1:20" ht="14.1" customHeight="1" x14ac:dyDescent="0.3">
      <c r="A340" s="3" t="s">
        <v>1335</v>
      </c>
      <c r="B340" s="3" t="s">
        <v>6387</v>
      </c>
      <c r="C340" s="11">
        <v>1514</v>
      </c>
      <c r="D340" s="7">
        <v>465.78518618999999</v>
      </c>
      <c r="E340" s="8">
        <v>301.08717836327497</v>
      </c>
      <c r="F340" s="11">
        <v>133</v>
      </c>
      <c r="G340" s="7">
        <v>475.25051643</v>
      </c>
      <c r="H340" s="8">
        <v>310.77779685584397</v>
      </c>
      <c r="I340" s="11" t="s">
        <v>8</v>
      </c>
      <c r="J340" s="7" t="s">
        <v>8</v>
      </c>
      <c r="K340" s="9" t="s">
        <v>8</v>
      </c>
      <c r="L340" s="11">
        <v>13</v>
      </c>
      <c r="M340" s="7">
        <v>188.81322272</v>
      </c>
      <c r="N340" s="8">
        <v>115.91239314213</v>
      </c>
      <c r="O340" s="11" t="s">
        <v>8</v>
      </c>
      <c r="P340" s="7" t="s">
        <v>8</v>
      </c>
      <c r="Q340" s="9" t="s">
        <v>8</v>
      </c>
      <c r="R340" s="11">
        <v>74</v>
      </c>
      <c r="S340" s="7">
        <v>815.05241177000005</v>
      </c>
      <c r="T340" s="8">
        <v>532.06827718855902</v>
      </c>
    </row>
    <row r="341" spans="1:20" ht="14.1" customHeight="1" x14ac:dyDescent="0.3">
      <c r="A341" s="3" t="s">
        <v>1339</v>
      </c>
      <c r="B341" s="3" t="s">
        <v>6388</v>
      </c>
      <c r="C341" s="11">
        <v>1723</v>
      </c>
      <c r="D341" s="7">
        <v>566.99087521000001</v>
      </c>
      <c r="E341" s="8">
        <v>419.98274399121902</v>
      </c>
      <c r="F341" s="11">
        <v>195</v>
      </c>
      <c r="G341" s="7">
        <v>472.46917416000002</v>
      </c>
      <c r="H341" s="8">
        <v>316.34412389961801</v>
      </c>
      <c r="I341" s="11" t="s">
        <v>8</v>
      </c>
      <c r="J341" s="7" t="s">
        <v>8</v>
      </c>
      <c r="K341" s="9" t="s">
        <v>8</v>
      </c>
      <c r="L341" s="11">
        <v>21</v>
      </c>
      <c r="M341" s="7">
        <v>404.07561057999999</v>
      </c>
      <c r="N341" s="8">
        <v>221.33801977577301</v>
      </c>
      <c r="O341" s="11" t="s">
        <v>8</v>
      </c>
      <c r="P341" s="7" t="s">
        <v>8</v>
      </c>
      <c r="Q341" s="9" t="s">
        <v>8</v>
      </c>
      <c r="R341" s="11">
        <v>82</v>
      </c>
      <c r="S341" s="7">
        <v>914.39287349000006</v>
      </c>
      <c r="T341" s="8">
        <v>666.97786711093602</v>
      </c>
    </row>
    <row r="342" spans="1:20" ht="14.1" customHeight="1" x14ac:dyDescent="0.3">
      <c r="A342" s="3" t="s">
        <v>1343</v>
      </c>
      <c r="B342" s="3" t="s">
        <v>6389</v>
      </c>
      <c r="C342" s="11">
        <v>8412</v>
      </c>
      <c r="D342" s="7">
        <v>415.31189323000001</v>
      </c>
      <c r="E342" s="8">
        <v>274.70034548242</v>
      </c>
      <c r="F342" s="11">
        <v>703</v>
      </c>
      <c r="G342" s="7">
        <v>389.67622656999998</v>
      </c>
      <c r="H342" s="8">
        <v>264.362276593432</v>
      </c>
      <c r="I342" s="11" t="s">
        <v>8</v>
      </c>
      <c r="J342" s="7" t="s">
        <v>8</v>
      </c>
      <c r="K342" s="9" t="s">
        <v>8</v>
      </c>
      <c r="L342" s="11">
        <v>74</v>
      </c>
      <c r="M342" s="7">
        <v>427.88405481000001</v>
      </c>
      <c r="N342" s="8">
        <v>243.47883748494701</v>
      </c>
      <c r="O342" s="11">
        <v>24</v>
      </c>
      <c r="P342" s="7">
        <v>411.73289650999999</v>
      </c>
      <c r="Q342" s="8">
        <v>275.56422864993601</v>
      </c>
      <c r="R342" s="11">
        <v>348</v>
      </c>
      <c r="S342" s="7">
        <v>827.34751778999998</v>
      </c>
      <c r="T342" s="8">
        <v>543.705425588906</v>
      </c>
    </row>
    <row r="343" spans="1:20" ht="14.1" customHeight="1" x14ac:dyDescent="0.3">
      <c r="A343" s="3" t="s">
        <v>1347</v>
      </c>
      <c r="B343" s="3" t="s">
        <v>6390</v>
      </c>
      <c r="C343" s="11">
        <v>2844</v>
      </c>
      <c r="D343" s="7">
        <v>421.98277378</v>
      </c>
      <c r="E343" s="8">
        <v>318.559044719864</v>
      </c>
      <c r="F343" s="11">
        <v>213</v>
      </c>
      <c r="G343" s="7">
        <v>410.70630732000001</v>
      </c>
      <c r="H343" s="8">
        <v>307.37837095947799</v>
      </c>
      <c r="I343" s="11" t="s">
        <v>8</v>
      </c>
      <c r="J343" s="7" t="s">
        <v>8</v>
      </c>
      <c r="K343" s="9" t="s">
        <v>8</v>
      </c>
      <c r="L343" s="11">
        <v>51</v>
      </c>
      <c r="M343" s="7">
        <v>268.10187206000001</v>
      </c>
      <c r="N343" s="8">
        <v>196.290252549961</v>
      </c>
      <c r="O343" s="11" t="s">
        <v>8</v>
      </c>
      <c r="P343" s="7" t="s">
        <v>8</v>
      </c>
      <c r="Q343" s="9" t="s">
        <v>8</v>
      </c>
      <c r="R343" s="11">
        <v>177</v>
      </c>
      <c r="S343" s="7">
        <v>411.61379819000001</v>
      </c>
      <c r="T343" s="8">
        <v>309.64270018470398</v>
      </c>
    </row>
    <row r="344" spans="1:20" ht="14.1" customHeight="1" x14ac:dyDescent="0.3">
      <c r="A344" s="3" t="s">
        <v>1351</v>
      </c>
      <c r="B344" s="3" t="s">
        <v>1027</v>
      </c>
      <c r="C344" s="11">
        <v>4368</v>
      </c>
      <c r="D344" s="7">
        <v>317.96399737000002</v>
      </c>
      <c r="E344" s="8">
        <v>225.99715389002401</v>
      </c>
      <c r="F344" s="11">
        <v>273</v>
      </c>
      <c r="G344" s="7">
        <v>241.54032215999999</v>
      </c>
      <c r="H344" s="8">
        <v>173.33181509716599</v>
      </c>
      <c r="I344" s="11" t="s">
        <v>8</v>
      </c>
      <c r="J344" s="7" t="s">
        <v>8</v>
      </c>
      <c r="K344" s="9" t="s">
        <v>8</v>
      </c>
      <c r="L344" s="11">
        <v>37</v>
      </c>
      <c r="M344" s="7">
        <v>390.30828057999997</v>
      </c>
      <c r="N344" s="8">
        <v>276.58437575394998</v>
      </c>
      <c r="O344" s="11">
        <v>13</v>
      </c>
      <c r="P344" s="7">
        <v>213.18899508000001</v>
      </c>
      <c r="Q344" s="8">
        <v>151.84672960188499</v>
      </c>
      <c r="R344" s="11">
        <v>247</v>
      </c>
      <c r="S344" s="7">
        <v>259.29149897999997</v>
      </c>
      <c r="T344" s="8">
        <v>184.26672000481</v>
      </c>
    </row>
    <row r="345" spans="1:20" ht="14.1" customHeight="1" x14ac:dyDescent="0.3">
      <c r="A345" s="3" t="s">
        <v>1354</v>
      </c>
      <c r="B345" s="3" t="s">
        <v>6391</v>
      </c>
      <c r="C345" s="11">
        <v>25021</v>
      </c>
      <c r="D345" s="7">
        <v>480.30620863000001</v>
      </c>
      <c r="E345" s="8">
        <v>432.75139737341999</v>
      </c>
      <c r="F345" s="11">
        <v>1272</v>
      </c>
      <c r="G345" s="7">
        <v>549.16072346999999</v>
      </c>
      <c r="H345" s="8">
        <v>408.69727196052298</v>
      </c>
      <c r="I345" s="11">
        <v>29</v>
      </c>
      <c r="J345" s="7">
        <v>316.74925469999999</v>
      </c>
      <c r="K345" s="8">
        <v>231.193746891628</v>
      </c>
      <c r="L345" s="11">
        <v>105</v>
      </c>
      <c r="M345" s="7">
        <v>268.94610846</v>
      </c>
      <c r="N345" s="8">
        <v>182.94887142529399</v>
      </c>
      <c r="O345" s="11">
        <v>21</v>
      </c>
      <c r="P345" s="7">
        <v>373.69529716</v>
      </c>
      <c r="Q345" s="8">
        <v>296.58864391031</v>
      </c>
      <c r="R345" s="11">
        <v>904</v>
      </c>
      <c r="S345" s="7">
        <v>336.16417245000002</v>
      </c>
      <c r="T345" s="8">
        <v>245.33920823030999</v>
      </c>
    </row>
    <row r="346" spans="1:20" ht="14.1" customHeight="1" x14ac:dyDescent="0.3">
      <c r="A346" s="3" t="s">
        <v>1357</v>
      </c>
      <c r="B346" s="3" t="s">
        <v>6392</v>
      </c>
      <c r="C346" s="11">
        <v>2072</v>
      </c>
      <c r="D346" s="7">
        <v>446.73131712999998</v>
      </c>
      <c r="E346" s="8">
        <v>304.14443393802401</v>
      </c>
      <c r="F346" s="11">
        <v>187</v>
      </c>
      <c r="G346" s="7">
        <v>452.89467803000002</v>
      </c>
      <c r="H346" s="8">
        <v>319.01141120466099</v>
      </c>
      <c r="I346" s="11" t="s">
        <v>8</v>
      </c>
      <c r="J346" s="7" t="s">
        <v>8</v>
      </c>
      <c r="K346" s="9" t="s">
        <v>8</v>
      </c>
      <c r="L346" s="11">
        <v>32</v>
      </c>
      <c r="M346" s="7">
        <v>218.77741419</v>
      </c>
      <c r="N346" s="8">
        <v>140.096875350495</v>
      </c>
      <c r="O346" s="11" t="s">
        <v>8</v>
      </c>
      <c r="P346" s="7" t="s">
        <v>8</v>
      </c>
      <c r="Q346" s="9" t="s">
        <v>8</v>
      </c>
      <c r="R346" s="11">
        <v>106</v>
      </c>
      <c r="S346" s="7">
        <v>592.17475862000003</v>
      </c>
      <c r="T346" s="8">
        <v>416.30992268162203</v>
      </c>
    </row>
    <row r="347" spans="1:20" ht="14.1" customHeight="1" x14ac:dyDescent="0.3">
      <c r="A347" s="3" t="s">
        <v>1361</v>
      </c>
      <c r="B347" s="3" t="s">
        <v>6393</v>
      </c>
      <c r="C347" s="11">
        <v>3283</v>
      </c>
      <c r="D347" s="7">
        <v>436.03625462000002</v>
      </c>
      <c r="E347" s="8">
        <v>299.59899994080098</v>
      </c>
      <c r="F347" s="11">
        <v>376</v>
      </c>
      <c r="G347" s="7">
        <v>448.46724783000002</v>
      </c>
      <c r="H347" s="8">
        <v>313.41349039837701</v>
      </c>
      <c r="I347" s="11" t="s">
        <v>8</v>
      </c>
      <c r="J347" s="7" t="s">
        <v>8</v>
      </c>
      <c r="K347" s="9" t="s">
        <v>8</v>
      </c>
      <c r="L347" s="11">
        <v>35</v>
      </c>
      <c r="M347" s="7">
        <v>519.06782012999997</v>
      </c>
      <c r="N347" s="8">
        <v>307.316362896871</v>
      </c>
      <c r="O347" s="11" t="s">
        <v>8</v>
      </c>
      <c r="P347" s="7" t="s">
        <v>8</v>
      </c>
      <c r="Q347" s="9" t="s">
        <v>8</v>
      </c>
      <c r="R347" s="11">
        <v>158</v>
      </c>
      <c r="S347" s="7">
        <v>428.52359023000002</v>
      </c>
      <c r="T347" s="8">
        <v>292.42111218128201</v>
      </c>
    </row>
    <row r="348" spans="1:20" ht="14.1" customHeight="1" x14ac:dyDescent="0.3">
      <c r="A348" s="3" t="s">
        <v>1365</v>
      </c>
      <c r="B348" s="3" t="s">
        <v>6394</v>
      </c>
      <c r="C348" s="11">
        <v>21109</v>
      </c>
      <c r="D348" s="7">
        <v>365.09039186000001</v>
      </c>
      <c r="E348" s="8">
        <v>247.26632906577001</v>
      </c>
      <c r="F348" s="11">
        <v>855</v>
      </c>
      <c r="G348" s="7">
        <v>446.19965458000001</v>
      </c>
      <c r="H348" s="8">
        <v>304.815495174224</v>
      </c>
      <c r="I348" s="11" t="s">
        <v>8</v>
      </c>
      <c r="J348" s="7" t="s">
        <v>8</v>
      </c>
      <c r="K348" s="9" t="s">
        <v>8</v>
      </c>
      <c r="L348" s="11">
        <v>358</v>
      </c>
      <c r="M348" s="7">
        <v>370.38251475999999</v>
      </c>
      <c r="N348" s="8">
        <v>213.551660240915</v>
      </c>
      <c r="O348" s="11">
        <v>21</v>
      </c>
      <c r="P348" s="7">
        <v>229.33047747000001</v>
      </c>
      <c r="Q348" s="8">
        <v>137.06897674090499</v>
      </c>
      <c r="R348" s="11">
        <v>1460</v>
      </c>
      <c r="S348" s="7">
        <v>383.81441429</v>
      </c>
      <c r="T348" s="8">
        <v>258.91787556365301</v>
      </c>
    </row>
    <row r="349" spans="1:20" ht="14.1" customHeight="1" x14ac:dyDescent="0.3">
      <c r="A349" s="3" t="s">
        <v>1370</v>
      </c>
      <c r="B349" s="3" t="s">
        <v>6395</v>
      </c>
      <c r="C349" s="11">
        <v>50501</v>
      </c>
      <c r="D349" s="7">
        <v>410.59312240999998</v>
      </c>
      <c r="E349" s="8">
        <v>302.766267546873</v>
      </c>
      <c r="F349" s="11">
        <v>3430</v>
      </c>
      <c r="G349" s="7">
        <v>455.64292760000001</v>
      </c>
      <c r="H349" s="8">
        <v>336.39363744670999</v>
      </c>
      <c r="I349" s="11">
        <v>84</v>
      </c>
      <c r="J349" s="7">
        <v>331.50030435000002</v>
      </c>
      <c r="K349" s="8">
        <v>241.52495184918001</v>
      </c>
      <c r="L349" s="11">
        <v>524</v>
      </c>
      <c r="M349" s="7">
        <v>429.11701500999999</v>
      </c>
      <c r="N349" s="8">
        <v>300.33709285297101</v>
      </c>
      <c r="O349" s="11">
        <v>156</v>
      </c>
      <c r="P349" s="7">
        <v>322.79139845999998</v>
      </c>
      <c r="Q349" s="8">
        <v>234.12210978379099</v>
      </c>
      <c r="R349" s="11">
        <v>2508</v>
      </c>
      <c r="S349" s="7">
        <v>346.46778511999997</v>
      </c>
      <c r="T349" s="8">
        <v>255.82195404596499</v>
      </c>
    </row>
    <row r="350" spans="1:20" ht="14.1" customHeight="1" x14ac:dyDescent="0.3">
      <c r="A350" s="3" t="s">
        <v>1373</v>
      </c>
      <c r="B350" s="3" t="s">
        <v>6396</v>
      </c>
      <c r="C350" s="11">
        <v>6788</v>
      </c>
      <c r="D350" s="7">
        <v>467.08451423000002</v>
      </c>
      <c r="E350" s="8">
        <v>315.76968555664098</v>
      </c>
      <c r="F350" s="11">
        <v>503</v>
      </c>
      <c r="G350" s="7">
        <v>552.56814292000001</v>
      </c>
      <c r="H350" s="8">
        <v>385.96172637447</v>
      </c>
      <c r="I350" s="11" t="s">
        <v>8</v>
      </c>
      <c r="J350" s="7" t="s">
        <v>8</v>
      </c>
      <c r="K350" s="9" t="s">
        <v>8</v>
      </c>
      <c r="L350" s="11">
        <v>107</v>
      </c>
      <c r="M350" s="7">
        <v>473.95255594999998</v>
      </c>
      <c r="N350" s="8">
        <v>272.210647708691</v>
      </c>
      <c r="O350" s="11" t="s">
        <v>8</v>
      </c>
      <c r="P350" s="7" t="s">
        <v>8</v>
      </c>
      <c r="Q350" s="9" t="s">
        <v>8</v>
      </c>
      <c r="R350" s="11">
        <v>318</v>
      </c>
      <c r="S350" s="7">
        <v>609.90810351000005</v>
      </c>
      <c r="T350" s="8">
        <v>426.486088114155</v>
      </c>
    </row>
    <row r="351" spans="1:20" ht="14.1" customHeight="1" x14ac:dyDescent="0.3">
      <c r="A351" s="3" t="s">
        <v>1377</v>
      </c>
      <c r="B351" s="3" t="s">
        <v>6397</v>
      </c>
      <c r="C351" s="11">
        <v>8375</v>
      </c>
      <c r="D351" s="7">
        <v>445.84761705</v>
      </c>
      <c r="E351" s="8">
        <v>335.91197572408799</v>
      </c>
      <c r="F351" s="11">
        <v>484</v>
      </c>
      <c r="G351" s="7">
        <v>492.73589922000002</v>
      </c>
      <c r="H351" s="8">
        <v>364.58078436096798</v>
      </c>
      <c r="I351" s="11" t="s">
        <v>8</v>
      </c>
      <c r="J351" s="7" t="s">
        <v>8</v>
      </c>
      <c r="K351" s="9" t="s">
        <v>8</v>
      </c>
      <c r="L351" s="11">
        <v>142</v>
      </c>
      <c r="M351" s="7">
        <v>382.23109376000002</v>
      </c>
      <c r="N351" s="8">
        <v>274.31392802803299</v>
      </c>
      <c r="O351" s="11">
        <v>19</v>
      </c>
      <c r="P351" s="7">
        <v>203.03212984000001</v>
      </c>
      <c r="Q351" s="8">
        <v>149.30995740909401</v>
      </c>
      <c r="R351" s="11">
        <v>380</v>
      </c>
      <c r="S351" s="7">
        <v>379.23237287000001</v>
      </c>
      <c r="T351" s="8">
        <v>286.18618426911701</v>
      </c>
    </row>
    <row r="352" spans="1:20" ht="14.1" customHeight="1" x14ac:dyDescent="0.3">
      <c r="A352" s="3" t="s">
        <v>1381</v>
      </c>
      <c r="B352" s="3" t="s">
        <v>6398</v>
      </c>
      <c r="C352" s="11">
        <v>7971</v>
      </c>
      <c r="D352" s="7">
        <v>391.27845386000001</v>
      </c>
      <c r="E352" s="8">
        <v>286.505752471687</v>
      </c>
      <c r="F352" s="11">
        <v>571</v>
      </c>
      <c r="G352" s="7">
        <v>257.03562934000001</v>
      </c>
      <c r="H352" s="8">
        <v>187.324912839559</v>
      </c>
      <c r="I352" s="11">
        <v>12</v>
      </c>
      <c r="J352" s="7">
        <v>544.93746647</v>
      </c>
      <c r="K352" s="8">
        <v>396.87191865372</v>
      </c>
      <c r="L352" s="11">
        <v>16</v>
      </c>
      <c r="M352" s="7">
        <v>309.21838914</v>
      </c>
      <c r="N352" s="8">
        <v>203.04464363122599</v>
      </c>
      <c r="O352" s="11" t="s">
        <v>8</v>
      </c>
      <c r="P352" s="7" t="s">
        <v>8</v>
      </c>
      <c r="Q352" s="9" t="s">
        <v>8</v>
      </c>
      <c r="R352" s="11">
        <v>466</v>
      </c>
      <c r="S352" s="7">
        <v>387.09939120000001</v>
      </c>
      <c r="T352" s="8">
        <v>283.480268919163</v>
      </c>
    </row>
    <row r="353" spans="1:20" ht="14.1" customHeight="1" x14ac:dyDescent="0.3">
      <c r="A353" s="3" t="s">
        <v>1385</v>
      </c>
      <c r="B353" s="3" t="s">
        <v>6399</v>
      </c>
      <c r="C353" s="11">
        <v>5212</v>
      </c>
      <c r="D353" s="7">
        <v>336.94414771999999</v>
      </c>
      <c r="E353" s="8">
        <v>250.57299737857599</v>
      </c>
      <c r="F353" s="11">
        <v>433</v>
      </c>
      <c r="G353" s="7">
        <v>305.62215981000003</v>
      </c>
      <c r="H353" s="8">
        <v>230.42143836816501</v>
      </c>
      <c r="I353" s="11" t="s">
        <v>8</v>
      </c>
      <c r="J353" s="7" t="s">
        <v>8</v>
      </c>
      <c r="K353" s="9" t="s">
        <v>8</v>
      </c>
      <c r="L353" s="11">
        <v>53</v>
      </c>
      <c r="M353" s="7">
        <v>423.20324887999999</v>
      </c>
      <c r="N353" s="8">
        <v>298.06969468688101</v>
      </c>
      <c r="O353" s="11" t="s">
        <v>8</v>
      </c>
      <c r="P353" s="7" t="s">
        <v>8</v>
      </c>
      <c r="Q353" s="9" t="s">
        <v>8</v>
      </c>
      <c r="R353" s="11">
        <v>219</v>
      </c>
      <c r="S353" s="7">
        <v>465.81375022999998</v>
      </c>
      <c r="T353" s="8">
        <v>348.18392069029301</v>
      </c>
    </row>
    <row r="354" spans="1:20" ht="14.1" customHeight="1" x14ac:dyDescent="0.3">
      <c r="A354" s="3" t="s">
        <v>1389</v>
      </c>
      <c r="B354" s="3" t="s">
        <v>6400</v>
      </c>
      <c r="C354" s="11">
        <v>4198</v>
      </c>
      <c r="D354" s="7">
        <v>577.00398514999995</v>
      </c>
      <c r="E354" s="8">
        <v>400.21016948819499</v>
      </c>
      <c r="F354" s="11">
        <v>430</v>
      </c>
      <c r="G354" s="7">
        <v>501.75247643</v>
      </c>
      <c r="H354" s="8">
        <v>354.39794584362301</v>
      </c>
      <c r="I354" s="11" t="s">
        <v>8</v>
      </c>
      <c r="J354" s="7" t="s">
        <v>8</v>
      </c>
      <c r="K354" s="9" t="s">
        <v>8</v>
      </c>
      <c r="L354" s="11">
        <v>30</v>
      </c>
      <c r="M354" s="7">
        <v>346.35829430000001</v>
      </c>
      <c r="N354" s="8">
        <v>241.13777454224899</v>
      </c>
      <c r="O354" s="11" t="s">
        <v>8</v>
      </c>
      <c r="P354" s="7" t="s">
        <v>8</v>
      </c>
      <c r="Q354" s="9" t="s">
        <v>8</v>
      </c>
      <c r="R354" s="11">
        <v>300</v>
      </c>
      <c r="S354" s="7">
        <v>800.57746018</v>
      </c>
      <c r="T354" s="8">
        <v>560.81989451217203</v>
      </c>
    </row>
    <row r="355" spans="1:20" ht="14.1" customHeight="1" x14ac:dyDescent="0.3">
      <c r="A355" s="3" t="s">
        <v>1393</v>
      </c>
      <c r="B355" s="3" t="s">
        <v>1394</v>
      </c>
      <c r="C355" s="11">
        <v>6283</v>
      </c>
      <c r="D355" s="7">
        <v>481.93633387</v>
      </c>
      <c r="E355" s="8">
        <v>351.09232907725902</v>
      </c>
      <c r="F355" s="11">
        <v>260</v>
      </c>
      <c r="G355" s="7">
        <v>450.09398589</v>
      </c>
      <c r="H355" s="8">
        <v>332.73683359359597</v>
      </c>
      <c r="I355" s="11" t="s">
        <v>8</v>
      </c>
      <c r="J355" s="7" t="s">
        <v>8</v>
      </c>
      <c r="K355" s="9" t="s">
        <v>8</v>
      </c>
      <c r="L355" s="11">
        <v>56</v>
      </c>
      <c r="M355" s="7">
        <v>265.94932814999999</v>
      </c>
      <c r="N355" s="8">
        <v>162.470652785342</v>
      </c>
      <c r="O355" s="11" t="s">
        <v>8</v>
      </c>
      <c r="P355" s="7" t="s">
        <v>8</v>
      </c>
      <c r="Q355" s="9" t="s">
        <v>8</v>
      </c>
      <c r="R355" s="11">
        <v>292</v>
      </c>
      <c r="S355" s="7">
        <v>717.40228264999996</v>
      </c>
      <c r="T355" s="8">
        <v>525.33161167478204</v>
      </c>
    </row>
    <row r="356" spans="1:20" ht="14.1" customHeight="1" x14ac:dyDescent="0.3">
      <c r="A356" s="3" t="s">
        <v>1397</v>
      </c>
      <c r="B356" s="3" t="s">
        <v>1398</v>
      </c>
      <c r="C356" s="11">
        <v>10923</v>
      </c>
      <c r="D356" s="7">
        <v>501.89190926999999</v>
      </c>
      <c r="E356" s="8">
        <v>335.21609566046197</v>
      </c>
      <c r="F356" s="11">
        <v>624</v>
      </c>
      <c r="G356" s="7">
        <v>541.28010508</v>
      </c>
      <c r="H356" s="8">
        <v>375.15686431850997</v>
      </c>
      <c r="I356" s="11">
        <v>18</v>
      </c>
      <c r="J356" s="7">
        <v>679.32957900999997</v>
      </c>
      <c r="K356" s="8">
        <v>474.94553987059101</v>
      </c>
      <c r="L356" s="11">
        <v>52</v>
      </c>
      <c r="M356" s="7">
        <v>501.28343659000001</v>
      </c>
      <c r="N356" s="8">
        <v>305.56839500071402</v>
      </c>
      <c r="O356" s="11">
        <v>18</v>
      </c>
      <c r="P356" s="7">
        <v>360.16365443000001</v>
      </c>
      <c r="Q356" s="8">
        <v>214.43262877865601</v>
      </c>
      <c r="R356" s="11">
        <v>733</v>
      </c>
      <c r="S356" s="7">
        <v>596.47070454000004</v>
      </c>
      <c r="T356" s="8">
        <v>404.222261844461</v>
      </c>
    </row>
    <row r="357" spans="1:20" ht="14.1" customHeight="1" x14ac:dyDescent="0.3">
      <c r="A357" s="3" t="s">
        <v>1400</v>
      </c>
      <c r="B357" s="3" t="s">
        <v>6401</v>
      </c>
      <c r="C357" s="11">
        <v>3288</v>
      </c>
      <c r="D357" s="7">
        <v>585.84946577999995</v>
      </c>
      <c r="E357" s="8">
        <v>404.13546132280999</v>
      </c>
      <c r="F357" s="11">
        <v>296</v>
      </c>
      <c r="G357" s="7">
        <v>481.67822770999999</v>
      </c>
      <c r="H357" s="8">
        <v>339.13142451558798</v>
      </c>
      <c r="I357" s="11" t="s">
        <v>8</v>
      </c>
      <c r="J357" s="7" t="s">
        <v>8</v>
      </c>
      <c r="K357" s="9" t="s">
        <v>8</v>
      </c>
      <c r="L357" s="11">
        <v>51</v>
      </c>
      <c r="M357" s="7">
        <v>340.34402141999999</v>
      </c>
      <c r="N357" s="8">
        <v>221.367117175261</v>
      </c>
      <c r="O357" s="11" t="s">
        <v>8</v>
      </c>
      <c r="P357" s="7" t="s">
        <v>8</v>
      </c>
      <c r="Q357" s="9" t="s">
        <v>8</v>
      </c>
      <c r="R357" s="11">
        <v>215</v>
      </c>
      <c r="S357" s="7">
        <v>806.86215364999998</v>
      </c>
      <c r="T357" s="8">
        <v>563.70095022827297</v>
      </c>
    </row>
    <row r="358" spans="1:20" ht="14.1" customHeight="1" x14ac:dyDescent="0.3">
      <c r="A358" s="3" t="s">
        <v>1404</v>
      </c>
      <c r="B358" s="3" t="s">
        <v>1405</v>
      </c>
      <c r="C358" s="11">
        <v>977</v>
      </c>
      <c r="D358" s="7">
        <v>446.17269994999998</v>
      </c>
      <c r="E358" s="8">
        <v>333.27467403612502</v>
      </c>
      <c r="F358" s="11">
        <v>193</v>
      </c>
      <c r="G358" s="7">
        <v>461.78083029999999</v>
      </c>
      <c r="H358" s="8">
        <v>359.93042759335702</v>
      </c>
      <c r="I358" s="11" t="s">
        <v>8</v>
      </c>
      <c r="J358" s="7" t="s">
        <v>8</v>
      </c>
      <c r="K358" s="9" t="s">
        <v>8</v>
      </c>
      <c r="L358" s="11">
        <v>20</v>
      </c>
      <c r="M358" s="7">
        <v>342.51923535999998</v>
      </c>
      <c r="N358" s="8">
        <v>203.60741002681499</v>
      </c>
      <c r="O358" s="11" t="s">
        <v>8</v>
      </c>
      <c r="P358" s="7" t="s">
        <v>8</v>
      </c>
      <c r="Q358" s="9" t="s">
        <v>8</v>
      </c>
      <c r="R358" s="11">
        <v>194</v>
      </c>
      <c r="S358" s="7">
        <v>432.11641151999999</v>
      </c>
      <c r="T358" s="8">
        <v>339.96649283246001</v>
      </c>
    </row>
    <row r="359" spans="1:20" ht="14.1" customHeight="1" x14ac:dyDescent="0.3">
      <c r="A359" s="3" t="s">
        <v>1408</v>
      </c>
      <c r="B359" s="3" t="s">
        <v>6402</v>
      </c>
      <c r="C359" s="11">
        <v>616</v>
      </c>
      <c r="D359" s="7">
        <v>446.39764826999999</v>
      </c>
      <c r="E359" s="8">
        <v>324.1455485381</v>
      </c>
      <c r="F359" s="11">
        <v>82</v>
      </c>
      <c r="G359" s="7">
        <v>412.95955602999999</v>
      </c>
      <c r="H359" s="8">
        <v>302.69339357368398</v>
      </c>
      <c r="I359" s="11" t="s">
        <v>8</v>
      </c>
      <c r="J359" s="7" t="s">
        <v>8</v>
      </c>
      <c r="K359" s="9" t="s">
        <v>8</v>
      </c>
      <c r="L359" s="11" t="s">
        <v>8</v>
      </c>
      <c r="M359" s="7" t="s">
        <v>8</v>
      </c>
      <c r="N359" s="9" t="s">
        <v>8</v>
      </c>
      <c r="O359" s="11" t="s">
        <v>8</v>
      </c>
      <c r="P359" s="7" t="s">
        <v>8</v>
      </c>
      <c r="Q359" s="9" t="s">
        <v>8</v>
      </c>
      <c r="R359" s="11">
        <v>24</v>
      </c>
      <c r="S359" s="7">
        <v>890.59549169000002</v>
      </c>
      <c r="T359" s="8">
        <v>653.47707902823799</v>
      </c>
    </row>
    <row r="360" spans="1:20" ht="14.1" customHeight="1" x14ac:dyDescent="0.3">
      <c r="A360" s="3" t="s">
        <v>1412</v>
      </c>
      <c r="B360" s="3" t="s">
        <v>6403</v>
      </c>
      <c r="C360" s="11">
        <v>10740</v>
      </c>
      <c r="D360" s="7">
        <v>380.40100381000002</v>
      </c>
      <c r="E360" s="8">
        <v>267.676220868374</v>
      </c>
      <c r="F360" s="11">
        <v>1138</v>
      </c>
      <c r="G360" s="7">
        <v>409.50015925999998</v>
      </c>
      <c r="H360" s="8">
        <v>298.16295836973501</v>
      </c>
      <c r="I360" s="11">
        <v>16</v>
      </c>
      <c r="J360" s="7">
        <v>305.40273151999997</v>
      </c>
      <c r="K360" s="8">
        <v>211.92704994991499</v>
      </c>
      <c r="L360" s="11">
        <v>37</v>
      </c>
      <c r="M360" s="7">
        <v>476.12190017</v>
      </c>
      <c r="N360" s="8">
        <v>320.55585787020902</v>
      </c>
      <c r="O360" s="11">
        <v>48</v>
      </c>
      <c r="P360" s="7">
        <v>245.23416434999999</v>
      </c>
      <c r="Q360" s="8">
        <v>169.14161783502101</v>
      </c>
      <c r="R360" s="11">
        <v>532</v>
      </c>
      <c r="S360" s="7">
        <v>600.25129967999999</v>
      </c>
      <c r="T360" s="8">
        <v>429.689526112571</v>
      </c>
    </row>
    <row r="361" spans="1:20" ht="14.1" customHeight="1" x14ac:dyDescent="0.3">
      <c r="A361" s="3" t="s">
        <v>1415</v>
      </c>
      <c r="B361" s="3" t="s">
        <v>6404</v>
      </c>
      <c r="C361" s="11">
        <v>10662</v>
      </c>
      <c r="D361" s="7">
        <v>390.19819576999998</v>
      </c>
      <c r="E361" s="8">
        <v>288.51453934310001</v>
      </c>
      <c r="F361" s="11">
        <v>998</v>
      </c>
      <c r="G361" s="7">
        <v>443.72604858</v>
      </c>
      <c r="H361" s="8">
        <v>326.41664553707</v>
      </c>
      <c r="I361" s="11" t="s">
        <v>8</v>
      </c>
      <c r="J361" s="7" t="s">
        <v>8</v>
      </c>
      <c r="K361" s="9" t="s">
        <v>8</v>
      </c>
      <c r="L361" s="11">
        <v>159</v>
      </c>
      <c r="M361" s="7">
        <v>497.36320207</v>
      </c>
      <c r="N361" s="8">
        <v>345.49762247220298</v>
      </c>
      <c r="O361" s="11">
        <v>29</v>
      </c>
      <c r="P361" s="7">
        <v>252.39088335</v>
      </c>
      <c r="Q361" s="8">
        <v>181.168764096015</v>
      </c>
      <c r="R361" s="11">
        <v>495</v>
      </c>
      <c r="S361" s="7">
        <v>482.03591956000002</v>
      </c>
      <c r="T361" s="8">
        <v>356.76152460685699</v>
      </c>
    </row>
    <row r="362" spans="1:20" ht="14.1" customHeight="1" x14ac:dyDescent="0.3">
      <c r="A362" s="3" t="s">
        <v>1418</v>
      </c>
      <c r="B362" s="3" t="s">
        <v>6405</v>
      </c>
      <c r="C362" s="11">
        <v>9949</v>
      </c>
      <c r="D362" s="7">
        <v>371.78979364999998</v>
      </c>
      <c r="E362" s="8">
        <v>275.71785807648803</v>
      </c>
      <c r="F362" s="11">
        <v>524</v>
      </c>
      <c r="G362" s="7">
        <v>393.13268507999999</v>
      </c>
      <c r="H362" s="8">
        <v>290.85970569283597</v>
      </c>
      <c r="I362" s="11" t="s">
        <v>8</v>
      </c>
      <c r="J362" s="7" t="s">
        <v>8</v>
      </c>
      <c r="K362" s="9" t="s">
        <v>8</v>
      </c>
      <c r="L362" s="11" t="s">
        <v>8</v>
      </c>
      <c r="M362" s="7" t="s">
        <v>8</v>
      </c>
      <c r="N362" s="9" t="s">
        <v>8</v>
      </c>
      <c r="O362" s="11">
        <v>29</v>
      </c>
      <c r="P362" s="7">
        <v>191.23367074999999</v>
      </c>
      <c r="Q362" s="8">
        <v>140.11863486355401</v>
      </c>
      <c r="R362" s="11">
        <v>478</v>
      </c>
      <c r="S362" s="7">
        <v>363.13427065000002</v>
      </c>
      <c r="T362" s="8">
        <v>268.646773051693</v>
      </c>
    </row>
    <row r="363" spans="1:20" ht="14.1" customHeight="1" x14ac:dyDescent="0.3">
      <c r="A363" s="3" t="s">
        <v>1421</v>
      </c>
      <c r="B363" s="3" t="s">
        <v>6406</v>
      </c>
      <c r="C363" s="11">
        <v>7082</v>
      </c>
      <c r="D363" s="7">
        <v>367.78279199999997</v>
      </c>
      <c r="E363" s="8">
        <v>242.51808957655899</v>
      </c>
      <c r="F363" s="11">
        <v>334</v>
      </c>
      <c r="G363" s="7">
        <v>410.62930333000003</v>
      </c>
      <c r="H363" s="8">
        <v>272.49065578175799</v>
      </c>
      <c r="I363" s="11" t="s">
        <v>8</v>
      </c>
      <c r="J363" s="7" t="s">
        <v>8</v>
      </c>
      <c r="K363" s="9" t="s">
        <v>8</v>
      </c>
      <c r="L363" s="11">
        <v>86</v>
      </c>
      <c r="M363" s="7">
        <v>308.94091537000003</v>
      </c>
      <c r="N363" s="8">
        <v>174.21751758429301</v>
      </c>
      <c r="O363" s="11">
        <v>23</v>
      </c>
      <c r="P363" s="7">
        <v>191.63959478000001</v>
      </c>
      <c r="Q363" s="8">
        <v>105.036732244569</v>
      </c>
      <c r="R363" s="11">
        <v>302</v>
      </c>
      <c r="S363" s="7">
        <v>656.95548712000004</v>
      </c>
      <c r="T363" s="8">
        <v>437.82369415064397</v>
      </c>
    </row>
    <row r="364" spans="1:20" ht="14.1" customHeight="1" x14ac:dyDescent="0.3">
      <c r="A364" s="3" t="s">
        <v>1424</v>
      </c>
      <c r="B364" s="3" t="s">
        <v>155</v>
      </c>
      <c r="C364" s="11">
        <v>27716</v>
      </c>
      <c r="D364" s="7">
        <v>320.18072037000002</v>
      </c>
      <c r="E364" s="8">
        <v>236.490952443151</v>
      </c>
      <c r="F364" s="11">
        <v>1257</v>
      </c>
      <c r="G364" s="7">
        <v>362.53593985999998</v>
      </c>
      <c r="H364" s="8">
        <v>272.76775878841403</v>
      </c>
      <c r="I364" s="11">
        <v>30</v>
      </c>
      <c r="J364" s="7">
        <v>166.71515285999999</v>
      </c>
      <c r="K364" s="8">
        <v>123.558866187302</v>
      </c>
      <c r="L364" s="11">
        <v>252</v>
      </c>
      <c r="M364" s="7">
        <v>296.37197183000001</v>
      </c>
      <c r="N364" s="8">
        <v>202.10867446403401</v>
      </c>
      <c r="O364" s="11">
        <v>38</v>
      </c>
      <c r="P364" s="7">
        <v>203.9302448</v>
      </c>
      <c r="Q364" s="8">
        <v>149.365062007581</v>
      </c>
      <c r="R364" s="11">
        <v>1664</v>
      </c>
      <c r="S364" s="7">
        <v>262.08102907</v>
      </c>
      <c r="T364" s="8">
        <v>196.56840260685999</v>
      </c>
    </row>
    <row r="365" spans="1:20" ht="14.1" customHeight="1" x14ac:dyDescent="0.3">
      <c r="A365" s="3" t="s">
        <v>1427</v>
      </c>
      <c r="B365" s="3" t="s">
        <v>6407</v>
      </c>
      <c r="C365" s="11">
        <v>18150</v>
      </c>
      <c r="D365" s="7">
        <v>327.13922866000001</v>
      </c>
      <c r="E365" s="8">
        <v>242.69751662016799</v>
      </c>
      <c r="F365" s="11">
        <v>1299</v>
      </c>
      <c r="G365" s="7">
        <v>324.43881354000001</v>
      </c>
      <c r="H365" s="8">
        <v>246.23968476459501</v>
      </c>
      <c r="I365" s="11" t="s">
        <v>8</v>
      </c>
      <c r="J365" s="7" t="s">
        <v>8</v>
      </c>
      <c r="K365" s="9" t="s">
        <v>8</v>
      </c>
      <c r="L365" s="11">
        <v>87</v>
      </c>
      <c r="M365" s="7">
        <v>368.27259064999998</v>
      </c>
      <c r="N365" s="8">
        <v>251.019343573285</v>
      </c>
      <c r="O365" s="11">
        <v>24</v>
      </c>
      <c r="P365" s="7">
        <v>165.39570079000001</v>
      </c>
      <c r="Q365" s="8">
        <v>119.56762356286001</v>
      </c>
      <c r="R365" s="11">
        <v>1118</v>
      </c>
      <c r="S365" s="7">
        <v>434.21228731999997</v>
      </c>
      <c r="T365" s="8">
        <v>325.07199115195698</v>
      </c>
    </row>
    <row r="366" spans="1:20" ht="14.1" customHeight="1" x14ac:dyDescent="0.3">
      <c r="A366" s="3" t="s">
        <v>1431</v>
      </c>
      <c r="B366" s="3" t="s">
        <v>6408</v>
      </c>
      <c r="C366" s="11">
        <v>14878</v>
      </c>
      <c r="D366" s="7">
        <v>550.98195969000005</v>
      </c>
      <c r="E366" s="8">
        <v>403.70383211047903</v>
      </c>
      <c r="F366" s="11">
        <v>1585</v>
      </c>
      <c r="G366" s="7">
        <v>580.13763471000004</v>
      </c>
      <c r="H366" s="8">
        <v>428.819114719607</v>
      </c>
      <c r="I366" s="11">
        <v>15</v>
      </c>
      <c r="J366" s="7">
        <v>411.66396908000002</v>
      </c>
      <c r="K366" s="8">
        <v>301.78201137776398</v>
      </c>
      <c r="L366" s="11">
        <v>125</v>
      </c>
      <c r="M366" s="7">
        <v>493.28047297000001</v>
      </c>
      <c r="N366" s="8">
        <v>337.380362502053</v>
      </c>
      <c r="O366" s="11">
        <v>31</v>
      </c>
      <c r="P366" s="7">
        <v>224.2637829</v>
      </c>
      <c r="Q366" s="8">
        <v>158.16075830643001</v>
      </c>
      <c r="R366" s="11">
        <v>847</v>
      </c>
      <c r="S366" s="7">
        <v>399.13296322999997</v>
      </c>
      <c r="T366" s="8">
        <v>292.79024577965203</v>
      </c>
    </row>
    <row r="367" spans="1:20" ht="14.1" customHeight="1" x14ac:dyDescent="0.3">
      <c r="A367" s="3" t="s">
        <v>1434</v>
      </c>
      <c r="B367" s="3" t="s">
        <v>6409</v>
      </c>
      <c r="C367" s="11">
        <v>440</v>
      </c>
      <c r="D367" s="7">
        <v>326.00680041999999</v>
      </c>
      <c r="E367" s="8">
        <v>235.22718457517399</v>
      </c>
      <c r="F367" s="11">
        <v>117</v>
      </c>
      <c r="G367" s="7">
        <v>549.78225391000001</v>
      </c>
      <c r="H367" s="8">
        <v>402.08364051754802</v>
      </c>
      <c r="I367" s="11" t="s">
        <v>8</v>
      </c>
      <c r="J367" s="7" t="s">
        <v>8</v>
      </c>
      <c r="K367" s="9" t="s">
        <v>8</v>
      </c>
      <c r="L367" s="11">
        <v>18</v>
      </c>
      <c r="M367" s="7">
        <v>429.23155035000002</v>
      </c>
      <c r="N367" s="8">
        <v>269.79523594173497</v>
      </c>
      <c r="O367" s="11" t="s">
        <v>8</v>
      </c>
      <c r="P367" s="7" t="s">
        <v>8</v>
      </c>
      <c r="Q367" s="9" t="s">
        <v>8</v>
      </c>
      <c r="R367" s="11">
        <v>53</v>
      </c>
      <c r="S367" s="7">
        <v>371.11943327</v>
      </c>
      <c r="T367" s="8">
        <v>271.70905879501299</v>
      </c>
    </row>
    <row r="368" spans="1:20" ht="14.1" customHeight="1" x14ac:dyDescent="0.3">
      <c r="A368" s="3" t="s">
        <v>1437</v>
      </c>
      <c r="B368" s="3" t="s">
        <v>6410</v>
      </c>
      <c r="C368" s="11">
        <v>4433</v>
      </c>
      <c r="D368" s="7">
        <v>613.80818654999996</v>
      </c>
      <c r="E368" s="8">
        <v>419.815440865342</v>
      </c>
      <c r="F368" s="11">
        <v>453</v>
      </c>
      <c r="G368" s="7">
        <v>927.00352873999998</v>
      </c>
      <c r="H368" s="8">
        <v>675.384803839901</v>
      </c>
      <c r="I368" s="11" t="s">
        <v>8</v>
      </c>
      <c r="J368" s="7" t="s">
        <v>8</v>
      </c>
      <c r="K368" s="9" t="s">
        <v>8</v>
      </c>
      <c r="L368" s="11">
        <v>57</v>
      </c>
      <c r="M368" s="7">
        <v>356.94532475</v>
      </c>
      <c r="N368" s="8">
        <v>203.98551051565499</v>
      </c>
      <c r="O368" s="11" t="s">
        <v>8</v>
      </c>
      <c r="P368" s="7" t="s">
        <v>8</v>
      </c>
      <c r="Q368" s="9" t="s">
        <v>8</v>
      </c>
      <c r="R368" s="11">
        <v>376</v>
      </c>
      <c r="S368" s="7">
        <v>703.34602677999999</v>
      </c>
      <c r="T368" s="8">
        <v>486.70268528143799</v>
      </c>
    </row>
    <row r="369" spans="1:20" ht="14.1" customHeight="1" x14ac:dyDescent="0.3">
      <c r="A369" s="3" t="s">
        <v>1441</v>
      </c>
      <c r="B369" s="3" t="s">
        <v>6411</v>
      </c>
      <c r="C369" s="11">
        <v>273</v>
      </c>
      <c r="D369" s="7">
        <v>601.70702806999998</v>
      </c>
      <c r="E369" s="8">
        <v>416.38488787224497</v>
      </c>
      <c r="F369" s="11">
        <v>25</v>
      </c>
      <c r="G369" s="7">
        <v>561.34139198000003</v>
      </c>
      <c r="H369" s="8">
        <v>394.19775181502803</v>
      </c>
      <c r="I369" s="11" t="s">
        <v>8</v>
      </c>
      <c r="J369" s="7" t="s">
        <v>8</v>
      </c>
      <c r="K369" s="9" t="s">
        <v>8</v>
      </c>
      <c r="L369" s="11" t="s">
        <v>8</v>
      </c>
      <c r="M369" s="7" t="s">
        <v>8</v>
      </c>
      <c r="N369" s="9" t="s">
        <v>8</v>
      </c>
      <c r="O369" s="11" t="s">
        <v>8</v>
      </c>
      <c r="P369" s="7" t="s">
        <v>8</v>
      </c>
      <c r="Q369" s="9" t="s">
        <v>8</v>
      </c>
      <c r="R369" s="11">
        <v>18</v>
      </c>
      <c r="S369" s="7">
        <v>843.20194434999996</v>
      </c>
      <c r="T369" s="8">
        <v>591.07016844910595</v>
      </c>
    </row>
    <row r="370" spans="1:20" ht="14.1" customHeight="1" x14ac:dyDescent="0.3">
      <c r="A370" s="3" t="s">
        <v>1445</v>
      </c>
      <c r="B370" s="3" t="s">
        <v>1446</v>
      </c>
      <c r="C370" s="11">
        <v>2332</v>
      </c>
      <c r="D370" s="7">
        <v>285.68867508</v>
      </c>
      <c r="E370" s="8">
        <v>194.368961071504</v>
      </c>
      <c r="F370" s="11">
        <v>180</v>
      </c>
      <c r="G370" s="7">
        <v>397.33858464000002</v>
      </c>
      <c r="H370" s="8">
        <v>272.01798967500599</v>
      </c>
      <c r="I370" s="11" t="s">
        <v>8</v>
      </c>
      <c r="J370" s="7" t="s">
        <v>8</v>
      </c>
      <c r="K370" s="9" t="s">
        <v>8</v>
      </c>
      <c r="L370" s="11" t="s">
        <v>8</v>
      </c>
      <c r="M370" s="7" t="s">
        <v>8</v>
      </c>
      <c r="N370" s="9" t="s">
        <v>8</v>
      </c>
      <c r="O370" s="11">
        <v>14</v>
      </c>
      <c r="P370" s="7">
        <v>242.50599364000001</v>
      </c>
      <c r="Q370" s="8">
        <v>154.40679639855099</v>
      </c>
      <c r="R370" s="11" t="s">
        <v>8</v>
      </c>
      <c r="S370" s="7" t="s">
        <v>8</v>
      </c>
      <c r="T370" s="9" t="s">
        <v>8</v>
      </c>
    </row>
    <row r="371" spans="1:20" ht="14.1" customHeight="1" x14ac:dyDescent="0.3">
      <c r="A371" s="3" t="s">
        <v>1449</v>
      </c>
      <c r="B371" s="3" t="s">
        <v>1450</v>
      </c>
      <c r="C371" s="11">
        <v>8208</v>
      </c>
      <c r="D371" s="7">
        <v>386.08511515999999</v>
      </c>
      <c r="E371" s="8">
        <v>263.55144716715199</v>
      </c>
      <c r="F371" s="11">
        <v>699</v>
      </c>
      <c r="G371" s="7">
        <v>405.68973736999999</v>
      </c>
      <c r="H371" s="8">
        <v>286.23423814909103</v>
      </c>
      <c r="I371" s="11" t="s">
        <v>8</v>
      </c>
      <c r="J371" s="7" t="s">
        <v>8</v>
      </c>
      <c r="K371" s="9" t="s">
        <v>8</v>
      </c>
      <c r="L371" s="11">
        <v>66</v>
      </c>
      <c r="M371" s="7">
        <v>279.65800245999998</v>
      </c>
      <c r="N371" s="8">
        <v>160.408882614578</v>
      </c>
      <c r="O371" s="11">
        <v>85</v>
      </c>
      <c r="P371" s="7">
        <v>243.13544185000001</v>
      </c>
      <c r="Q371" s="8">
        <v>156.90522797610501</v>
      </c>
      <c r="R371" s="11">
        <v>575</v>
      </c>
      <c r="S371" s="7">
        <v>510.52462064999997</v>
      </c>
      <c r="T371" s="8">
        <v>357.50106447778597</v>
      </c>
    </row>
    <row r="372" spans="1:20" ht="14.1" customHeight="1" x14ac:dyDescent="0.3">
      <c r="A372" s="3" t="s">
        <v>1452</v>
      </c>
      <c r="B372" s="3" t="s">
        <v>6412</v>
      </c>
      <c r="C372" s="11">
        <v>1414</v>
      </c>
      <c r="D372" s="7">
        <v>346.13977022</v>
      </c>
      <c r="E372" s="8">
        <v>255.44020064314299</v>
      </c>
      <c r="F372" s="11">
        <v>76</v>
      </c>
      <c r="G372" s="7">
        <v>672.69132591000005</v>
      </c>
      <c r="H372" s="8">
        <v>491.45532466069699</v>
      </c>
      <c r="I372" s="11">
        <v>41</v>
      </c>
      <c r="J372" s="7">
        <v>416.36155599</v>
      </c>
      <c r="K372" s="8">
        <v>307.48034859200999</v>
      </c>
      <c r="L372" s="11" t="s">
        <v>8</v>
      </c>
      <c r="M372" s="7" t="s">
        <v>8</v>
      </c>
      <c r="N372" s="9" t="s">
        <v>8</v>
      </c>
      <c r="O372" s="11" t="s">
        <v>8</v>
      </c>
      <c r="P372" s="7" t="s">
        <v>8</v>
      </c>
      <c r="Q372" s="9" t="s">
        <v>8</v>
      </c>
      <c r="R372" s="11">
        <v>129</v>
      </c>
      <c r="S372" s="7">
        <v>239.48658609</v>
      </c>
      <c r="T372" s="8">
        <v>175.47685256048999</v>
      </c>
    </row>
    <row r="373" spans="1:20" ht="14.1" customHeight="1" x14ac:dyDescent="0.3">
      <c r="A373" s="3" t="s">
        <v>1455</v>
      </c>
      <c r="B373" s="3" t="s">
        <v>6413</v>
      </c>
      <c r="C373" s="11">
        <v>9567</v>
      </c>
      <c r="D373" s="7">
        <v>481.65652306999999</v>
      </c>
      <c r="E373" s="8">
        <v>348.03910051046603</v>
      </c>
      <c r="F373" s="11">
        <v>581</v>
      </c>
      <c r="G373" s="7">
        <v>568.00399856000001</v>
      </c>
      <c r="H373" s="8">
        <v>427.15029121785801</v>
      </c>
      <c r="I373" s="11" t="s">
        <v>8</v>
      </c>
      <c r="J373" s="7" t="s">
        <v>8</v>
      </c>
      <c r="K373" s="9" t="s">
        <v>8</v>
      </c>
      <c r="L373" s="11">
        <v>113</v>
      </c>
      <c r="M373" s="7">
        <v>457.65618345000001</v>
      </c>
      <c r="N373" s="8">
        <v>321.76359415327101</v>
      </c>
      <c r="O373" s="11">
        <v>39</v>
      </c>
      <c r="P373" s="7">
        <v>337.77909421999999</v>
      </c>
      <c r="Q373" s="8">
        <v>220.36666455798999</v>
      </c>
      <c r="R373" s="11">
        <v>544</v>
      </c>
      <c r="S373" s="7">
        <v>367.69321253999999</v>
      </c>
      <c r="T373" s="8">
        <v>271.970616101975</v>
      </c>
    </row>
    <row r="374" spans="1:20" ht="14.1" customHeight="1" x14ac:dyDescent="0.3">
      <c r="A374" s="3" t="s">
        <v>1459</v>
      </c>
      <c r="B374" s="3" t="s">
        <v>6414</v>
      </c>
      <c r="C374" s="11">
        <v>1986</v>
      </c>
      <c r="D374" s="7">
        <v>372.26762293000002</v>
      </c>
      <c r="E374" s="8">
        <v>271.79414322296799</v>
      </c>
      <c r="F374" s="11">
        <v>217</v>
      </c>
      <c r="G374" s="7">
        <v>294.24115647000002</v>
      </c>
      <c r="H374" s="8">
        <v>215.35857050094401</v>
      </c>
      <c r="I374" s="11" t="s">
        <v>8</v>
      </c>
      <c r="J374" s="7" t="s">
        <v>8</v>
      </c>
      <c r="K374" s="9" t="s">
        <v>8</v>
      </c>
      <c r="L374" s="11" t="s">
        <v>8</v>
      </c>
      <c r="M374" s="7" t="s">
        <v>8</v>
      </c>
      <c r="N374" s="9" t="s">
        <v>8</v>
      </c>
      <c r="O374" s="11" t="s">
        <v>8</v>
      </c>
      <c r="P374" s="7" t="s">
        <v>8</v>
      </c>
      <c r="Q374" s="9" t="s">
        <v>8</v>
      </c>
      <c r="R374" s="11">
        <v>139</v>
      </c>
      <c r="S374" s="7">
        <v>527.22491601000002</v>
      </c>
      <c r="T374" s="8">
        <v>385.58337517868</v>
      </c>
    </row>
    <row r="375" spans="1:20" ht="14.1" customHeight="1" x14ac:dyDescent="0.3">
      <c r="A375" s="3" t="s">
        <v>1463</v>
      </c>
      <c r="B375" s="3" t="s">
        <v>1464</v>
      </c>
      <c r="C375" s="11">
        <v>5856</v>
      </c>
      <c r="D375" s="7">
        <v>233.50451985999999</v>
      </c>
      <c r="E375" s="8">
        <v>166.48346148323799</v>
      </c>
      <c r="F375" s="11" t="s">
        <v>8</v>
      </c>
      <c r="G375" s="7" t="s">
        <v>8</v>
      </c>
      <c r="H375" s="9" t="s">
        <v>8</v>
      </c>
      <c r="I375" s="11" t="s">
        <v>8</v>
      </c>
      <c r="J375" s="7" t="s">
        <v>8</v>
      </c>
      <c r="K375" s="9" t="s">
        <v>8</v>
      </c>
      <c r="L375" s="11" t="s">
        <v>8</v>
      </c>
      <c r="M375" s="7" t="s">
        <v>8</v>
      </c>
      <c r="N375" s="9" t="s">
        <v>8</v>
      </c>
      <c r="O375" s="11" t="s">
        <v>8</v>
      </c>
      <c r="P375" s="7" t="s">
        <v>8</v>
      </c>
      <c r="Q375" s="9" t="s">
        <v>8</v>
      </c>
      <c r="R375" s="11">
        <v>869</v>
      </c>
      <c r="S375" s="7">
        <v>345.43292206000001</v>
      </c>
      <c r="T375" s="8">
        <v>252.804982126775</v>
      </c>
    </row>
    <row r="376" spans="1:20" ht="14.1" customHeight="1" x14ac:dyDescent="0.3">
      <c r="A376" s="3" t="s">
        <v>1466</v>
      </c>
      <c r="B376" s="3" t="s">
        <v>6415</v>
      </c>
      <c r="C376" s="11">
        <v>2614</v>
      </c>
      <c r="D376" s="7">
        <v>333.52253421</v>
      </c>
      <c r="E376" s="8">
        <v>245.84882230424199</v>
      </c>
      <c r="F376" s="11">
        <v>314</v>
      </c>
      <c r="G376" s="7">
        <v>283.31448144000001</v>
      </c>
      <c r="H376" s="8">
        <v>207.016195533131</v>
      </c>
      <c r="I376" s="11" t="s">
        <v>8</v>
      </c>
      <c r="J376" s="7" t="s">
        <v>8</v>
      </c>
      <c r="K376" s="9" t="s">
        <v>8</v>
      </c>
      <c r="L376" s="11">
        <v>24</v>
      </c>
      <c r="M376" s="7">
        <v>387.25053236999997</v>
      </c>
      <c r="N376" s="8">
        <v>277.15654931169098</v>
      </c>
      <c r="O376" s="11">
        <v>18</v>
      </c>
      <c r="P376" s="7">
        <v>300.60515541000001</v>
      </c>
      <c r="Q376" s="8">
        <v>219.53236847242201</v>
      </c>
      <c r="R376" s="11">
        <v>212</v>
      </c>
      <c r="S376" s="7">
        <v>517.58588859999998</v>
      </c>
      <c r="T376" s="8">
        <v>377.80558560316302</v>
      </c>
    </row>
    <row r="377" spans="1:20" ht="14.1" customHeight="1" x14ac:dyDescent="0.3">
      <c r="A377" s="3" t="s">
        <v>1469</v>
      </c>
      <c r="B377" s="3" t="s">
        <v>6416</v>
      </c>
      <c r="C377" s="11">
        <v>33433</v>
      </c>
      <c r="D377" s="7">
        <v>382.45907676000002</v>
      </c>
      <c r="E377" s="8">
        <v>281.315494336055</v>
      </c>
      <c r="F377" s="11">
        <v>1966</v>
      </c>
      <c r="G377" s="7">
        <v>622.17757915000004</v>
      </c>
      <c r="H377" s="8">
        <v>467.53872900944498</v>
      </c>
      <c r="I377" s="11">
        <v>70</v>
      </c>
      <c r="J377" s="7">
        <v>303.58108318000001</v>
      </c>
      <c r="K377" s="8">
        <v>221.54910259132299</v>
      </c>
      <c r="L377" s="11">
        <v>421</v>
      </c>
      <c r="M377" s="7">
        <v>342.38179389999999</v>
      </c>
      <c r="N377" s="8">
        <v>233.76877527116201</v>
      </c>
      <c r="O377" s="11">
        <v>142</v>
      </c>
      <c r="P377" s="7">
        <v>203.55873833000001</v>
      </c>
      <c r="Q377" s="8">
        <v>144.79205629062801</v>
      </c>
      <c r="R377" s="11">
        <v>1769</v>
      </c>
      <c r="S377" s="7">
        <v>571.54826729000001</v>
      </c>
      <c r="T377" s="8">
        <v>418.18390394848399</v>
      </c>
    </row>
    <row r="378" spans="1:20" ht="14.1" customHeight="1" x14ac:dyDescent="0.3">
      <c r="A378" s="3" t="s">
        <v>1472</v>
      </c>
      <c r="B378" s="3" t="s">
        <v>6417</v>
      </c>
      <c r="C378" s="11">
        <v>6567</v>
      </c>
      <c r="D378" s="7">
        <v>317.09664486999998</v>
      </c>
      <c r="E378" s="8">
        <v>229.80999729268899</v>
      </c>
      <c r="F378" s="11" t="s">
        <v>8</v>
      </c>
      <c r="G378" s="7" t="s">
        <v>8</v>
      </c>
      <c r="H378" s="9" t="s">
        <v>8</v>
      </c>
      <c r="I378" s="11" t="s">
        <v>8</v>
      </c>
      <c r="J378" s="7" t="s">
        <v>8</v>
      </c>
      <c r="K378" s="9" t="s">
        <v>8</v>
      </c>
      <c r="L378" s="11">
        <v>92</v>
      </c>
      <c r="M378" s="7">
        <v>371.11254924999997</v>
      </c>
      <c r="N378" s="8">
        <v>259.27194659576799</v>
      </c>
      <c r="O378" s="11" t="s">
        <v>8</v>
      </c>
      <c r="P378" s="7" t="s">
        <v>8</v>
      </c>
      <c r="Q378" s="9" t="s">
        <v>8</v>
      </c>
      <c r="R378" s="11">
        <v>455</v>
      </c>
      <c r="S378" s="7">
        <v>504.27886587</v>
      </c>
      <c r="T378" s="8">
        <v>381.851816691865</v>
      </c>
    </row>
    <row r="379" spans="1:20" ht="14.1" customHeight="1" x14ac:dyDescent="0.3">
      <c r="A379" s="3" t="s">
        <v>1475</v>
      </c>
      <c r="B379" s="3" t="s">
        <v>1476</v>
      </c>
      <c r="C379" s="11">
        <v>1362</v>
      </c>
      <c r="D379" s="7">
        <v>166.48832598000001</v>
      </c>
      <c r="E379" s="8">
        <v>121.845922754152</v>
      </c>
      <c r="F379" s="11" t="s">
        <v>8</v>
      </c>
      <c r="G379" s="7" t="s">
        <v>8</v>
      </c>
      <c r="H379" s="9" t="s">
        <v>8</v>
      </c>
      <c r="I379" s="11" t="s">
        <v>8</v>
      </c>
      <c r="J379" s="7" t="s">
        <v>8</v>
      </c>
      <c r="K379" s="9" t="s">
        <v>8</v>
      </c>
      <c r="L379" s="11">
        <v>34</v>
      </c>
      <c r="M379" s="7">
        <v>140.85686236999999</v>
      </c>
      <c r="N379" s="8">
        <v>99.670807983138999</v>
      </c>
      <c r="O379" s="11" t="s">
        <v>8</v>
      </c>
      <c r="P379" s="7" t="s">
        <v>8</v>
      </c>
      <c r="Q379" s="9" t="s">
        <v>8</v>
      </c>
      <c r="R379" s="11">
        <v>188</v>
      </c>
      <c r="S379" s="7">
        <v>403.08420794</v>
      </c>
      <c r="T379" s="8">
        <v>301.581861333463</v>
      </c>
    </row>
    <row r="380" spans="1:20" ht="14.1" customHeight="1" x14ac:dyDescent="0.3">
      <c r="A380" s="3" t="s">
        <v>1478</v>
      </c>
      <c r="B380" s="3" t="s">
        <v>6418</v>
      </c>
      <c r="C380" s="11">
        <v>2615</v>
      </c>
      <c r="D380" s="7">
        <v>433.19266948000001</v>
      </c>
      <c r="E380" s="8">
        <v>282.34112978550701</v>
      </c>
      <c r="F380" s="11" t="s">
        <v>8</v>
      </c>
      <c r="G380" s="7" t="s">
        <v>8</v>
      </c>
      <c r="H380" s="9" t="s">
        <v>8</v>
      </c>
      <c r="I380" s="11" t="s">
        <v>8</v>
      </c>
      <c r="J380" s="7" t="s">
        <v>8</v>
      </c>
      <c r="K380" s="9" t="s">
        <v>8</v>
      </c>
      <c r="L380" s="11" t="s">
        <v>8</v>
      </c>
      <c r="M380" s="7" t="s">
        <v>8</v>
      </c>
      <c r="N380" s="9" t="s">
        <v>8</v>
      </c>
      <c r="O380" s="11" t="s">
        <v>8</v>
      </c>
      <c r="P380" s="7" t="s">
        <v>8</v>
      </c>
      <c r="Q380" s="9" t="s">
        <v>8</v>
      </c>
      <c r="R380" s="11">
        <v>271</v>
      </c>
      <c r="S380" s="7">
        <v>685.59486963999996</v>
      </c>
      <c r="T380" s="8">
        <v>480.75986202819701</v>
      </c>
    </row>
    <row r="381" spans="1:20" ht="14.1" customHeight="1" x14ac:dyDescent="0.3">
      <c r="A381" s="3" t="s">
        <v>1481</v>
      </c>
      <c r="B381" s="3" t="s">
        <v>6419</v>
      </c>
      <c r="C381" s="11">
        <v>2148</v>
      </c>
      <c r="D381" s="7">
        <v>297.38526300000001</v>
      </c>
      <c r="E381" s="8">
        <v>198.28237004597301</v>
      </c>
      <c r="F381" s="11" t="s">
        <v>8</v>
      </c>
      <c r="G381" s="7" t="s">
        <v>8</v>
      </c>
      <c r="H381" s="9" t="s">
        <v>8</v>
      </c>
      <c r="I381" s="11" t="s">
        <v>8</v>
      </c>
      <c r="J381" s="7" t="s">
        <v>8</v>
      </c>
      <c r="K381" s="9" t="s">
        <v>8</v>
      </c>
      <c r="L381" s="11" t="s">
        <v>8</v>
      </c>
      <c r="M381" s="7" t="s">
        <v>8</v>
      </c>
      <c r="N381" s="9" t="s">
        <v>8</v>
      </c>
      <c r="O381" s="11" t="s">
        <v>8</v>
      </c>
      <c r="P381" s="7" t="s">
        <v>8</v>
      </c>
      <c r="Q381" s="9" t="s">
        <v>8</v>
      </c>
      <c r="R381" s="11">
        <v>196</v>
      </c>
      <c r="S381" s="7">
        <v>336.89516663000001</v>
      </c>
      <c r="T381" s="8">
        <v>236.201611006728</v>
      </c>
    </row>
    <row r="382" spans="1:20" ht="14.1" customHeight="1" x14ac:dyDescent="0.3">
      <c r="A382" s="3" t="s">
        <v>1484</v>
      </c>
      <c r="B382" s="3" t="s">
        <v>6420</v>
      </c>
      <c r="C382" s="11">
        <v>25372</v>
      </c>
      <c r="D382" s="7">
        <v>445.94343143999998</v>
      </c>
      <c r="E382" s="8">
        <v>326.82293839346602</v>
      </c>
      <c r="F382" s="11">
        <v>1909</v>
      </c>
      <c r="G382" s="7">
        <v>645.67533228000002</v>
      </c>
      <c r="H382" s="8">
        <v>494.23982761896502</v>
      </c>
      <c r="I382" s="11" t="s">
        <v>8</v>
      </c>
      <c r="J382" s="7" t="s">
        <v>8</v>
      </c>
      <c r="K382" s="9" t="s">
        <v>8</v>
      </c>
      <c r="L382" s="11">
        <v>80</v>
      </c>
      <c r="M382" s="7">
        <v>388.91832378999999</v>
      </c>
      <c r="N382" s="8">
        <v>240.56490516433399</v>
      </c>
      <c r="O382" s="11">
        <v>62</v>
      </c>
      <c r="P382" s="7">
        <v>275.47057398999999</v>
      </c>
      <c r="Q382" s="8">
        <v>176.78607913481301</v>
      </c>
      <c r="R382" s="11">
        <v>2073</v>
      </c>
      <c r="S382" s="7">
        <v>398.56894625000001</v>
      </c>
      <c r="T382" s="8">
        <v>293.10143637379002</v>
      </c>
    </row>
    <row r="383" spans="1:20" ht="14.1" customHeight="1" x14ac:dyDescent="0.3">
      <c r="A383" s="3" t="s">
        <v>1487</v>
      </c>
      <c r="B383" s="3" t="s">
        <v>6421</v>
      </c>
      <c r="C383" s="11">
        <v>2207</v>
      </c>
      <c r="D383" s="7">
        <v>108.13150412</v>
      </c>
      <c r="E383" s="8">
        <v>71.539046270715801</v>
      </c>
      <c r="F383" s="11">
        <v>186</v>
      </c>
      <c r="G383" s="7">
        <v>375.91337721000002</v>
      </c>
      <c r="H383" s="8">
        <v>250.197936936216</v>
      </c>
      <c r="I383" s="11" t="s">
        <v>8</v>
      </c>
      <c r="J383" s="7" t="s">
        <v>8</v>
      </c>
      <c r="K383" s="9" t="s">
        <v>8</v>
      </c>
      <c r="L383" s="11">
        <v>129</v>
      </c>
      <c r="M383" s="7">
        <v>106.33158345</v>
      </c>
      <c r="N383" s="8">
        <v>64.401970860569406</v>
      </c>
      <c r="O383" s="11" t="s">
        <v>8</v>
      </c>
      <c r="P383" s="7" t="s">
        <v>8</v>
      </c>
      <c r="Q383" s="9" t="s">
        <v>8</v>
      </c>
      <c r="R383" s="11">
        <v>58</v>
      </c>
      <c r="S383" s="7">
        <v>761.87629138</v>
      </c>
      <c r="T383" s="8">
        <v>509.10887391385199</v>
      </c>
    </row>
    <row r="384" spans="1:20" ht="14.1" customHeight="1" x14ac:dyDescent="0.3">
      <c r="A384" s="3" t="s">
        <v>1490</v>
      </c>
      <c r="B384" s="3" t="s">
        <v>6422</v>
      </c>
      <c r="C384" s="11">
        <v>14442</v>
      </c>
      <c r="D384" s="7">
        <v>407.60034492</v>
      </c>
      <c r="E384" s="8">
        <v>289.99477380494801</v>
      </c>
      <c r="F384" s="11">
        <v>773</v>
      </c>
      <c r="G384" s="7">
        <v>428.65545337999998</v>
      </c>
      <c r="H384" s="8">
        <v>303.98818968944897</v>
      </c>
      <c r="I384" s="11">
        <v>22</v>
      </c>
      <c r="J384" s="7">
        <v>304.37605525999999</v>
      </c>
      <c r="K384" s="8">
        <v>222.236818394018</v>
      </c>
      <c r="L384" s="11">
        <v>264</v>
      </c>
      <c r="M384" s="7">
        <v>243.06055499000001</v>
      </c>
      <c r="N384" s="8">
        <v>148.89548937305099</v>
      </c>
      <c r="O384" s="11">
        <v>45</v>
      </c>
      <c r="P384" s="7">
        <v>280.12695409000003</v>
      </c>
      <c r="Q384" s="8">
        <v>184.479956059128</v>
      </c>
      <c r="R384" s="11">
        <v>635</v>
      </c>
      <c r="S384" s="7">
        <v>515.92073015999995</v>
      </c>
      <c r="T384" s="8">
        <v>372.30435585306498</v>
      </c>
    </row>
    <row r="385" spans="1:20" ht="14.1" customHeight="1" x14ac:dyDescent="0.3">
      <c r="A385" s="3" t="s">
        <v>1493</v>
      </c>
      <c r="B385" s="3" t="s">
        <v>6423</v>
      </c>
      <c r="C385" s="11">
        <v>432</v>
      </c>
      <c r="D385" s="7">
        <v>227.47099126000001</v>
      </c>
      <c r="E385" s="8">
        <v>155.23445366898</v>
      </c>
      <c r="F385" s="11" t="s">
        <v>8</v>
      </c>
      <c r="G385" s="7" t="s">
        <v>8</v>
      </c>
      <c r="H385" s="9" t="s">
        <v>8</v>
      </c>
      <c r="I385" s="11">
        <v>16</v>
      </c>
      <c r="J385" s="7">
        <v>409.78743926999999</v>
      </c>
      <c r="K385" s="8">
        <v>263.146938770151</v>
      </c>
      <c r="L385" s="11" t="s">
        <v>8</v>
      </c>
      <c r="M385" s="7" t="s">
        <v>8</v>
      </c>
      <c r="N385" s="9" t="s">
        <v>8</v>
      </c>
      <c r="O385" s="11" t="s">
        <v>8</v>
      </c>
      <c r="P385" s="7" t="s">
        <v>8</v>
      </c>
      <c r="Q385" s="9" t="s">
        <v>8</v>
      </c>
      <c r="R385" s="11" t="s">
        <v>8</v>
      </c>
      <c r="S385" s="7" t="s">
        <v>8</v>
      </c>
      <c r="T385" s="9" t="s">
        <v>8</v>
      </c>
    </row>
    <row r="386" spans="1:20" ht="14.1" customHeight="1" x14ac:dyDescent="0.3">
      <c r="A386" s="3" t="s">
        <v>1496</v>
      </c>
      <c r="B386" s="3" t="s">
        <v>6424</v>
      </c>
      <c r="C386" s="11">
        <v>949</v>
      </c>
      <c r="D386" s="7">
        <v>174.34555779999999</v>
      </c>
      <c r="E386" s="8">
        <v>117.257104110453</v>
      </c>
      <c r="F386" s="11">
        <v>78</v>
      </c>
      <c r="G386" s="7">
        <v>170.70843142000001</v>
      </c>
      <c r="H386" s="8">
        <v>114.302408682096</v>
      </c>
      <c r="I386" s="11" t="s">
        <v>8</v>
      </c>
      <c r="J386" s="7" t="s">
        <v>8</v>
      </c>
      <c r="K386" s="9" t="s">
        <v>8</v>
      </c>
      <c r="L386" s="11" t="s">
        <v>8</v>
      </c>
      <c r="M386" s="7" t="s">
        <v>8</v>
      </c>
      <c r="N386" s="9" t="s">
        <v>8</v>
      </c>
      <c r="O386" s="11" t="s">
        <v>8</v>
      </c>
      <c r="P386" s="7" t="s">
        <v>8</v>
      </c>
      <c r="Q386" s="9" t="s">
        <v>8</v>
      </c>
      <c r="R386" s="11">
        <v>33</v>
      </c>
      <c r="S386" s="7">
        <v>195.93903309999999</v>
      </c>
      <c r="T386" s="8">
        <v>131.520879555855</v>
      </c>
    </row>
    <row r="387" spans="1:20" ht="14.1" customHeight="1" x14ac:dyDescent="0.3">
      <c r="A387" s="3" t="s">
        <v>1500</v>
      </c>
      <c r="B387" s="3" t="s">
        <v>6425</v>
      </c>
      <c r="C387" s="11">
        <v>19</v>
      </c>
      <c r="D387" s="7">
        <v>166.32361616</v>
      </c>
      <c r="E387" s="8">
        <v>106.365448690668</v>
      </c>
      <c r="F387" s="11" t="s">
        <v>8</v>
      </c>
      <c r="G387" s="7" t="s">
        <v>8</v>
      </c>
      <c r="H387" s="9" t="s">
        <v>8</v>
      </c>
      <c r="I387" s="11" t="s">
        <v>8</v>
      </c>
      <c r="J387" s="7" t="s">
        <v>8</v>
      </c>
      <c r="K387" s="9" t="s">
        <v>8</v>
      </c>
      <c r="L387" s="11" t="s">
        <v>8</v>
      </c>
      <c r="M387" s="7" t="s">
        <v>8</v>
      </c>
      <c r="N387" s="9" t="s">
        <v>8</v>
      </c>
      <c r="O387" s="11" t="s">
        <v>8</v>
      </c>
      <c r="P387" s="7" t="s">
        <v>8</v>
      </c>
      <c r="Q387" s="9" t="s">
        <v>8</v>
      </c>
      <c r="R387" s="11" t="s">
        <v>8</v>
      </c>
      <c r="S387" s="7" t="s">
        <v>8</v>
      </c>
      <c r="T387" s="9" t="s">
        <v>8</v>
      </c>
    </row>
    <row r="388" spans="1:20" ht="14.1" customHeight="1" x14ac:dyDescent="0.3">
      <c r="A388" s="3" t="s">
        <v>1503</v>
      </c>
      <c r="B388" s="3" t="s">
        <v>1504</v>
      </c>
      <c r="C388" s="11">
        <v>40</v>
      </c>
      <c r="D388" s="7">
        <v>572.31962352000005</v>
      </c>
      <c r="E388" s="8">
        <v>1306.30448938311</v>
      </c>
      <c r="F388" s="11" t="s">
        <v>8</v>
      </c>
      <c r="G388" s="7" t="s">
        <v>8</v>
      </c>
      <c r="H388" s="9" t="s">
        <v>8</v>
      </c>
      <c r="I388" s="11" t="s">
        <v>8</v>
      </c>
      <c r="J388" s="7" t="s">
        <v>8</v>
      </c>
      <c r="K388" s="9" t="s">
        <v>8</v>
      </c>
      <c r="L388" s="11" t="s">
        <v>8</v>
      </c>
      <c r="M388" s="7" t="s">
        <v>8</v>
      </c>
      <c r="N388" s="9" t="s">
        <v>8</v>
      </c>
      <c r="O388" s="11" t="s">
        <v>8</v>
      </c>
      <c r="P388" s="7" t="s">
        <v>8</v>
      </c>
      <c r="Q388" s="9" t="s">
        <v>8</v>
      </c>
      <c r="R388" s="11" t="s">
        <v>8</v>
      </c>
      <c r="S388" s="7" t="s">
        <v>8</v>
      </c>
      <c r="T388" s="9" t="s">
        <v>8</v>
      </c>
    </row>
    <row r="389" spans="1:20" ht="14.1" customHeight="1" x14ac:dyDescent="0.3">
      <c r="A389" s="3" t="s">
        <v>1506</v>
      </c>
      <c r="B389" s="3" t="s">
        <v>6426</v>
      </c>
      <c r="C389" s="11">
        <v>7982</v>
      </c>
      <c r="D389" s="7">
        <v>478.53890461999998</v>
      </c>
      <c r="E389" s="8">
        <v>355.40883146342298</v>
      </c>
      <c r="F389" s="11">
        <v>657</v>
      </c>
      <c r="G389" s="7">
        <v>547.72963046999996</v>
      </c>
      <c r="H389" s="8">
        <v>409.83099890155199</v>
      </c>
      <c r="I389" s="11" t="s">
        <v>8</v>
      </c>
      <c r="J389" s="7" t="s">
        <v>8</v>
      </c>
      <c r="K389" s="9" t="s">
        <v>8</v>
      </c>
      <c r="L389" s="11">
        <v>43</v>
      </c>
      <c r="M389" s="7">
        <v>437.04836319999998</v>
      </c>
      <c r="N389" s="8">
        <v>297.28573165656798</v>
      </c>
      <c r="O389" s="11" t="s">
        <v>8</v>
      </c>
      <c r="P389" s="7" t="s">
        <v>8</v>
      </c>
      <c r="Q389" s="9" t="s">
        <v>8</v>
      </c>
      <c r="R389" s="11">
        <v>480</v>
      </c>
      <c r="S389" s="7">
        <v>381.50339769999999</v>
      </c>
      <c r="T389" s="8">
        <v>286.935130237978</v>
      </c>
    </row>
    <row r="390" spans="1:20" ht="14.1" customHeight="1" x14ac:dyDescent="0.3">
      <c r="A390" s="3" t="s">
        <v>1510</v>
      </c>
      <c r="B390" s="3" t="s">
        <v>6427</v>
      </c>
      <c r="C390" s="11">
        <v>831</v>
      </c>
      <c r="D390" s="7">
        <v>242.42971265</v>
      </c>
      <c r="E390" s="8">
        <v>176.67883568749801</v>
      </c>
      <c r="F390" s="11" t="s">
        <v>8</v>
      </c>
      <c r="G390" s="7" t="s">
        <v>8</v>
      </c>
      <c r="H390" s="9" t="s">
        <v>8</v>
      </c>
      <c r="I390" s="11" t="s">
        <v>8</v>
      </c>
      <c r="J390" s="7" t="s">
        <v>8</v>
      </c>
      <c r="K390" s="9" t="s">
        <v>8</v>
      </c>
      <c r="L390" s="11">
        <v>23</v>
      </c>
      <c r="M390" s="7">
        <v>457.86455870999998</v>
      </c>
      <c r="N390" s="8">
        <v>328.23619291565001</v>
      </c>
      <c r="O390" s="11" t="s">
        <v>8</v>
      </c>
      <c r="P390" s="7" t="s">
        <v>8</v>
      </c>
      <c r="Q390" s="9" t="s">
        <v>8</v>
      </c>
      <c r="R390" s="11">
        <v>19</v>
      </c>
      <c r="S390" s="7">
        <v>623.51773578999996</v>
      </c>
      <c r="T390" s="8">
        <v>455.936852593548</v>
      </c>
    </row>
    <row r="391" spans="1:20" ht="14.1" customHeight="1" x14ac:dyDescent="0.3">
      <c r="A391" s="3" t="s">
        <v>1513</v>
      </c>
      <c r="B391" s="3" t="s">
        <v>6428</v>
      </c>
      <c r="C391" s="11">
        <v>949</v>
      </c>
      <c r="D391" s="7">
        <v>181.43828983</v>
      </c>
      <c r="E391" s="8">
        <v>349.20394702333101</v>
      </c>
      <c r="F391" s="11">
        <v>74</v>
      </c>
      <c r="G391" s="7">
        <v>197.76925349999999</v>
      </c>
      <c r="H391" s="8">
        <v>319.18616290397301</v>
      </c>
      <c r="I391" s="11" t="s">
        <v>8</v>
      </c>
      <c r="J391" s="7" t="s">
        <v>8</v>
      </c>
      <c r="K391" s="9" t="s">
        <v>8</v>
      </c>
      <c r="L391" s="11" t="s">
        <v>8</v>
      </c>
      <c r="M391" s="7" t="s">
        <v>8</v>
      </c>
      <c r="N391" s="9" t="s">
        <v>8</v>
      </c>
      <c r="O391" s="11" t="s">
        <v>8</v>
      </c>
      <c r="P391" s="7" t="s">
        <v>8</v>
      </c>
      <c r="Q391" s="9" t="s">
        <v>8</v>
      </c>
      <c r="R391" s="11">
        <v>41</v>
      </c>
      <c r="S391" s="7">
        <v>199.16848526000001</v>
      </c>
      <c r="T391" s="8">
        <v>518.48763700285497</v>
      </c>
    </row>
    <row r="392" spans="1:20" ht="14.1" customHeight="1" x14ac:dyDescent="0.3">
      <c r="A392" s="3" t="s">
        <v>1517</v>
      </c>
      <c r="B392" s="3" t="s">
        <v>6429</v>
      </c>
      <c r="C392" s="11">
        <v>1684</v>
      </c>
      <c r="D392" s="7">
        <v>273.66946951</v>
      </c>
      <c r="E392" s="8">
        <v>378.31307628982302</v>
      </c>
      <c r="F392" s="11">
        <v>110</v>
      </c>
      <c r="G392" s="7">
        <v>299.61945047</v>
      </c>
      <c r="H392" s="8">
        <v>415.44378024558699</v>
      </c>
      <c r="I392" s="11" t="s">
        <v>8</v>
      </c>
      <c r="J392" s="7" t="s">
        <v>8</v>
      </c>
      <c r="K392" s="9" t="s">
        <v>8</v>
      </c>
      <c r="L392" s="11" t="s">
        <v>8</v>
      </c>
      <c r="M392" s="7" t="s">
        <v>8</v>
      </c>
      <c r="N392" s="9" t="s">
        <v>8</v>
      </c>
      <c r="O392" s="11" t="s">
        <v>8</v>
      </c>
      <c r="P392" s="7" t="s">
        <v>8</v>
      </c>
      <c r="Q392" s="9" t="s">
        <v>8</v>
      </c>
      <c r="R392" s="11">
        <v>51</v>
      </c>
      <c r="S392" s="7">
        <v>355.58872443000001</v>
      </c>
      <c r="T392" s="8">
        <v>819.07976845949304</v>
      </c>
    </row>
    <row r="393" spans="1:20" ht="14.1" customHeight="1" x14ac:dyDescent="0.3">
      <c r="A393" s="3" t="s">
        <v>1521</v>
      </c>
      <c r="B393" s="3" t="s">
        <v>6430</v>
      </c>
      <c r="C393" s="11">
        <v>139</v>
      </c>
      <c r="D393" s="7">
        <v>183.23692256999999</v>
      </c>
      <c r="E393" s="8">
        <v>215.45041679506099</v>
      </c>
      <c r="F393" s="11">
        <v>34</v>
      </c>
      <c r="G393" s="7">
        <v>195.70197067000001</v>
      </c>
      <c r="H393" s="8">
        <v>164.77934130752001</v>
      </c>
      <c r="I393" s="11" t="s">
        <v>8</v>
      </c>
      <c r="J393" s="7" t="s">
        <v>8</v>
      </c>
      <c r="K393" s="9" t="s">
        <v>8</v>
      </c>
      <c r="L393" s="11" t="s">
        <v>8</v>
      </c>
      <c r="M393" s="7" t="s">
        <v>8</v>
      </c>
      <c r="N393" s="9" t="s">
        <v>8</v>
      </c>
      <c r="O393" s="11" t="s">
        <v>8</v>
      </c>
      <c r="P393" s="7" t="s">
        <v>8</v>
      </c>
      <c r="Q393" s="9" t="s">
        <v>8</v>
      </c>
      <c r="R393" s="11" t="s">
        <v>8</v>
      </c>
      <c r="S393" s="7" t="s">
        <v>8</v>
      </c>
      <c r="T393" s="9" t="s">
        <v>8</v>
      </c>
    </row>
    <row r="394" spans="1:20" ht="14.1" customHeight="1" x14ac:dyDescent="0.3">
      <c r="A394" s="3" t="s">
        <v>1525</v>
      </c>
      <c r="B394" s="3" t="s">
        <v>6431</v>
      </c>
      <c r="C394" s="11">
        <v>77</v>
      </c>
      <c r="D394" s="7">
        <v>296.23452765000002</v>
      </c>
      <c r="E394" s="8">
        <v>373.17164056516498</v>
      </c>
      <c r="F394" s="11">
        <v>15</v>
      </c>
      <c r="G394" s="7">
        <v>338.15749364999999</v>
      </c>
      <c r="H394" s="8">
        <v>381.381758069157</v>
      </c>
      <c r="I394" s="11" t="s">
        <v>8</v>
      </c>
      <c r="J394" s="7" t="s">
        <v>8</v>
      </c>
      <c r="K394" s="9" t="s">
        <v>8</v>
      </c>
      <c r="L394" s="11" t="s">
        <v>8</v>
      </c>
      <c r="M394" s="7" t="s">
        <v>8</v>
      </c>
      <c r="N394" s="9" t="s">
        <v>8</v>
      </c>
      <c r="O394" s="11" t="s">
        <v>8</v>
      </c>
      <c r="P394" s="7" t="s">
        <v>8</v>
      </c>
      <c r="Q394" s="9" t="s">
        <v>8</v>
      </c>
      <c r="R394" s="11" t="s">
        <v>8</v>
      </c>
      <c r="S394" s="7" t="s">
        <v>8</v>
      </c>
      <c r="T394" s="9" t="s">
        <v>8</v>
      </c>
    </row>
    <row r="395" spans="1:20" ht="14.1" customHeight="1" x14ac:dyDescent="0.3">
      <c r="A395" s="3" t="s">
        <v>1529</v>
      </c>
      <c r="B395" s="3" t="s">
        <v>6432</v>
      </c>
      <c r="C395" s="11">
        <v>904</v>
      </c>
      <c r="D395" s="7">
        <v>208.93574156</v>
      </c>
      <c r="E395" s="8">
        <v>410.94782755253101</v>
      </c>
      <c r="F395" s="11">
        <v>156</v>
      </c>
      <c r="G395" s="7">
        <v>242.11563591000001</v>
      </c>
      <c r="H395" s="8">
        <v>282.34959330419701</v>
      </c>
      <c r="I395" s="11" t="s">
        <v>8</v>
      </c>
      <c r="J395" s="7" t="s">
        <v>8</v>
      </c>
      <c r="K395" s="9" t="s">
        <v>8</v>
      </c>
      <c r="L395" s="11" t="s">
        <v>8</v>
      </c>
      <c r="M395" s="7" t="s">
        <v>8</v>
      </c>
      <c r="N395" s="9" t="s">
        <v>8</v>
      </c>
      <c r="O395" s="11" t="s">
        <v>8</v>
      </c>
      <c r="P395" s="7" t="s">
        <v>8</v>
      </c>
      <c r="Q395" s="9" t="s">
        <v>8</v>
      </c>
      <c r="R395" s="11">
        <v>47</v>
      </c>
      <c r="S395" s="7">
        <v>206.52420806000001</v>
      </c>
      <c r="T395" s="8">
        <v>575.29579410416204</v>
      </c>
    </row>
    <row r="396" spans="1:20" ht="14.1" customHeight="1" x14ac:dyDescent="0.3">
      <c r="A396" s="3" t="s">
        <v>1533</v>
      </c>
      <c r="B396" s="3" t="s">
        <v>6433</v>
      </c>
      <c r="C396" s="11">
        <v>720</v>
      </c>
      <c r="D396" s="7">
        <v>210.38559404</v>
      </c>
      <c r="E396" s="8">
        <v>248.20049611314201</v>
      </c>
      <c r="F396" s="11">
        <v>64</v>
      </c>
      <c r="G396" s="7">
        <v>240.58121543999999</v>
      </c>
      <c r="H396" s="8">
        <v>389.38019985976501</v>
      </c>
      <c r="I396" s="11" t="s">
        <v>8</v>
      </c>
      <c r="J396" s="7" t="s">
        <v>8</v>
      </c>
      <c r="K396" s="9" t="s">
        <v>8</v>
      </c>
      <c r="L396" s="11" t="s">
        <v>8</v>
      </c>
      <c r="M396" s="7" t="s">
        <v>8</v>
      </c>
      <c r="N396" s="9" t="s">
        <v>8</v>
      </c>
      <c r="O396" s="11" t="s">
        <v>8</v>
      </c>
      <c r="P396" s="7" t="s">
        <v>8</v>
      </c>
      <c r="Q396" s="9" t="s">
        <v>8</v>
      </c>
      <c r="R396" s="11">
        <v>44</v>
      </c>
      <c r="S396" s="7">
        <v>201.21001984</v>
      </c>
      <c r="T396" s="8">
        <v>536.17231435141298</v>
      </c>
    </row>
    <row r="397" spans="1:20" ht="14.1" customHeight="1" x14ac:dyDescent="0.3">
      <c r="A397" s="3" t="s">
        <v>1537</v>
      </c>
      <c r="B397" s="3" t="s">
        <v>6434</v>
      </c>
      <c r="C397" s="11">
        <v>22</v>
      </c>
      <c r="D397" s="7">
        <v>269.51894583000001</v>
      </c>
      <c r="E397" s="8">
        <v>494.809168954803</v>
      </c>
      <c r="F397" s="11" t="s">
        <v>8</v>
      </c>
      <c r="G397" s="7" t="s">
        <v>8</v>
      </c>
      <c r="H397" s="9" t="s">
        <v>8</v>
      </c>
      <c r="I397" s="11" t="s">
        <v>8</v>
      </c>
      <c r="J397" s="7" t="s">
        <v>8</v>
      </c>
      <c r="K397" s="9" t="s">
        <v>8</v>
      </c>
      <c r="L397" s="11" t="s">
        <v>8</v>
      </c>
      <c r="M397" s="7" t="s">
        <v>8</v>
      </c>
      <c r="N397" s="9" t="s">
        <v>8</v>
      </c>
      <c r="O397" s="11" t="s">
        <v>8</v>
      </c>
      <c r="P397" s="7" t="s">
        <v>8</v>
      </c>
      <c r="Q397" s="9" t="s">
        <v>8</v>
      </c>
      <c r="R397" s="11" t="s">
        <v>8</v>
      </c>
      <c r="S397" s="7" t="s">
        <v>8</v>
      </c>
      <c r="T397" s="9" t="s">
        <v>8</v>
      </c>
    </row>
    <row r="398" spans="1:20" ht="14.1" customHeight="1" x14ac:dyDescent="0.3">
      <c r="A398" s="3" t="s">
        <v>1541</v>
      </c>
      <c r="B398" s="3" t="s">
        <v>6435</v>
      </c>
      <c r="C398" s="11">
        <v>2921</v>
      </c>
      <c r="D398" s="7">
        <v>194.11914876</v>
      </c>
      <c r="E398" s="8">
        <v>486.64520685900499</v>
      </c>
      <c r="F398" s="11">
        <v>249</v>
      </c>
      <c r="G398" s="7">
        <v>191.42498108000001</v>
      </c>
      <c r="H398" s="8">
        <v>425.64551291961999</v>
      </c>
      <c r="I398" s="11" t="s">
        <v>8</v>
      </c>
      <c r="J398" s="7" t="s">
        <v>8</v>
      </c>
      <c r="K398" s="9" t="s">
        <v>8</v>
      </c>
      <c r="L398" s="11">
        <v>19</v>
      </c>
      <c r="M398" s="7">
        <v>205.54319962</v>
      </c>
      <c r="N398" s="8">
        <v>349.04858051516101</v>
      </c>
      <c r="O398" s="11" t="s">
        <v>8</v>
      </c>
      <c r="P398" s="7" t="s">
        <v>8</v>
      </c>
      <c r="Q398" s="9" t="s">
        <v>8</v>
      </c>
      <c r="R398" s="11">
        <v>108</v>
      </c>
      <c r="S398" s="7">
        <v>189.90077796</v>
      </c>
      <c r="T398" s="8">
        <v>614.83264394036405</v>
      </c>
    </row>
    <row r="399" spans="1:20" ht="14.1" customHeight="1" x14ac:dyDescent="0.3">
      <c r="A399" s="3" t="s">
        <v>1545</v>
      </c>
      <c r="B399" s="3" t="s">
        <v>6436</v>
      </c>
      <c r="C399" s="11">
        <v>1122</v>
      </c>
      <c r="D399" s="7">
        <v>325.15259994000002</v>
      </c>
      <c r="E399" s="8">
        <v>470.12905412040698</v>
      </c>
      <c r="F399" s="11">
        <v>92</v>
      </c>
      <c r="G399" s="7">
        <v>337.90292739</v>
      </c>
      <c r="H399" s="8">
        <v>438.805690904725</v>
      </c>
      <c r="I399" s="11" t="s">
        <v>8</v>
      </c>
      <c r="J399" s="7" t="s">
        <v>8</v>
      </c>
      <c r="K399" s="9" t="s">
        <v>8</v>
      </c>
      <c r="L399" s="11" t="s">
        <v>8</v>
      </c>
      <c r="M399" s="7" t="s">
        <v>8</v>
      </c>
      <c r="N399" s="9" t="s">
        <v>8</v>
      </c>
      <c r="O399" s="11" t="s">
        <v>8</v>
      </c>
      <c r="P399" s="7" t="s">
        <v>8</v>
      </c>
      <c r="Q399" s="9" t="s">
        <v>8</v>
      </c>
      <c r="R399" s="11">
        <v>64</v>
      </c>
      <c r="S399" s="7">
        <v>351.37487541000002</v>
      </c>
      <c r="T399" s="8">
        <v>592.66443106498002</v>
      </c>
    </row>
    <row r="400" spans="1:20" ht="14.1" customHeight="1" x14ac:dyDescent="0.3">
      <c r="A400" s="3" t="s">
        <v>1549</v>
      </c>
      <c r="B400" s="3" t="s">
        <v>6437</v>
      </c>
      <c r="C400" s="11">
        <v>4489</v>
      </c>
      <c r="D400" s="7">
        <v>220.93230032</v>
      </c>
      <c r="E400" s="8">
        <v>335.98503953288503</v>
      </c>
      <c r="F400" s="11">
        <v>584</v>
      </c>
      <c r="G400" s="7">
        <v>209.94053074000001</v>
      </c>
      <c r="H400" s="8">
        <v>349.58279179508901</v>
      </c>
      <c r="I400" s="11" t="s">
        <v>8</v>
      </c>
      <c r="J400" s="7" t="s">
        <v>8</v>
      </c>
      <c r="K400" s="9" t="s">
        <v>8</v>
      </c>
      <c r="L400" s="11">
        <v>27</v>
      </c>
      <c r="M400" s="7">
        <v>192.38842172</v>
      </c>
      <c r="N400" s="8">
        <v>148.234244142752</v>
      </c>
      <c r="O400" s="11" t="s">
        <v>8</v>
      </c>
      <c r="P400" s="7" t="s">
        <v>8</v>
      </c>
      <c r="Q400" s="9" t="s">
        <v>8</v>
      </c>
      <c r="R400" s="11">
        <v>286</v>
      </c>
      <c r="S400" s="7">
        <v>204.56398163</v>
      </c>
      <c r="T400" s="8">
        <v>436.51096672129</v>
      </c>
    </row>
    <row r="401" spans="1:20" ht="14.1" customHeight="1" x14ac:dyDescent="0.3">
      <c r="A401" s="3" t="s">
        <v>1553</v>
      </c>
      <c r="B401" s="3" t="s">
        <v>6438</v>
      </c>
      <c r="C401" s="11">
        <v>259</v>
      </c>
      <c r="D401" s="7">
        <v>293.83821576999998</v>
      </c>
      <c r="E401" s="8">
        <v>376.66469672564199</v>
      </c>
      <c r="F401" s="11">
        <v>27</v>
      </c>
      <c r="G401" s="7">
        <v>279.88821920999999</v>
      </c>
      <c r="H401" s="8">
        <v>410.19236338217098</v>
      </c>
      <c r="I401" s="11" t="s">
        <v>8</v>
      </c>
      <c r="J401" s="7" t="s">
        <v>8</v>
      </c>
      <c r="K401" s="9" t="s">
        <v>8</v>
      </c>
      <c r="L401" s="11" t="s">
        <v>8</v>
      </c>
      <c r="M401" s="7" t="s">
        <v>8</v>
      </c>
      <c r="N401" s="9" t="s">
        <v>8</v>
      </c>
      <c r="O401" s="11" t="s">
        <v>8</v>
      </c>
      <c r="P401" s="7" t="s">
        <v>8</v>
      </c>
      <c r="Q401" s="9" t="s">
        <v>8</v>
      </c>
      <c r="R401" s="11">
        <v>18</v>
      </c>
      <c r="S401" s="7">
        <v>401.51699114000002</v>
      </c>
      <c r="T401" s="8">
        <v>441.508328169442</v>
      </c>
    </row>
    <row r="402" spans="1:20" ht="14.1" customHeight="1" x14ac:dyDescent="0.3">
      <c r="A402" s="3" t="s">
        <v>1557</v>
      </c>
      <c r="B402" s="3" t="s">
        <v>6439</v>
      </c>
      <c r="C402" s="11">
        <v>24</v>
      </c>
      <c r="D402" s="7">
        <v>130.62779479</v>
      </c>
      <c r="E402" s="8">
        <v>146.887908156359</v>
      </c>
      <c r="F402" s="11" t="s">
        <v>8</v>
      </c>
      <c r="G402" s="7" t="s">
        <v>8</v>
      </c>
      <c r="H402" s="9" t="s">
        <v>8</v>
      </c>
      <c r="I402" s="11" t="s">
        <v>8</v>
      </c>
      <c r="J402" s="7" t="s">
        <v>8</v>
      </c>
      <c r="K402" s="9" t="s">
        <v>8</v>
      </c>
      <c r="L402" s="11" t="s">
        <v>8</v>
      </c>
      <c r="M402" s="7" t="s">
        <v>8</v>
      </c>
      <c r="N402" s="9" t="s">
        <v>8</v>
      </c>
      <c r="O402" s="11" t="s">
        <v>8</v>
      </c>
      <c r="P402" s="7" t="s">
        <v>8</v>
      </c>
      <c r="Q402" s="9" t="s">
        <v>8</v>
      </c>
      <c r="R402" s="11" t="s">
        <v>8</v>
      </c>
      <c r="S402" s="7" t="s">
        <v>8</v>
      </c>
      <c r="T402" s="9" t="s">
        <v>8</v>
      </c>
    </row>
    <row r="403" spans="1:20" ht="14.1" customHeight="1" x14ac:dyDescent="0.3">
      <c r="A403" s="3" t="s">
        <v>1560</v>
      </c>
      <c r="B403" s="3" t="s">
        <v>1561</v>
      </c>
      <c r="C403" s="11">
        <v>2254</v>
      </c>
      <c r="D403" s="7">
        <v>214.98685270999999</v>
      </c>
      <c r="E403" s="8">
        <v>283.71449290291503</v>
      </c>
      <c r="F403" s="11">
        <v>184</v>
      </c>
      <c r="G403" s="7">
        <v>223.77470080000001</v>
      </c>
      <c r="H403" s="8">
        <v>254.54728838116301</v>
      </c>
      <c r="I403" s="11" t="s">
        <v>8</v>
      </c>
      <c r="J403" s="7" t="s">
        <v>8</v>
      </c>
      <c r="K403" s="9" t="s">
        <v>8</v>
      </c>
      <c r="L403" s="11">
        <v>14</v>
      </c>
      <c r="M403" s="7">
        <v>199.28743408</v>
      </c>
      <c r="N403" s="8">
        <v>154.390045063217</v>
      </c>
      <c r="O403" s="11" t="s">
        <v>8</v>
      </c>
      <c r="P403" s="7" t="s">
        <v>8</v>
      </c>
      <c r="Q403" s="9" t="s">
        <v>8</v>
      </c>
      <c r="R403" s="11">
        <v>158</v>
      </c>
      <c r="S403" s="7">
        <v>215.65780720000001</v>
      </c>
      <c r="T403" s="8">
        <v>454.77371540667502</v>
      </c>
    </row>
    <row r="404" spans="1:20" ht="14.1" customHeight="1" x14ac:dyDescent="0.3">
      <c r="A404" s="3" t="s">
        <v>1564</v>
      </c>
      <c r="B404" s="3" t="s">
        <v>6440</v>
      </c>
      <c r="C404" s="11">
        <v>219</v>
      </c>
      <c r="D404" s="7">
        <v>185.60878514000001</v>
      </c>
      <c r="E404" s="8">
        <v>339.75049798802502</v>
      </c>
      <c r="F404" s="11">
        <v>22</v>
      </c>
      <c r="G404" s="7">
        <v>178.27433495</v>
      </c>
      <c r="H404" s="8">
        <v>345.71969541552897</v>
      </c>
      <c r="I404" s="11" t="s">
        <v>8</v>
      </c>
      <c r="J404" s="7" t="s">
        <v>8</v>
      </c>
      <c r="K404" s="9" t="s">
        <v>8</v>
      </c>
      <c r="L404" s="11" t="s">
        <v>8</v>
      </c>
      <c r="M404" s="7" t="s">
        <v>8</v>
      </c>
      <c r="N404" s="9" t="s">
        <v>8</v>
      </c>
      <c r="O404" s="11" t="s">
        <v>8</v>
      </c>
      <c r="P404" s="7" t="s">
        <v>8</v>
      </c>
      <c r="Q404" s="9" t="s">
        <v>8</v>
      </c>
      <c r="R404" s="11" t="s">
        <v>8</v>
      </c>
      <c r="S404" s="7" t="s">
        <v>8</v>
      </c>
      <c r="T404" s="9" t="s">
        <v>8</v>
      </c>
    </row>
    <row r="405" spans="1:20" ht="14.1" customHeight="1" x14ac:dyDescent="0.3">
      <c r="A405" s="3" t="s">
        <v>1567</v>
      </c>
      <c r="B405" s="3" t="s">
        <v>6441</v>
      </c>
      <c r="C405" s="11">
        <v>2204</v>
      </c>
      <c r="D405" s="7">
        <v>176.12143785000001</v>
      </c>
      <c r="E405" s="8">
        <v>243.48763559865</v>
      </c>
      <c r="F405" s="11">
        <v>195</v>
      </c>
      <c r="G405" s="7">
        <v>196.04515556000001</v>
      </c>
      <c r="H405" s="8">
        <v>345.35326580521001</v>
      </c>
      <c r="I405" s="11" t="s">
        <v>8</v>
      </c>
      <c r="J405" s="7" t="s">
        <v>8</v>
      </c>
      <c r="K405" s="9" t="s">
        <v>8</v>
      </c>
      <c r="L405" s="11">
        <v>23</v>
      </c>
      <c r="M405" s="7">
        <v>187.0046102</v>
      </c>
      <c r="N405" s="8">
        <v>185.483901840176</v>
      </c>
      <c r="O405" s="11" t="s">
        <v>8</v>
      </c>
      <c r="P405" s="7" t="s">
        <v>8</v>
      </c>
      <c r="Q405" s="9" t="s">
        <v>8</v>
      </c>
      <c r="R405" s="11">
        <v>135</v>
      </c>
      <c r="S405" s="7">
        <v>192.02050396000001</v>
      </c>
      <c r="T405" s="8">
        <v>414.40346351125697</v>
      </c>
    </row>
    <row r="406" spans="1:20" ht="14.1" customHeight="1" x14ac:dyDescent="0.3">
      <c r="A406" s="3" t="s">
        <v>1571</v>
      </c>
      <c r="B406" s="3" t="s">
        <v>6442</v>
      </c>
      <c r="C406" s="11">
        <v>13</v>
      </c>
      <c r="D406" s="7">
        <v>225.04341049999999</v>
      </c>
      <c r="E406" s="8">
        <v>307.790314433888</v>
      </c>
      <c r="F406" s="11" t="s">
        <v>8</v>
      </c>
      <c r="G406" s="7" t="s">
        <v>8</v>
      </c>
      <c r="H406" s="9" t="s">
        <v>8</v>
      </c>
      <c r="I406" s="11" t="s">
        <v>8</v>
      </c>
      <c r="J406" s="7" t="s">
        <v>8</v>
      </c>
      <c r="K406" s="9" t="s">
        <v>8</v>
      </c>
      <c r="L406" s="11" t="s">
        <v>8</v>
      </c>
      <c r="M406" s="7" t="s">
        <v>8</v>
      </c>
      <c r="N406" s="9" t="s">
        <v>8</v>
      </c>
      <c r="O406" s="11" t="s">
        <v>8</v>
      </c>
      <c r="P406" s="7" t="s">
        <v>8</v>
      </c>
      <c r="Q406" s="9" t="s">
        <v>8</v>
      </c>
      <c r="R406" s="11" t="s">
        <v>8</v>
      </c>
      <c r="S406" s="7" t="s">
        <v>8</v>
      </c>
      <c r="T406" s="9" t="s">
        <v>8</v>
      </c>
    </row>
    <row r="407" spans="1:20" ht="14.1" customHeight="1" x14ac:dyDescent="0.3">
      <c r="A407" s="3" t="s">
        <v>1575</v>
      </c>
      <c r="B407" s="3" t="s">
        <v>6443</v>
      </c>
      <c r="C407" s="11">
        <v>1017</v>
      </c>
      <c r="D407" s="7">
        <v>256.79975148</v>
      </c>
      <c r="E407" s="8">
        <v>330.98662499169899</v>
      </c>
      <c r="F407" s="11">
        <v>119</v>
      </c>
      <c r="G407" s="7">
        <v>255.80107285</v>
      </c>
      <c r="H407" s="8">
        <v>362.46703394163399</v>
      </c>
      <c r="I407" s="11" t="s">
        <v>8</v>
      </c>
      <c r="J407" s="7" t="s">
        <v>8</v>
      </c>
      <c r="K407" s="9" t="s">
        <v>8</v>
      </c>
      <c r="L407" s="11" t="s">
        <v>8</v>
      </c>
      <c r="M407" s="7" t="s">
        <v>8</v>
      </c>
      <c r="N407" s="9" t="s">
        <v>8</v>
      </c>
      <c r="O407" s="11" t="s">
        <v>8</v>
      </c>
      <c r="P407" s="7" t="s">
        <v>8</v>
      </c>
      <c r="Q407" s="9" t="s">
        <v>8</v>
      </c>
      <c r="R407" s="11">
        <v>61</v>
      </c>
      <c r="S407" s="7">
        <v>206.03430481999999</v>
      </c>
      <c r="T407" s="8">
        <v>507.17431460360899</v>
      </c>
    </row>
    <row r="408" spans="1:20" ht="14.1" customHeight="1" x14ac:dyDescent="0.3">
      <c r="A408" s="3" t="s">
        <v>1579</v>
      </c>
      <c r="B408" s="3" t="s">
        <v>6444</v>
      </c>
      <c r="C408" s="11">
        <v>2268</v>
      </c>
      <c r="D408" s="7">
        <v>369.90235638000001</v>
      </c>
      <c r="E408" s="8">
        <v>280.58804400074303</v>
      </c>
      <c r="F408" s="11">
        <v>239</v>
      </c>
      <c r="G408" s="7">
        <v>344.64749835999999</v>
      </c>
      <c r="H408" s="8">
        <v>285.85660474764501</v>
      </c>
      <c r="I408" s="11" t="s">
        <v>8</v>
      </c>
      <c r="J408" s="7" t="s">
        <v>8</v>
      </c>
      <c r="K408" s="9" t="s">
        <v>8</v>
      </c>
      <c r="L408" s="11">
        <v>15</v>
      </c>
      <c r="M408" s="7">
        <v>348.75970001000002</v>
      </c>
      <c r="N408" s="8">
        <v>148.43231843150099</v>
      </c>
      <c r="O408" s="11" t="s">
        <v>8</v>
      </c>
      <c r="P408" s="7" t="s">
        <v>8</v>
      </c>
      <c r="Q408" s="9" t="s">
        <v>8</v>
      </c>
      <c r="R408" s="11">
        <v>118</v>
      </c>
      <c r="S408" s="7">
        <v>354.81315889000001</v>
      </c>
      <c r="T408" s="8">
        <v>422.05706458236</v>
      </c>
    </row>
    <row r="409" spans="1:20" ht="14.1" customHeight="1" x14ac:dyDescent="0.3">
      <c r="A409" s="3" t="s">
        <v>1582</v>
      </c>
      <c r="B409" s="3" t="s">
        <v>6445</v>
      </c>
      <c r="C409" s="11">
        <v>1002</v>
      </c>
      <c r="D409" s="7">
        <v>248.36457406</v>
      </c>
      <c r="E409" s="8">
        <v>329.67979650975798</v>
      </c>
      <c r="F409" s="11">
        <v>190</v>
      </c>
      <c r="G409" s="7">
        <v>253.53183627000001</v>
      </c>
      <c r="H409" s="8">
        <v>315.59668743139002</v>
      </c>
      <c r="I409" s="11" t="s">
        <v>8</v>
      </c>
      <c r="J409" s="7" t="s">
        <v>8</v>
      </c>
      <c r="K409" s="9" t="s">
        <v>8</v>
      </c>
      <c r="L409" s="11" t="s">
        <v>8</v>
      </c>
      <c r="M409" s="7" t="s">
        <v>8</v>
      </c>
      <c r="N409" s="9" t="s">
        <v>8</v>
      </c>
      <c r="O409" s="11" t="s">
        <v>8</v>
      </c>
      <c r="P409" s="7" t="s">
        <v>8</v>
      </c>
      <c r="Q409" s="9" t="s">
        <v>8</v>
      </c>
      <c r="R409" s="11">
        <v>65</v>
      </c>
      <c r="S409" s="7">
        <v>257.72184493999998</v>
      </c>
      <c r="T409" s="8">
        <v>431.11530709542097</v>
      </c>
    </row>
    <row r="410" spans="1:20" ht="14.1" customHeight="1" x14ac:dyDescent="0.3">
      <c r="A410" s="3" t="s">
        <v>1585</v>
      </c>
      <c r="B410" s="3" t="s">
        <v>1586</v>
      </c>
      <c r="C410" s="11">
        <v>2884</v>
      </c>
      <c r="D410" s="7">
        <v>226.85528714</v>
      </c>
      <c r="E410" s="8">
        <v>269.349228663774</v>
      </c>
      <c r="F410" s="11">
        <v>285</v>
      </c>
      <c r="G410" s="7">
        <v>219.25849289999999</v>
      </c>
      <c r="H410" s="8">
        <v>236.43008049819301</v>
      </c>
      <c r="I410" s="11" t="s">
        <v>8</v>
      </c>
      <c r="J410" s="7" t="s">
        <v>8</v>
      </c>
      <c r="K410" s="9" t="s">
        <v>8</v>
      </c>
      <c r="L410" s="11">
        <v>32</v>
      </c>
      <c r="M410" s="7">
        <v>205.08340115999999</v>
      </c>
      <c r="N410" s="8">
        <v>233.592342896643</v>
      </c>
      <c r="O410" s="11" t="s">
        <v>8</v>
      </c>
      <c r="P410" s="7" t="s">
        <v>8</v>
      </c>
      <c r="Q410" s="9" t="s">
        <v>8</v>
      </c>
      <c r="R410" s="11">
        <v>118</v>
      </c>
      <c r="S410" s="7">
        <v>217.04560529</v>
      </c>
      <c r="T410" s="8">
        <v>538.89708437381796</v>
      </c>
    </row>
    <row r="411" spans="1:20" ht="14.1" customHeight="1" x14ac:dyDescent="0.3">
      <c r="A411" s="3" t="s">
        <v>1589</v>
      </c>
      <c r="B411" s="3" t="s">
        <v>6446</v>
      </c>
      <c r="C411" s="11">
        <v>3781</v>
      </c>
      <c r="D411" s="7">
        <v>213.22388896999999</v>
      </c>
      <c r="E411" s="8">
        <v>388.54389896499202</v>
      </c>
      <c r="F411" s="11">
        <v>292</v>
      </c>
      <c r="G411" s="7">
        <v>223.58092894999999</v>
      </c>
      <c r="H411" s="8">
        <v>429.76994178706298</v>
      </c>
      <c r="I411" s="11" t="s">
        <v>8</v>
      </c>
      <c r="J411" s="7" t="s">
        <v>8</v>
      </c>
      <c r="K411" s="9" t="s">
        <v>8</v>
      </c>
      <c r="L411" s="11">
        <v>20</v>
      </c>
      <c r="M411" s="7">
        <v>226.22735632999999</v>
      </c>
      <c r="N411" s="8">
        <v>214.18303878323499</v>
      </c>
      <c r="O411" s="11" t="s">
        <v>8</v>
      </c>
      <c r="P411" s="7" t="s">
        <v>8</v>
      </c>
      <c r="Q411" s="9" t="s">
        <v>8</v>
      </c>
      <c r="R411" s="11">
        <v>219</v>
      </c>
      <c r="S411" s="7">
        <v>218.08612622000001</v>
      </c>
      <c r="T411" s="8">
        <v>510.07556442000799</v>
      </c>
    </row>
    <row r="412" spans="1:20" ht="14.1" customHeight="1" x14ac:dyDescent="0.3">
      <c r="A412" s="3" t="s">
        <v>1593</v>
      </c>
      <c r="B412" s="3" t="s">
        <v>6447</v>
      </c>
      <c r="C412" s="11">
        <v>933</v>
      </c>
      <c r="D412" s="7">
        <v>237.35064156999999</v>
      </c>
      <c r="E412" s="8">
        <v>380.37543077148001</v>
      </c>
      <c r="F412" s="11">
        <v>102</v>
      </c>
      <c r="G412" s="7">
        <v>211.61923915</v>
      </c>
      <c r="H412" s="8">
        <v>383.91224319895798</v>
      </c>
      <c r="I412" s="11" t="s">
        <v>8</v>
      </c>
      <c r="J412" s="7" t="s">
        <v>8</v>
      </c>
      <c r="K412" s="9" t="s">
        <v>8</v>
      </c>
      <c r="L412" s="11" t="s">
        <v>8</v>
      </c>
      <c r="M412" s="7" t="s">
        <v>8</v>
      </c>
      <c r="N412" s="9" t="s">
        <v>8</v>
      </c>
      <c r="O412" s="11" t="s">
        <v>8</v>
      </c>
      <c r="P412" s="7" t="s">
        <v>8</v>
      </c>
      <c r="Q412" s="9" t="s">
        <v>8</v>
      </c>
      <c r="R412" s="11">
        <v>67</v>
      </c>
      <c r="S412" s="7">
        <v>228.97822382000001</v>
      </c>
      <c r="T412" s="8">
        <v>482.06314632180198</v>
      </c>
    </row>
    <row r="413" spans="1:20" ht="14.1" customHeight="1" x14ac:dyDescent="0.3">
      <c r="A413" s="3" t="s">
        <v>1596</v>
      </c>
      <c r="B413" s="3" t="s">
        <v>6448</v>
      </c>
      <c r="C413" s="11">
        <v>2457</v>
      </c>
      <c r="D413" s="7">
        <v>140.00318437999999</v>
      </c>
      <c r="E413" s="8">
        <v>233.633258186913</v>
      </c>
      <c r="F413" s="11">
        <v>160</v>
      </c>
      <c r="G413" s="7">
        <v>165.20687859</v>
      </c>
      <c r="H413" s="8">
        <v>169.96078036828001</v>
      </c>
      <c r="I413" s="11" t="s">
        <v>8</v>
      </c>
      <c r="J413" s="7" t="s">
        <v>8</v>
      </c>
      <c r="K413" s="9" t="s">
        <v>8</v>
      </c>
      <c r="L413" s="11">
        <v>31</v>
      </c>
      <c r="M413" s="7">
        <v>250.81261243</v>
      </c>
      <c r="N413" s="8">
        <v>118.103459697212</v>
      </c>
      <c r="O413" s="11" t="s">
        <v>8</v>
      </c>
      <c r="P413" s="7" t="s">
        <v>8</v>
      </c>
      <c r="Q413" s="9" t="s">
        <v>8</v>
      </c>
      <c r="R413" s="11">
        <v>95</v>
      </c>
      <c r="S413" s="7">
        <v>139.18223487</v>
      </c>
      <c r="T413" s="8">
        <v>341.98963189377503</v>
      </c>
    </row>
    <row r="414" spans="1:20" ht="14.1" customHeight="1" x14ac:dyDescent="0.3">
      <c r="A414" s="3" t="s">
        <v>1600</v>
      </c>
      <c r="B414" s="3" t="s">
        <v>1601</v>
      </c>
      <c r="C414" s="11">
        <v>804</v>
      </c>
      <c r="D414" s="7">
        <v>260.89118266999998</v>
      </c>
      <c r="E414" s="8">
        <v>467.34456729720898</v>
      </c>
      <c r="F414" s="11">
        <v>44</v>
      </c>
      <c r="G414" s="7">
        <v>281.05237355999998</v>
      </c>
      <c r="H414" s="8">
        <v>366.691261065155</v>
      </c>
      <c r="I414" s="11" t="s">
        <v>8</v>
      </c>
      <c r="J414" s="7" t="s">
        <v>8</v>
      </c>
      <c r="K414" s="9" t="s">
        <v>8</v>
      </c>
      <c r="L414" s="11" t="s">
        <v>8</v>
      </c>
      <c r="M414" s="7" t="s">
        <v>8</v>
      </c>
      <c r="N414" s="9" t="s">
        <v>8</v>
      </c>
      <c r="O414" s="11" t="s">
        <v>8</v>
      </c>
      <c r="P414" s="7" t="s">
        <v>8</v>
      </c>
      <c r="Q414" s="9" t="s">
        <v>8</v>
      </c>
      <c r="R414" s="11">
        <v>46</v>
      </c>
      <c r="S414" s="7">
        <v>288.44233099000002</v>
      </c>
      <c r="T414" s="8">
        <v>781.786727533256</v>
      </c>
    </row>
    <row r="415" spans="1:20" ht="14.1" customHeight="1" x14ac:dyDescent="0.3">
      <c r="A415" s="3" t="s">
        <v>1604</v>
      </c>
      <c r="B415" s="3" t="s">
        <v>6449</v>
      </c>
      <c r="C415" s="11">
        <v>822</v>
      </c>
      <c r="D415" s="7">
        <v>288.48350956000002</v>
      </c>
      <c r="E415" s="8">
        <v>380.91444531478697</v>
      </c>
      <c r="F415" s="11">
        <v>36</v>
      </c>
      <c r="G415" s="7">
        <v>235.78915423000001</v>
      </c>
      <c r="H415" s="8">
        <v>277.47056570203603</v>
      </c>
      <c r="I415" s="11" t="s">
        <v>8</v>
      </c>
      <c r="J415" s="7" t="s">
        <v>8</v>
      </c>
      <c r="K415" s="9" t="s">
        <v>8</v>
      </c>
      <c r="L415" s="11" t="s">
        <v>8</v>
      </c>
      <c r="M415" s="7" t="s">
        <v>8</v>
      </c>
      <c r="N415" s="9" t="s">
        <v>8</v>
      </c>
      <c r="O415" s="11" t="s">
        <v>8</v>
      </c>
      <c r="P415" s="7" t="s">
        <v>8</v>
      </c>
      <c r="Q415" s="9" t="s">
        <v>8</v>
      </c>
      <c r="R415" s="11">
        <v>45</v>
      </c>
      <c r="S415" s="7">
        <v>284.59665446000002</v>
      </c>
      <c r="T415" s="8">
        <v>516.33415969984605</v>
      </c>
    </row>
    <row r="416" spans="1:20" ht="14.1" customHeight="1" x14ac:dyDescent="0.3">
      <c r="A416" s="3" t="s">
        <v>1608</v>
      </c>
      <c r="B416" s="3" t="s">
        <v>6450</v>
      </c>
      <c r="C416" s="11">
        <v>964</v>
      </c>
      <c r="D416" s="7">
        <v>268.56479208000002</v>
      </c>
      <c r="E416" s="8">
        <v>297.92220446795301</v>
      </c>
      <c r="F416" s="11">
        <v>220</v>
      </c>
      <c r="G416" s="7">
        <v>248.78079754000001</v>
      </c>
      <c r="H416" s="8">
        <v>216.82624081068101</v>
      </c>
      <c r="I416" s="11" t="s">
        <v>8</v>
      </c>
      <c r="J416" s="7" t="s">
        <v>8</v>
      </c>
      <c r="K416" s="9" t="s">
        <v>8</v>
      </c>
      <c r="L416" s="11">
        <v>20</v>
      </c>
      <c r="M416" s="7">
        <v>250.75219362000001</v>
      </c>
      <c r="N416" s="8">
        <v>349.79091542568398</v>
      </c>
      <c r="O416" s="11" t="s">
        <v>8</v>
      </c>
      <c r="P416" s="7" t="s">
        <v>8</v>
      </c>
      <c r="Q416" s="9" t="s">
        <v>8</v>
      </c>
      <c r="R416" s="11">
        <v>93</v>
      </c>
      <c r="S416" s="7">
        <v>262.53329043000002</v>
      </c>
      <c r="T416" s="8">
        <v>498.394269219259</v>
      </c>
    </row>
    <row r="417" spans="1:20" ht="14.1" customHeight="1" x14ac:dyDescent="0.3">
      <c r="A417" s="3" t="s">
        <v>1612</v>
      </c>
      <c r="B417" s="3" t="s">
        <v>1613</v>
      </c>
      <c r="C417" s="11">
        <v>4854</v>
      </c>
      <c r="D417" s="7">
        <v>287.45429464</v>
      </c>
      <c r="E417" s="8">
        <v>295.932134050451</v>
      </c>
      <c r="F417" s="11">
        <v>417</v>
      </c>
      <c r="G417" s="7">
        <v>245.29239183999999</v>
      </c>
      <c r="H417" s="8">
        <v>245.11627742984501</v>
      </c>
      <c r="I417" s="11" t="s">
        <v>8</v>
      </c>
      <c r="J417" s="7" t="s">
        <v>8</v>
      </c>
      <c r="K417" s="9" t="s">
        <v>8</v>
      </c>
      <c r="L417" s="11">
        <v>18</v>
      </c>
      <c r="M417" s="7">
        <v>286.72203258000002</v>
      </c>
      <c r="N417" s="8">
        <v>267.421216359531</v>
      </c>
      <c r="O417" s="11" t="s">
        <v>8</v>
      </c>
      <c r="P417" s="7" t="s">
        <v>8</v>
      </c>
      <c r="Q417" s="9" t="s">
        <v>8</v>
      </c>
      <c r="R417" s="11">
        <v>192</v>
      </c>
      <c r="S417" s="7">
        <v>251.11177197999999</v>
      </c>
      <c r="T417" s="8">
        <v>452.86539154818598</v>
      </c>
    </row>
    <row r="418" spans="1:20" ht="14.1" customHeight="1" x14ac:dyDescent="0.3">
      <c r="A418" s="3" t="s">
        <v>1616</v>
      </c>
      <c r="B418" s="3" t="s">
        <v>6451</v>
      </c>
      <c r="C418" s="11">
        <v>2402</v>
      </c>
      <c r="D418" s="7">
        <v>151.54641494000001</v>
      </c>
      <c r="E418" s="8">
        <v>177.23281836282499</v>
      </c>
      <c r="F418" s="11">
        <v>252</v>
      </c>
      <c r="G418" s="7">
        <v>165.86592736</v>
      </c>
      <c r="H418" s="8">
        <v>116.850648235352</v>
      </c>
      <c r="I418" s="11" t="s">
        <v>8</v>
      </c>
      <c r="J418" s="7" t="s">
        <v>8</v>
      </c>
      <c r="K418" s="9" t="s">
        <v>8</v>
      </c>
      <c r="L418" s="11">
        <v>12</v>
      </c>
      <c r="M418" s="7">
        <v>118.01599794000001</v>
      </c>
      <c r="N418" s="8">
        <v>74.159749775459403</v>
      </c>
      <c r="O418" s="11" t="s">
        <v>8</v>
      </c>
      <c r="P418" s="7" t="s">
        <v>8</v>
      </c>
      <c r="Q418" s="9" t="s">
        <v>8</v>
      </c>
      <c r="R418" s="11">
        <v>143</v>
      </c>
      <c r="S418" s="7">
        <v>131.65440604</v>
      </c>
      <c r="T418" s="8">
        <v>224.00525265113399</v>
      </c>
    </row>
    <row r="419" spans="1:20" ht="14.1" customHeight="1" x14ac:dyDescent="0.3">
      <c r="A419" s="3" t="s">
        <v>1619</v>
      </c>
      <c r="B419" s="3" t="s">
        <v>6452</v>
      </c>
      <c r="C419" s="11">
        <v>3987</v>
      </c>
      <c r="D419" s="7">
        <v>230.27967676</v>
      </c>
      <c r="E419" s="8">
        <v>255.229541410612</v>
      </c>
      <c r="F419" s="11">
        <v>393</v>
      </c>
      <c r="G419" s="7">
        <v>195.91569587999999</v>
      </c>
      <c r="H419" s="8">
        <v>200.83588223253301</v>
      </c>
      <c r="I419" s="11" t="s">
        <v>8</v>
      </c>
      <c r="J419" s="7" t="s">
        <v>8</v>
      </c>
      <c r="K419" s="9" t="s">
        <v>8</v>
      </c>
      <c r="L419" s="11">
        <v>14</v>
      </c>
      <c r="M419" s="7">
        <v>216.03190032000001</v>
      </c>
      <c r="N419" s="8">
        <v>148.347561547097</v>
      </c>
      <c r="O419" s="11" t="s">
        <v>8</v>
      </c>
      <c r="P419" s="7" t="s">
        <v>8</v>
      </c>
      <c r="Q419" s="9" t="s">
        <v>8</v>
      </c>
      <c r="R419" s="11">
        <v>201</v>
      </c>
      <c r="S419" s="7">
        <v>226.59051903</v>
      </c>
      <c r="T419" s="8">
        <v>412.86751113852898</v>
      </c>
    </row>
    <row r="420" spans="1:20" ht="14.1" customHeight="1" x14ac:dyDescent="0.3">
      <c r="A420" s="3" t="s">
        <v>1623</v>
      </c>
      <c r="B420" s="3" t="s">
        <v>6453</v>
      </c>
      <c r="C420" s="11">
        <v>2333</v>
      </c>
      <c r="D420" s="7">
        <v>279.45538350999999</v>
      </c>
      <c r="E420" s="8">
        <v>336.99704986537898</v>
      </c>
      <c r="F420" s="11">
        <v>269</v>
      </c>
      <c r="G420" s="7">
        <v>326.39110283000002</v>
      </c>
      <c r="H420" s="8">
        <v>302.98792909781798</v>
      </c>
      <c r="I420" s="11" t="s">
        <v>8</v>
      </c>
      <c r="J420" s="7" t="s">
        <v>8</v>
      </c>
      <c r="K420" s="9" t="s">
        <v>8</v>
      </c>
      <c r="L420" s="11">
        <v>19</v>
      </c>
      <c r="M420" s="7">
        <v>280.51465798999999</v>
      </c>
      <c r="N420" s="8">
        <v>207.45460505850801</v>
      </c>
      <c r="O420" s="11" t="s">
        <v>8</v>
      </c>
      <c r="P420" s="7" t="s">
        <v>8</v>
      </c>
      <c r="Q420" s="9" t="s">
        <v>8</v>
      </c>
      <c r="R420" s="11">
        <v>109</v>
      </c>
      <c r="S420" s="7">
        <v>295.91593372</v>
      </c>
      <c r="T420" s="8">
        <v>587.38510101023405</v>
      </c>
    </row>
    <row r="421" spans="1:20" ht="14.1" customHeight="1" x14ac:dyDescent="0.3">
      <c r="A421" s="3" t="s">
        <v>1627</v>
      </c>
      <c r="B421" s="3" t="s">
        <v>6454</v>
      </c>
      <c r="C421" s="11">
        <v>1785</v>
      </c>
      <c r="D421" s="7">
        <v>225.04455773000001</v>
      </c>
      <c r="E421" s="8">
        <v>249.93988396386601</v>
      </c>
      <c r="F421" s="11">
        <v>255</v>
      </c>
      <c r="G421" s="7">
        <v>232.58975337999999</v>
      </c>
      <c r="H421" s="8">
        <v>244.86156576355901</v>
      </c>
      <c r="I421" s="11" t="s">
        <v>8</v>
      </c>
      <c r="J421" s="7" t="s">
        <v>8</v>
      </c>
      <c r="K421" s="9" t="s">
        <v>8</v>
      </c>
      <c r="L421" s="11" t="s">
        <v>8</v>
      </c>
      <c r="M421" s="7" t="s">
        <v>8</v>
      </c>
      <c r="N421" s="9" t="s">
        <v>8</v>
      </c>
      <c r="O421" s="11" t="s">
        <v>8</v>
      </c>
      <c r="P421" s="7" t="s">
        <v>8</v>
      </c>
      <c r="Q421" s="9" t="s">
        <v>8</v>
      </c>
      <c r="R421" s="11">
        <v>141</v>
      </c>
      <c r="S421" s="7">
        <v>227.12707836999999</v>
      </c>
      <c r="T421" s="8">
        <v>440.16693475</v>
      </c>
    </row>
    <row r="422" spans="1:20" ht="14.1" customHeight="1" x14ac:dyDescent="0.3">
      <c r="A422" s="3" t="s">
        <v>1631</v>
      </c>
      <c r="B422" s="3" t="s">
        <v>6455</v>
      </c>
      <c r="C422" s="11">
        <v>2895</v>
      </c>
      <c r="D422" s="7">
        <v>256.86317056000001</v>
      </c>
      <c r="E422" s="8">
        <v>206.68360589156001</v>
      </c>
      <c r="F422" s="11">
        <v>261</v>
      </c>
      <c r="G422" s="7">
        <v>261.37768646000001</v>
      </c>
      <c r="H422" s="8">
        <v>175.565307449052</v>
      </c>
      <c r="I422" s="11" t="s">
        <v>8</v>
      </c>
      <c r="J422" s="7" t="s">
        <v>8</v>
      </c>
      <c r="K422" s="9" t="s">
        <v>8</v>
      </c>
      <c r="L422" s="11">
        <v>22</v>
      </c>
      <c r="M422" s="7">
        <v>266.16574778</v>
      </c>
      <c r="N422" s="8">
        <v>26.2627267178731</v>
      </c>
      <c r="O422" s="11" t="s">
        <v>8</v>
      </c>
      <c r="P422" s="7" t="s">
        <v>8</v>
      </c>
      <c r="Q422" s="9" t="s">
        <v>8</v>
      </c>
      <c r="R422" s="11">
        <v>119</v>
      </c>
      <c r="S422" s="7">
        <v>250.01456827999999</v>
      </c>
      <c r="T422" s="8">
        <v>366.77353957671397</v>
      </c>
    </row>
    <row r="423" spans="1:20" ht="14.1" customHeight="1" x14ac:dyDescent="0.3">
      <c r="A423" s="3" t="s">
        <v>1635</v>
      </c>
      <c r="B423" s="3" t="s">
        <v>6456</v>
      </c>
      <c r="C423" s="11">
        <v>1916</v>
      </c>
      <c r="D423" s="7">
        <v>178.61926740000001</v>
      </c>
      <c r="E423" s="8">
        <v>340.66611457589602</v>
      </c>
      <c r="F423" s="11">
        <v>131</v>
      </c>
      <c r="G423" s="7">
        <v>191.31273017999999</v>
      </c>
      <c r="H423" s="8">
        <v>286.666920385867</v>
      </c>
      <c r="I423" s="11" t="s">
        <v>8</v>
      </c>
      <c r="J423" s="7" t="s">
        <v>8</v>
      </c>
      <c r="K423" s="9" t="s">
        <v>8</v>
      </c>
      <c r="L423" s="11">
        <v>28</v>
      </c>
      <c r="M423" s="7">
        <v>192.70110357999999</v>
      </c>
      <c r="N423" s="8">
        <v>180.339824233097</v>
      </c>
      <c r="O423" s="11" t="s">
        <v>8</v>
      </c>
      <c r="P423" s="7" t="s">
        <v>8</v>
      </c>
      <c r="Q423" s="9" t="s">
        <v>8</v>
      </c>
      <c r="R423" s="11">
        <v>108</v>
      </c>
      <c r="S423" s="7">
        <v>193.47117949</v>
      </c>
      <c r="T423" s="8">
        <v>467.64194299704701</v>
      </c>
    </row>
    <row r="424" spans="1:20" ht="14.1" customHeight="1" x14ac:dyDescent="0.3">
      <c r="A424" s="3" t="s">
        <v>1638</v>
      </c>
      <c r="B424" s="3" t="s">
        <v>6457</v>
      </c>
      <c r="C424" s="11">
        <v>26</v>
      </c>
      <c r="D424" s="7">
        <v>295.40946428000001</v>
      </c>
      <c r="E424" s="8">
        <v>205.03633998573</v>
      </c>
      <c r="F424" s="11" t="s">
        <v>8</v>
      </c>
      <c r="G424" s="7" t="s">
        <v>8</v>
      </c>
      <c r="H424" s="9" t="s">
        <v>8</v>
      </c>
      <c r="I424" s="11" t="s">
        <v>8</v>
      </c>
      <c r="J424" s="7" t="s">
        <v>8</v>
      </c>
      <c r="K424" s="9" t="s">
        <v>8</v>
      </c>
      <c r="L424" s="11" t="s">
        <v>8</v>
      </c>
      <c r="M424" s="7" t="s">
        <v>8</v>
      </c>
      <c r="N424" s="9" t="s">
        <v>8</v>
      </c>
      <c r="O424" s="11" t="s">
        <v>8</v>
      </c>
      <c r="P424" s="7" t="s">
        <v>8</v>
      </c>
      <c r="Q424" s="9" t="s">
        <v>8</v>
      </c>
      <c r="R424" s="11" t="s">
        <v>8</v>
      </c>
      <c r="S424" s="7" t="s">
        <v>8</v>
      </c>
      <c r="T424" s="9" t="s">
        <v>8</v>
      </c>
    </row>
    <row r="425" spans="1:20" ht="14.1" customHeight="1" x14ac:dyDescent="0.3">
      <c r="A425" s="3" t="s">
        <v>1643</v>
      </c>
      <c r="B425" s="3" t="s">
        <v>1644</v>
      </c>
      <c r="C425" s="11">
        <v>105</v>
      </c>
      <c r="D425" s="7">
        <v>353.35071841000001</v>
      </c>
      <c r="E425" s="8">
        <v>248.82810732688699</v>
      </c>
      <c r="F425" s="11">
        <v>15</v>
      </c>
      <c r="G425" s="7">
        <v>470.44099153000002</v>
      </c>
      <c r="H425" s="8">
        <v>330.97655747010901</v>
      </c>
      <c r="I425" s="11" t="s">
        <v>8</v>
      </c>
      <c r="J425" s="7" t="s">
        <v>8</v>
      </c>
      <c r="K425" s="9" t="s">
        <v>8</v>
      </c>
      <c r="L425" s="11" t="s">
        <v>8</v>
      </c>
      <c r="M425" s="7" t="s">
        <v>8</v>
      </c>
      <c r="N425" s="9" t="s">
        <v>8</v>
      </c>
      <c r="O425" s="11" t="s">
        <v>8</v>
      </c>
      <c r="P425" s="7" t="s">
        <v>8</v>
      </c>
      <c r="Q425" s="9" t="s">
        <v>8</v>
      </c>
      <c r="R425" s="11" t="s">
        <v>8</v>
      </c>
      <c r="S425" s="7" t="s">
        <v>8</v>
      </c>
      <c r="T425" s="9" t="s">
        <v>8</v>
      </c>
    </row>
    <row r="426" spans="1:20" ht="14.1" customHeight="1" x14ac:dyDescent="0.3">
      <c r="A426" s="3" t="s">
        <v>1648</v>
      </c>
      <c r="B426" s="3" t="s">
        <v>6458</v>
      </c>
      <c r="C426" s="11">
        <v>50</v>
      </c>
      <c r="D426" s="7">
        <v>179.60413882</v>
      </c>
      <c r="E426" s="8">
        <v>131.80254391802501</v>
      </c>
      <c r="F426" s="11" t="s">
        <v>8</v>
      </c>
      <c r="G426" s="7" t="s">
        <v>8</v>
      </c>
      <c r="H426" s="9" t="s">
        <v>8</v>
      </c>
      <c r="I426" s="11" t="s">
        <v>8</v>
      </c>
      <c r="J426" s="7" t="s">
        <v>8</v>
      </c>
      <c r="K426" s="9" t="s">
        <v>8</v>
      </c>
      <c r="L426" s="11" t="s">
        <v>8</v>
      </c>
      <c r="M426" s="7" t="s">
        <v>8</v>
      </c>
      <c r="N426" s="9" t="s">
        <v>8</v>
      </c>
      <c r="O426" s="11" t="s">
        <v>8</v>
      </c>
      <c r="P426" s="7" t="s">
        <v>8</v>
      </c>
      <c r="Q426" s="9" t="s">
        <v>8</v>
      </c>
      <c r="R426" s="11" t="s">
        <v>8</v>
      </c>
      <c r="S426" s="7" t="s">
        <v>8</v>
      </c>
      <c r="T426" s="9" t="s">
        <v>8</v>
      </c>
    </row>
    <row r="427" spans="1:20" ht="14.1" customHeight="1" x14ac:dyDescent="0.3">
      <c r="A427" s="3" t="s">
        <v>1651</v>
      </c>
      <c r="B427" s="3" t="s">
        <v>6459</v>
      </c>
      <c r="C427" s="11">
        <v>40</v>
      </c>
      <c r="D427" s="7">
        <v>250.41422624</v>
      </c>
      <c r="E427" s="8">
        <v>166.666819083664</v>
      </c>
      <c r="F427" s="11" t="s">
        <v>8</v>
      </c>
      <c r="G427" s="7" t="s">
        <v>8</v>
      </c>
      <c r="H427" s="9" t="s">
        <v>8</v>
      </c>
      <c r="I427" s="11" t="s">
        <v>8</v>
      </c>
      <c r="J427" s="7" t="s">
        <v>8</v>
      </c>
      <c r="K427" s="9" t="s">
        <v>8</v>
      </c>
      <c r="L427" s="11" t="s">
        <v>8</v>
      </c>
      <c r="M427" s="7" t="s">
        <v>8</v>
      </c>
      <c r="N427" s="9" t="s">
        <v>8</v>
      </c>
      <c r="O427" s="11" t="s">
        <v>8</v>
      </c>
      <c r="P427" s="7" t="s">
        <v>8</v>
      </c>
      <c r="Q427" s="9" t="s">
        <v>8</v>
      </c>
      <c r="R427" s="11" t="s">
        <v>8</v>
      </c>
      <c r="S427" s="7" t="s">
        <v>8</v>
      </c>
      <c r="T427" s="9" t="s">
        <v>8</v>
      </c>
    </row>
    <row r="428" spans="1:20" ht="14.1" customHeight="1" x14ac:dyDescent="0.3">
      <c r="A428" s="3" t="s">
        <v>1655</v>
      </c>
      <c r="B428" s="3" t="s">
        <v>6460</v>
      </c>
      <c r="C428" s="11">
        <v>27</v>
      </c>
      <c r="D428" s="7">
        <v>154.52101678</v>
      </c>
      <c r="E428" s="8">
        <v>103.860580106277</v>
      </c>
      <c r="F428" s="11" t="s">
        <v>8</v>
      </c>
      <c r="G428" s="7" t="s">
        <v>8</v>
      </c>
      <c r="H428" s="9" t="s">
        <v>8</v>
      </c>
      <c r="I428" s="11" t="s">
        <v>8</v>
      </c>
      <c r="J428" s="7" t="s">
        <v>8</v>
      </c>
      <c r="K428" s="9" t="s">
        <v>8</v>
      </c>
      <c r="L428" s="11" t="s">
        <v>8</v>
      </c>
      <c r="M428" s="7" t="s">
        <v>8</v>
      </c>
      <c r="N428" s="9" t="s">
        <v>8</v>
      </c>
      <c r="O428" s="11" t="s">
        <v>8</v>
      </c>
      <c r="P428" s="7" t="s">
        <v>8</v>
      </c>
      <c r="Q428" s="9" t="s">
        <v>8</v>
      </c>
      <c r="R428" s="11" t="s">
        <v>8</v>
      </c>
      <c r="S428" s="7" t="s">
        <v>8</v>
      </c>
      <c r="T428" s="9" t="s">
        <v>8</v>
      </c>
    </row>
    <row r="429" spans="1:20" ht="14.1" customHeight="1" x14ac:dyDescent="0.3">
      <c r="A429" s="3" t="s">
        <v>1659</v>
      </c>
      <c r="B429" s="3" t="s">
        <v>1660</v>
      </c>
      <c r="C429" s="11">
        <v>79</v>
      </c>
      <c r="D429" s="7">
        <v>211.80085165</v>
      </c>
      <c r="E429" s="8">
        <v>143.668063086063</v>
      </c>
      <c r="F429" s="11" t="s">
        <v>8</v>
      </c>
      <c r="G429" s="7" t="s">
        <v>8</v>
      </c>
      <c r="H429" s="9" t="s">
        <v>8</v>
      </c>
      <c r="I429" s="11" t="s">
        <v>8</v>
      </c>
      <c r="J429" s="7" t="s">
        <v>8</v>
      </c>
      <c r="K429" s="9" t="s">
        <v>8</v>
      </c>
      <c r="L429" s="11" t="s">
        <v>8</v>
      </c>
      <c r="M429" s="7" t="s">
        <v>8</v>
      </c>
      <c r="N429" s="9" t="s">
        <v>8</v>
      </c>
      <c r="O429" s="11" t="s">
        <v>8</v>
      </c>
      <c r="P429" s="7" t="s">
        <v>8</v>
      </c>
      <c r="Q429" s="9" t="s">
        <v>8</v>
      </c>
      <c r="R429" s="11" t="s">
        <v>8</v>
      </c>
      <c r="S429" s="7" t="s">
        <v>8</v>
      </c>
      <c r="T429" s="9" t="s">
        <v>8</v>
      </c>
    </row>
    <row r="430" spans="1:20" ht="14.1" customHeight="1" x14ac:dyDescent="0.3">
      <c r="A430" s="3" t="s">
        <v>1663</v>
      </c>
      <c r="B430" s="3" t="s">
        <v>6461</v>
      </c>
      <c r="C430" s="11">
        <v>18</v>
      </c>
      <c r="D430" s="7">
        <v>112.67455914</v>
      </c>
      <c r="E430" s="8">
        <v>76.386233054518698</v>
      </c>
      <c r="F430" s="11" t="s">
        <v>8</v>
      </c>
      <c r="G430" s="7" t="s">
        <v>8</v>
      </c>
      <c r="H430" s="9" t="s">
        <v>8</v>
      </c>
      <c r="I430" s="11" t="s">
        <v>8</v>
      </c>
      <c r="J430" s="7" t="s">
        <v>8</v>
      </c>
      <c r="K430" s="9" t="s">
        <v>8</v>
      </c>
      <c r="L430" s="11" t="s">
        <v>8</v>
      </c>
      <c r="M430" s="7" t="s">
        <v>8</v>
      </c>
      <c r="N430" s="9" t="s">
        <v>8</v>
      </c>
      <c r="O430" s="11" t="s">
        <v>8</v>
      </c>
      <c r="P430" s="7" t="s">
        <v>8</v>
      </c>
      <c r="Q430" s="9" t="s">
        <v>8</v>
      </c>
      <c r="R430" s="11" t="s">
        <v>8</v>
      </c>
      <c r="S430" s="7" t="s">
        <v>8</v>
      </c>
      <c r="T430" s="9" t="s">
        <v>8</v>
      </c>
    </row>
    <row r="431" spans="1:20" ht="14.1" customHeight="1" x14ac:dyDescent="0.3">
      <c r="A431" s="3" t="s">
        <v>1667</v>
      </c>
      <c r="B431" s="3" t="s">
        <v>6462</v>
      </c>
      <c r="C431" s="11">
        <v>3635</v>
      </c>
      <c r="D431" s="7">
        <v>285.31883406999998</v>
      </c>
      <c r="E431" s="8">
        <v>193.76690010910701</v>
      </c>
      <c r="F431" s="11">
        <v>67</v>
      </c>
      <c r="G431" s="7">
        <v>300.79278901999999</v>
      </c>
      <c r="H431" s="8">
        <v>211.621381368269</v>
      </c>
      <c r="I431" s="11" t="s">
        <v>8</v>
      </c>
      <c r="J431" s="7" t="s">
        <v>8</v>
      </c>
      <c r="K431" s="9" t="s">
        <v>8</v>
      </c>
      <c r="L431" s="11">
        <v>22</v>
      </c>
      <c r="M431" s="7">
        <v>237.44856315000001</v>
      </c>
      <c r="N431" s="8">
        <v>140.17294523777699</v>
      </c>
      <c r="O431" s="11" t="s">
        <v>8</v>
      </c>
      <c r="P431" s="7" t="s">
        <v>8</v>
      </c>
      <c r="Q431" s="9" t="s">
        <v>8</v>
      </c>
      <c r="R431" s="11">
        <v>151</v>
      </c>
      <c r="S431" s="7">
        <v>458.28063100000003</v>
      </c>
      <c r="T431" s="8">
        <v>322.99514482446699</v>
      </c>
    </row>
    <row r="432" spans="1:20" ht="14.1" customHeight="1" x14ac:dyDescent="0.3">
      <c r="A432" s="3" t="s">
        <v>1671</v>
      </c>
      <c r="B432" s="3" t="s">
        <v>1672</v>
      </c>
      <c r="C432" s="11">
        <v>784</v>
      </c>
      <c r="D432" s="7">
        <v>298.88419026000003</v>
      </c>
      <c r="E432" s="8">
        <v>207.14027570681799</v>
      </c>
      <c r="F432" s="11">
        <v>46</v>
      </c>
      <c r="G432" s="7">
        <v>456.12959519999998</v>
      </c>
      <c r="H432" s="8">
        <v>320.90784896017499</v>
      </c>
      <c r="I432" s="11" t="s">
        <v>8</v>
      </c>
      <c r="J432" s="7" t="s">
        <v>8</v>
      </c>
      <c r="K432" s="9" t="s">
        <v>8</v>
      </c>
      <c r="L432" s="11" t="s">
        <v>8</v>
      </c>
      <c r="M432" s="7" t="s">
        <v>8</v>
      </c>
      <c r="N432" s="9" t="s">
        <v>8</v>
      </c>
      <c r="O432" s="11" t="s">
        <v>8</v>
      </c>
      <c r="P432" s="7" t="s">
        <v>8</v>
      </c>
      <c r="Q432" s="9" t="s">
        <v>8</v>
      </c>
      <c r="R432" s="11">
        <v>35</v>
      </c>
      <c r="S432" s="7">
        <v>442.30966754999997</v>
      </c>
      <c r="T432" s="8">
        <v>311.55586434769998</v>
      </c>
    </row>
    <row r="433" spans="1:20" ht="14.1" customHeight="1" x14ac:dyDescent="0.3">
      <c r="A433" s="3" t="s">
        <v>1675</v>
      </c>
      <c r="B433" s="3" t="s">
        <v>6463</v>
      </c>
      <c r="C433" s="11">
        <v>11</v>
      </c>
      <c r="D433" s="7">
        <v>442.70005314999997</v>
      </c>
      <c r="E433" s="8">
        <v>309.87097875071498</v>
      </c>
      <c r="F433" s="11" t="s">
        <v>8</v>
      </c>
      <c r="G433" s="7" t="s">
        <v>8</v>
      </c>
      <c r="H433" s="9" t="s">
        <v>8</v>
      </c>
      <c r="I433" s="11" t="s">
        <v>8</v>
      </c>
      <c r="J433" s="7" t="s">
        <v>8</v>
      </c>
      <c r="K433" s="9" t="s">
        <v>8</v>
      </c>
      <c r="L433" s="11" t="s">
        <v>8</v>
      </c>
      <c r="M433" s="7" t="s">
        <v>8</v>
      </c>
      <c r="N433" s="9" t="s">
        <v>8</v>
      </c>
      <c r="O433" s="11" t="s">
        <v>8</v>
      </c>
      <c r="P433" s="7" t="s">
        <v>8</v>
      </c>
      <c r="Q433" s="9" t="s">
        <v>8</v>
      </c>
      <c r="R433" s="11" t="s">
        <v>8</v>
      </c>
      <c r="S433" s="7" t="s">
        <v>8</v>
      </c>
      <c r="T433" s="9" t="s">
        <v>8</v>
      </c>
    </row>
    <row r="434" spans="1:20" ht="14.1" customHeight="1" x14ac:dyDescent="0.3">
      <c r="A434" s="3" t="s">
        <v>1680</v>
      </c>
      <c r="B434" s="3" t="s">
        <v>6464</v>
      </c>
      <c r="C434" s="11">
        <v>49</v>
      </c>
      <c r="D434" s="7">
        <v>275.86526236999998</v>
      </c>
      <c r="E434" s="8">
        <v>186.56336292540399</v>
      </c>
      <c r="F434" s="11" t="s">
        <v>8</v>
      </c>
      <c r="G434" s="7" t="s">
        <v>8</v>
      </c>
      <c r="H434" s="9" t="s">
        <v>8</v>
      </c>
      <c r="I434" s="11" t="s">
        <v>8</v>
      </c>
      <c r="J434" s="7" t="s">
        <v>8</v>
      </c>
      <c r="K434" s="9" t="s">
        <v>8</v>
      </c>
      <c r="L434" s="11" t="s">
        <v>8</v>
      </c>
      <c r="M434" s="7" t="s">
        <v>8</v>
      </c>
      <c r="N434" s="9" t="s">
        <v>8</v>
      </c>
      <c r="O434" s="11" t="s">
        <v>8</v>
      </c>
      <c r="P434" s="7" t="s">
        <v>8</v>
      </c>
      <c r="Q434" s="9" t="s">
        <v>8</v>
      </c>
      <c r="R434" s="11" t="s">
        <v>8</v>
      </c>
      <c r="S434" s="7" t="s">
        <v>8</v>
      </c>
      <c r="T434" s="9" t="s">
        <v>8</v>
      </c>
    </row>
    <row r="435" spans="1:20" ht="14.1" customHeight="1" x14ac:dyDescent="0.3">
      <c r="A435" s="3" t="s">
        <v>1684</v>
      </c>
      <c r="B435" s="3" t="s">
        <v>6465</v>
      </c>
      <c r="C435" s="11">
        <v>19</v>
      </c>
      <c r="D435" s="7">
        <v>586.55138299999999</v>
      </c>
      <c r="E435" s="8">
        <v>396.664030587144</v>
      </c>
      <c r="F435" s="11" t="s">
        <v>8</v>
      </c>
      <c r="G435" s="7" t="s">
        <v>8</v>
      </c>
      <c r="H435" s="9" t="s">
        <v>8</v>
      </c>
      <c r="I435" s="11" t="s">
        <v>8</v>
      </c>
      <c r="J435" s="7" t="s">
        <v>8</v>
      </c>
      <c r="K435" s="9" t="s">
        <v>8</v>
      </c>
      <c r="L435" s="11" t="s">
        <v>8</v>
      </c>
      <c r="M435" s="7" t="s">
        <v>8</v>
      </c>
      <c r="N435" s="9" t="s">
        <v>8</v>
      </c>
      <c r="O435" s="11" t="s">
        <v>8</v>
      </c>
      <c r="P435" s="7" t="s">
        <v>8</v>
      </c>
      <c r="Q435" s="9" t="s">
        <v>8</v>
      </c>
      <c r="R435" s="11" t="s">
        <v>8</v>
      </c>
      <c r="S435" s="7" t="s">
        <v>8</v>
      </c>
      <c r="T435" s="9" t="s">
        <v>8</v>
      </c>
    </row>
    <row r="436" spans="1:20" ht="14.1" customHeight="1" x14ac:dyDescent="0.3">
      <c r="A436" s="3" t="s">
        <v>1688</v>
      </c>
      <c r="B436" s="3" t="s">
        <v>1689</v>
      </c>
      <c r="C436" s="11">
        <v>71</v>
      </c>
      <c r="D436" s="7">
        <v>493.7898874</v>
      </c>
      <c r="E436" s="8">
        <v>330.61021409510403</v>
      </c>
      <c r="F436" s="11" t="s">
        <v>8</v>
      </c>
      <c r="G436" s="7" t="s">
        <v>8</v>
      </c>
      <c r="H436" s="9" t="s">
        <v>8</v>
      </c>
      <c r="I436" s="11" t="s">
        <v>8</v>
      </c>
      <c r="J436" s="7" t="s">
        <v>8</v>
      </c>
      <c r="K436" s="9" t="s">
        <v>8</v>
      </c>
      <c r="L436" s="11" t="s">
        <v>8</v>
      </c>
      <c r="M436" s="7" t="s">
        <v>8</v>
      </c>
      <c r="N436" s="9" t="s">
        <v>8</v>
      </c>
      <c r="O436" s="11" t="s">
        <v>8</v>
      </c>
      <c r="P436" s="7" t="s">
        <v>8</v>
      </c>
      <c r="Q436" s="9" t="s">
        <v>8</v>
      </c>
      <c r="R436" s="11" t="s">
        <v>8</v>
      </c>
      <c r="S436" s="7" t="s">
        <v>8</v>
      </c>
      <c r="T436" s="9" t="s">
        <v>8</v>
      </c>
    </row>
    <row r="437" spans="1:20" ht="14.1" customHeight="1" x14ac:dyDescent="0.3">
      <c r="A437" s="3" t="s">
        <v>1691</v>
      </c>
      <c r="B437" s="3" t="s">
        <v>6466</v>
      </c>
      <c r="C437" s="11">
        <v>40</v>
      </c>
      <c r="D437" s="7">
        <v>146.03092376999999</v>
      </c>
      <c r="E437" s="8">
        <v>94.450514054430002</v>
      </c>
      <c r="F437" s="11" t="s">
        <v>8</v>
      </c>
      <c r="G437" s="7" t="s">
        <v>8</v>
      </c>
      <c r="H437" s="9" t="s">
        <v>8</v>
      </c>
      <c r="I437" s="11" t="s">
        <v>8</v>
      </c>
      <c r="J437" s="7" t="s">
        <v>8</v>
      </c>
      <c r="K437" s="9" t="s">
        <v>8</v>
      </c>
      <c r="L437" s="11" t="s">
        <v>8</v>
      </c>
      <c r="M437" s="7" t="s">
        <v>8</v>
      </c>
      <c r="N437" s="9" t="s">
        <v>8</v>
      </c>
      <c r="O437" s="11" t="s">
        <v>8</v>
      </c>
      <c r="P437" s="7" t="s">
        <v>8</v>
      </c>
      <c r="Q437" s="9" t="s">
        <v>8</v>
      </c>
      <c r="R437" s="11" t="s">
        <v>8</v>
      </c>
      <c r="S437" s="7" t="s">
        <v>8</v>
      </c>
      <c r="T437" s="9" t="s">
        <v>8</v>
      </c>
    </row>
    <row r="438" spans="1:20" ht="14.1" customHeight="1" x14ac:dyDescent="0.3">
      <c r="A438" s="3" t="s">
        <v>1695</v>
      </c>
      <c r="B438" s="3" t="s">
        <v>6467</v>
      </c>
      <c r="C438" s="11">
        <v>1842</v>
      </c>
      <c r="D438" s="7">
        <v>264.56467743000002</v>
      </c>
      <c r="E438" s="8">
        <v>184.91388168115199</v>
      </c>
      <c r="F438" s="11">
        <v>163</v>
      </c>
      <c r="G438" s="7">
        <v>266.62346902000002</v>
      </c>
      <c r="H438" s="8">
        <v>187.54018802934701</v>
      </c>
      <c r="I438" s="11" t="s">
        <v>8</v>
      </c>
      <c r="J438" s="7" t="s">
        <v>8</v>
      </c>
      <c r="K438" s="9" t="s">
        <v>8</v>
      </c>
      <c r="L438" s="11">
        <v>13</v>
      </c>
      <c r="M438" s="7">
        <v>319.92495518999999</v>
      </c>
      <c r="N438" s="8">
        <v>216.55006882111601</v>
      </c>
      <c r="O438" s="11" t="s">
        <v>8</v>
      </c>
      <c r="P438" s="7" t="s">
        <v>8</v>
      </c>
      <c r="Q438" s="9" t="s">
        <v>8</v>
      </c>
      <c r="R438" s="11">
        <v>74</v>
      </c>
      <c r="S438" s="7">
        <v>399.14895768999997</v>
      </c>
      <c r="T438" s="8">
        <v>280.95356669698299</v>
      </c>
    </row>
    <row r="439" spans="1:20" ht="14.1" customHeight="1" x14ac:dyDescent="0.3">
      <c r="A439" s="3" t="s">
        <v>1699</v>
      </c>
      <c r="B439" s="3" t="s">
        <v>6468</v>
      </c>
      <c r="C439" s="11">
        <v>47</v>
      </c>
      <c r="D439" s="7">
        <v>259.64165374999999</v>
      </c>
      <c r="E439" s="8">
        <v>175.69649146944801</v>
      </c>
      <c r="F439" s="11" t="s">
        <v>8</v>
      </c>
      <c r="G439" s="7" t="s">
        <v>8</v>
      </c>
      <c r="H439" s="9" t="s">
        <v>8</v>
      </c>
      <c r="I439" s="11" t="s">
        <v>8</v>
      </c>
      <c r="J439" s="7" t="s">
        <v>8</v>
      </c>
      <c r="K439" s="9" t="s">
        <v>8</v>
      </c>
      <c r="L439" s="11" t="s">
        <v>8</v>
      </c>
      <c r="M439" s="7" t="s">
        <v>8</v>
      </c>
      <c r="N439" s="9" t="s">
        <v>8</v>
      </c>
      <c r="O439" s="11" t="s">
        <v>8</v>
      </c>
      <c r="P439" s="7" t="s">
        <v>8</v>
      </c>
      <c r="Q439" s="9" t="s">
        <v>8</v>
      </c>
      <c r="R439" s="11" t="s">
        <v>8</v>
      </c>
      <c r="S439" s="7" t="s">
        <v>8</v>
      </c>
      <c r="T439" s="9" t="s">
        <v>8</v>
      </c>
    </row>
    <row r="440" spans="1:20" ht="14.1" customHeight="1" x14ac:dyDescent="0.3">
      <c r="A440" s="3" t="s">
        <v>1703</v>
      </c>
      <c r="B440" s="3" t="s">
        <v>6469</v>
      </c>
      <c r="C440" s="11">
        <v>163</v>
      </c>
      <c r="D440" s="7">
        <v>307.06989926</v>
      </c>
      <c r="E440" s="8">
        <v>211.02299589888</v>
      </c>
      <c r="F440" s="11" t="s">
        <v>8</v>
      </c>
      <c r="G440" s="7" t="s">
        <v>8</v>
      </c>
      <c r="H440" s="9" t="s">
        <v>8</v>
      </c>
      <c r="I440" s="11" t="s">
        <v>8</v>
      </c>
      <c r="J440" s="7" t="s">
        <v>8</v>
      </c>
      <c r="K440" s="9" t="s">
        <v>8</v>
      </c>
      <c r="L440" s="11" t="s">
        <v>8</v>
      </c>
      <c r="M440" s="7" t="s">
        <v>8</v>
      </c>
      <c r="N440" s="9" t="s">
        <v>8</v>
      </c>
      <c r="O440" s="11" t="s">
        <v>8</v>
      </c>
      <c r="P440" s="7" t="s">
        <v>8</v>
      </c>
      <c r="Q440" s="9" t="s">
        <v>8</v>
      </c>
      <c r="R440" s="11" t="s">
        <v>8</v>
      </c>
      <c r="S440" s="7" t="s">
        <v>8</v>
      </c>
      <c r="T440" s="9" t="s">
        <v>8</v>
      </c>
    </row>
    <row r="441" spans="1:20" ht="14.1" customHeight="1" x14ac:dyDescent="0.3">
      <c r="A441" s="3" t="s">
        <v>1707</v>
      </c>
      <c r="B441" s="3" t="s">
        <v>6470</v>
      </c>
      <c r="C441" s="11">
        <v>40</v>
      </c>
      <c r="D441" s="7">
        <v>500.65619543000003</v>
      </c>
      <c r="E441" s="8">
        <v>330.17905958275401</v>
      </c>
      <c r="F441" s="11" t="s">
        <v>8</v>
      </c>
      <c r="G441" s="7" t="s">
        <v>8</v>
      </c>
      <c r="H441" s="9" t="s">
        <v>8</v>
      </c>
      <c r="I441" s="11" t="s">
        <v>8</v>
      </c>
      <c r="J441" s="7" t="s">
        <v>8</v>
      </c>
      <c r="K441" s="9" t="s">
        <v>8</v>
      </c>
      <c r="L441" s="11" t="s">
        <v>8</v>
      </c>
      <c r="M441" s="7" t="s">
        <v>8</v>
      </c>
      <c r="N441" s="9" t="s">
        <v>8</v>
      </c>
      <c r="O441" s="11" t="s">
        <v>8</v>
      </c>
      <c r="P441" s="7" t="s">
        <v>8</v>
      </c>
      <c r="Q441" s="9" t="s">
        <v>8</v>
      </c>
      <c r="R441" s="11" t="s">
        <v>8</v>
      </c>
      <c r="S441" s="7" t="s">
        <v>8</v>
      </c>
      <c r="T441" s="9" t="s">
        <v>8</v>
      </c>
    </row>
    <row r="442" spans="1:20" ht="14.1" customHeight="1" x14ac:dyDescent="0.3">
      <c r="A442" s="3" t="s">
        <v>1711</v>
      </c>
      <c r="B442" s="3" t="s">
        <v>1712</v>
      </c>
      <c r="C442" s="11">
        <v>141</v>
      </c>
      <c r="D442" s="7">
        <v>249.62095518999999</v>
      </c>
      <c r="E442" s="8">
        <v>160.94556679096701</v>
      </c>
      <c r="F442" s="11">
        <v>13</v>
      </c>
      <c r="G442" s="7">
        <v>595.43053848</v>
      </c>
      <c r="H442" s="8">
        <v>391.10755945108599</v>
      </c>
      <c r="I442" s="11" t="s">
        <v>8</v>
      </c>
      <c r="J442" s="7" t="s">
        <v>8</v>
      </c>
      <c r="K442" s="9" t="s">
        <v>8</v>
      </c>
      <c r="L442" s="11" t="s">
        <v>8</v>
      </c>
      <c r="M442" s="7" t="s">
        <v>8</v>
      </c>
      <c r="N442" s="9" t="s">
        <v>8</v>
      </c>
      <c r="O442" s="11" t="s">
        <v>8</v>
      </c>
      <c r="P442" s="7" t="s">
        <v>8</v>
      </c>
      <c r="Q442" s="9" t="s">
        <v>8</v>
      </c>
      <c r="R442" s="11" t="s">
        <v>8</v>
      </c>
      <c r="S442" s="7" t="s">
        <v>8</v>
      </c>
      <c r="T442" s="9" t="s">
        <v>8</v>
      </c>
    </row>
    <row r="443" spans="1:20" ht="14.1" customHeight="1" x14ac:dyDescent="0.3">
      <c r="A443" s="3" t="s">
        <v>1714</v>
      </c>
      <c r="B443" s="3" t="s">
        <v>6471</v>
      </c>
      <c r="C443" s="11">
        <v>85</v>
      </c>
      <c r="D443" s="7">
        <v>289.38459389000002</v>
      </c>
      <c r="E443" s="8">
        <v>201.957096021501</v>
      </c>
      <c r="F443" s="11" t="s">
        <v>8</v>
      </c>
      <c r="G443" s="7" t="s">
        <v>8</v>
      </c>
      <c r="H443" s="9" t="s">
        <v>8</v>
      </c>
      <c r="I443" s="11" t="s">
        <v>8</v>
      </c>
      <c r="J443" s="7" t="s">
        <v>8</v>
      </c>
      <c r="K443" s="9" t="s">
        <v>8</v>
      </c>
      <c r="L443" s="11" t="s">
        <v>8</v>
      </c>
      <c r="M443" s="7" t="s">
        <v>8</v>
      </c>
      <c r="N443" s="9" t="s">
        <v>8</v>
      </c>
      <c r="O443" s="11" t="s">
        <v>8</v>
      </c>
      <c r="P443" s="7" t="s">
        <v>8</v>
      </c>
      <c r="Q443" s="9" t="s">
        <v>8</v>
      </c>
      <c r="R443" s="11" t="s">
        <v>8</v>
      </c>
      <c r="S443" s="7" t="s">
        <v>8</v>
      </c>
      <c r="T443" s="9" t="s">
        <v>8</v>
      </c>
    </row>
    <row r="444" spans="1:20" ht="14.1" customHeight="1" x14ac:dyDescent="0.3">
      <c r="A444" s="3" t="s">
        <v>1718</v>
      </c>
      <c r="B444" s="3" t="s">
        <v>6472</v>
      </c>
      <c r="C444" s="11">
        <v>430</v>
      </c>
      <c r="D444" s="7">
        <v>529.05994733</v>
      </c>
      <c r="E444" s="8">
        <v>370.41950434261702</v>
      </c>
      <c r="F444" s="11">
        <v>24</v>
      </c>
      <c r="G444" s="7">
        <v>419.99532227999998</v>
      </c>
      <c r="H444" s="8">
        <v>287.09833541177801</v>
      </c>
      <c r="I444" s="11" t="s">
        <v>8</v>
      </c>
      <c r="J444" s="7" t="s">
        <v>8</v>
      </c>
      <c r="K444" s="9" t="s">
        <v>8</v>
      </c>
      <c r="L444" s="11" t="s">
        <v>8</v>
      </c>
      <c r="M444" s="7" t="s">
        <v>8</v>
      </c>
      <c r="N444" s="9" t="s">
        <v>8</v>
      </c>
      <c r="O444" s="11" t="s">
        <v>8</v>
      </c>
      <c r="P444" s="7" t="s">
        <v>8</v>
      </c>
      <c r="Q444" s="9" t="s">
        <v>8</v>
      </c>
      <c r="R444" s="11">
        <v>13</v>
      </c>
      <c r="S444" s="7">
        <v>337.38201660999999</v>
      </c>
      <c r="T444" s="8">
        <v>236.28543569761601</v>
      </c>
    </row>
    <row r="445" spans="1:20" ht="14.1" customHeight="1" x14ac:dyDescent="0.3">
      <c r="A445" s="3" t="s">
        <v>1722</v>
      </c>
      <c r="B445" s="3" t="s">
        <v>6473</v>
      </c>
      <c r="C445" s="11">
        <v>208</v>
      </c>
      <c r="D445" s="7">
        <v>445.20424170000001</v>
      </c>
      <c r="E445" s="8">
        <v>302.51704682632601</v>
      </c>
      <c r="F445" s="11">
        <v>19</v>
      </c>
      <c r="G445" s="7">
        <v>535.21311211</v>
      </c>
      <c r="H445" s="8">
        <v>372.04843987449101</v>
      </c>
      <c r="I445" s="11" t="s">
        <v>8</v>
      </c>
      <c r="J445" s="7" t="s">
        <v>8</v>
      </c>
      <c r="K445" s="9" t="s">
        <v>8</v>
      </c>
      <c r="L445" s="11" t="s">
        <v>8</v>
      </c>
      <c r="M445" s="7" t="s">
        <v>8</v>
      </c>
      <c r="N445" s="9" t="s">
        <v>8</v>
      </c>
      <c r="O445" s="11" t="s">
        <v>8</v>
      </c>
      <c r="P445" s="7" t="s">
        <v>8</v>
      </c>
      <c r="Q445" s="9" t="s">
        <v>8</v>
      </c>
      <c r="R445" s="11" t="s">
        <v>8</v>
      </c>
      <c r="S445" s="7" t="s">
        <v>8</v>
      </c>
      <c r="T445" s="9" t="s">
        <v>8</v>
      </c>
    </row>
    <row r="446" spans="1:20" ht="14.1" customHeight="1" x14ac:dyDescent="0.3">
      <c r="A446" s="3" t="s">
        <v>1726</v>
      </c>
      <c r="B446" s="3" t="s">
        <v>6474</v>
      </c>
      <c r="C446" s="11">
        <v>920</v>
      </c>
      <c r="D446" s="7">
        <v>309.33820009999999</v>
      </c>
      <c r="E446" s="8">
        <v>212.09551501609701</v>
      </c>
      <c r="F446" s="11">
        <v>90</v>
      </c>
      <c r="G446" s="7">
        <v>304.65441146000001</v>
      </c>
      <c r="H446" s="8">
        <v>214.33820392377601</v>
      </c>
      <c r="I446" s="11" t="s">
        <v>8</v>
      </c>
      <c r="J446" s="7" t="s">
        <v>8</v>
      </c>
      <c r="K446" s="9" t="s">
        <v>8</v>
      </c>
      <c r="L446" s="11" t="s">
        <v>8</v>
      </c>
      <c r="M446" s="7" t="s">
        <v>8</v>
      </c>
      <c r="N446" s="9" t="s">
        <v>8</v>
      </c>
      <c r="O446" s="11" t="s">
        <v>8</v>
      </c>
      <c r="P446" s="7" t="s">
        <v>8</v>
      </c>
      <c r="Q446" s="9" t="s">
        <v>8</v>
      </c>
      <c r="R446" s="11">
        <v>45</v>
      </c>
      <c r="S446" s="7">
        <v>400.53245772000002</v>
      </c>
      <c r="T446" s="8">
        <v>282.05365710300202</v>
      </c>
    </row>
    <row r="447" spans="1:20" ht="14.1" customHeight="1" x14ac:dyDescent="0.3">
      <c r="A447" s="3" t="s">
        <v>1729</v>
      </c>
      <c r="B447" s="3" t="s">
        <v>6475</v>
      </c>
      <c r="C447" s="11">
        <v>27</v>
      </c>
      <c r="D447" s="7">
        <v>344.18220424999998</v>
      </c>
      <c r="E447" s="8">
        <v>242.978813926214</v>
      </c>
      <c r="F447" s="11" t="s">
        <v>8</v>
      </c>
      <c r="G447" s="7" t="s">
        <v>8</v>
      </c>
      <c r="H447" s="9" t="s">
        <v>8</v>
      </c>
      <c r="I447" s="11" t="s">
        <v>8</v>
      </c>
      <c r="J447" s="7" t="s">
        <v>8</v>
      </c>
      <c r="K447" s="9" t="s">
        <v>8</v>
      </c>
      <c r="L447" s="11" t="s">
        <v>8</v>
      </c>
      <c r="M447" s="7" t="s">
        <v>8</v>
      </c>
      <c r="N447" s="9" t="s">
        <v>8</v>
      </c>
      <c r="O447" s="11" t="s">
        <v>8</v>
      </c>
      <c r="P447" s="7" t="s">
        <v>8</v>
      </c>
      <c r="Q447" s="9" t="s">
        <v>8</v>
      </c>
      <c r="R447" s="11" t="s">
        <v>8</v>
      </c>
      <c r="S447" s="7" t="s">
        <v>8</v>
      </c>
      <c r="T447" s="9" t="s">
        <v>8</v>
      </c>
    </row>
    <row r="448" spans="1:20" ht="14.1" customHeight="1" x14ac:dyDescent="0.3">
      <c r="A448" s="3" t="s">
        <v>1733</v>
      </c>
      <c r="B448" s="3" t="s">
        <v>6476</v>
      </c>
      <c r="C448" s="11">
        <v>740</v>
      </c>
      <c r="D448" s="7">
        <v>362.23340187999997</v>
      </c>
      <c r="E448" s="8">
        <v>253.26568421837999</v>
      </c>
      <c r="F448" s="11">
        <v>70</v>
      </c>
      <c r="G448" s="7">
        <v>530.17226528000003</v>
      </c>
      <c r="H448" s="8">
        <v>372.44739277757901</v>
      </c>
      <c r="I448" s="11" t="s">
        <v>8</v>
      </c>
      <c r="J448" s="7" t="s">
        <v>8</v>
      </c>
      <c r="K448" s="9" t="s">
        <v>8</v>
      </c>
      <c r="L448" s="11" t="s">
        <v>8</v>
      </c>
      <c r="M448" s="7" t="s">
        <v>8</v>
      </c>
      <c r="N448" s="9" t="s">
        <v>8</v>
      </c>
      <c r="O448" s="11" t="s">
        <v>8</v>
      </c>
      <c r="P448" s="7" t="s">
        <v>8</v>
      </c>
      <c r="Q448" s="9" t="s">
        <v>8</v>
      </c>
      <c r="R448" s="11">
        <v>38</v>
      </c>
      <c r="S448" s="7">
        <v>457.64282581999998</v>
      </c>
      <c r="T448" s="8">
        <v>321.525400198277</v>
      </c>
    </row>
    <row r="449" spans="1:20" ht="14.1" customHeight="1" x14ac:dyDescent="0.3">
      <c r="A449" s="3" t="s">
        <v>1737</v>
      </c>
      <c r="B449" s="3" t="s">
        <v>6477</v>
      </c>
      <c r="C449" s="11">
        <v>410</v>
      </c>
      <c r="D449" s="7">
        <v>221.76585365</v>
      </c>
      <c r="E449" s="8">
        <v>154.642584922678</v>
      </c>
      <c r="F449" s="11">
        <v>22</v>
      </c>
      <c r="G449" s="7">
        <v>529.86310484000001</v>
      </c>
      <c r="H449" s="8">
        <v>371.97441404698401</v>
      </c>
      <c r="I449" s="11" t="s">
        <v>8</v>
      </c>
      <c r="J449" s="7" t="s">
        <v>8</v>
      </c>
      <c r="K449" s="9" t="s">
        <v>8</v>
      </c>
      <c r="L449" s="11" t="s">
        <v>8</v>
      </c>
      <c r="M449" s="7" t="s">
        <v>8</v>
      </c>
      <c r="N449" s="9" t="s">
        <v>8</v>
      </c>
      <c r="O449" s="11" t="s">
        <v>8</v>
      </c>
      <c r="P449" s="7" t="s">
        <v>8</v>
      </c>
      <c r="Q449" s="9" t="s">
        <v>8</v>
      </c>
      <c r="R449" s="11">
        <v>18</v>
      </c>
      <c r="S449" s="7">
        <v>295.01542811000002</v>
      </c>
      <c r="T449" s="8">
        <v>207.47117535138699</v>
      </c>
    </row>
    <row r="450" spans="1:20" ht="14.1" customHeight="1" x14ac:dyDescent="0.3">
      <c r="A450" s="3" t="s">
        <v>1740</v>
      </c>
      <c r="B450" s="3" t="s">
        <v>6478</v>
      </c>
      <c r="C450" s="11">
        <v>370</v>
      </c>
      <c r="D450" s="7">
        <v>270.9375556</v>
      </c>
      <c r="E450" s="8">
        <v>186.704693437629</v>
      </c>
      <c r="F450" s="11">
        <v>22</v>
      </c>
      <c r="G450" s="7">
        <v>323.98174449999999</v>
      </c>
      <c r="H450" s="8">
        <v>227.693421939627</v>
      </c>
      <c r="I450" s="11" t="s">
        <v>8</v>
      </c>
      <c r="J450" s="7" t="s">
        <v>8</v>
      </c>
      <c r="K450" s="9" t="s">
        <v>8</v>
      </c>
      <c r="L450" s="11" t="s">
        <v>8</v>
      </c>
      <c r="M450" s="7" t="s">
        <v>8</v>
      </c>
      <c r="N450" s="9" t="s">
        <v>8</v>
      </c>
      <c r="O450" s="11" t="s">
        <v>8</v>
      </c>
      <c r="P450" s="7" t="s">
        <v>8</v>
      </c>
      <c r="Q450" s="9" t="s">
        <v>8</v>
      </c>
      <c r="R450" s="11">
        <v>19</v>
      </c>
      <c r="S450" s="7">
        <v>293.57485864</v>
      </c>
      <c r="T450" s="8">
        <v>206.42442803923799</v>
      </c>
    </row>
    <row r="451" spans="1:20" ht="14.1" customHeight="1" x14ac:dyDescent="0.3">
      <c r="A451" s="3" t="s">
        <v>1743</v>
      </c>
      <c r="B451" s="3" t="s">
        <v>6479</v>
      </c>
      <c r="C451" s="11">
        <v>35</v>
      </c>
      <c r="D451" s="7">
        <v>307.11566506000003</v>
      </c>
      <c r="E451" s="8">
        <v>207.47501501254999</v>
      </c>
      <c r="F451" s="11" t="s">
        <v>8</v>
      </c>
      <c r="G451" s="7" t="s">
        <v>8</v>
      </c>
      <c r="H451" s="9" t="s">
        <v>8</v>
      </c>
      <c r="I451" s="11" t="s">
        <v>8</v>
      </c>
      <c r="J451" s="7" t="s">
        <v>8</v>
      </c>
      <c r="K451" s="9" t="s">
        <v>8</v>
      </c>
      <c r="L451" s="11" t="s">
        <v>8</v>
      </c>
      <c r="M451" s="7" t="s">
        <v>8</v>
      </c>
      <c r="N451" s="9" t="s">
        <v>8</v>
      </c>
      <c r="O451" s="11" t="s">
        <v>8</v>
      </c>
      <c r="P451" s="7" t="s">
        <v>8</v>
      </c>
      <c r="Q451" s="9" t="s">
        <v>8</v>
      </c>
      <c r="R451" s="11" t="s">
        <v>8</v>
      </c>
      <c r="S451" s="7" t="s">
        <v>8</v>
      </c>
      <c r="T451" s="9" t="s">
        <v>8</v>
      </c>
    </row>
    <row r="452" spans="1:20" ht="14.1" customHeight="1" x14ac:dyDescent="0.3">
      <c r="A452" s="3" t="s">
        <v>1747</v>
      </c>
      <c r="B452" s="3" t="s">
        <v>6480</v>
      </c>
      <c r="C452" s="11">
        <v>16</v>
      </c>
      <c r="D452" s="7">
        <v>125.68594029</v>
      </c>
      <c r="E452" s="8">
        <v>84.925497189753401</v>
      </c>
      <c r="F452" s="11" t="s">
        <v>8</v>
      </c>
      <c r="G452" s="7" t="s">
        <v>8</v>
      </c>
      <c r="H452" s="9" t="s">
        <v>8</v>
      </c>
      <c r="I452" s="11" t="s">
        <v>8</v>
      </c>
      <c r="J452" s="7" t="s">
        <v>8</v>
      </c>
      <c r="K452" s="9" t="s">
        <v>8</v>
      </c>
      <c r="L452" s="11" t="s">
        <v>8</v>
      </c>
      <c r="M452" s="7" t="s">
        <v>8</v>
      </c>
      <c r="N452" s="9" t="s">
        <v>8</v>
      </c>
      <c r="O452" s="11" t="s">
        <v>8</v>
      </c>
      <c r="P452" s="7" t="s">
        <v>8</v>
      </c>
      <c r="Q452" s="9" t="s">
        <v>8</v>
      </c>
      <c r="R452" s="11" t="s">
        <v>8</v>
      </c>
      <c r="S452" s="7" t="s">
        <v>8</v>
      </c>
      <c r="T452" s="9" t="s">
        <v>8</v>
      </c>
    </row>
    <row r="453" spans="1:20" ht="14.1" customHeight="1" x14ac:dyDescent="0.3">
      <c r="A453" s="3" t="s">
        <v>1751</v>
      </c>
      <c r="B453" s="3" t="s">
        <v>6481</v>
      </c>
      <c r="C453" s="11">
        <v>12</v>
      </c>
      <c r="D453" s="7">
        <v>2958.3680491999999</v>
      </c>
      <c r="E453" s="8">
        <v>2165.6096157747902</v>
      </c>
      <c r="F453" s="11" t="s">
        <v>8</v>
      </c>
      <c r="G453" s="7" t="s">
        <v>8</v>
      </c>
      <c r="H453" s="9" t="s">
        <v>8</v>
      </c>
      <c r="I453" s="11" t="s">
        <v>8</v>
      </c>
      <c r="J453" s="7" t="s">
        <v>8</v>
      </c>
      <c r="K453" s="9" t="s">
        <v>8</v>
      </c>
      <c r="L453" s="11" t="s">
        <v>8</v>
      </c>
      <c r="M453" s="7" t="s">
        <v>8</v>
      </c>
      <c r="N453" s="9" t="s">
        <v>8</v>
      </c>
      <c r="O453" s="11" t="s">
        <v>8</v>
      </c>
      <c r="P453" s="7" t="s">
        <v>8</v>
      </c>
      <c r="Q453" s="9" t="s">
        <v>8</v>
      </c>
      <c r="R453" s="11" t="s">
        <v>8</v>
      </c>
      <c r="S453" s="7" t="s">
        <v>8</v>
      </c>
      <c r="T453" s="9" t="s">
        <v>8</v>
      </c>
    </row>
    <row r="454" spans="1:20" ht="14.1" customHeight="1" x14ac:dyDescent="0.3">
      <c r="A454" s="3" t="s">
        <v>1754</v>
      </c>
      <c r="B454" s="3" t="s">
        <v>6482</v>
      </c>
      <c r="C454" s="11">
        <v>14</v>
      </c>
      <c r="D454" s="7">
        <v>50.304732037999997</v>
      </c>
      <c r="E454" s="8">
        <v>119.631932264756</v>
      </c>
      <c r="F454" s="11" t="s">
        <v>8</v>
      </c>
      <c r="G454" s="7" t="s">
        <v>8</v>
      </c>
      <c r="H454" s="9" t="s">
        <v>8</v>
      </c>
      <c r="I454" s="11" t="s">
        <v>8</v>
      </c>
      <c r="J454" s="7" t="s">
        <v>8</v>
      </c>
      <c r="K454" s="9" t="s">
        <v>8</v>
      </c>
      <c r="L454" s="11" t="s">
        <v>8</v>
      </c>
      <c r="M454" s="7" t="s">
        <v>8</v>
      </c>
      <c r="N454" s="9" t="s">
        <v>8</v>
      </c>
      <c r="O454" s="11" t="s">
        <v>8</v>
      </c>
      <c r="P454" s="7" t="s">
        <v>8</v>
      </c>
      <c r="Q454" s="9" t="s">
        <v>8</v>
      </c>
      <c r="R454" s="11" t="s">
        <v>8</v>
      </c>
      <c r="S454" s="7" t="s">
        <v>8</v>
      </c>
      <c r="T454" s="9" t="s">
        <v>8</v>
      </c>
    </row>
    <row r="455" spans="1:20" ht="14.1" customHeight="1" x14ac:dyDescent="0.3">
      <c r="A455" s="3" t="s">
        <v>1759</v>
      </c>
      <c r="B455" s="3" t="s">
        <v>6483</v>
      </c>
      <c r="C455" s="11">
        <v>21</v>
      </c>
      <c r="D455" s="7">
        <v>232.02065186999999</v>
      </c>
      <c r="E455" s="8">
        <v>246.665530412159</v>
      </c>
      <c r="F455" s="11" t="s">
        <v>8</v>
      </c>
      <c r="G455" s="7" t="s">
        <v>8</v>
      </c>
      <c r="H455" s="9" t="s">
        <v>8</v>
      </c>
      <c r="I455" s="11" t="s">
        <v>8</v>
      </c>
      <c r="J455" s="7" t="s">
        <v>8</v>
      </c>
      <c r="K455" s="9" t="s">
        <v>8</v>
      </c>
      <c r="L455" s="11" t="s">
        <v>8</v>
      </c>
      <c r="M455" s="7" t="s">
        <v>8</v>
      </c>
      <c r="N455" s="9" t="s">
        <v>8</v>
      </c>
      <c r="O455" s="11" t="s">
        <v>8</v>
      </c>
      <c r="P455" s="7" t="s">
        <v>8</v>
      </c>
      <c r="Q455" s="9" t="s">
        <v>8</v>
      </c>
      <c r="R455" s="11" t="s">
        <v>8</v>
      </c>
      <c r="S455" s="7" t="s">
        <v>8</v>
      </c>
      <c r="T455" s="9" t="s">
        <v>8</v>
      </c>
    </row>
    <row r="456" spans="1:20" ht="14.1" customHeight="1" x14ac:dyDescent="0.3">
      <c r="A456" s="3" t="s">
        <v>1763</v>
      </c>
      <c r="B456" s="3" t="s">
        <v>6484</v>
      </c>
      <c r="C456" s="11">
        <v>50</v>
      </c>
      <c r="D456" s="7">
        <v>109.01295943</v>
      </c>
      <c r="E456" s="8">
        <v>305.10995274758</v>
      </c>
      <c r="F456" s="11" t="s">
        <v>8</v>
      </c>
      <c r="G456" s="7" t="s">
        <v>8</v>
      </c>
      <c r="H456" s="9" t="s">
        <v>8</v>
      </c>
      <c r="I456" s="11" t="s">
        <v>8</v>
      </c>
      <c r="J456" s="7" t="s">
        <v>8</v>
      </c>
      <c r="K456" s="9" t="s">
        <v>8</v>
      </c>
      <c r="L456" s="11" t="s">
        <v>8</v>
      </c>
      <c r="M456" s="7" t="s">
        <v>8</v>
      </c>
      <c r="N456" s="9" t="s">
        <v>8</v>
      </c>
      <c r="O456" s="11" t="s">
        <v>8</v>
      </c>
      <c r="P456" s="7" t="s">
        <v>8</v>
      </c>
      <c r="Q456" s="9" t="s">
        <v>8</v>
      </c>
      <c r="R456" s="11" t="s">
        <v>8</v>
      </c>
      <c r="S456" s="7" t="s">
        <v>8</v>
      </c>
      <c r="T456" s="9" t="s">
        <v>8</v>
      </c>
    </row>
    <row r="457" spans="1:20" ht="14.1" customHeight="1" x14ac:dyDescent="0.3">
      <c r="A457" s="3" t="s">
        <v>1767</v>
      </c>
      <c r="B457" s="3" t="s">
        <v>6485</v>
      </c>
      <c r="C457" s="11">
        <v>22</v>
      </c>
      <c r="D457" s="7">
        <v>191.44972286999999</v>
      </c>
      <c r="E457" s="8">
        <v>256.52047225158498</v>
      </c>
      <c r="F457" s="11" t="s">
        <v>8</v>
      </c>
      <c r="G457" s="7" t="s">
        <v>8</v>
      </c>
      <c r="H457" s="9" t="s">
        <v>8</v>
      </c>
      <c r="I457" s="11" t="s">
        <v>8</v>
      </c>
      <c r="J457" s="7" t="s">
        <v>8</v>
      </c>
      <c r="K457" s="9" t="s">
        <v>8</v>
      </c>
      <c r="L457" s="11" t="s">
        <v>8</v>
      </c>
      <c r="M457" s="7" t="s">
        <v>8</v>
      </c>
      <c r="N457" s="9" t="s">
        <v>8</v>
      </c>
      <c r="O457" s="11" t="s">
        <v>8</v>
      </c>
      <c r="P457" s="7" t="s">
        <v>8</v>
      </c>
      <c r="Q457" s="9" t="s">
        <v>8</v>
      </c>
      <c r="R457" s="11" t="s">
        <v>8</v>
      </c>
      <c r="S457" s="7" t="s">
        <v>8</v>
      </c>
      <c r="T457" s="9" t="s">
        <v>8</v>
      </c>
    </row>
    <row r="458" spans="1:20" ht="14.1" customHeight="1" x14ac:dyDescent="0.3">
      <c r="A458" s="3" t="s">
        <v>1772</v>
      </c>
      <c r="B458" s="3" t="s">
        <v>6486</v>
      </c>
      <c r="C458" s="11">
        <v>23</v>
      </c>
      <c r="D458" s="7">
        <v>227.02971313</v>
      </c>
      <c r="E458" s="8">
        <v>371.68235618166699</v>
      </c>
      <c r="F458" s="11" t="s">
        <v>8</v>
      </c>
      <c r="G458" s="7" t="s">
        <v>8</v>
      </c>
      <c r="H458" s="9" t="s">
        <v>8</v>
      </c>
      <c r="I458" s="11" t="s">
        <v>8</v>
      </c>
      <c r="J458" s="7" t="s">
        <v>8</v>
      </c>
      <c r="K458" s="9" t="s">
        <v>8</v>
      </c>
      <c r="L458" s="11" t="s">
        <v>8</v>
      </c>
      <c r="M458" s="7" t="s">
        <v>8</v>
      </c>
      <c r="N458" s="9" t="s">
        <v>8</v>
      </c>
      <c r="O458" s="11" t="s">
        <v>8</v>
      </c>
      <c r="P458" s="7" t="s">
        <v>8</v>
      </c>
      <c r="Q458" s="9" t="s">
        <v>8</v>
      </c>
      <c r="R458" s="11" t="s">
        <v>8</v>
      </c>
      <c r="S458" s="7" t="s">
        <v>8</v>
      </c>
      <c r="T458" s="9" t="s">
        <v>8</v>
      </c>
    </row>
    <row r="459" spans="1:20" ht="14.1" customHeight="1" x14ac:dyDescent="0.3">
      <c r="A459" s="3" t="s">
        <v>1776</v>
      </c>
      <c r="B459" s="3" t="s">
        <v>6487</v>
      </c>
      <c r="C459" s="11">
        <v>222</v>
      </c>
      <c r="D459" s="7">
        <v>91.159617714999996</v>
      </c>
      <c r="E459" s="8">
        <v>175.720475183465</v>
      </c>
      <c r="F459" s="11">
        <v>54</v>
      </c>
      <c r="G459" s="7">
        <v>91.159615121000002</v>
      </c>
      <c r="H459" s="8">
        <v>197.04535793732401</v>
      </c>
      <c r="I459" s="11" t="s">
        <v>8</v>
      </c>
      <c r="J459" s="7" t="s">
        <v>8</v>
      </c>
      <c r="K459" s="9" t="s">
        <v>8</v>
      </c>
      <c r="L459" s="11" t="s">
        <v>8</v>
      </c>
      <c r="M459" s="7" t="s">
        <v>8</v>
      </c>
      <c r="N459" s="9" t="s">
        <v>8</v>
      </c>
      <c r="O459" s="11" t="s">
        <v>8</v>
      </c>
      <c r="P459" s="7" t="s">
        <v>8</v>
      </c>
      <c r="Q459" s="9" t="s">
        <v>8</v>
      </c>
      <c r="R459" s="11">
        <v>18</v>
      </c>
      <c r="S459" s="7">
        <v>91.159619716999998</v>
      </c>
      <c r="T459" s="8">
        <v>335.50143565471097</v>
      </c>
    </row>
    <row r="460" spans="1:20" ht="14.1" customHeight="1" x14ac:dyDescent="0.3">
      <c r="A460" s="3" t="s">
        <v>1779</v>
      </c>
      <c r="B460" s="3" t="s">
        <v>6488</v>
      </c>
      <c r="C460" s="11">
        <v>111</v>
      </c>
      <c r="D460" s="7">
        <v>162.14445121</v>
      </c>
      <c r="E460" s="8">
        <v>250.10391036337299</v>
      </c>
      <c r="F460" s="11">
        <v>13</v>
      </c>
      <c r="G460" s="7">
        <v>189.14056550999999</v>
      </c>
      <c r="H460" s="8">
        <v>291.734198278051</v>
      </c>
      <c r="I460" s="11" t="s">
        <v>8</v>
      </c>
      <c r="J460" s="7" t="s">
        <v>8</v>
      </c>
      <c r="K460" s="9" t="s">
        <v>8</v>
      </c>
      <c r="L460" s="11" t="s">
        <v>8</v>
      </c>
      <c r="M460" s="7" t="s">
        <v>8</v>
      </c>
      <c r="N460" s="9" t="s">
        <v>8</v>
      </c>
      <c r="O460" s="11" t="s">
        <v>8</v>
      </c>
      <c r="P460" s="7" t="s">
        <v>8</v>
      </c>
      <c r="Q460" s="9" t="s">
        <v>8</v>
      </c>
      <c r="R460" s="11" t="s">
        <v>8</v>
      </c>
      <c r="S460" s="7" t="s">
        <v>8</v>
      </c>
      <c r="T460" s="9" t="s">
        <v>8</v>
      </c>
    </row>
    <row r="461" spans="1:20" ht="14.1" customHeight="1" x14ac:dyDescent="0.3">
      <c r="A461" s="3" t="s">
        <v>1783</v>
      </c>
      <c r="B461" s="3" t="s">
        <v>6489</v>
      </c>
      <c r="C461" s="11">
        <v>52</v>
      </c>
      <c r="D461" s="7">
        <v>124.64139108000001</v>
      </c>
      <c r="E461" s="8">
        <v>194.33427014062099</v>
      </c>
      <c r="F461" s="11" t="s">
        <v>8</v>
      </c>
      <c r="G461" s="7" t="s">
        <v>8</v>
      </c>
      <c r="H461" s="9" t="s">
        <v>8</v>
      </c>
      <c r="I461" s="11" t="s">
        <v>8</v>
      </c>
      <c r="J461" s="7" t="s">
        <v>8</v>
      </c>
      <c r="K461" s="9" t="s">
        <v>8</v>
      </c>
      <c r="L461" s="11" t="s">
        <v>8</v>
      </c>
      <c r="M461" s="7" t="s">
        <v>8</v>
      </c>
      <c r="N461" s="9" t="s">
        <v>8</v>
      </c>
      <c r="O461" s="11" t="s">
        <v>8</v>
      </c>
      <c r="P461" s="7" t="s">
        <v>8</v>
      </c>
      <c r="Q461" s="9" t="s">
        <v>8</v>
      </c>
      <c r="R461" s="11" t="s">
        <v>8</v>
      </c>
      <c r="S461" s="7" t="s">
        <v>8</v>
      </c>
      <c r="T461" s="9" t="s">
        <v>8</v>
      </c>
    </row>
    <row r="462" spans="1:20" ht="14.1" customHeight="1" x14ac:dyDescent="0.3">
      <c r="A462" s="3" t="s">
        <v>1787</v>
      </c>
      <c r="B462" s="3" t="s">
        <v>6490</v>
      </c>
      <c r="C462" s="11">
        <v>23</v>
      </c>
      <c r="D462" s="7">
        <v>275.24874708999999</v>
      </c>
      <c r="E462" s="8">
        <v>281.68387330919001</v>
      </c>
      <c r="F462" s="11">
        <v>12</v>
      </c>
      <c r="G462" s="7">
        <v>279.45572901000003</v>
      </c>
      <c r="H462" s="8">
        <v>213.08854828937501</v>
      </c>
      <c r="I462" s="11" t="s">
        <v>8</v>
      </c>
      <c r="J462" s="7" t="s">
        <v>8</v>
      </c>
      <c r="K462" s="9" t="s">
        <v>8</v>
      </c>
      <c r="L462" s="11" t="s">
        <v>8</v>
      </c>
      <c r="M462" s="7" t="s">
        <v>8</v>
      </c>
      <c r="N462" s="9" t="s">
        <v>8</v>
      </c>
      <c r="O462" s="11" t="s">
        <v>8</v>
      </c>
      <c r="P462" s="7" t="s">
        <v>8</v>
      </c>
      <c r="Q462" s="9" t="s">
        <v>8</v>
      </c>
      <c r="R462" s="11" t="s">
        <v>8</v>
      </c>
      <c r="S462" s="7" t="s">
        <v>8</v>
      </c>
      <c r="T462" s="9" t="s">
        <v>8</v>
      </c>
    </row>
    <row r="463" spans="1:20" ht="14.1" customHeight="1" x14ac:dyDescent="0.3">
      <c r="A463" s="3" t="s">
        <v>1791</v>
      </c>
      <c r="B463" s="3" t="s">
        <v>6491</v>
      </c>
      <c r="C463" s="11">
        <v>32</v>
      </c>
      <c r="D463" s="7">
        <v>202.02443916999999</v>
      </c>
      <c r="E463" s="8">
        <v>217.78995074707501</v>
      </c>
      <c r="F463" s="11" t="s">
        <v>8</v>
      </c>
      <c r="G463" s="7" t="s">
        <v>8</v>
      </c>
      <c r="H463" s="9" t="s">
        <v>8</v>
      </c>
      <c r="I463" s="11" t="s">
        <v>8</v>
      </c>
      <c r="J463" s="7" t="s">
        <v>8</v>
      </c>
      <c r="K463" s="9" t="s">
        <v>8</v>
      </c>
      <c r="L463" s="11" t="s">
        <v>8</v>
      </c>
      <c r="M463" s="7" t="s">
        <v>8</v>
      </c>
      <c r="N463" s="9" t="s">
        <v>8</v>
      </c>
      <c r="O463" s="11" t="s">
        <v>8</v>
      </c>
      <c r="P463" s="7" t="s">
        <v>8</v>
      </c>
      <c r="Q463" s="9" t="s">
        <v>8</v>
      </c>
      <c r="R463" s="11" t="s">
        <v>8</v>
      </c>
      <c r="S463" s="7" t="s">
        <v>8</v>
      </c>
      <c r="T463" s="9" t="s">
        <v>8</v>
      </c>
    </row>
    <row r="464" spans="1:20" ht="14.1" customHeight="1" x14ac:dyDescent="0.3">
      <c r="A464" s="3" t="s">
        <v>1795</v>
      </c>
      <c r="B464" s="3" t="s">
        <v>6492</v>
      </c>
      <c r="C464" s="11">
        <v>650</v>
      </c>
      <c r="D464" s="7">
        <v>328.25153368999997</v>
      </c>
      <c r="E464" s="8">
        <v>227.549279181944</v>
      </c>
      <c r="F464" s="11">
        <v>29</v>
      </c>
      <c r="G464" s="7">
        <v>380.07068145</v>
      </c>
      <c r="H464" s="8">
        <v>267.75011467901902</v>
      </c>
      <c r="I464" s="11" t="s">
        <v>8</v>
      </c>
      <c r="J464" s="7" t="s">
        <v>8</v>
      </c>
      <c r="K464" s="9" t="s">
        <v>8</v>
      </c>
      <c r="L464" s="11" t="s">
        <v>8</v>
      </c>
      <c r="M464" s="7" t="s">
        <v>8</v>
      </c>
      <c r="N464" s="9" t="s">
        <v>8</v>
      </c>
      <c r="O464" s="11" t="s">
        <v>8</v>
      </c>
      <c r="P464" s="7" t="s">
        <v>8</v>
      </c>
      <c r="Q464" s="9" t="s">
        <v>8</v>
      </c>
      <c r="R464" s="11">
        <v>40</v>
      </c>
      <c r="S464" s="7">
        <v>224.24534485999999</v>
      </c>
      <c r="T464" s="8">
        <v>157.97326162051201</v>
      </c>
    </row>
    <row r="465" spans="1:20" ht="14.1" customHeight="1" x14ac:dyDescent="0.3">
      <c r="A465" s="3" t="s">
        <v>1801</v>
      </c>
      <c r="B465" s="3" t="s">
        <v>6493</v>
      </c>
      <c r="C465" s="11">
        <v>93</v>
      </c>
      <c r="D465" s="7">
        <v>397.63060283999999</v>
      </c>
      <c r="E465" s="8">
        <v>268.41682370682901</v>
      </c>
      <c r="F465" s="11" t="s">
        <v>8</v>
      </c>
      <c r="G465" s="7" t="s">
        <v>8</v>
      </c>
      <c r="H465" s="9" t="s">
        <v>8</v>
      </c>
      <c r="I465" s="11" t="s">
        <v>8</v>
      </c>
      <c r="J465" s="7" t="s">
        <v>8</v>
      </c>
      <c r="K465" s="9" t="s">
        <v>8</v>
      </c>
      <c r="L465" s="11" t="s">
        <v>8</v>
      </c>
      <c r="M465" s="7" t="s">
        <v>8</v>
      </c>
      <c r="N465" s="9" t="s">
        <v>8</v>
      </c>
      <c r="O465" s="11" t="s">
        <v>8</v>
      </c>
      <c r="P465" s="7" t="s">
        <v>8</v>
      </c>
      <c r="Q465" s="9" t="s">
        <v>8</v>
      </c>
      <c r="R465" s="11" t="s">
        <v>8</v>
      </c>
      <c r="S465" s="7" t="s">
        <v>8</v>
      </c>
      <c r="T465" s="9" t="s">
        <v>8</v>
      </c>
    </row>
    <row r="466" spans="1:20" ht="14.1" customHeight="1" x14ac:dyDescent="0.3">
      <c r="A466" s="3" t="s">
        <v>1805</v>
      </c>
      <c r="B466" s="3" t="s">
        <v>6494</v>
      </c>
      <c r="C466" s="11">
        <v>1172</v>
      </c>
      <c r="D466" s="7">
        <v>205.94488362999999</v>
      </c>
      <c r="E466" s="8">
        <v>135.49310200782301</v>
      </c>
      <c r="F466" s="11">
        <v>68</v>
      </c>
      <c r="G466" s="7">
        <v>160.05406289999999</v>
      </c>
      <c r="H466" s="8">
        <v>107.593006190224</v>
      </c>
      <c r="I466" s="11" t="s">
        <v>8</v>
      </c>
      <c r="J466" s="7" t="s">
        <v>8</v>
      </c>
      <c r="K466" s="9" t="s">
        <v>8</v>
      </c>
      <c r="L466" s="11">
        <v>23</v>
      </c>
      <c r="M466" s="7">
        <v>206.1088135</v>
      </c>
      <c r="N466" s="8">
        <v>129.67354911003801</v>
      </c>
      <c r="O466" s="11" t="s">
        <v>8</v>
      </c>
      <c r="P466" s="7" t="s">
        <v>8</v>
      </c>
      <c r="Q466" s="9" t="s">
        <v>8</v>
      </c>
      <c r="R466" s="11">
        <v>68</v>
      </c>
      <c r="S466" s="7">
        <v>285.12034283000003</v>
      </c>
      <c r="T466" s="8">
        <v>192.408643986025</v>
      </c>
    </row>
    <row r="467" spans="1:20" ht="14.1" customHeight="1" x14ac:dyDescent="0.3">
      <c r="A467" s="3" t="s">
        <v>1809</v>
      </c>
      <c r="B467" s="3" t="s">
        <v>6495</v>
      </c>
      <c r="C467" s="11">
        <v>88</v>
      </c>
      <c r="D467" s="7">
        <v>278.93893244999998</v>
      </c>
      <c r="E467" s="8">
        <v>191.48954172574599</v>
      </c>
      <c r="F467" s="11">
        <v>17</v>
      </c>
      <c r="G467" s="7">
        <v>254.52237001</v>
      </c>
      <c r="H467" s="8">
        <v>173.731764269124</v>
      </c>
      <c r="I467" s="11" t="s">
        <v>8</v>
      </c>
      <c r="J467" s="7" t="s">
        <v>8</v>
      </c>
      <c r="K467" s="9" t="s">
        <v>8</v>
      </c>
      <c r="L467" s="11" t="s">
        <v>8</v>
      </c>
      <c r="M467" s="7" t="s">
        <v>8</v>
      </c>
      <c r="N467" s="9" t="s">
        <v>8</v>
      </c>
      <c r="O467" s="11" t="s">
        <v>8</v>
      </c>
      <c r="P467" s="7" t="s">
        <v>8</v>
      </c>
      <c r="Q467" s="9" t="s">
        <v>8</v>
      </c>
      <c r="R467" s="11" t="s">
        <v>8</v>
      </c>
      <c r="S467" s="7" t="s">
        <v>8</v>
      </c>
      <c r="T467" s="9" t="s">
        <v>8</v>
      </c>
    </row>
    <row r="468" spans="1:20" ht="14.1" customHeight="1" x14ac:dyDescent="0.3">
      <c r="A468" s="3" t="s">
        <v>1814</v>
      </c>
      <c r="B468" s="3" t="s">
        <v>6496</v>
      </c>
      <c r="C468" s="11">
        <v>915</v>
      </c>
      <c r="D468" s="7">
        <v>305.40076751999999</v>
      </c>
      <c r="E468" s="8">
        <v>205.60232539258999</v>
      </c>
      <c r="F468" s="11">
        <v>101</v>
      </c>
      <c r="G468" s="7">
        <v>349.19733552999998</v>
      </c>
      <c r="H468" s="8">
        <v>238.02430687710199</v>
      </c>
      <c r="I468" s="11" t="s">
        <v>8</v>
      </c>
      <c r="J468" s="7" t="s">
        <v>8</v>
      </c>
      <c r="K468" s="9" t="s">
        <v>8</v>
      </c>
      <c r="L468" s="11" t="s">
        <v>8</v>
      </c>
      <c r="M468" s="7" t="s">
        <v>8</v>
      </c>
      <c r="N468" s="9" t="s">
        <v>8</v>
      </c>
      <c r="O468" s="11" t="s">
        <v>8</v>
      </c>
      <c r="P468" s="7" t="s">
        <v>8</v>
      </c>
      <c r="Q468" s="9" t="s">
        <v>8</v>
      </c>
      <c r="R468" s="11">
        <v>48</v>
      </c>
      <c r="S468" s="7">
        <v>320.45787517000002</v>
      </c>
      <c r="T468" s="8">
        <v>219.41406660324401</v>
      </c>
    </row>
    <row r="469" spans="1:20" ht="14.1" customHeight="1" x14ac:dyDescent="0.3">
      <c r="A469" s="3" t="s">
        <v>1817</v>
      </c>
      <c r="B469" s="3" t="s">
        <v>6497</v>
      </c>
      <c r="C469" s="11">
        <v>123</v>
      </c>
      <c r="D469" s="7">
        <v>526.34153551999998</v>
      </c>
      <c r="E469" s="8">
        <v>345.78833256043902</v>
      </c>
      <c r="F469" s="11" t="s">
        <v>8</v>
      </c>
      <c r="G469" s="7" t="s">
        <v>8</v>
      </c>
      <c r="H469" s="9" t="s">
        <v>8</v>
      </c>
      <c r="I469" s="11" t="s">
        <v>8</v>
      </c>
      <c r="J469" s="7" t="s">
        <v>8</v>
      </c>
      <c r="K469" s="9" t="s">
        <v>8</v>
      </c>
      <c r="L469" s="11" t="s">
        <v>8</v>
      </c>
      <c r="M469" s="7" t="s">
        <v>8</v>
      </c>
      <c r="N469" s="9" t="s">
        <v>8</v>
      </c>
      <c r="O469" s="11" t="s">
        <v>8</v>
      </c>
      <c r="P469" s="7" t="s">
        <v>8</v>
      </c>
      <c r="Q469" s="9" t="s">
        <v>8</v>
      </c>
      <c r="R469" s="11" t="s">
        <v>8</v>
      </c>
      <c r="S469" s="7" t="s">
        <v>8</v>
      </c>
      <c r="T469" s="9" t="s">
        <v>8</v>
      </c>
    </row>
    <row r="470" spans="1:20" ht="14.1" customHeight="1" x14ac:dyDescent="0.3">
      <c r="A470" s="3" t="s">
        <v>1821</v>
      </c>
      <c r="B470" s="3" t="s">
        <v>6498</v>
      </c>
      <c r="C470" s="11">
        <v>23</v>
      </c>
      <c r="D470" s="7">
        <v>200.76010901000001</v>
      </c>
      <c r="E470" s="8">
        <v>137.187929672677</v>
      </c>
      <c r="F470" s="11" t="s">
        <v>8</v>
      </c>
      <c r="G470" s="7" t="s">
        <v>8</v>
      </c>
      <c r="H470" s="9" t="s">
        <v>8</v>
      </c>
      <c r="I470" s="11" t="s">
        <v>8</v>
      </c>
      <c r="J470" s="7" t="s">
        <v>8</v>
      </c>
      <c r="K470" s="9" t="s">
        <v>8</v>
      </c>
      <c r="L470" s="11" t="s">
        <v>8</v>
      </c>
      <c r="M470" s="7" t="s">
        <v>8</v>
      </c>
      <c r="N470" s="9" t="s">
        <v>8</v>
      </c>
      <c r="O470" s="11" t="s">
        <v>8</v>
      </c>
      <c r="P470" s="7" t="s">
        <v>8</v>
      </c>
      <c r="Q470" s="9" t="s">
        <v>8</v>
      </c>
      <c r="R470" s="11" t="s">
        <v>8</v>
      </c>
      <c r="S470" s="7" t="s">
        <v>8</v>
      </c>
      <c r="T470" s="9" t="s">
        <v>8</v>
      </c>
    </row>
    <row r="471" spans="1:20" ht="14.1" customHeight="1" x14ac:dyDescent="0.3">
      <c r="A471" s="3" t="s">
        <v>1825</v>
      </c>
      <c r="B471" s="3" t="s">
        <v>1826</v>
      </c>
      <c r="C471" s="11">
        <v>279</v>
      </c>
      <c r="D471" s="7">
        <v>241.75608073999999</v>
      </c>
      <c r="E471" s="8">
        <v>154.65872684831001</v>
      </c>
      <c r="F471" s="11">
        <v>24</v>
      </c>
      <c r="G471" s="7">
        <v>346.20826561000001</v>
      </c>
      <c r="H471" s="8">
        <v>220.34250785943701</v>
      </c>
      <c r="I471" s="11" t="s">
        <v>8</v>
      </c>
      <c r="J471" s="7" t="s">
        <v>8</v>
      </c>
      <c r="K471" s="9" t="s">
        <v>8</v>
      </c>
      <c r="L471" s="11" t="s">
        <v>8</v>
      </c>
      <c r="M471" s="7" t="s">
        <v>8</v>
      </c>
      <c r="N471" s="9" t="s">
        <v>8</v>
      </c>
      <c r="O471" s="11" t="s">
        <v>8</v>
      </c>
      <c r="P471" s="7" t="s">
        <v>8</v>
      </c>
      <c r="Q471" s="9" t="s">
        <v>8</v>
      </c>
      <c r="R471" s="11">
        <v>19</v>
      </c>
      <c r="S471" s="7">
        <v>477.61901933000001</v>
      </c>
      <c r="T471" s="8">
        <v>303.79903924025899</v>
      </c>
    </row>
    <row r="472" spans="1:20" ht="14.1" customHeight="1" x14ac:dyDescent="0.3">
      <c r="A472" s="3" t="s">
        <v>1828</v>
      </c>
      <c r="B472" s="3" t="s">
        <v>6499</v>
      </c>
      <c r="C472" s="11">
        <v>1973</v>
      </c>
      <c r="D472" s="7">
        <v>472.94465050000002</v>
      </c>
      <c r="E472" s="8">
        <v>315.10611192384999</v>
      </c>
      <c r="F472" s="11">
        <v>161</v>
      </c>
      <c r="G472" s="7">
        <v>471.5143582</v>
      </c>
      <c r="H472" s="8">
        <v>316.96568945130002</v>
      </c>
      <c r="I472" s="11" t="s">
        <v>8</v>
      </c>
      <c r="J472" s="7" t="s">
        <v>8</v>
      </c>
      <c r="K472" s="9" t="s">
        <v>8</v>
      </c>
      <c r="L472" s="11">
        <v>28</v>
      </c>
      <c r="M472" s="7">
        <v>276.87425464</v>
      </c>
      <c r="N472" s="8">
        <v>165.90053767897399</v>
      </c>
      <c r="O472" s="11" t="s">
        <v>8</v>
      </c>
      <c r="P472" s="7" t="s">
        <v>8</v>
      </c>
      <c r="Q472" s="9" t="s">
        <v>8</v>
      </c>
      <c r="R472" s="11">
        <v>98</v>
      </c>
      <c r="S472" s="7">
        <v>590.38355019000005</v>
      </c>
      <c r="T472" s="8">
        <v>397.85985853686498</v>
      </c>
    </row>
    <row r="473" spans="1:20" ht="14.1" customHeight="1" x14ac:dyDescent="0.3">
      <c r="A473" s="3" t="s">
        <v>1832</v>
      </c>
      <c r="B473" s="3" t="s">
        <v>6500</v>
      </c>
      <c r="C473" s="11">
        <v>45</v>
      </c>
      <c r="D473" s="7">
        <v>386.28958145000001</v>
      </c>
      <c r="E473" s="8">
        <v>248.02069201475899</v>
      </c>
      <c r="F473" s="11" t="s">
        <v>8</v>
      </c>
      <c r="G473" s="7" t="s">
        <v>8</v>
      </c>
      <c r="H473" s="9" t="s">
        <v>8</v>
      </c>
      <c r="I473" s="11" t="s">
        <v>8</v>
      </c>
      <c r="J473" s="7" t="s">
        <v>8</v>
      </c>
      <c r="K473" s="9" t="s">
        <v>8</v>
      </c>
      <c r="L473" s="11" t="s">
        <v>8</v>
      </c>
      <c r="M473" s="7" t="s">
        <v>8</v>
      </c>
      <c r="N473" s="9" t="s">
        <v>8</v>
      </c>
      <c r="O473" s="11" t="s">
        <v>8</v>
      </c>
      <c r="P473" s="7" t="s">
        <v>8</v>
      </c>
      <c r="Q473" s="9" t="s">
        <v>8</v>
      </c>
      <c r="R473" s="11" t="s">
        <v>8</v>
      </c>
      <c r="S473" s="7" t="s">
        <v>8</v>
      </c>
      <c r="T473" s="9" t="s">
        <v>8</v>
      </c>
    </row>
    <row r="474" spans="1:20" ht="14.1" customHeight="1" x14ac:dyDescent="0.3">
      <c r="A474" s="3" t="s">
        <v>1836</v>
      </c>
      <c r="B474" s="3" t="s">
        <v>6501</v>
      </c>
      <c r="C474" s="11">
        <v>19</v>
      </c>
      <c r="D474" s="7">
        <v>372.43118285000003</v>
      </c>
      <c r="E474" s="8">
        <v>251.01326530223901</v>
      </c>
      <c r="F474" s="11" t="s">
        <v>8</v>
      </c>
      <c r="G474" s="7" t="s">
        <v>8</v>
      </c>
      <c r="H474" s="9" t="s">
        <v>8</v>
      </c>
      <c r="I474" s="11" t="s">
        <v>8</v>
      </c>
      <c r="J474" s="7" t="s">
        <v>8</v>
      </c>
      <c r="K474" s="9" t="s">
        <v>8</v>
      </c>
      <c r="L474" s="11" t="s">
        <v>8</v>
      </c>
      <c r="M474" s="7" t="s">
        <v>8</v>
      </c>
      <c r="N474" s="9" t="s">
        <v>8</v>
      </c>
      <c r="O474" s="11" t="s">
        <v>8</v>
      </c>
      <c r="P474" s="7" t="s">
        <v>8</v>
      </c>
      <c r="Q474" s="9" t="s">
        <v>8</v>
      </c>
      <c r="R474" s="11" t="s">
        <v>8</v>
      </c>
      <c r="S474" s="7" t="s">
        <v>8</v>
      </c>
      <c r="T474" s="9" t="s">
        <v>8</v>
      </c>
    </row>
    <row r="475" spans="1:20" ht="14.1" customHeight="1" x14ac:dyDescent="0.3">
      <c r="A475" s="3" t="s">
        <v>1840</v>
      </c>
      <c r="B475" s="3" t="s">
        <v>6502</v>
      </c>
      <c r="C475" s="11">
        <v>118</v>
      </c>
      <c r="D475" s="7">
        <v>275.37152300999998</v>
      </c>
      <c r="E475" s="8">
        <v>188.97069948277499</v>
      </c>
      <c r="F475" s="11" t="s">
        <v>8</v>
      </c>
      <c r="G475" s="7" t="s">
        <v>8</v>
      </c>
      <c r="H475" s="9" t="s">
        <v>8</v>
      </c>
      <c r="I475" s="11" t="s">
        <v>8</v>
      </c>
      <c r="J475" s="7" t="s">
        <v>8</v>
      </c>
      <c r="K475" s="9" t="s">
        <v>8</v>
      </c>
      <c r="L475" s="11" t="s">
        <v>8</v>
      </c>
      <c r="M475" s="7" t="s">
        <v>8</v>
      </c>
      <c r="N475" s="9" t="s">
        <v>8</v>
      </c>
      <c r="O475" s="11" t="s">
        <v>8</v>
      </c>
      <c r="P475" s="7" t="s">
        <v>8</v>
      </c>
      <c r="Q475" s="9" t="s">
        <v>8</v>
      </c>
      <c r="R475" s="11" t="s">
        <v>8</v>
      </c>
      <c r="S475" s="7" t="s">
        <v>8</v>
      </c>
      <c r="T475" s="9" t="s">
        <v>8</v>
      </c>
    </row>
    <row r="476" spans="1:20" ht="14.1" customHeight="1" x14ac:dyDescent="0.3">
      <c r="A476" s="3" t="s">
        <v>1845</v>
      </c>
      <c r="B476" s="3" t="s">
        <v>6503</v>
      </c>
      <c r="C476" s="11">
        <v>12898</v>
      </c>
      <c r="D476" s="7">
        <v>239.22467983999999</v>
      </c>
      <c r="E476" s="8">
        <v>160.104394905232</v>
      </c>
      <c r="F476" s="11">
        <v>1337</v>
      </c>
      <c r="G476" s="7">
        <v>349.20388885</v>
      </c>
      <c r="H476" s="8">
        <v>234.74502921610201</v>
      </c>
      <c r="I476" s="11">
        <v>14</v>
      </c>
      <c r="J476" s="7">
        <v>297.5237927</v>
      </c>
      <c r="K476" s="8">
        <v>178.68476601416299</v>
      </c>
      <c r="L476" s="11">
        <v>166</v>
      </c>
      <c r="M476" s="7">
        <v>193.67146750000001</v>
      </c>
      <c r="N476" s="8">
        <v>104.803734778696</v>
      </c>
      <c r="O476" s="11">
        <v>30</v>
      </c>
      <c r="P476" s="7">
        <v>125.92674465</v>
      </c>
      <c r="Q476" s="8">
        <v>80.272743849775097</v>
      </c>
      <c r="R476" s="11">
        <v>654</v>
      </c>
      <c r="S476" s="7">
        <v>315.52653915000002</v>
      </c>
      <c r="T476" s="8">
        <v>213.24635115768601</v>
      </c>
    </row>
    <row r="477" spans="1:20" ht="14.1" customHeight="1" x14ac:dyDescent="0.3">
      <c r="A477" s="3" t="s">
        <v>1848</v>
      </c>
      <c r="B477" s="3" t="s">
        <v>6504</v>
      </c>
      <c r="C477" s="11">
        <v>39</v>
      </c>
      <c r="D477" s="7">
        <v>319.49279053999999</v>
      </c>
      <c r="E477" s="8">
        <v>226.57896019422299</v>
      </c>
      <c r="F477" s="11" t="s">
        <v>8</v>
      </c>
      <c r="G477" s="7" t="s">
        <v>8</v>
      </c>
      <c r="H477" s="9" t="s">
        <v>8</v>
      </c>
      <c r="I477" s="11" t="s">
        <v>8</v>
      </c>
      <c r="J477" s="7" t="s">
        <v>8</v>
      </c>
      <c r="K477" s="9" t="s">
        <v>8</v>
      </c>
      <c r="L477" s="11" t="s">
        <v>8</v>
      </c>
      <c r="M477" s="7" t="s">
        <v>8</v>
      </c>
      <c r="N477" s="9" t="s">
        <v>8</v>
      </c>
      <c r="O477" s="11" t="s">
        <v>8</v>
      </c>
      <c r="P477" s="7" t="s">
        <v>8</v>
      </c>
      <c r="Q477" s="9" t="s">
        <v>8</v>
      </c>
      <c r="R477" s="11" t="s">
        <v>8</v>
      </c>
      <c r="S477" s="7" t="s">
        <v>8</v>
      </c>
      <c r="T477" s="9" t="s">
        <v>8</v>
      </c>
    </row>
    <row r="478" spans="1:20" ht="14.1" customHeight="1" x14ac:dyDescent="0.3">
      <c r="A478" s="3" t="s">
        <v>1852</v>
      </c>
      <c r="B478" s="3" t="s">
        <v>6505</v>
      </c>
      <c r="C478" s="11">
        <v>134</v>
      </c>
      <c r="D478" s="7">
        <v>387.30625519</v>
      </c>
      <c r="E478" s="8">
        <v>259.944097349684</v>
      </c>
      <c r="F478" s="11" t="s">
        <v>8</v>
      </c>
      <c r="G478" s="7" t="s">
        <v>8</v>
      </c>
      <c r="H478" s="9" t="s">
        <v>8</v>
      </c>
      <c r="I478" s="11" t="s">
        <v>8</v>
      </c>
      <c r="J478" s="7" t="s">
        <v>8</v>
      </c>
      <c r="K478" s="9" t="s">
        <v>8</v>
      </c>
      <c r="L478" s="11" t="s">
        <v>8</v>
      </c>
      <c r="M478" s="7" t="s">
        <v>8</v>
      </c>
      <c r="N478" s="9" t="s">
        <v>8</v>
      </c>
      <c r="O478" s="11" t="s">
        <v>8</v>
      </c>
      <c r="P478" s="7" t="s">
        <v>8</v>
      </c>
      <c r="Q478" s="9" t="s">
        <v>8</v>
      </c>
      <c r="R478" s="11" t="s">
        <v>8</v>
      </c>
      <c r="S478" s="7" t="s">
        <v>8</v>
      </c>
      <c r="T478" s="9" t="s">
        <v>8</v>
      </c>
    </row>
    <row r="479" spans="1:20" ht="14.1" customHeight="1" x14ac:dyDescent="0.3">
      <c r="A479" s="3" t="s">
        <v>1856</v>
      </c>
      <c r="B479" s="3" t="s">
        <v>6506</v>
      </c>
      <c r="C479" s="11">
        <v>74</v>
      </c>
      <c r="D479" s="7">
        <v>282.99383922999999</v>
      </c>
      <c r="E479" s="8">
        <v>192.18896679740399</v>
      </c>
      <c r="F479" s="11" t="s">
        <v>8</v>
      </c>
      <c r="G479" s="7" t="s">
        <v>8</v>
      </c>
      <c r="H479" s="9" t="s">
        <v>8</v>
      </c>
      <c r="I479" s="11" t="s">
        <v>8</v>
      </c>
      <c r="J479" s="7" t="s">
        <v>8</v>
      </c>
      <c r="K479" s="9" t="s">
        <v>8</v>
      </c>
      <c r="L479" s="11" t="s">
        <v>8</v>
      </c>
      <c r="M479" s="7" t="s">
        <v>8</v>
      </c>
      <c r="N479" s="9" t="s">
        <v>8</v>
      </c>
      <c r="O479" s="11" t="s">
        <v>8</v>
      </c>
      <c r="P479" s="7" t="s">
        <v>8</v>
      </c>
      <c r="Q479" s="9" t="s">
        <v>8</v>
      </c>
      <c r="R479" s="11" t="s">
        <v>8</v>
      </c>
      <c r="S479" s="7" t="s">
        <v>8</v>
      </c>
      <c r="T479" s="9" t="s">
        <v>8</v>
      </c>
    </row>
    <row r="480" spans="1:20" ht="14.1" customHeight="1" x14ac:dyDescent="0.3">
      <c r="A480" s="3" t="s">
        <v>1859</v>
      </c>
      <c r="B480" s="3" t="s">
        <v>1860</v>
      </c>
      <c r="C480" s="11">
        <v>16</v>
      </c>
      <c r="D480" s="7">
        <v>343.23434564000002</v>
      </c>
      <c r="E480" s="8">
        <v>237.808242645147</v>
      </c>
      <c r="F480" s="11" t="s">
        <v>8</v>
      </c>
      <c r="G480" s="7" t="s">
        <v>8</v>
      </c>
      <c r="H480" s="9" t="s">
        <v>8</v>
      </c>
      <c r="I480" s="11" t="s">
        <v>8</v>
      </c>
      <c r="J480" s="7" t="s">
        <v>8</v>
      </c>
      <c r="K480" s="9" t="s">
        <v>8</v>
      </c>
      <c r="L480" s="11" t="s">
        <v>8</v>
      </c>
      <c r="M480" s="7" t="s">
        <v>8</v>
      </c>
      <c r="N480" s="9" t="s">
        <v>8</v>
      </c>
      <c r="O480" s="11" t="s">
        <v>8</v>
      </c>
      <c r="P480" s="7" t="s">
        <v>8</v>
      </c>
      <c r="Q480" s="9" t="s">
        <v>8</v>
      </c>
      <c r="R480" s="11" t="s">
        <v>8</v>
      </c>
      <c r="S480" s="7" t="s">
        <v>8</v>
      </c>
      <c r="T480" s="9" t="s">
        <v>8</v>
      </c>
    </row>
    <row r="481" spans="1:20" ht="14.1" customHeight="1" x14ac:dyDescent="0.3">
      <c r="A481" s="3" t="s">
        <v>1863</v>
      </c>
      <c r="B481" s="3" t="s">
        <v>6507</v>
      </c>
      <c r="C481" s="11">
        <v>15</v>
      </c>
      <c r="D481" s="7">
        <v>437.67256622000002</v>
      </c>
      <c r="E481" s="8">
        <v>310.17259612477801</v>
      </c>
      <c r="F481" s="11" t="s">
        <v>8</v>
      </c>
      <c r="G481" s="7" t="s">
        <v>8</v>
      </c>
      <c r="H481" s="9" t="s">
        <v>8</v>
      </c>
      <c r="I481" s="11" t="s">
        <v>8</v>
      </c>
      <c r="J481" s="7" t="s">
        <v>8</v>
      </c>
      <c r="K481" s="9" t="s">
        <v>8</v>
      </c>
      <c r="L481" s="11" t="s">
        <v>8</v>
      </c>
      <c r="M481" s="7" t="s">
        <v>8</v>
      </c>
      <c r="N481" s="9" t="s">
        <v>8</v>
      </c>
      <c r="O481" s="11" t="s">
        <v>8</v>
      </c>
      <c r="P481" s="7" t="s">
        <v>8</v>
      </c>
      <c r="Q481" s="9" t="s">
        <v>8</v>
      </c>
      <c r="R481" s="11" t="s">
        <v>8</v>
      </c>
      <c r="S481" s="7" t="s">
        <v>8</v>
      </c>
      <c r="T481" s="9" t="s">
        <v>8</v>
      </c>
    </row>
    <row r="482" spans="1:20" ht="14.1" customHeight="1" x14ac:dyDescent="0.3">
      <c r="A482" s="3" t="s">
        <v>1867</v>
      </c>
      <c r="B482" s="3" t="s">
        <v>6508</v>
      </c>
      <c r="C482" s="11">
        <v>646</v>
      </c>
      <c r="D482" s="7">
        <v>289.92253823999999</v>
      </c>
      <c r="E482" s="8">
        <v>197.80042155533201</v>
      </c>
      <c r="F482" s="11">
        <v>33</v>
      </c>
      <c r="G482" s="7">
        <v>303.87201348999997</v>
      </c>
      <c r="H482" s="8">
        <v>208.72059343781001</v>
      </c>
      <c r="I482" s="11" t="s">
        <v>8</v>
      </c>
      <c r="J482" s="7" t="s">
        <v>8</v>
      </c>
      <c r="K482" s="9" t="s">
        <v>8</v>
      </c>
      <c r="L482" s="11" t="s">
        <v>8</v>
      </c>
      <c r="M482" s="7" t="s">
        <v>8</v>
      </c>
      <c r="N482" s="9" t="s">
        <v>8</v>
      </c>
      <c r="O482" s="11" t="s">
        <v>8</v>
      </c>
      <c r="P482" s="7" t="s">
        <v>8</v>
      </c>
      <c r="Q482" s="9" t="s">
        <v>8</v>
      </c>
      <c r="R482" s="11">
        <v>33</v>
      </c>
      <c r="S482" s="7">
        <v>290.15404438000002</v>
      </c>
      <c r="T482" s="8">
        <v>200.732529553474</v>
      </c>
    </row>
    <row r="483" spans="1:20" ht="14.1" customHeight="1" x14ac:dyDescent="0.3">
      <c r="A483" s="3" t="s">
        <v>1871</v>
      </c>
      <c r="B483" s="3" t="s">
        <v>6509</v>
      </c>
      <c r="C483" s="11">
        <v>148</v>
      </c>
      <c r="D483" s="7">
        <v>347.11533578000001</v>
      </c>
      <c r="E483" s="8">
        <v>226.13548264043001</v>
      </c>
      <c r="F483" s="11">
        <v>27</v>
      </c>
      <c r="G483" s="7">
        <v>512.33643169000004</v>
      </c>
      <c r="H483" s="8">
        <v>326.07394040371298</v>
      </c>
      <c r="I483" s="11" t="s">
        <v>8</v>
      </c>
      <c r="J483" s="7" t="s">
        <v>8</v>
      </c>
      <c r="K483" s="9" t="s">
        <v>8</v>
      </c>
      <c r="L483" s="11" t="s">
        <v>8</v>
      </c>
      <c r="M483" s="7" t="s">
        <v>8</v>
      </c>
      <c r="N483" s="9" t="s">
        <v>8</v>
      </c>
      <c r="O483" s="11" t="s">
        <v>8</v>
      </c>
      <c r="P483" s="7" t="s">
        <v>8</v>
      </c>
      <c r="Q483" s="9" t="s">
        <v>8</v>
      </c>
      <c r="R483" s="11" t="s">
        <v>8</v>
      </c>
      <c r="S483" s="7" t="s">
        <v>8</v>
      </c>
      <c r="T483" s="9" t="s">
        <v>8</v>
      </c>
    </row>
    <row r="484" spans="1:20" ht="14.1" customHeight="1" x14ac:dyDescent="0.3">
      <c r="A484" s="3" t="s">
        <v>1875</v>
      </c>
      <c r="B484" s="3" t="s">
        <v>1876</v>
      </c>
      <c r="C484" s="11">
        <v>14</v>
      </c>
      <c r="D484" s="7">
        <v>345.34916514000003</v>
      </c>
      <c r="E484" s="8">
        <v>206.05782317751601</v>
      </c>
      <c r="F484" s="11" t="s">
        <v>8</v>
      </c>
      <c r="G484" s="7" t="s">
        <v>8</v>
      </c>
      <c r="H484" s="9" t="s">
        <v>8</v>
      </c>
      <c r="I484" s="11" t="s">
        <v>8</v>
      </c>
      <c r="J484" s="7" t="s">
        <v>8</v>
      </c>
      <c r="K484" s="9" t="s">
        <v>8</v>
      </c>
      <c r="L484" s="11" t="s">
        <v>8</v>
      </c>
      <c r="M484" s="7" t="s">
        <v>8</v>
      </c>
      <c r="N484" s="9" t="s">
        <v>8</v>
      </c>
      <c r="O484" s="11" t="s">
        <v>8</v>
      </c>
      <c r="P484" s="7" t="s">
        <v>8</v>
      </c>
      <c r="Q484" s="9" t="s">
        <v>8</v>
      </c>
      <c r="R484" s="11" t="s">
        <v>8</v>
      </c>
      <c r="S484" s="7" t="s">
        <v>8</v>
      </c>
      <c r="T484" s="9" t="s">
        <v>8</v>
      </c>
    </row>
    <row r="485" spans="1:20" ht="14.1" customHeight="1" x14ac:dyDescent="0.3">
      <c r="A485" s="3" t="s">
        <v>1879</v>
      </c>
      <c r="B485" s="3" t="s">
        <v>6510</v>
      </c>
      <c r="C485" s="11">
        <v>290</v>
      </c>
      <c r="D485" s="7">
        <v>240.69175766000001</v>
      </c>
      <c r="E485" s="8">
        <v>166.473389961289</v>
      </c>
      <c r="F485" s="11">
        <v>18</v>
      </c>
      <c r="G485" s="7">
        <v>406.03449990000001</v>
      </c>
      <c r="H485" s="8">
        <v>276.76632549224001</v>
      </c>
      <c r="I485" s="11" t="s">
        <v>8</v>
      </c>
      <c r="J485" s="7" t="s">
        <v>8</v>
      </c>
      <c r="K485" s="9" t="s">
        <v>8</v>
      </c>
      <c r="L485" s="11" t="s">
        <v>8</v>
      </c>
      <c r="M485" s="7" t="s">
        <v>8</v>
      </c>
      <c r="N485" s="9" t="s">
        <v>8</v>
      </c>
      <c r="O485" s="11" t="s">
        <v>8</v>
      </c>
      <c r="P485" s="7" t="s">
        <v>8</v>
      </c>
      <c r="Q485" s="9" t="s">
        <v>8</v>
      </c>
      <c r="R485" s="11" t="s">
        <v>8</v>
      </c>
      <c r="S485" s="7" t="s">
        <v>8</v>
      </c>
      <c r="T485" s="9" t="s">
        <v>8</v>
      </c>
    </row>
    <row r="486" spans="1:20" ht="14.1" customHeight="1" x14ac:dyDescent="0.3">
      <c r="A486" s="3" t="s">
        <v>1883</v>
      </c>
      <c r="B486" s="3" t="s">
        <v>6511</v>
      </c>
      <c r="C486" s="11">
        <v>24492</v>
      </c>
      <c r="D486" s="7">
        <v>261.82955898</v>
      </c>
      <c r="E486" s="8">
        <v>176.27366039103401</v>
      </c>
      <c r="F486" s="11">
        <v>1552</v>
      </c>
      <c r="G486" s="7">
        <v>326.54073646000001</v>
      </c>
      <c r="H486" s="8">
        <v>219.51019852847301</v>
      </c>
      <c r="I486" s="11">
        <v>16</v>
      </c>
      <c r="J486" s="7">
        <v>275.88482942000002</v>
      </c>
      <c r="K486" s="8">
        <v>175.94670122258401</v>
      </c>
      <c r="L486" s="11">
        <v>293</v>
      </c>
      <c r="M486" s="7">
        <v>194.86753014999999</v>
      </c>
      <c r="N486" s="8">
        <v>121.015229359504</v>
      </c>
      <c r="O486" s="11">
        <v>75</v>
      </c>
      <c r="P486" s="7">
        <v>183.6258953</v>
      </c>
      <c r="Q486" s="8">
        <v>113.398446223866</v>
      </c>
      <c r="R486" s="11">
        <v>1683</v>
      </c>
      <c r="S486" s="7">
        <v>279.16079006000001</v>
      </c>
      <c r="T486" s="8">
        <v>189.12368028827899</v>
      </c>
    </row>
    <row r="487" spans="1:20" ht="14.1" customHeight="1" x14ac:dyDescent="0.3">
      <c r="A487" s="3" t="s">
        <v>1887</v>
      </c>
      <c r="B487" s="3" t="s">
        <v>1888</v>
      </c>
      <c r="C487" s="11">
        <v>50</v>
      </c>
      <c r="D487" s="7">
        <v>311.98572250000001</v>
      </c>
      <c r="E487" s="8">
        <v>224.72182760242799</v>
      </c>
      <c r="F487" s="11" t="s">
        <v>8</v>
      </c>
      <c r="G487" s="7" t="s">
        <v>8</v>
      </c>
      <c r="H487" s="9" t="s">
        <v>8</v>
      </c>
      <c r="I487" s="11" t="s">
        <v>8</v>
      </c>
      <c r="J487" s="7" t="s">
        <v>8</v>
      </c>
      <c r="K487" s="9" t="s">
        <v>8</v>
      </c>
      <c r="L487" s="11" t="s">
        <v>8</v>
      </c>
      <c r="M487" s="7" t="s">
        <v>8</v>
      </c>
      <c r="N487" s="9" t="s">
        <v>8</v>
      </c>
      <c r="O487" s="11" t="s">
        <v>8</v>
      </c>
      <c r="P487" s="7" t="s">
        <v>8</v>
      </c>
      <c r="Q487" s="9" t="s">
        <v>8</v>
      </c>
      <c r="R487" s="11" t="s">
        <v>8</v>
      </c>
      <c r="S487" s="7" t="s">
        <v>8</v>
      </c>
      <c r="T487" s="9" t="s">
        <v>8</v>
      </c>
    </row>
    <row r="488" spans="1:20" ht="14.1" customHeight="1" x14ac:dyDescent="0.3">
      <c r="A488" s="3" t="s">
        <v>1892</v>
      </c>
      <c r="B488" s="3" t="s">
        <v>6512</v>
      </c>
      <c r="C488" s="11">
        <v>172</v>
      </c>
      <c r="D488" s="7">
        <v>310.95756972999999</v>
      </c>
      <c r="E488" s="8">
        <v>215.007340745037</v>
      </c>
      <c r="F488" s="11" t="s">
        <v>8</v>
      </c>
      <c r="G488" s="7" t="s">
        <v>8</v>
      </c>
      <c r="H488" s="9" t="s">
        <v>8</v>
      </c>
      <c r="I488" s="11" t="s">
        <v>8</v>
      </c>
      <c r="J488" s="7" t="s">
        <v>8</v>
      </c>
      <c r="K488" s="9" t="s">
        <v>8</v>
      </c>
      <c r="L488" s="11" t="s">
        <v>8</v>
      </c>
      <c r="M488" s="7" t="s">
        <v>8</v>
      </c>
      <c r="N488" s="9" t="s">
        <v>8</v>
      </c>
      <c r="O488" s="11" t="s">
        <v>8</v>
      </c>
      <c r="P488" s="7" t="s">
        <v>8</v>
      </c>
      <c r="Q488" s="9" t="s">
        <v>8</v>
      </c>
      <c r="R488" s="11" t="s">
        <v>8</v>
      </c>
      <c r="S488" s="7" t="s">
        <v>8</v>
      </c>
      <c r="T488" s="9" t="s">
        <v>8</v>
      </c>
    </row>
    <row r="489" spans="1:20" ht="14.1" customHeight="1" x14ac:dyDescent="0.3">
      <c r="A489" s="3" t="s">
        <v>1895</v>
      </c>
      <c r="B489" s="3" t="s">
        <v>6513</v>
      </c>
      <c r="C489" s="11">
        <v>71</v>
      </c>
      <c r="D489" s="7">
        <v>398.55140884999997</v>
      </c>
      <c r="E489" s="8">
        <v>256.31672100980501</v>
      </c>
      <c r="F489" s="11" t="s">
        <v>8</v>
      </c>
      <c r="G489" s="7" t="s">
        <v>8</v>
      </c>
      <c r="H489" s="9" t="s">
        <v>8</v>
      </c>
      <c r="I489" s="11" t="s">
        <v>8</v>
      </c>
      <c r="J489" s="7" t="s">
        <v>8</v>
      </c>
      <c r="K489" s="9" t="s">
        <v>8</v>
      </c>
      <c r="L489" s="11" t="s">
        <v>8</v>
      </c>
      <c r="M489" s="7" t="s">
        <v>8</v>
      </c>
      <c r="N489" s="9" t="s">
        <v>8</v>
      </c>
      <c r="O489" s="11" t="s">
        <v>8</v>
      </c>
      <c r="P489" s="7" t="s">
        <v>8</v>
      </c>
      <c r="Q489" s="9" t="s">
        <v>8</v>
      </c>
      <c r="R489" s="11" t="s">
        <v>8</v>
      </c>
      <c r="S489" s="7" t="s">
        <v>8</v>
      </c>
      <c r="T489" s="9" t="s">
        <v>8</v>
      </c>
    </row>
    <row r="490" spans="1:20" ht="14.1" customHeight="1" x14ac:dyDescent="0.3">
      <c r="A490" s="3" t="s">
        <v>1898</v>
      </c>
      <c r="B490" s="3" t="s">
        <v>6514</v>
      </c>
      <c r="C490" s="11">
        <v>1477</v>
      </c>
      <c r="D490" s="7">
        <v>273.13596042</v>
      </c>
      <c r="E490" s="8">
        <v>185.72207505834101</v>
      </c>
      <c r="F490" s="11">
        <v>167</v>
      </c>
      <c r="G490" s="7">
        <v>381.13343651999998</v>
      </c>
      <c r="H490" s="8">
        <v>260.153827453139</v>
      </c>
      <c r="I490" s="11" t="s">
        <v>8</v>
      </c>
      <c r="J490" s="7" t="s">
        <v>8</v>
      </c>
      <c r="K490" s="9" t="s">
        <v>8</v>
      </c>
      <c r="L490" s="11">
        <v>46</v>
      </c>
      <c r="M490" s="7">
        <v>263.86686386000002</v>
      </c>
      <c r="N490" s="8">
        <v>172.30476697859501</v>
      </c>
      <c r="O490" s="11" t="s">
        <v>8</v>
      </c>
      <c r="P490" s="7" t="s">
        <v>8</v>
      </c>
      <c r="Q490" s="9" t="s">
        <v>8</v>
      </c>
      <c r="R490" s="11">
        <v>114</v>
      </c>
      <c r="S490" s="7">
        <v>358.79459754999999</v>
      </c>
      <c r="T490" s="8">
        <v>245.24461161065099</v>
      </c>
    </row>
    <row r="491" spans="1:20" ht="14.1" customHeight="1" x14ac:dyDescent="0.3">
      <c r="A491" s="3" t="s">
        <v>1901</v>
      </c>
      <c r="B491" s="3" t="s">
        <v>6515</v>
      </c>
      <c r="C491" s="11">
        <v>9056</v>
      </c>
      <c r="D491" s="7">
        <v>177.78757630999999</v>
      </c>
      <c r="E491" s="8">
        <v>118.92660618637601</v>
      </c>
      <c r="F491" s="11">
        <v>467</v>
      </c>
      <c r="G491" s="7">
        <v>291.97273553999997</v>
      </c>
      <c r="H491" s="8">
        <v>196.27255956975301</v>
      </c>
      <c r="I491" s="11">
        <v>13</v>
      </c>
      <c r="J491" s="7">
        <v>240.64686039</v>
      </c>
      <c r="K491" s="8">
        <v>161.76988787460601</v>
      </c>
      <c r="L491" s="11">
        <v>191</v>
      </c>
      <c r="M491" s="7">
        <v>187.06990275000001</v>
      </c>
      <c r="N491" s="8">
        <v>111.724445269943</v>
      </c>
      <c r="O491" s="11">
        <v>56</v>
      </c>
      <c r="P491" s="7">
        <v>97.801304150999997</v>
      </c>
      <c r="Q491" s="8">
        <v>64.172398189350403</v>
      </c>
      <c r="R491" s="11">
        <v>607</v>
      </c>
      <c r="S491" s="7">
        <v>239.6069621</v>
      </c>
      <c r="T491" s="8">
        <v>162.00066302320101</v>
      </c>
    </row>
    <row r="492" spans="1:20" ht="14.1" customHeight="1" x14ac:dyDescent="0.3">
      <c r="A492" s="3" t="s">
        <v>1904</v>
      </c>
      <c r="B492" s="3" t="s">
        <v>6516</v>
      </c>
      <c r="C492" s="11">
        <v>39</v>
      </c>
      <c r="D492" s="7">
        <v>316.29406208</v>
      </c>
      <c r="E492" s="8">
        <v>230.10894585174199</v>
      </c>
      <c r="F492" s="11" t="s">
        <v>8</v>
      </c>
      <c r="G492" s="7" t="s">
        <v>8</v>
      </c>
      <c r="H492" s="9" t="s">
        <v>8</v>
      </c>
      <c r="I492" s="11" t="s">
        <v>8</v>
      </c>
      <c r="J492" s="7" t="s">
        <v>8</v>
      </c>
      <c r="K492" s="9" t="s">
        <v>8</v>
      </c>
      <c r="L492" s="11" t="s">
        <v>8</v>
      </c>
      <c r="M492" s="7" t="s">
        <v>8</v>
      </c>
      <c r="N492" s="9" t="s">
        <v>8</v>
      </c>
      <c r="O492" s="11" t="s">
        <v>8</v>
      </c>
      <c r="P492" s="7" t="s">
        <v>8</v>
      </c>
      <c r="Q492" s="9" t="s">
        <v>8</v>
      </c>
      <c r="R492" s="11" t="s">
        <v>8</v>
      </c>
      <c r="S492" s="7" t="s">
        <v>8</v>
      </c>
      <c r="T492" s="9" t="s">
        <v>8</v>
      </c>
    </row>
    <row r="493" spans="1:20" ht="14.1" customHeight="1" x14ac:dyDescent="0.3">
      <c r="A493" s="3" t="s">
        <v>1908</v>
      </c>
      <c r="B493" s="3" t="s">
        <v>6517</v>
      </c>
      <c r="C493" s="11">
        <v>3069</v>
      </c>
      <c r="D493" s="7">
        <v>417.49231621000001</v>
      </c>
      <c r="E493" s="8">
        <v>278.18518104612201</v>
      </c>
      <c r="F493" s="11">
        <v>143</v>
      </c>
      <c r="G493" s="7">
        <v>374.47581922000001</v>
      </c>
      <c r="H493" s="8">
        <v>251.73352469722599</v>
      </c>
      <c r="I493" s="11" t="s">
        <v>8</v>
      </c>
      <c r="J493" s="7" t="s">
        <v>8</v>
      </c>
      <c r="K493" s="9" t="s">
        <v>8</v>
      </c>
      <c r="L493" s="11">
        <v>20</v>
      </c>
      <c r="M493" s="7">
        <v>255.56446832</v>
      </c>
      <c r="N493" s="8">
        <v>158.83810341578001</v>
      </c>
      <c r="O493" s="11" t="s">
        <v>8</v>
      </c>
      <c r="P493" s="7" t="s">
        <v>8</v>
      </c>
      <c r="Q493" s="9" t="s">
        <v>8</v>
      </c>
      <c r="R493" s="11">
        <v>120</v>
      </c>
      <c r="S493" s="7">
        <v>354.92469532000001</v>
      </c>
      <c r="T493" s="8">
        <v>239.916696517015</v>
      </c>
    </row>
    <row r="494" spans="1:20" ht="14.1" customHeight="1" x14ac:dyDescent="0.3">
      <c r="A494" s="3" t="s">
        <v>1911</v>
      </c>
      <c r="B494" s="3" t="s">
        <v>6518</v>
      </c>
      <c r="C494" s="11">
        <v>3082</v>
      </c>
      <c r="D494" s="7">
        <v>349.52005632999999</v>
      </c>
      <c r="E494" s="8">
        <v>232.34700713207999</v>
      </c>
      <c r="F494" s="11">
        <v>151</v>
      </c>
      <c r="G494" s="7">
        <v>499.97124694000001</v>
      </c>
      <c r="H494" s="8">
        <v>336.09524823389103</v>
      </c>
      <c r="I494" s="11" t="s">
        <v>8</v>
      </c>
      <c r="J494" s="7" t="s">
        <v>8</v>
      </c>
      <c r="K494" s="9" t="s">
        <v>8</v>
      </c>
      <c r="L494" s="11">
        <v>25</v>
      </c>
      <c r="M494" s="7">
        <v>290.72501061000003</v>
      </c>
      <c r="N494" s="8">
        <v>158.183429089659</v>
      </c>
      <c r="O494" s="11" t="s">
        <v>8</v>
      </c>
      <c r="P494" s="7" t="s">
        <v>8</v>
      </c>
      <c r="Q494" s="9" t="s">
        <v>8</v>
      </c>
      <c r="R494" s="11">
        <v>207</v>
      </c>
      <c r="S494" s="7">
        <v>451.39945234999999</v>
      </c>
      <c r="T494" s="8">
        <v>306.99471945237002</v>
      </c>
    </row>
    <row r="495" spans="1:20" ht="14.1" customHeight="1" x14ac:dyDescent="0.3">
      <c r="A495" s="3" t="s">
        <v>1914</v>
      </c>
      <c r="B495" s="3" t="s">
        <v>1915</v>
      </c>
      <c r="C495" s="11">
        <v>41</v>
      </c>
      <c r="D495" s="7">
        <v>188.62582832999999</v>
      </c>
      <c r="E495" s="8">
        <v>130.69656702191199</v>
      </c>
      <c r="F495" s="11" t="s">
        <v>8</v>
      </c>
      <c r="G495" s="7" t="s">
        <v>8</v>
      </c>
      <c r="H495" s="9" t="s">
        <v>8</v>
      </c>
      <c r="I495" s="11" t="s">
        <v>8</v>
      </c>
      <c r="J495" s="7" t="s">
        <v>8</v>
      </c>
      <c r="K495" s="9" t="s">
        <v>8</v>
      </c>
      <c r="L495" s="11" t="s">
        <v>8</v>
      </c>
      <c r="M495" s="7" t="s">
        <v>8</v>
      </c>
      <c r="N495" s="9" t="s">
        <v>8</v>
      </c>
      <c r="O495" s="11" t="s">
        <v>8</v>
      </c>
      <c r="P495" s="7" t="s">
        <v>8</v>
      </c>
      <c r="Q495" s="9" t="s">
        <v>8</v>
      </c>
      <c r="R495" s="11" t="s">
        <v>8</v>
      </c>
      <c r="S495" s="7" t="s">
        <v>8</v>
      </c>
      <c r="T495" s="9" t="s">
        <v>8</v>
      </c>
    </row>
    <row r="496" spans="1:20" ht="14.1" customHeight="1" x14ac:dyDescent="0.3">
      <c r="A496" s="3" t="s">
        <v>1917</v>
      </c>
      <c r="B496" s="3" t="s">
        <v>6519</v>
      </c>
      <c r="C496" s="11">
        <v>38</v>
      </c>
      <c r="D496" s="7">
        <v>213.10145125</v>
      </c>
      <c r="E496" s="8">
        <v>144.42115256612701</v>
      </c>
      <c r="F496" s="11" t="s">
        <v>8</v>
      </c>
      <c r="G496" s="7" t="s">
        <v>8</v>
      </c>
      <c r="H496" s="9" t="s">
        <v>8</v>
      </c>
      <c r="I496" s="11" t="s">
        <v>8</v>
      </c>
      <c r="J496" s="7" t="s">
        <v>8</v>
      </c>
      <c r="K496" s="9" t="s">
        <v>8</v>
      </c>
      <c r="L496" s="11" t="s">
        <v>8</v>
      </c>
      <c r="M496" s="7" t="s">
        <v>8</v>
      </c>
      <c r="N496" s="9" t="s">
        <v>8</v>
      </c>
      <c r="O496" s="11" t="s">
        <v>8</v>
      </c>
      <c r="P496" s="7" t="s">
        <v>8</v>
      </c>
      <c r="Q496" s="9" t="s">
        <v>8</v>
      </c>
      <c r="R496" s="11" t="s">
        <v>8</v>
      </c>
      <c r="S496" s="7" t="s">
        <v>8</v>
      </c>
      <c r="T496" s="9" t="s">
        <v>8</v>
      </c>
    </row>
    <row r="497" spans="1:20" ht="14.1" customHeight="1" x14ac:dyDescent="0.3">
      <c r="A497" s="3" t="s">
        <v>1920</v>
      </c>
      <c r="B497" s="3" t="s">
        <v>6520</v>
      </c>
      <c r="C497" s="11">
        <v>105</v>
      </c>
      <c r="D497" s="7">
        <v>138.83621242000001</v>
      </c>
      <c r="E497" s="8">
        <v>180.54171225038601</v>
      </c>
      <c r="F497" s="11" t="s">
        <v>8</v>
      </c>
      <c r="G497" s="7" t="s">
        <v>8</v>
      </c>
      <c r="H497" s="9" t="s">
        <v>8</v>
      </c>
      <c r="I497" s="11" t="s">
        <v>8</v>
      </c>
      <c r="J497" s="7" t="s">
        <v>8</v>
      </c>
      <c r="K497" s="9" t="s">
        <v>8</v>
      </c>
      <c r="L497" s="11" t="s">
        <v>8</v>
      </c>
      <c r="M497" s="7" t="s">
        <v>8</v>
      </c>
      <c r="N497" s="9" t="s">
        <v>8</v>
      </c>
      <c r="O497" s="11" t="s">
        <v>8</v>
      </c>
      <c r="P497" s="7" t="s">
        <v>8</v>
      </c>
      <c r="Q497" s="9" t="s">
        <v>8</v>
      </c>
      <c r="R497" s="11" t="s">
        <v>8</v>
      </c>
      <c r="S497" s="7" t="s">
        <v>8</v>
      </c>
      <c r="T497" s="9" t="s">
        <v>8</v>
      </c>
    </row>
    <row r="498" spans="1:20" ht="14.1" customHeight="1" x14ac:dyDescent="0.3">
      <c r="A498" s="3" t="s">
        <v>1924</v>
      </c>
      <c r="B498" s="3" t="s">
        <v>6521</v>
      </c>
      <c r="C498" s="11">
        <v>38</v>
      </c>
      <c r="D498" s="7">
        <v>85.136531372999997</v>
      </c>
      <c r="E498" s="8">
        <v>178.40895746634999</v>
      </c>
      <c r="F498" s="11" t="s">
        <v>8</v>
      </c>
      <c r="G498" s="7" t="s">
        <v>8</v>
      </c>
      <c r="H498" s="9" t="s">
        <v>8</v>
      </c>
      <c r="I498" s="11" t="s">
        <v>8</v>
      </c>
      <c r="J498" s="7" t="s">
        <v>8</v>
      </c>
      <c r="K498" s="9" t="s">
        <v>8</v>
      </c>
      <c r="L498" s="11" t="s">
        <v>8</v>
      </c>
      <c r="M498" s="7" t="s">
        <v>8</v>
      </c>
      <c r="N498" s="9" t="s">
        <v>8</v>
      </c>
      <c r="O498" s="11" t="s">
        <v>8</v>
      </c>
      <c r="P498" s="7" t="s">
        <v>8</v>
      </c>
      <c r="Q498" s="9" t="s">
        <v>8</v>
      </c>
      <c r="R498" s="11" t="s">
        <v>8</v>
      </c>
      <c r="S498" s="7" t="s">
        <v>8</v>
      </c>
      <c r="T498" s="9" t="s">
        <v>8</v>
      </c>
    </row>
    <row r="499" spans="1:20" ht="14.1" customHeight="1" x14ac:dyDescent="0.3">
      <c r="A499" s="3" t="s">
        <v>1927</v>
      </c>
      <c r="B499" s="3" t="s">
        <v>6522</v>
      </c>
      <c r="C499" s="11">
        <v>36</v>
      </c>
      <c r="D499" s="7">
        <v>100.00795479</v>
      </c>
      <c r="E499" s="8">
        <v>184.99055766372101</v>
      </c>
      <c r="F499" s="11" t="s">
        <v>8</v>
      </c>
      <c r="G499" s="7" t="s">
        <v>8</v>
      </c>
      <c r="H499" s="9" t="s">
        <v>8</v>
      </c>
      <c r="I499" s="11" t="s">
        <v>8</v>
      </c>
      <c r="J499" s="7" t="s">
        <v>8</v>
      </c>
      <c r="K499" s="9" t="s">
        <v>8</v>
      </c>
      <c r="L499" s="11" t="s">
        <v>8</v>
      </c>
      <c r="M499" s="7" t="s">
        <v>8</v>
      </c>
      <c r="N499" s="9" t="s">
        <v>8</v>
      </c>
      <c r="O499" s="11" t="s">
        <v>8</v>
      </c>
      <c r="P499" s="7" t="s">
        <v>8</v>
      </c>
      <c r="Q499" s="9" t="s">
        <v>8</v>
      </c>
      <c r="R499" s="11" t="s">
        <v>8</v>
      </c>
      <c r="S499" s="7" t="s">
        <v>8</v>
      </c>
      <c r="T499" s="9" t="s">
        <v>8</v>
      </c>
    </row>
    <row r="500" spans="1:20" ht="14.1" customHeight="1" x14ac:dyDescent="0.3">
      <c r="A500" s="3" t="s">
        <v>1931</v>
      </c>
      <c r="B500" s="3" t="s">
        <v>6523</v>
      </c>
      <c r="C500" s="11">
        <v>556</v>
      </c>
      <c r="D500" s="7">
        <v>373.61497700000001</v>
      </c>
      <c r="E500" s="8">
        <v>238.73711131482801</v>
      </c>
      <c r="F500" s="11">
        <v>12</v>
      </c>
      <c r="G500" s="7">
        <v>237.97384787999999</v>
      </c>
      <c r="H500" s="8">
        <v>152.362524093698</v>
      </c>
      <c r="I500" s="11" t="s">
        <v>8</v>
      </c>
      <c r="J500" s="7" t="s">
        <v>8</v>
      </c>
      <c r="K500" s="9" t="s">
        <v>8</v>
      </c>
      <c r="L500" s="11" t="s">
        <v>8</v>
      </c>
      <c r="M500" s="7" t="s">
        <v>8</v>
      </c>
      <c r="N500" s="9" t="s">
        <v>8</v>
      </c>
      <c r="O500" s="11" t="s">
        <v>8</v>
      </c>
      <c r="P500" s="7" t="s">
        <v>8</v>
      </c>
      <c r="Q500" s="9" t="s">
        <v>8</v>
      </c>
      <c r="R500" s="11" t="s">
        <v>8</v>
      </c>
      <c r="S500" s="7" t="s">
        <v>8</v>
      </c>
      <c r="T500" s="9" t="s">
        <v>8</v>
      </c>
    </row>
    <row r="501" spans="1:20" ht="14.1" customHeight="1" x14ac:dyDescent="0.3">
      <c r="A501" s="3" t="s">
        <v>1936</v>
      </c>
      <c r="B501" s="3" t="s">
        <v>6524</v>
      </c>
      <c r="C501" s="11">
        <v>1013</v>
      </c>
      <c r="D501" s="7">
        <v>228.43020503</v>
      </c>
      <c r="E501" s="8">
        <v>140.335640148529</v>
      </c>
      <c r="F501" s="11">
        <v>62</v>
      </c>
      <c r="G501" s="7">
        <v>193.84169184000001</v>
      </c>
      <c r="H501" s="8">
        <v>121.86051392515699</v>
      </c>
      <c r="I501" s="11" t="s">
        <v>8</v>
      </c>
      <c r="J501" s="7" t="s">
        <v>8</v>
      </c>
      <c r="K501" s="9" t="s">
        <v>8</v>
      </c>
      <c r="L501" s="11" t="s">
        <v>8</v>
      </c>
      <c r="M501" s="7" t="s">
        <v>8</v>
      </c>
      <c r="N501" s="9" t="s">
        <v>8</v>
      </c>
      <c r="O501" s="11" t="s">
        <v>8</v>
      </c>
      <c r="P501" s="7" t="s">
        <v>8</v>
      </c>
      <c r="Q501" s="9" t="s">
        <v>8</v>
      </c>
      <c r="R501" s="11">
        <v>49</v>
      </c>
      <c r="S501" s="7">
        <v>216.20872176</v>
      </c>
      <c r="T501" s="8">
        <v>136.02731779600401</v>
      </c>
    </row>
    <row r="502" spans="1:20" ht="14.1" customHeight="1" x14ac:dyDescent="0.3">
      <c r="A502" s="3" t="s">
        <v>1940</v>
      </c>
      <c r="B502" s="3" t="s">
        <v>6525</v>
      </c>
      <c r="C502" s="11">
        <v>45</v>
      </c>
      <c r="D502" s="7">
        <v>177.59016732000001</v>
      </c>
      <c r="E502" s="8">
        <v>118.970375019259</v>
      </c>
      <c r="F502" s="11" t="s">
        <v>8</v>
      </c>
      <c r="G502" s="7" t="s">
        <v>8</v>
      </c>
      <c r="H502" s="9" t="s">
        <v>8</v>
      </c>
      <c r="I502" s="11" t="s">
        <v>8</v>
      </c>
      <c r="J502" s="7" t="s">
        <v>8</v>
      </c>
      <c r="K502" s="9" t="s">
        <v>8</v>
      </c>
      <c r="L502" s="11" t="s">
        <v>8</v>
      </c>
      <c r="M502" s="7" t="s">
        <v>8</v>
      </c>
      <c r="N502" s="9" t="s">
        <v>8</v>
      </c>
      <c r="O502" s="11" t="s">
        <v>8</v>
      </c>
      <c r="P502" s="7" t="s">
        <v>8</v>
      </c>
      <c r="Q502" s="9" t="s">
        <v>8</v>
      </c>
      <c r="R502" s="11" t="s">
        <v>8</v>
      </c>
      <c r="S502" s="7" t="s">
        <v>8</v>
      </c>
      <c r="T502" s="9" t="s">
        <v>8</v>
      </c>
    </row>
    <row r="503" spans="1:20" ht="14.1" customHeight="1" x14ac:dyDescent="0.3">
      <c r="A503" s="3" t="s">
        <v>1945</v>
      </c>
      <c r="B503" s="3" t="s">
        <v>6526</v>
      </c>
      <c r="C503" s="11">
        <v>37</v>
      </c>
      <c r="D503" s="7">
        <v>179.39245484</v>
      </c>
      <c r="E503" s="8">
        <v>115.185244543506</v>
      </c>
      <c r="F503" s="11" t="s">
        <v>8</v>
      </c>
      <c r="G503" s="7" t="s">
        <v>8</v>
      </c>
      <c r="H503" s="9" t="s">
        <v>8</v>
      </c>
      <c r="I503" s="11" t="s">
        <v>8</v>
      </c>
      <c r="J503" s="7" t="s">
        <v>8</v>
      </c>
      <c r="K503" s="9" t="s">
        <v>8</v>
      </c>
      <c r="L503" s="11" t="s">
        <v>8</v>
      </c>
      <c r="M503" s="7" t="s">
        <v>8</v>
      </c>
      <c r="N503" s="9" t="s">
        <v>8</v>
      </c>
      <c r="O503" s="11" t="s">
        <v>8</v>
      </c>
      <c r="P503" s="7" t="s">
        <v>8</v>
      </c>
      <c r="Q503" s="9" t="s">
        <v>8</v>
      </c>
      <c r="R503" s="11" t="s">
        <v>8</v>
      </c>
      <c r="S503" s="7" t="s">
        <v>8</v>
      </c>
      <c r="T503" s="9" t="s">
        <v>8</v>
      </c>
    </row>
    <row r="504" spans="1:20" ht="14.1" customHeight="1" x14ac:dyDescent="0.3">
      <c r="A504" s="3" t="s">
        <v>1948</v>
      </c>
      <c r="B504" s="3" t="s">
        <v>6527</v>
      </c>
      <c r="C504" s="11">
        <v>95</v>
      </c>
      <c r="D504" s="7">
        <v>226.40972572999999</v>
      </c>
      <c r="E504" s="8">
        <v>147.82773858821</v>
      </c>
      <c r="F504" s="11" t="s">
        <v>8</v>
      </c>
      <c r="G504" s="7" t="s">
        <v>8</v>
      </c>
      <c r="H504" s="9" t="s">
        <v>8</v>
      </c>
      <c r="I504" s="11" t="s">
        <v>8</v>
      </c>
      <c r="J504" s="7" t="s">
        <v>8</v>
      </c>
      <c r="K504" s="9" t="s">
        <v>8</v>
      </c>
      <c r="L504" s="11" t="s">
        <v>8</v>
      </c>
      <c r="M504" s="7" t="s">
        <v>8</v>
      </c>
      <c r="N504" s="9" t="s">
        <v>8</v>
      </c>
      <c r="O504" s="11" t="s">
        <v>8</v>
      </c>
      <c r="P504" s="7" t="s">
        <v>8</v>
      </c>
      <c r="Q504" s="9" t="s">
        <v>8</v>
      </c>
      <c r="R504" s="11" t="s">
        <v>8</v>
      </c>
      <c r="S504" s="7" t="s">
        <v>8</v>
      </c>
      <c r="T504" s="9" t="s">
        <v>8</v>
      </c>
    </row>
    <row r="505" spans="1:20" ht="14.1" customHeight="1" x14ac:dyDescent="0.3">
      <c r="A505" s="3" t="s">
        <v>1953</v>
      </c>
      <c r="B505" s="3" t="s">
        <v>6528</v>
      </c>
      <c r="C505" s="11">
        <v>202</v>
      </c>
      <c r="D505" s="7">
        <v>301.27931090999999</v>
      </c>
      <c r="E505" s="8">
        <v>197.03935934695301</v>
      </c>
      <c r="F505" s="11">
        <v>14</v>
      </c>
      <c r="G505" s="7">
        <v>198.50574809</v>
      </c>
      <c r="H505" s="8">
        <v>134.39836831249599</v>
      </c>
      <c r="I505" s="11" t="s">
        <v>8</v>
      </c>
      <c r="J505" s="7" t="s">
        <v>8</v>
      </c>
      <c r="K505" s="9" t="s">
        <v>8</v>
      </c>
      <c r="L505" s="11" t="s">
        <v>8</v>
      </c>
      <c r="M505" s="7" t="s">
        <v>8</v>
      </c>
      <c r="N505" s="9" t="s">
        <v>8</v>
      </c>
      <c r="O505" s="11" t="s">
        <v>8</v>
      </c>
      <c r="P505" s="7" t="s">
        <v>8</v>
      </c>
      <c r="Q505" s="9" t="s">
        <v>8</v>
      </c>
      <c r="R505" s="11" t="s">
        <v>8</v>
      </c>
      <c r="S505" s="7" t="s">
        <v>8</v>
      </c>
      <c r="T505" s="9" t="s">
        <v>8</v>
      </c>
    </row>
    <row r="506" spans="1:20" ht="14.1" customHeight="1" x14ac:dyDescent="0.3">
      <c r="A506" s="3" t="s">
        <v>1957</v>
      </c>
      <c r="B506" s="3" t="s">
        <v>6529</v>
      </c>
      <c r="C506" s="11">
        <v>2082</v>
      </c>
      <c r="D506" s="7">
        <v>218.07978982</v>
      </c>
      <c r="E506" s="8">
        <v>136.71611316732</v>
      </c>
      <c r="F506" s="11">
        <v>142</v>
      </c>
      <c r="G506" s="7">
        <v>206.69435557</v>
      </c>
      <c r="H506" s="8">
        <v>130.461600129689</v>
      </c>
      <c r="I506" s="11" t="s">
        <v>8</v>
      </c>
      <c r="J506" s="7" t="s">
        <v>8</v>
      </c>
      <c r="K506" s="9" t="s">
        <v>8</v>
      </c>
      <c r="L506" s="11">
        <v>17</v>
      </c>
      <c r="M506" s="7">
        <v>188.29874011999999</v>
      </c>
      <c r="N506" s="8">
        <v>115.3533541627</v>
      </c>
      <c r="O506" s="11" t="s">
        <v>8</v>
      </c>
      <c r="P506" s="7" t="s">
        <v>8</v>
      </c>
      <c r="Q506" s="9" t="s">
        <v>8</v>
      </c>
      <c r="R506" s="11">
        <v>89</v>
      </c>
      <c r="S506" s="7">
        <v>242.80324089000001</v>
      </c>
      <c r="T506" s="8">
        <v>153.45474831676799</v>
      </c>
    </row>
    <row r="507" spans="1:20" ht="14.1" customHeight="1" x14ac:dyDescent="0.3">
      <c r="A507" s="3" t="s">
        <v>1961</v>
      </c>
      <c r="B507" s="3" t="s">
        <v>6530</v>
      </c>
      <c r="C507" s="11">
        <v>197</v>
      </c>
      <c r="D507" s="7">
        <v>218.08544140999999</v>
      </c>
      <c r="E507" s="8">
        <v>147.258000983736</v>
      </c>
      <c r="F507" s="11">
        <v>11</v>
      </c>
      <c r="G507" s="7">
        <v>195.97937318000001</v>
      </c>
      <c r="H507" s="8">
        <v>133.40026228115201</v>
      </c>
      <c r="I507" s="11" t="s">
        <v>8</v>
      </c>
      <c r="J507" s="7" t="s">
        <v>8</v>
      </c>
      <c r="K507" s="9" t="s">
        <v>8</v>
      </c>
      <c r="L507" s="11" t="s">
        <v>8</v>
      </c>
      <c r="M507" s="7" t="s">
        <v>8</v>
      </c>
      <c r="N507" s="9" t="s">
        <v>8</v>
      </c>
      <c r="O507" s="11" t="s">
        <v>8</v>
      </c>
      <c r="P507" s="7" t="s">
        <v>8</v>
      </c>
      <c r="Q507" s="9" t="s">
        <v>8</v>
      </c>
      <c r="R507" s="11">
        <v>11</v>
      </c>
      <c r="S507" s="7">
        <v>274.11474944999998</v>
      </c>
      <c r="T507" s="8">
        <v>187.09590708169699</v>
      </c>
    </row>
    <row r="508" spans="1:20" ht="14.1" customHeight="1" x14ac:dyDescent="0.3">
      <c r="A508" s="3" t="s">
        <v>1965</v>
      </c>
      <c r="B508" s="3" t="s">
        <v>6531</v>
      </c>
      <c r="C508" s="11">
        <v>1777</v>
      </c>
      <c r="D508" s="7">
        <v>303.62581428999999</v>
      </c>
      <c r="E508" s="8">
        <v>199.21762401333501</v>
      </c>
      <c r="F508" s="11">
        <v>167</v>
      </c>
      <c r="G508" s="7">
        <v>223.10658348999999</v>
      </c>
      <c r="H508" s="8">
        <v>151.054383170634</v>
      </c>
      <c r="I508" s="11" t="s">
        <v>8</v>
      </c>
      <c r="J508" s="7" t="s">
        <v>8</v>
      </c>
      <c r="K508" s="9" t="s">
        <v>8</v>
      </c>
      <c r="L508" s="11">
        <v>12</v>
      </c>
      <c r="M508" s="7">
        <v>266.89733139999998</v>
      </c>
      <c r="N508" s="8">
        <v>149.81437013704399</v>
      </c>
      <c r="O508" s="11" t="s">
        <v>8</v>
      </c>
      <c r="P508" s="7" t="s">
        <v>8</v>
      </c>
      <c r="Q508" s="9" t="s">
        <v>8</v>
      </c>
      <c r="R508" s="11">
        <v>86</v>
      </c>
      <c r="S508" s="7">
        <v>251.93625804000001</v>
      </c>
      <c r="T508" s="8">
        <v>170.094852920226</v>
      </c>
    </row>
    <row r="509" spans="1:20" ht="14.1" customHeight="1" x14ac:dyDescent="0.3">
      <c r="A509" s="3" t="s">
        <v>1969</v>
      </c>
      <c r="B509" s="3" t="s">
        <v>6532</v>
      </c>
      <c r="C509" s="11">
        <v>588</v>
      </c>
      <c r="D509" s="7">
        <v>221.41008295</v>
      </c>
      <c r="E509" s="8">
        <v>139.86313610076701</v>
      </c>
      <c r="F509" s="11">
        <v>43</v>
      </c>
      <c r="G509" s="7">
        <v>209.82053779</v>
      </c>
      <c r="H509" s="8">
        <v>133.353594866827</v>
      </c>
      <c r="I509" s="11" t="s">
        <v>8</v>
      </c>
      <c r="J509" s="7" t="s">
        <v>8</v>
      </c>
      <c r="K509" s="9" t="s">
        <v>8</v>
      </c>
      <c r="L509" s="11" t="s">
        <v>8</v>
      </c>
      <c r="M509" s="7" t="s">
        <v>8</v>
      </c>
      <c r="N509" s="9" t="s">
        <v>8</v>
      </c>
      <c r="O509" s="11" t="s">
        <v>8</v>
      </c>
      <c r="P509" s="7" t="s">
        <v>8</v>
      </c>
      <c r="Q509" s="9" t="s">
        <v>8</v>
      </c>
      <c r="R509" s="11">
        <v>22</v>
      </c>
      <c r="S509" s="7">
        <v>238.33919742</v>
      </c>
      <c r="T509" s="8">
        <v>151.47897242681</v>
      </c>
    </row>
    <row r="510" spans="1:20" ht="14.1" customHeight="1" x14ac:dyDescent="0.3">
      <c r="A510" s="3" t="s">
        <v>1973</v>
      </c>
      <c r="B510" s="3" t="s">
        <v>6533</v>
      </c>
      <c r="C510" s="11">
        <v>203</v>
      </c>
      <c r="D510" s="7">
        <v>190.23824596</v>
      </c>
      <c r="E510" s="8">
        <v>122.96375404728499</v>
      </c>
      <c r="F510" s="11">
        <v>13</v>
      </c>
      <c r="G510" s="7">
        <v>235.7869604</v>
      </c>
      <c r="H510" s="8">
        <v>152.182611763079</v>
      </c>
      <c r="I510" s="11" t="s">
        <v>8</v>
      </c>
      <c r="J510" s="7" t="s">
        <v>8</v>
      </c>
      <c r="K510" s="9" t="s">
        <v>8</v>
      </c>
      <c r="L510" s="11" t="s">
        <v>8</v>
      </c>
      <c r="M510" s="7" t="s">
        <v>8</v>
      </c>
      <c r="N510" s="9" t="s">
        <v>8</v>
      </c>
      <c r="O510" s="11" t="s">
        <v>8</v>
      </c>
      <c r="P510" s="7" t="s">
        <v>8</v>
      </c>
      <c r="Q510" s="9" t="s">
        <v>8</v>
      </c>
      <c r="R510" s="11">
        <v>14</v>
      </c>
      <c r="S510" s="7">
        <v>257.51102988999997</v>
      </c>
      <c r="T510" s="8">
        <v>166.20381414916901</v>
      </c>
    </row>
    <row r="511" spans="1:20" ht="14.1" customHeight="1" x14ac:dyDescent="0.3">
      <c r="A511" s="3" t="s">
        <v>1977</v>
      </c>
      <c r="B511" s="3" t="s">
        <v>6534</v>
      </c>
      <c r="C511" s="11">
        <v>1370</v>
      </c>
      <c r="D511" s="7">
        <v>204.11104474000001</v>
      </c>
      <c r="E511" s="8">
        <v>131.63570605155999</v>
      </c>
      <c r="F511" s="11">
        <v>130</v>
      </c>
      <c r="G511" s="7">
        <v>183.33906422999999</v>
      </c>
      <c r="H511" s="8">
        <v>118.217909443537</v>
      </c>
      <c r="I511" s="11" t="s">
        <v>8</v>
      </c>
      <c r="J511" s="7" t="s">
        <v>8</v>
      </c>
      <c r="K511" s="9" t="s">
        <v>8</v>
      </c>
      <c r="L511" s="11" t="s">
        <v>8</v>
      </c>
      <c r="M511" s="7" t="s">
        <v>8</v>
      </c>
      <c r="N511" s="9" t="s">
        <v>8</v>
      </c>
      <c r="O511" s="11" t="s">
        <v>8</v>
      </c>
      <c r="P511" s="7" t="s">
        <v>8</v>
      </c>
      <c r="Q511" s="9" t="s">
        <v>8</v>
      </c>
      <c r="R511" s="11">
        <v>59</v>
      </c>
      <c r="S511" s="7">
        <v>239.39992548000001</v>
      </c>
      <c r="T511" s="8">
        <v>154.43726223584</v>
      </c>
    </row>
    <row r="512" spans="1:20" ht="14.1" customHeight="1" x14ac:dyDescent="0.3">
      <c r="A512" s="3" t="s">
        <v>1981</v>
      </c>
      <c r="B512" s="3" t="s">
        <v>1982</v>
      </c>
      <c r="C512" s="11">
        <v>99</v>
      </c>
      <c r="D512" s="7">
        <v>349.43015025</v>
      </c>
      <c r="E512" s="8">
        <v>214.51710137344</v>
      </c>
      <c r="F512" s="11" t="s">
        <v>8</v>
      </c>
      <c r="G512" s="7" t="s">
        <v>8</v>
      </c>
      <c r="H512" s="9" t="s">
        <v>8</v>
      </c>
      <c r="I512" s="11" t="s">
        <v>8</v>
      </c>
      <c r="J512" s="7" t="s">
        <v>8</v>
      </c>
      <c r="K512" s="9" t="s">
        <v>8</v>
      </c>
      <c r="L512" s="11" t="s">
        <v>8</v>
      </c>
      <c r="M512" s="7" t="s">
        <v>8</v>
      </c>
      <c r="N512" s="9" t="s">
        <v>8</v>
      </c>
      <c r="O512" s="11" t="s">
        <v>8</v>
      </c>
      <c r="P512" s="7" t="s">
        <v>8</v>
      </c>
      <c r="Q512" s="9" t="s">
        <v>8</v>
      </c>
      <c r="R512" s="11" t="s">
        <v>8</v>
      </c>
      <c r="S512" s="7" t="s">
        <v>8</v>
      </c>
      <c r="T512" s="9" t="s">
        <v>8</v>
      </c>
    </row>
    <row r="513" spans="1:20" ht="14.1" customHeight="1" x14ac:dyDescent="0.3">
      <c r="A513" s="3" t="s">
        <v>1985</v>
      </c>
      <c r="B513" s="3" t="s">
        <v>6535</v>
      </c>
      <c r="C513" s="11">
        <v>147</v>
      </c>
      <c r="D513" s="7">
        <v>252.37409144</v>
      </c>
      <c r="E513" s="8">
        <v>158.97865408701099</v>
      </c>
      <c r="F513" s="11" t="s">
        <v>8</v>
      </c>
      <c r="G513" s="7" t="s">
        <v>8</v>
      </c>
      <c r="H513" s="9" t="s">
        <v>8</v>
      </c>
      <c r="I513" s="11" t="s">
        <v>8</v>
      </c>
      <c r="J513" s="7" t="s">
        <v>8</v>
      </c>
      <c r="K513" s="9" t="s">
        <v>8</v>
      </c>
      <c r="L513" s="11" t="s">
        <v>8</v>
      </c>
      <c r="M513" s="7" t="s">
        <v>8</v>
      </c>
      <c r="N513" s="9" t="s">
        <v>8</v>
      </c>
      <c r="O513" s="11" t="s">
        <v>8</v>
      </c>
      <c r="P513" s="7" t="s">
        <v>8</v>
      </c>
      <c r="Q513" s="9" t="s">
        <v>8</v>
      </c>
      <c r="R513" s="11" t="s">
        <v>8</v>
      </c>
      <c r="S513" s="7" t="s">
        <v>8</v>
      </c>
      <c r="T513" s="9" t="s">
        <v>8</v>
      </c>
    </row>
    <row r="514" spans="1:20" ht="14.1" customHeight="1" x14ac:dyDescent="0.3">
      <c r="A514" s="3" t="s">
        <v>1988</v>
      </c>
      <c r="B514" s="3" t="s">
        <v>6536</v>
      </c>
      <c r="C514" s="11">
        <v>962</v>
      </c>
      <c r="D514" s="7">
        <v>230.61139847000001</v>
      </c>
      <c r="E514" s="8">
        <v>154.15281377990101</v>
      </c>
      <c r="F514" s="11">
        <v>64</v>
      </c>
      <c r="G514" s="7">
        <v>178.49776141999999</v>
      </c>
      <c r="H514" s="8">
        <v>118.364939403252</v>
      </c>
      <c r="I514" s="11" t="s">
        <v>8</v>
      </c>
      <c r="J514" s="7" t="s">
        <v>8</v>
      </c>
      <c r="K514" s="9" t="s">
        <v>8</v>
      </c>
      <c r="L514" s="11" t="s">
        <v>8</v>
      </c>
      <c r="M514" s="7" t="s">
        <v>8</v>
      </c>
      <c r="N514" s="9" t="s">
        <v>8</v>
      </c>
      <c r="O514" s="11" t="s">
        <v>8</v>
      </c>
      <c r="P514" s="7" t="s">
        <v>8</v>
      </c>
      <c r="Q514" s="9" t="s">
        <v>8</v>
      </c>
      <c r="R514" s="11">
        <v>41</v>
      </c>
      <c r="S514" s="7">
        <v>201.45044854</v>
      </c>
      <c r="T514" s="8">
        <v>133.93723178864599</v>
      </c>
    </row>
    <row r="515" spans="1:20" ht="14.1" customHeight="1" x14ac:dyDescent="0.3">
      <c r="A515" s="3" t="s">
        <v>1992</v>
      </c>
      <c r="B515" s="3" t="s">
        <v>6537</v>
      </c>
      <c r="C515" s="11">
        <v>24</v>
      </c>
      <c r="D515" s="7">
        <v>188.02522493000001</v>
      </c>
      <c r="E515" s="8">
        <v>124.801758761946</v>
      </c>
      <c r="F515" s="11" t="s">
        <v>8</v>
      </c>
      <c r="G515" s="7" t="s">
        <v>8</v>
      </c>
      <c r="H515" s="9" t="s">
        <v>8</v>
      </c>
      <c r="I515" s="11" t="s">
        <v>8</v>
      </c>
      <c r="J515" s="7" t="s">
        <v>8</v>
      </c>
      <c r="K515" s="9" t="s">
        <v>8</v>
      </c>
      <c r="L515" s="11" t="s">
        <v>8</v>
      </c>
      <c r="M515" s="7" t="s">
        <v>8</v>
      </c>
      <c r="N515" s="9" t="s">
        <v>8</v>
      </c>
      <c r="O515" s="11" t="s">
        <v>8</v>
      </c>
      <c r="P515" s="7" t="s">
        <v>8</v>
      </c>
      <c r="Q515" s="9" t="s">
        <v>8</v>
      </c>
      <c r="R515" s="11" t="s">
        <v>8</v>
      </c>
      <c r="S515" s="7" t="s">
        <v>8</v>
      </c>
      <c r="T515" s="9" t="s">
        <v>8</v>
      </c>
    </row>
    <row r="516" spans="1:20" ht="14.1" customHeight="1" x14ac:dyDescent="0.3">
      <c r="A516" s="3" t="s">
        <v>1996</v>
      </c>
      <c r="B516" s="3" t="s">
        <v>6538</v>
      </c>
      <c r="C516" s="11">
        <v>1359</v>
      </c>
      <c r="D516" s="7">
        <v>297.5373697</v>
      </c>
      <c r="E516" s="8">
        <v>196.01731085828601</v>
      </c>
      <c r="F516" s="11">
        <v>53</v>
      </c>
      <c r="G516" s="7">
        <v>219.27569682999999</v>
      </c>
      <c r="H516" s="8">
        <v>148.46065116351801</v>
      </c>
      <c r="I516" s="11" t="s">
        <v>8</v>
      </c>
      <c r="J516" s="7" t="s">
        <v>8</v>
      </c>
      <c r="K516" s="9" t="s">
        <v>8</v>
      </c>
      <c r="L516" s="11">
        <v>22</v>
      </c>
      <c r="M516" s="7">
        <v>281.98338784999999</v>
      </c>
      <c r="N516" s="8">
        <v>165.66625136834301</v>
      </c>
      <c r="O516" s="11" t="s">
        <v>8</v>
      </c>
      <c r="P516" s="7" t="s">
        <v>8</v>
      </c>
      <c r="Q516" s="9" t="s">
        <v>8</v>
      </c>
      <c r="R516" s="11">
        <v>50</v>
      </c>
      <c r="S516" s="7">
        <v>325.33380076999998</v>
      </c>
      <c r="T516" s="8">
        <v>219.17219020449701</v>
      </c>
    </row>
    <row r="517" spans="1:20" ht="14.1" customHeight="1" x14ac:dyDescent="0.3">
      <c r="A517" s="3" t="s">
        <v>2000</v>
      </c>
      <c r="B517" s="3" t="s">
        <v>6539</v>
      </c>
      <c r="C517" s="11">
        <v>423</v>
      </c>
      <c r="D517" s="7">
        <v>233.56449556000001</v>
      </c>
      <c r="E517" s="8">
        <v>157.215825782178</v>
      </c>
      <c r="F517" s="11">
        <v>33</v>
      </c>
      <c r="G517" s="7">
        <v>233.35678978999999</v>
      </c>
      <c r="H517" s="8">
        <v>157.99425875723199</v>
      </c>
      <c r="I517" s="11" t="s">
        <v>8</v>
      </c>
      <c r="J517" s="7" t="s">
        <v>8</v>
      </c>
      <c r="K517" s="9" t="s">
        <v>8</v>
      </c>
      <c r="L517" s="11" t="s">
        <v>8</v>
      </c>
      <c r="M517" s="7" t="s">
        <v>8</v>
      </c>
      <c r="N517" s="9" t="s">
        <v>8</v>
      </c>
      <c r="O517" s="11" t="s">
        <v>8</v>
      </c>
      <c r="P517" s="7" t="s">
        <v>8</v>
      </c>
      <c r="Q517" s="9" t="s">
        <v>8</v>
      </c>
      <c r="R517" s="11" t="s">
        <v>8</v>
      </c>
      <c r="S517" s="7" t="s">
        <v>8</v>
      </c>
      <c r="T517" s="9" t="s">
        <v>8</v>
      </c>
    </row>
    <row r="518" spans="1:20" ht="14.1" customHeight="1" x14ac:dyDescent="0.3">
      <c r="A518" s="3" t="s">
        <v>2004</v>
      </c>
      <c r="B518" s="3" t="s">
        <v>6540</v>
      </c>
      <c r="C518" s="11">
        <v>49</v>
      </c>
      <c r="D518" s="7">
        <v>145.93653660000001</v>
      </c>
      <c r="E518" s="8">
        <v>97.821057176813795</v>
      </c>
      <c r="F518" s="11" t="s">
        <v>8</v>
      </c>
      <c r="G518" s="7" t="s">
        <v>8</v>
      </c>
      <c r="H518" s="9" t="s">
        <v>8</v>
      </c>
      <c r="I518" s="11" t="s">
        <v>8</v>
      </c>
      <c r="J518" s="7" t="s">
        <v>8</v>
      </c>
      <c r="K518" s="9" t="s">
        <v>8</v>
      </c>
      <c r="L518" s="11" t="s">
        <v>8</v>
      </c>
      <c r="M518" s="7" t="s">
        <v>8</v>
      </c>
      <c r="N518" s="9" t="s">
        <v>8</v>
      </c>
      <c r="O518" s="11" t="s">
        <v>8</v>
      </c>
      <c r="P518" s="7" t="s">
        <v>8</v>
      </c>
      <c r="Q518" s="9" t="s">
        <v>8</v>
      </c>
      <c r="R518" s="11" t="s">
        <v>8</v>
      </c>
      <c r="S518" s="7" t="s">
        <v>8</v>
      </c>
      <c r="T518" s="9" t="s">
        <v>8</v>
      </c>
    </row>
    <row r="519" spans="1:20" ht="14.1" customHeight="1" x14ac:dyDescent="0.3">
      <c r="A519" s="3" t="s">
        <v>2008</v>
      </c>
      <c r="B519" s="3" t="s">
        <v>6541</v>
      </c>
      <c r="C519" s="11">
        <v>37</v>
      </c>
      <c r="D519" s="7">
        <v>282.14945690000002</v>
      </c>
      <c r="E519" s="8">
        <v>192.505847438167</v>
      </c>
      <c r="F519" s="11" t="s">
        <v>8</v>
      </c>
      <c r="G519" s="7" t="s">
        <v>8</v>
      </c>
      <c r="H519" s="9" t="s">
        <v>8</v>
      </c>
      <c r="I519" s="11" t="s">
        <v>8</v>
      </c>
      <c r="J519" s="7" t="s">
        <v>8</v>
      </c>
      <c r="K519" s="9" t="s">
        <v>8</v>
      </c>
      <c r="L519" s="11" t="s">
        <v>8</v>
      </c>
      <c r="M519" s="7" t="s">
        <v>8</v>
      </c>
      <c r="N519" s="9" t="s">
        <v>8</v>
      </c>
      <c r="O519" s="11" t="s">
        <v>8</v>
      </c>
      <c r="P519" s="7" t="s">
        <v>8</v>
      </c>
      <c r="Q519" s="9" t="s">
        <v>8</v>
      </c>
      <c r="R519" s="11" t="s">
        <v>8</v>
      </c>
      <c r="S519" s="7" t="s">
        <v>8</v>
      </c>
      <c r="T519" s="9" t="s">
        <v>8</v>
      </c>
    </row>
    <row r="520" spans="1:20" ht="14.1" customHeight="1" x14ac:dyDescent="0.3">
      <c r="A520" s="3" t="s">
        <v>2012</v>
      </c>
      <c r="B520" s="3" t="s">
        <v>6542</v>
      </c>
      <c r="C520" s="11">
        <v>139</v>
      </c>
      <c r="D520" s="7">
        <v>154.65996573999999</v>
      </c>
      <c r="E520" s="8">
        <v>99.377710143435195</v>
      </c>
      <c r="F520" s="11" t="s">
        <v>8</v>
      </c>
      <c r="G520" s="7" t="s">
        <v>8</v>
      </c>
      <c r="H520" s="9" t="s">
        <v>8</v>
      </c>
      <c r="I520" s="11" t="s">
        <v>8</v>
      </c>
      <c r="J520" s="7" t="s">
        <v>8</v>
      </c>
      <c r="K520" s="9" t="s">
        <v>8</v>
      </c>
      <c r="L520" s="11" t="s">
        <v>8</v>
      </c>
      <c r="M520" s="7" t="s">
        <v>8</v>
      </c>
      <c r="N520" s="9" t="s">
        <v>8</v>
      </c>
      <c r="O520" s="11" t="s">
        <v>8</v>
      </c>
      <c r="P520" s="7" t="s">
        <v>8</v>
      </c>
      <c r="Q520" s="9" t="s">
        <v>8</v>
      </c>
      <c r="R520" s="11" t="s">
        <v>8</v>
      </c>
      <c r="S520" s="7" t="s">
        <v>8</v>
      </c>
      <c r="T520" s="9" t="s">
        <v>8</v>
      </c>
    </row>
    <row r="521" spans="1:20" ht="14.1" customHeight="1" x14ac:dyDescent="0.3">
      <c r="A521" s="3" t="s">
        <v>2016</v>
      </c>
      <c r="B521" s="3" t="s">
        <v>6543</v>
      </c>
      <c r="C521" s="11">
        <v>500</v>
      </c>
      <c r="D521" s="7">
        <v>293.89013762000002</v>
      </c>
      <c r="E521" s="8">
        <v>197.528223049171</v>
      </c>
      <c r="F521" s="11">
        <v>38</v>
      </c>
      <c r="G521" s="7">
        <v>266.17939304999999</v>
      </c>
      <c r="H521" s="8">
        <v>180.21682690133801</v>
      </c>
      <c r="I521" s="11" t="s">
        <v>8</v>
      </c>
      <c r="J521" s="7" t="s">
        <v>8</v>
      </c>
      <c r="K521" s="9" t="s">
        <v>8</v>
      </c>
      <c r="L521" s="11" t="s">
        <v>8</v>
      </c>
      <c r="M521" s="7" t="s">
        <v>8</v>
      </c>
      <c r="N521" s="9" t="s">
        <v>8</v>
      </c>
      <c r="O521" s="11" t="s">
        <v>8</v>
      </c>
      <c r="P521" s="7" t="s">
        <v>8</v>
      </c>
      <c r="Q521" s="9" t="s">
        <v>8</v>
      </c>
      <c r="R521" s="11">
        <v>16</v>
      </c>
      <c r="S521" s="7">
        <v>260.30775983000001</v>
      </c>
      <c r="T521" s="8">
        <v>176.24148481801001</v>
      </c>
    </row>
    <row r="522" spans="1:20" ht="14.1" customHeight="1" x14ac:dyDescent="0.3">
      <c r="A522" s="3" t="s">
        <v>2019</v>
      </c>
      <c r="B522" s="3" t="s">
        <v>2020</v>
      </c>
      <c r="C522" s="11">
        <v>47</v>
      </c>
      <c r="D522" s="7">
        <v>192.26847524999999</v>
      </c>
      <c r="E522" s="8">
        <v>128.75559530700301</v>
      </c>
      <c r="F522" s="11" t="s">
        <v>8</v>
      </c>
      <c r="G522" s="7" t="s">
        <v>8</v>
      </c>
      <c r="H522" s="9" t="s">
        <v>8</v>
      </c>
      <c r="I522" s="11" t="s">
        <v>8</v>
      </c>
      <c r="J522" s="7" t="s">
        <v>8</v>
      </c>
      <c r="K522" s="9" t="s">
        <v>8</v>
      </c>
      <c r="L522" s="11" t="s">
        <v>8</v>
      </c>
      <c r="M522" s="7" t="s">
        <v>8</v>
      </c>
      <c r="N522" s="9" t="s">
        <v>8</v>
      </c>
      <c r="O522" s="11" t="s">
        <v>8</v>
      </c>
      <c r="P522" s="7" t="s">
        <v>8</v>
      </c>
      <c r="Q522" s="9" t="s">
        <v>8</v>
      </c>
      <c r="R522" s="11" t="s">
        <v>8</v>
      </c>
      <c r="S522" s="7" t="s">
        <v>8</v>
      </c>
      <c r="T522" s="9" t="s">
        <v>8</v>
      </c>
    </row>
    <row r="523" spans="1:20" ht="14.1" customHeight="1" x14ac:dyDescent="0.3">
      <c r="A523" s="3" t="s">
        <v>2022</v>
      </c>
      <c r="B523" s="3" t="s">
        <v>6544</v>
      </c>
      <c r="C523" s="11">
        <v>374</v>
      </c>
      <c r="D523" s="7">
        <v>224.10319777000001</v>
      </c>
      <c r="E523" s="8">
        <v>135.731877273512</v>
      </c>
      <c r="F523" s="11">
        <v>40</v>
      </c>
      <c r="G523" s="7">
        <v>210.34866765000001</v>
      </c>
      <c r="H523" s="8">
        <v>131.89352617217301</v>
      </c>
      <c r="I523" s="11" t="s">
        <v>8</v>
      </c>
      <c r="J523" s="7" t="s">
        <v>8</v>
      </c>
      <c r="K523" s="9" t="s">
        <v>8</v>
      </c>
      <c r="L523" s="11" t="s">
        <v>8</v>
      </c>
      <c r="M523" s="7" t="s">
        <v>8</v>
      </c>
      <c r="N523" s="9" t="s">
        <v>8</v>
      </c>
      <c r="O523" s="11" t="s">
        <v>8</v>
      </c>
      <c r="P523" s="7" t="s">
        <v>8</v>
      </c>
      <c r="Q523" s="9" t="s">
        <v>8</v>
      </c>
      <c r="R523" s="11">
        <v>15</v>
      </c>
      <c r="S523" s="7">
        <v>259.16696232999999</v>
      </c>
      <c r="T523" s="8">
        <v>161.72850671081801</v>
      </c>
    </row>
    <row r="524" spans="1:20" ht="14.1" customHeight="1" x14ac:dyDescent="0.3">
      <c r="A524" s="3" t="s">
        <v>2026</v>
      </c>
      <c r="B524" s="3" t="s">
        <v>6545</v>
      </c>
      <c r="C524" s="11">
        <v>515</v>
      </c>
      <c r="D524" s="7">
        <v>219.44458915000001</v>
      </c>
      <c r="E524" s="8">
        <v>138.197742938647</v>
      </c>
      <c r="F524" s="11">
        <v>30</v>
      </c>
      <c r="G524" s="7">
        <v>230.48696713000001</v>
      </c>
      <c r="H524" s="8">
        <v>145.47904136453201</v>
      </c>
      <c r="I524" s="11" t="s">
        <v>8</v>
      </c>
      <c r="J524" s="7" t="s">
        <v>8</v>
      </c>
      <c r="K524" s="9" t="s">
        <v>8</v>
      </c>
      <c r="L524" s="11" t="s">
        <v>8</v>
      </c>
      <c r="M524" s="7" t="s">
        <v>8</v>
      </c>
      <c r="N524" s="9" t="s">
        <v>8</v>
      </c>
      <c r="O524" s="11" t="s">
        <v>8</v>
      </c>
      <c r="P524" s="7" t="s">
        <v>8</v>
      </c>
      <c r="Q524" s="9" t="s">
        <v>8</v>
      </c>
      <c r="R524" s="11">
        <v>12</v>
      </c>
      <c r="S524" s="7">
        <v>296.53733316</v>
      </c>
      <c r="T524" s="8">
        <v>186.43313382821401</v>
      </c>
    </row>
    <row r="525" spans="1:20" ht="14.1" customHeight="1" x14ac:dyDescent="0.3">
      <c r="A525" s="3" t="s">
        <v>2030</v>
      </c>
      <c r="B525" s="3" t="s">
        <v>6546</v>
      </c>
      <c r="C525" s="11">
        <v>85</v>
      </c>
      <c r="D525" s="7">
        <v>140.14860110999999</v>
      </c>
      <c r="E525" s="8">
        <v>88.618756390694202</v>
      </c>
      <c r="F525" s="11" t="s">
        <v>8</v>
      </c>
      <c r="G525" s="7" t="s">
        <v>8</v>
      </c>
      <c r="H525" s="9" t="s">
        <v>8</v>
      </c>
      <c r="I525" s="11" t="s">
        <v>8</v>
      </c>
      <c r="J525" s="7" t="s">
        <v>8</v>
      </c>
      <c r="K525" s="9" t="s">
        <v>8</v>
      </c>
      <c r="L525" s="11" t="s">
        <v>8</v>
      </c>
      <c r="M525" s="7" t="s">
        <v>8</v>
      </c>
      <c r="N525" s="9" t="s">
        <v>8</v>
      </c>
      <c r="O525" s="11" t="s">
        <v>8</v>
      </c>
      <c r="P525" s="7" t="s">
        <v>8</v>
      </c>
      <c r="Q525" s="9" t="s">
        <v>8</v>
      </c>
      <c r="R525" s="11" t="s">
        <v>8</v>
      </c>
      <c r="S525" s="7" t="s">
        <v>8</v>
      </c>
      <c r="T525" s="9" t="s">
        <v>8</v>
      </c>
    </row>
    <row r="526" spans="1:20" ht="14.1" customHeight="1" x14ac:dyDescent="0.3">
      <c r="A526" s="3" t="s">
        <v>2034</v>
      </c>
      <c r="B526" s="3" t="s">
        <v>6547</v>
      </c>
      <c r="C526" s="11">
        <v>2453</v>
      </c>
      <c r="D526" s="7">
        <v>257.98664821</v>
      </c>
      <c r="E526" s="8">
        <v>158.40082522947799</v>
      </c>
      <c r="F526" s="11">
        <v>141</v>
      </c>
      <c r="G526" s="7">
        <v>239.60087296</v>
      </c>
      <c r="H526" s="8">
        <v>150.00216845125999</v>
      </c>
      <c r="I526" s="11" t="s">
        <v>8</v>
      </c>
      <c r="J526" s="7" t="s">
        <v>8</v>
      </c>
      <c r="K526" s="9" t="s">
        <v>8</v>
      </c>
      <c r="L526" s="11">
        <v>35</v>
      </c>
      <c r="M526" s="7">
        <v>188.82753439000001</v>
      </c>
      <c r="N526" s="8">
        <v>91.469451427882305</v>
      </c>
      <c r="O526" s="11" t="s">
        <v>8</v>
      </c>
      <c r="P526" s="7" t="s">
        <v>8</v>
      </c>
      <c r="Q526" s="9" t="s">
        <v>8</v>
      </c>
      <c r="R526" s="11">
        <v>72</v>
      </c>
      <c r="S526" s="7">
        <v>277.70965619999998</v>
      </c>
      <c r="T526" s="8">
        <v>176.320197249725</v>
      </c>
    </row>
    <row r="527" spans="1:20" ht="14.1" customHeight="1" x14ac:dyDescent="0.3">
      <c r="A527" s="3" t="s">
        <v>2037</v>
      </c>
      <c r="B527" s="3" t="s">
        <v>6548</v>
      </c>
      <c r="C527" s="11">
        <v>4941</v>
      </c>
      <c r="D527" s="7">
        <v>352.89118676999999</v>
      </c>
      <c r="E527" s="8">
        <v>226.42697638642801</v>
      </c>
      <c r="F527" s="11">
        <v>466</v>
      </c>
      <c r="G527" s="7">
        <v>322.7957796</v>
      </c>
      <c r="H527" s="8">
        <v>208.14027104261001</v>
      </c>
      <c r="I527" s="11" t="s">
        <v>8</v>
      </c>
      <c r="J527" s="7" t="s">
        <v>8</v>
      </c>
      <c r="K527" s="9" t="s">
        <v>8</v>
      </c>
      <c r="L527" s="11" t="s">
        <v>8</v>
      </c>
      <c r="M527" s="7" t="s">
        <v>8</v>
      </c>
      <c r="N527" s="9" t="s">
        <v>8</v>
      </c>
      <c r="O527" s="11" t="s">
        <v>8</v>
      </c>
      <c r="P527" s="7" t="s">
        <v>8</v>
      </c>
      <c r="Q527" s="9" t="s">
        <v>8</v>
      </c>
      <c r="R527" s="11">
        <v>226</v>
      </c>
      <c r="S527" s="7">
        <v>310.89642587999998</v>
      </c>
      <c r="T527" s="8">
        <v>200.62711983972301</v>
      </c>
    </row>
    <row r="528" spans="1:20" ht="14.1" customHeight="1" x14ac:dyDescent="0.3">
      <c r="A528" s="3" t="s">
        <v>2042</v>
      </c>
      <c r="B528" s="3" t="s">
        <v>6549</v>
      </c>
      <c r="C528" s="11">
        <v>2438</v>
      </c>
      <c r="D528" s="7">
        <v>315.56665647</v>
      </c>
      <c r="E528" s="8">
        <v>200.92328485511999</v>
      </c>
      <c r="F528" s="11">
        <v>158</v>
      </c>
      <c r="G528" s="7">
        <v>241.53842082</v>
      </c>
      <c r="H528" s="8">
        <v>155.745157238063</v>
      </c>
      <c r="I528" s="11" t="s">
        <v>8</v>
      </c>
      <c r="J528" s="7" t="s">
        <v>8</v>
      </c>
      <c r="K528" s="9" t="s">
        <v>8</v>
      </c>
      <c r="L528" s="11">
        <v>35</v>
      </c>
      <c r="M528" s="7">
        <v>154.35230121999999</v>
      </c>
      <c r="N528" s="8">
        <v>87.097783941522593</v>
      </c>
      <c r="O528" s="11" t="s">
        <v>8</v>
      </c>
      <c r="P528" s="7" t="s">
        <v>8</v>
      </c>
      <c r="Q528" s="9" t="s">
        <v>8</v>
      </c>
      <c r="R528" s="11">
        <v>92</v>
      </c>
      <c r="S528" s="7">
        <v>279.81469881999999</v>
      </c>
      <c r="T528" s="8">
        <v>180.48117325391499</v>
      </c>
    </row>
    <row r="529" spans="1:20" ht="14.1" customHeight="1" x14ac:dyDescent="0.3">
      <c r="A529" s="3" t="s">
        <v>2045</v>
      </c>
      <c r="B529" s="3" t="s">
        <v>6550</v>
      </c>
      <c r="C529" s="11">
        <v>153</v>
      </c>
      <c r="D529" s="7">
        <v>171.73701582999999</v>
      </c>
      <c r="E529" s="8">
        <v>111.116549458241</v>
      </c>
      <c r="F529" s="11">
        <v>27</v>
      </c>
      <c r="G529" s="7">
        <v>152.10587390000001</v>
      </c>
      <c r="H529" s="8">
        <v>102.983314760293</v>
      </c>
      <c r="I529" s="11" t="s">
        <v>8</v>
      </c>
      <c r="J529" s="7" t="s">
        <v>8</v>
      </c>
      <c r="K529" s="9" t="s">
        <v>8</v>
      </c>
      <c r="L529" s="11" t="s">
        <v>8</v>
      </c>
      <c r="M529" s="7" t="s">
        <v>8</v>
      </c>
      <c r="N529" s="9" t="s">
        <v>8</v>
      </c>
      <c r="O529" s="11" t="s">
        <v>8</v>
      </c>
      <c r="P529" s="7" t="s">
        <v>8</v>
      </c>
      <c r="Q529" s="9" t="s">
        <v>8</v>
      </c>
      <c r="R529" s="11" t="s">
        <v>8</v>
      </c>
      <c r="S529" s="7" t="s">
        <v>8</v>
      </c>
      <c r="T529" s="9" t="s">
        <v>8</v>
      </c>
    </row>
    <row r="530" spans="1:20" ht="14.1" customHeight="1" x14ac:dyDescent="0.3">
      <c r="A530" s="3" t="s">
        <v>2049</v>
      </c>
      <c r="B530" s="3" t="s">
        <v>6551</v>
      </c>
      <c r="C530" s="11">
        <v>34</v>
      </c>
      <c r="D530" s="7">
        <v>440.14237609999998</v>
      </c>
      <c r="E530" s="8">
        <v>278.47176438837101</v>
      </c>
      <c r="F530" s="11" t="s">
        <v>8</v>
      </c>
      <c r="G530" s="7" t="s">
        <v>8</v>
      </c>
      <c r="H530" s="9" t="s">
        <v>8</v>
      </c>
      <c r="I530" s="11" t="s">
        <v>8</v>
      </c>
      <c r="J530" s="7" t="s">
        <v>8</v>
      </c>
      <c r="K530" s="9" t="s">
        <v>8</v>
      </c>
      <c r="L530" s="11" t="s">
        <v>8</v>
      </c>
      <c r="M530" s="7" t="s">
        <v>8</v>
      </c>
      <c r="N530" s="9" t="s">
        <v>8</v>
      </c>
      <c r="O530" s="11" t="s">
        <v>8</v>
      </c>
      <c r="P530" s="7" t="s">
        <v>8</v>
      </c>
      <c r="Q530" s="9" t="s">
        <v>8</v>
      </c>
      <c r="R530" s="11" t="s">
        <v>8</v>
      </c>
      <c r="S530" s="7" t="s">
        <v>8</v>
      </c>
      <c r="T530" s="9" t="s">
        <v>8</v>
      </c>
    </row>
    <row r="531" spans="1:20" ht="14.1" customHeight="1" x14ac:dyDescent="0.3">
      <c r="A531" s="3" t="s">
        <v>2053</v>
      </c>
      <c r="B531" s="3" t="s">
        <v>6552</v>
      </c>
      <c r="C531" s="11">
        <v>68</v>
      </c>
      <c r="D531" s="7">
        <v>159.80560935</v>
      </c>
      <c r="E531" s="8">
        <v>105.507851671381</v>
      </c>
      <c r="F531" s="11" t="s">
        <v>8</v>
      </c>
      <c r="G531" s="7" t="s">
        <v>8</v>
      </c>
      <c r="H531" s="9" t="s">
        <v>8</v>
      </c>
      <c r="I531" s="11" t="s">
        <v>8</v>
      </c>
      <c r="J531" s="7" t="s">
        <v>8</v>
      </c>
      <c r="K531" s="9" t="s">
        <v>8</v>
      </c>
      <c r="L531" s="11" t="s">
        <v>8</v>
      </c>
      <c r="M531" s="7" t="s">
        <v>8</v>
      </c>
      <c r="N531" s="9" t="s">
        <v>8</v>
      </c>
      <c r="O531" s="11" t="s">
        <v>8</v>
      </c>
      <c r="P531" s="7" t="s">
        <v>8</v>
      </c>
      <c r="Q531" s="9" t="s">
        <v>8</v>
      </c>
      <c r="R531" s="11" t="s">
        <v>8</v>
      </c>
      <c r="S531" s="7" t="s">
        <v>8</v>
      </c>
      <c r="T531" s="9" t="s">
        <v>8</v>
      </c>
    </row>
    <row r="532" spans="1:20" ht="14.1" customHeight="1" x14ac:dyDescent="0.3">
      <c r="A532" s="3" t="s">
        <v>2057</v>
      </c>
      <c r="B532" s="3" t="s">
        <v>6553</v>
      </c>
      <c r="C532" s="11">
        <v>198</v>
      </c>
      <c r="D532" s="7">
        <v>248.55539644000001</v>
      </c>
      <c r="E532" s="8">
        <v>173.504128460624</v>
      </c>
      <c r="F532" s="11" t="s">
        <v>8</v>
      </c>
      <c r="G532" s="7" t="s">
        <v>8</v>
      </c>
      <c r="H532" s="9" t="s">
        <v>8</v>
      </c>
      <c r="I532" s="11" t="s">
        <v>8</v>
      </c>
      <c r="J532" s="7" t="s">
        <v>8</v>
      </c>
      <c r="K532" s="9" t="s">
        <v>8</v>
      </c>
      <c r="L532" s="11" t="s">
        <v>8</v>
      </c>
      <c r="M532" s="7" t="s">
        <v>8</v>
      </c>
      <c r="N532" s="9" t="s">
        <v>8</v>
      </c>
      <c r="O532" s="11" t="s">
        <v>8</v>
      </c>
      <c r="P532" s="7" t="s">
        <v>8</v>
      </c>
      <c r="Q532" s="9" t="s">
        <v>8</v>
      </c>
      <c r="R532" s="11" t="s">
        <v>8</v>
      </c>
      <c r="S532" s="7" t="s">
        <v>8</v>
      </c>
      <c r="T532" s="9" t="s">
        <v>8</v>
      </c>
    </row>
    <row r="533" spans="1:20" ht="14.1" customHeight="1" x14ac:dyDescent="0.3">
      <c r="A533" s="3" t="s">
        <v>2061</v>
      </c>
      <c r="B533" s="3" t="s">
        <v>2062</v>
      </c>
      <c r="C533" s="11">
        <v>95</v>
      </c>
      <c r="D533" s="7">
        <v>173.34606712999999</v>
      </c>
      <c r="E533" s="8">
        <v>115.602543592656</v>
      </c>
      <c r="F533" s="11">
        <v>11</v>
      </c>
      <c r="G533" s="7">
        <v>191.17756072</v>
      </c>
      <c r="H533" s="8">
        <v>128.890966946823</v>
      </c>
      <c r="I533" s="11" t="s">
        <v>8</v>
      </c>
      <c r="J533" s="7" t="s">
        <v>8</v>
      </c>
      <c r="K533" s="9" t="s">
        <v>8</v>
      </c>
      <c r="L533" s="11" t="s">
        <v>8</v>
      </c>
      <c r="M533" s="7" t="s">
        <v>8</v>
      </c>
      <c r="N533" s="9" t="s">
        <v>8</v>
      </c>
      <c r="O533" s="11" t="s">
        <v>8</v>
      </c>
      <c r="P533" s="7" t="s">
        <v>8</v>
      </c>
      <c r="Q533" s="9" t="s">
        <v>8</v>
      </c>
      <c r="R533" s="11" t="s">
        <v>8</v>
      </c>
      <c r="S533" s="7" t="s">
        <v>8</v>
      </c>
      <c r="T533" s="9" t="s">
        <v>8</v>
      </c>
    </row>
    <row r="534" spans="1:20" ht="14.1" customHeight="1" x14ac:dyDescent="0.3">
      <c r="A534" s="3" t="s">
        <v>2065</v>
      </c>
      <c r="B534" s="3" t="s">
        <v>6554</v>
      </c>
      <c r="C534" s="11">
        <v>443</v>
      </c>
      <c r="D534" s="7">
        <v>477.94259885999998</v>
      </c>
      <c r="E534" s="8">
        <v>305.23770442411598</v>
      </c>
      <c r="F534" s="11" t="s">
        <v>8</v>
      </c>
      <c r="G534" s="7" t="s">
        <v>8</v>
      </c>
      <c r="H534" s="9" t="s">
        <v>8</v>
      </c>
      <c r="I534" s="11" t="s">
        <v>8</v>
      </c>
      <c r="J534" s="7" t="s">
        <v>8</v>
      </c>
      <c r="K534" s="9" t="s">
        <v>8</v>
      </c>
      <c r="L534" s="11" t="s">
        <v>8</v>
      </c>
      <c r="M534" s="7" t="s">
        <v>8</v>
      </c>
      <c r="N534" s="9" t="s">
        <v>8</v>
      </c>
      <c r="O534" s="11" t="s">
        <v>8</v>
      </c>
      <c r="P534" s="7" t="s">
        <v>8</v>
      </c>
      <c r="Q534" s="9" t="s">
        <v>8</v>
      </c>
      <c r="R534" s="11">
        <v>14</v>
      </c>
      <c r="S534" s="7">
        <v>700.56131217999996</v>
      </c>
      <c r="T534" s="8">
        <v>448.407819731355</v>
      </c>
    </row>
    <row r="535" spans="1:20" ht="14.1" customHeight="1" x14ac:dyDescent="0.3">
      <c r="A535" s="3" t="s">
        <v>2068</v>
      </c>
      <c r="B535" s="3" t="s">
        <v>6555</v>
      </c>
      <c r="C535" s="11">
        <v>106</v>
      </c>
      <c r="D535" s="7">
        <v>184.14771461999999</v>
      </c>
      <c r="E535" s="8">
        <v>114.787995481577</v>
      </c>
      <c r="F535" s="11" t="s">
        <v>8</v>
      </c>
      <c r="G535" s="7" t="s">
        <v>8</v>
      </c>
      <c r="H535" s="9" t="s">
        <v>8</v>
      </c>
      <c r="I535" s="11" t="s">
        <v>8</v>
      </c>
      <c r="J535" s="7" t="s">
        <v>8</v>
      </c>
      <c r="K535" s="9" t="s">
        <v>8</v>
      </c>
      <c r="L535" s="11" t="s">
        <v>8</v>
      </c>
      <c r="M535" s="7" t="s">
        <v>8</v>
      </c>
      <c r="N535" s="9" t="s">
        <v>8</v>
      </c>
      <c r="O535" s="11" t="s">
        <v>8</v>
      </c>
      <c r="P535" s="7" t="s">
        <v>8</v>
      </c>
      <c r="Q535" s="9" t="s">
        <v>8</v>
      </c>
      <c r="R535" s="11" t="s">
        <v>8</v>
      </c>
      <c r="S535" s="7" t="s">
        <v>8</v>
      </c>
      <c r="T535" s="9" t="s">
        <v>8</v>
      </c>
    </row>
    <row r="536" spans="1:20" ht="14.1" customHeight="1" x14ac:dyDescent="0.3">
      <c r="A536" s="3" t="s">
        <v>2072</v>
      </c>
      <c r="B536" s="3" t="s">
        <v>6556</v>
      </c>
      <c r="C536" s="11">
        <v>120</v>
      </c>
      <c r="D536" s="7">
        <v>333.51429580000001</v>
      </c>
      <c r="E536" s="8">
        <v>219.21605244998699</v>
      </c>
      <c r="F536" s="11" t="s">
        <v>8</v>
      </c>
      <c r="G536" s="7" t="s">
        <v>8</v>
      </c>
      <c r="H536" s="9" t="s">
        <v>8</v>
      </c>
      <c r="I536" s="11" t="s">
        <v>8</v>
      </c>
      <c r="J536" s="7" t="s">
        <v>8</v>
      </c>
      <c r="K536" s="9" t="s">
        <v>8</v>
      </c>
      <c r="L536" s="11" t="s">
        <v>8</v>
      </c>
      <c r="M536" s="7" t="s">
        <v>8</v>
      </c>
      <c r="N536" s="9" t="s">
        <v>8</v>
      </c>
      <c r="O536" s="11" t="s">
        <v>8</v>
      </c>
      <c r="P536" s="7" t="s">
        <v>8</v>
      </c>
      <c r="Q536" s="9" t="s">
        <v>8</v>
      </c>
      <c r="R536" s="11" t="s">
        <v>8</v>
      </c>
      <c r="S536" s="7" t="s">
        <v>8</v>
      </c>
      <c r="T536" s="9" t="s">
        <v>8</v>
      </c>
    </row>
    <row r="537" spans="1:20" ht="14.1" customHeight="1" x14ac:dyDescent="0.3">
      <c r="A537" s="3" t="s">
        <v>2076</v>
      </c>
      <c r="B537" s="3" t="s">
        <v>6557</v>
      </c>
      <c r="C537" s="11">
        <v>20</v>
      </c>
      <c r="D537" s="7">
        <v>193.1904625</v>
      </c>
      <c r="E537" s="8">
        <v>119.95551191654801</v>
      </c>
      <c r="F537" s="11" t="s">
        <v>8</v>
      </c>
      <c r="G537" s="7" t="s">
        <v>8</v>
      </c>
      <c r="H537" s="9" t="s">
        <v>8</v>
      </c>
      <c r="I537" s="11" t="s">
        <v>8</v>
      </c>
      <c r="J537" s="7" t="s">
        <v>8</v>
      </c>
      <c r="K537" s="9" t="s">
        <v>8</v>
      </c>
      <c r="L537" s="11" t="s">
        <v>8</v>
      </c>
      <c r="M537" s="7" t="s">
        <v>8</v>
      </c>
      <c r="N537" s="9" t="s">
        <v>8</v>
      </c>
      <c r="O537" s="11" t="s">
        <v>8</v>
      </c>
      <c r="P537" s="7" t="s">
        <v>8</v>
      </c>
      <c r="Q537" s="9" t="s">
        <v>8</v>
      </c>
      <c r="R537" s="11" t="s">
        <v>8</v>
      </c>
      <c r="S537" s="7" t="s">
        <v>8</v>
      </c>
      <c r="T537" s="9" t="s">
        <v>8</v>
      </c>
    </row>
    <row r="538" spans="1:20" ht="14.1" customHeight="1" x14ac:dyDescent="0.3">
      <c r="A538" s="3" t="s">
        <v>2081</v>
      </c>
      <c r="B538" s="3" t="s">
        <v>6558</v>
      </c>
      <c r="C538" s="11">
        <v>13</v>
      </c>
      <c r="D538" s="7">
        <v>241.71147096999999</v>
      </c>
      <c r="E538" s="8">
        <v>175.47507958190801</v>
      </c>
      <c r="F538" s="11" t="s">
        <v>8</v>
      </c>
      <c r="G538" s="7" t="s">
        <v>8</v>
      </c>
      <c r="H538" s="9" t="s">
        <v>8</v>
      </c>
      <c r="I538" s="11" t="s">
        <v>8</v>
      </c>
      <c r="J538" s="7" t="s">
        <v>8</v>
      </c>
      <c r="K538" s="9" t="s">
        <v>8</v>
      </c>
      <c r="L538" s="11" t="s">
        <v>8</v>
      </c>
      <c r="M538" s="7" t="s">
        <v>8</v>
      </c>
      <c r="N538" s="9" t="s">
        <v>8</v>
      </c>
      <c r="O538" s="11" t="s">
        <v>8</v>
      </c>
      <c r="P538" s="7" t="s">
        <v>8</v>
      </c>
      <c r="Q538" s="9" t="s">
        <v>8</v>
      </c>
      <c r="R538" s="11" t="s">
        <v>8</v>
      </c>
      <c r="S538" s="7" t="s">
        <v>8</v>
      </c>
      <c r="T538" s="9" t="s">
        <v>8</v>
      </c>
    </row>
    <row r="539" spans="1:20" ht="14.1" customHeight="1" x14ac:dyDescent="0.3">
      <c r="A539" s="3" t="s">
        <v>2085</v>
      </c>
      <c r="B539" s="3" t="s">
        <v>6559</v>
      </c>
      <c r="C539" s="11">
        <v>60</v>
      </c>
      <c r="D539" s="7">
        <v>297.83314531000002</v>
      </c>
      <c r="E539" s="8">
        <v>188.868074358521</v>
      </c>
      <c r="F539" s="11" t="s">
        <v>8</v>
      </c>
      <c r="G539" s="7" t="s">
        <v>8</v>
      </c>
      <c r="H539" s="9" t="s">
        <v>8</v>
      </c>
      <c r="I539" s="11" t="s">
        <v>8</v>
      </c>
      <c r="J539" s="7" t="s">
        <v>8</v>
      </c>
      <c r="K539" s="9" t="s">
        <v>8</v>
      </c>
      <c r="L539" s="11" t="s">
        <v>8</v>
      </c>
      <c r="M539" s="7" t="s">
        <v>8</v>
      </c>
      <c r="N539" s="9" t="s">
        <v>8</v>
      </c>
      <c r="O539" s="11" t="s">
        <v>8</v>
      </c>
      <c r="P539" s="7" t="s">
        <v>8</v>
      </c>
      <c r="Q539" s="9" t="s">
        <v>8</v>
      </c>
      <c r="R539" s="11" t="s">
        <v>8</v>
      </c>
      <c r="S539" s="7" t="s">
        <v>8</v>
      </c>
      <c r="T539" s="9" t="s">
        <v>8</v>
      </c>
    </row>
    <row r="540" spans="1:20" ht="14.1" customHeight="1" x14ac:dyDescent="0.3">
      <c r="A540" s="3" t="s">
        <v>2089</v>
      </c>
      <c r="B540" s="3" t="s">
        <v>2090</v>
      </c>
      <c r="C540" s="11">
        <v>1351</v>
      </c>
      <c r="D540" s="7">
        <v>315.12586891000001</v>
      </c>
      <c r="E540" s="8">
        <v>200.564056561878</v>
      </c>
      <c r="F540" s="11">
        <v>45</v>
      </c>
      <c r="G540" s="7">
        <v>395.53587527000002</v>
      </c>
      <c r="H540" s="8">
        <v>255.04344636929699</v>
      </c>
      <c r="I540" s="11" t="s">
        <v>8</v>
      </c>
      <c r="J540" s="7" t="s">
        <v>8</v>
      </c>
      <c r="K540" s="9" t="s">
        <v>8</v>
      </c>
      <c r="L540" s="11" t="s">
        <v>8</v>
      </c>
      <c r="M540" s="7" t="s">
        <v>8</v>
      </c>
      <c r="N540" s="9" t="s">
        <v>8</v>
      </c>
      <c r="O540" s="11">
        <v>25</v>
      </c>
      <c r="P540" s="7">
        <v>327.37084047000002</v>
      </c>
      <c r="Q540" s="8">
        <v>195.96245801392001</v>
      </c>
      <c r="R540" s="11" t="s">
        <v>8</v>
      </c>
      <c r="S540" s="7" t="s">
        <v>8</v>
      </c>
      <c r="T540" s="9" t="s">
        <v>8</v>
      </c>
    </row>
    <row r="541" spans="1:20" ht="14.1" customHeight="1" x14ac:dyDescent="0.3">
      <c r="A541" s="3" t="s">
        <v>2092</v>
      </c>
      <c r="B541" s="3" t="s">
        <v>2093</v>
      </c>
      <c r="C541" s="11">
        <v>58</v>
      </c>
      <c r="D541" s="7">
        <v>141.34910787999999</v>
      </c>
      <c r="E541" s="8">
        <v>93.213832760745603</v>
      </c>
      <c r="F541" s="11" t="s">
        <v>8</v>
      </c>
      <c r="G541" s="7" t="s">
        <v>8</v>
      </c>
      <c r="H541" s="9" t="s">
        <v>8</v>
      </c>
      <c r="I541" s="11" t="s">
        <v>8</v>
      </c>
      <c r="J541" s="7" t="s">
        <v>8</v>
      </c>
      <c r="K541" s="9" t="s">
        <v>8</v>
      </c>
      <c r="L541" s="11" t="s">
        <v>8</v>
      </c>
      <c r="M541" s="7" t="s">
        <v>8</v>
      </c>
      <c r="N541" s="9" t="s">
        <v>8</v>
      </c>
      <c r="O541" s="11" t="s">
        <v>8</v>
      </c>
      <c r="P541" s="7" t="s">
        <v>8</v>
      </c>
      <c r="Q541" s="9" t="s">
        <v>8</v>
      </c>
      <c r="R541" s="11" t="s">
        <v>8</v>
      </c>
      <c r="S541" s="7" t="s">
        <v>8</v>
      </c>
      <c r="T541" s="9" t="s">
        <v>8</v>
      </c>
    </row>
    <row r="542" spans="1:20" ht="14.1" customHeight="1" x14ac:dyDescent="0.3">
      <c r="A542" s="3" t="s">
        <v>2096</v>
      </c>
      <c r="B542" s="3" t="s">
        <v>6560</v>
      </c>
      <c r="C542" s="11">
        <v>30</v>
      </c>
      <c r="D542" s="7">
        <v>272.75391668999998</v>
      </c>
      <c r="E542" s="8">
        <v>180.81722918062201</v>
      </c>
      <c r="F542" s="11" t="s">
        <v>8</v>
      </c>
      <c r="G542" s="7" t="s">
        <v>8</v>
      </c>
      <c r="H542" s="9" t="s">
        <v>8</v>
      </c>
      <c r="I542" s="11" t="s">
        <v>8</v>
      </c>
      <c r="J542" s="7" t="s">
        <v>8</v>
      </c>
      <c r="K542" s="9" t="s">
        <v>8</v>
      </c>
      <c r="L542" s="11" t="s">
        <v>8</v>
      </c>
      <c r="M542" s="7" t="s">
        <v>8</v>
      </c>
      <c r="N542" s="9" t="s">
        <v>8</v>
      </c>
      <c r="O542" s="11" t="s">
        <v>8</v>
      </c>
      <c r="P542" s="7" t="s">
        <v>8</v>
      </c>
      <c r="Q542" s="9" t="s">
        <v>8</v>
      </c>
      <c r="R542" s="11" t="s">
        <v>8</v>
      </c>
      <c r="S542" s="7" t="s">
        <v>8</v>
      </c>
      <c r="T542" s="9" t="s">
        <v>8</v>
      </c>
    </row>
    <row r="543" spans="1:20" ht="14.1" customHeight="1" x14ac:dyDescent="0.3">
      <c r="A543" s="3" t="s">
        <v>2100</v>
      </c>
      <c r="B543" s="3" t="s">
        <v>2101</v>
      </c>
      <c r="C543" s="11">
        <v>29</v>
      </c>
      <c r="D543" s="7">
        <v>146.78116969000001</v>
      </c>
      <c r="E543" s="8">
        <v>103.428649289295</v>
      </c>
      <c r="F543" s="11" t="s">
        <v>8</v>
      </c>
      <c r="G543" s="7" t="s">
        <v>8</v>
      </c>
      <c r="H543" s="9" t="s">
        <v>8</v>
      </c>
      <c r="I543" s="11" t="s">
        <v>8</v>
      </c>
      <c r="J543" s="7" t="s">
        <v>8</v>
      </c>
      <c r="K543" s="9" t="s">
        <v>8</v>
      </c>
      <c r="L543" s="11" t="s">
        <v>8</v>
      </c>
      <c r="M543" s="7" t="s">
        <v>8</v>
      </c>
      <c r="N543" s="9" t="s">
        <v>8</v>
      </c>
      <c r="O543" s="11" t="s">
        <v>8</v>
      </c>
      <c r="P543" s="7" t="s">
        <v>8</v>
      </c>
      <c r="Q543" s="9" t="s">
        <v>8</v>
      </c>
      <c r="R543" s="11" t="s">
        <v>8</v>
      </c>
      <c r="S543" s="7" t="s">
        <v>8</v>
      </c>
      <c r="T543" s="9" t="s">
        <v>8</v>
      </c>
    </row>
    <row r="544" spans="1:20" ht="14.1" customHeight="1" x14ac:dyDescent="0.3">
      <c r="A544" s="3" t="s">
        <v>2104</v>
      </c>
      <c r="B544" s="3" t="s">
        <v>6561</v>
      </c>
      <c r="C544" s="11">
        <v>18</v>
      </c>
      <c r="D544" s="7">
        <v>183.33702534</v>
      </c>
      <c r="E544" s="8">
        <v>121.247055648453</v>
      </c>
      <c r="F544" s="11" t="s">
        <v>8</v>
      </c>
      <c r="G544" s="7" t="s">
        <v>8</v>
      </c>
      <c r="H544" s="9" t="s">
        <v>8</v>
      </c>
      <c r="I544" s="11" t="s">
        <v>8</v>
      </c>
      <c r="J544" s="7" t="s">
        <v>8</v>
      </c>
      <c r="K544" s="9" t="s">
        <v>8</v>
      </c>
      <c r="L544" s="11" t="s">
        <v>8</v>
      </c>
      <c r="M544" s="7" t="s">
        <v>8</v>
      </c>
      <c r="N544" s="9" t="s">
        <v>8</v>
      </c>
      <c r="O544" s="11" t="s">
        <v>8</v>
      </c>
      <c r="P544" s="7" t="s">
        <v>8</v>
      </c>
      <c r="Q544" s="9" t="s">
        <v>8</v>
      </c>
      <c r="R544" s="11" t="s">
        <v>8</v>
      </c>
      <c r="S544" s="7" t="s">
        <v>8</v>
      </c>
      <c r="T544" s="9" t="s">
        <v>8</v>
      </c>
    </row>
    <row r="545" spans="1:20" ht="14.1" customHeight="1" x14ac:dyDescent="0.3">
      <c r="A545" s="3" t="s">
        <v>2108</v>
      </c>
      <c r="B545" s="3" t="s">
        <v>6562</v>
      </c>
      <c r="C545" s="11">
        <v>320</v>
      </c>
      <c r="D545" s="7">
        <v>231.27292980999999</v>
      </c>
      <c r="E545" s="8">
        <v>153.39250582347799</v>
      </c>
      <c r="F545" s="11">
        <v>17</v>
      </c>
      <c r="G545" s="7">
        <v>179.93515762999999</v>
      </c>
      <c r="H545" s="8">
        <v>121.825136277128</v>
      </c>
      <c r="I545" s="11" t="s">
        <v>8</v>
      </c>
      <c r="J545" s="7" t="s">
        <v>8</v>
      </c>
      <c r="K545" s="9" t="s">
        <v>8</v>
      </c>
      <c r="L545" s="11" t="s">
        <v>8</v>
      </c>
      <c r="M545" s="7" t="s">
        <v>8</v>
      </c>
      <c r="N545" s="9" t="s">
        <v>8</v>
      </c>
      <c r="O545" s="11" t="s">
        <v>8</v>
      </c>
      <c r="P545" s="7" t="s">
        <v>8</v>
      </c>
      <c r="Q545" s="9" t="s">
        <v>8</v>
      </c>
      <c r="R545" s="11" t="s">
        <v>8</v>
      </c>
      <c r="S545" s="7" t="s">
        <v>8</v>
      </c>
      <c r="T545" s="9" t="s">
        <v>8</v>
      </c>
    </row>
    <row r="546" spans="1:20" ht="14.1" customHeight="1" x14ac:dyDescent="0.3">
      <c r="A546" s="3" t="s">
        <v>2112</v>
      </c>
      <c r="B546" s="3" t="s">
        <v>6563</v>
      </c>
      <c r="C546" s="11">
        <v>62</v>
      </c>
      <c r="D546" s="7">
        <v>418.88311321999998</v>
      </c>
      <c r="E546" s="8">
        <v>265.28681640798101</v>
      </c>
      <c r="F546" s="11" t="s">
        <v>8</v>
      </c>
      <c r="G546" s="7" t="s">
        <v>8</v>
      </c>
      <c r="H546" s="9" t="s">
        <v>8</v>
      </c>
      <c r="I546" s="11" t="s">
        <v>8</v>
      </c>
      <c r="J546" s="7" t="s">
        <v>8</v>
      </c>
      <c r="K546" s="9" t="s">
        <v>8</v>
      </c>
      <c r="L546" s="11" t="s">
        <v>8</v>
      </c>
      <c r="M546" s="7" t="s">
        <v>8</v>
      </c>
      <c r="N546" s="9" t="s">
        <v>8</v>
      </c>
      <c r="O546" s="11" t="s">
        <v>8</v>
      </c>
      <c r="P546" s="7" t="s">
        <v>8</v>
      </c>
      <c r="Q546" s="9" t="s">
        <v>8</v>
      </c>
      <c r="R546" s="11" t="s">
        <v>8</v>
      </c>
      <c r="S546" s="7" t="s">
        <v>8</v>
      </c>
      <c r="T546" s="9" t="s">
        <v>8</v>
      </c>
    </row>
    <row r="547" spans="1:20" ht="14.1" customHeight="1" x14ac:dyDescent="0.3">
      <c r="A547" s="3" t="s">
        <v>2116</v>
      </c>
      <c r="B547" s="3" t="s">
        <v>2117</v>
      </c>
      <c r="C547" s="11">
        <v>50</v>
      </c>
      <c r="D547" s="7">
        <v>280.29951907999998</v>
      </c>
      <c r="E547" s="8">
        <v>180.942033963764</v>
      </c>
      <c r="F547" s="11" t="s">
        <v>8</v>
      </c>
      <c r="G547" s="7" t="s">
        <v>8</v>
      </c>
      <c r="H547" s="9" t="s">
        <v>8</v>
      </c>
      <c r="I547" s="11" t="s">
        <v>8</v>
      </c>
      <c r="J547" s="7" t="s">
        <v>8</v>
      </c>
      <c r="K547" s="9" t="s">
        <v>8</v>
      </c>
      <c r="L547" s="11" t="s">
        <v>8</v>
      </c>
      <c r="M547" s="7" t="s">
        <v>8</v>
      </c>
      <c r="N547" s="9" t="s">
        <v>8</v>
      </c>
      <c r="O547" s="11" t="s">
        <v>8</v>
      </c>
      <c r="P547" s="7" t="s">
        <v>8</v>
      </c>
      <c r="Q547" s="9" t="s">
        <v>8</v>
      </c>
      <c r="R547" s="11" t="s">
        <v>8</v>
      </c>
      <c r="S547" s="7" t="s">
        <v>8</v>
      </c>
      <c r="T547" s="9" t="s">
        <v>8</v>
      </c>
    </row>
    <row r="548" spans="1:20" ht="14.1" customHeight="1" x14ac:dyDescent="0.3">
      <c r="A548" s="3" t="s">
        <v>2120</v>
      </c>
      <c r="B548" s="3" t="s">
        <v>6136</v>
      </c>
      <c r="C548" s="11">
        <v>271</v>
      </c>
      <c r="D548" s="7">
        <v>276.36591256999998</v>
      </c>
      <c r="E548" s="8">
        <v>190.58229437601099</v>
      </c>
      <c r="F548" s="11">
        <v>14</v>
      </c>
      <c r="G548" s="7">
        <v>189.40043625000001</v>
      </c>
      <c r="H548" s="8">
        <v>130.92287914707001</v>
      </c>
      <c r="I548" s="11" t="s">
        <v>8</v>
      </c>
      <c r="J548" s="7" t="s">
        <v>8</v>
      </c>
      <c r="K548" s="9" t="s">
        <v>8</v>
      </c>
      <c r="L548" s="11" t="s">
        <v>8</v>
      </c>
      <c r="M548" s="7" t="s">
        <v>8</v>
      </c>
      <c r="N548" s="9" t="s">
        <v>8</v>
      </c>
      <c r="O548" s="11" t="s">
        <v>8</v>
      </c>
      <c r="P548" s="7" t="s">
        <v>8</v>
      </c>
      <c r="Q548" s="9" t="s">
        <v>8</v>
      </c>
      <c r="R548" s="11" t="s">
        <v>8</v>
      </c>
      <c r="S548" s="7" t="s">
        <v>8</v>
      </c>
      <c r="T548" s="9" t="s">
        <v>8</v>
      </c>
    </row>
    <row r="549" spans="1:20" ht="14.1" customHeight="1" x14ac:dyDescent="0.3">
      <c r="A549" s="3" t="s">
        <v>2123</v>
      </c>
      <c r="B549" s="3" t="s">
        <v>2124</v>
      </c>
      <c r="C549" s="11">
        <v>280</v>
      </c>
      <c r="D549" s="7">
        <v>242.07551760000001</v>
      </c>
      <c r="E549" s="8">
        <v>162.89226742797601</v>
      </c>
      <c r="F549" s="11" t="s">
        <v>8</v>
      </c>
      <c r="G549" s="7" t="s">
        <v>8</v>
      </c>
      <c r="H549" s="9" t="s">
        <v>8</v>
      </c>
      <c r="I549" s="11" t="s">
        <v>8</v>
      </c>
      <c r="J549" s="7" t="s">
        <v>8</v>
      </c>
      <c r="K549" s="9" t="s">
        <v>8</v>
      </c>
      <c r="L549" s="11" t="s">
        <v>8</v>
      </c>
      <c r="M549" s="7" t="s">
        <v>8</v>
      </c>
      <c r="N549" s="9" t="s">
        <v>8</v>
      </c>
      <c r="O549" s="11" t="s">
        <v>8</v>
      </c>
      <c r="P549" s="7" t="s">
        <v>8</v>
      </c>
      <c r="Q549" s="9" t="s">
        <v>8</v>
      </c>
      <c r="R549" s="11" t="s">
        <v>8</v>
      </c>
      <c r="S549" s="7" t="s">
        <v>8</v>
      </c>
      <c r="T549" s="9" t="s">
        <v>8</v>
      </c>
    </row>
    <row r="550" spans="1:20" ht="14.1" customHeight="1" x14ac:dyDescent="0.3">
      <c r="A550" s="3" t="s">
        <v>2126</v>
      </c>
      <c r="B550" s="3" t="s">
        <v>6564</v>
      </c>
      <c r="C550" s="11">
        <v>128</v>
      </c>
      <c r="D550" s="7">
        <v>198.5260562</v>
      </c>
      <c r="E550" s="8">
        <v>130.18463152211601</v>
      </c>
      <c r="F550" s="11">
        <v>15</v>
      </c>
      <c r="G550" s="7">
        <v>217.19328738999999</v>
      </c>
      <c r="H550" s="8">
        <v>147.05079996251001</v>
      </c>
      <c r="I550" s="11" t="s">
        <v>8</v>
      </c>
      <c r="J550" s="7" t="s">
        <v>8</v>
      </c>
      <c r="K550" s="9" t="s">
        <v>8</v>
      </c>
      <c r="L550" s="11" t="s">
        <v>8</v>
      </c>
      <c r="M550" s="7" t="s">
        <v>8</v>
      </c>
      <c r="N550" s="9" t="s">
        <v>8</v>
      </c>
      <c r="O550" s="11" t="s">
        <v>8</v>
      </c>
      <c r="P550" s="7" t="s">
        <v>8</v>
      </c>
      <c r="Q550" s="9" t="s">
        <v>8</v>
      </c>
      <c r="R550" s="11" t="s">
        <v>8</v>
      </c>
      <c r="S550" s="7" t="s">
        <v>8</v>
      </c>
      <c r="T550" s="9" t="s">
        <v>8</v>
      </c>
    </row>
    <row r="551" spans="1:20" ht="14.1" customHeight="1" x14ac:dyDescent="0.3">
      <c r="A551" s="3" t="s">
        <v>2129</v>
      </c>
      <c r="B551" s="3" t="s">
        <v>6565</v>
      </c>
      <c r="C551" s="11">
        <v>88</v>
      </c>
      <c r="D551" s="7">
        <v>199.11870526999999</v>
      </c>
      <c r="E551" s="8">
        <v>121.086395790591</v>
      </c>
      <c r="F551" s="11" t="s">
        <v>8</v>
      </c>
      <c r="G551" s="7" t="s">
        <v>8</v>
      </c>
      <c r="H551" s="9" t="s">
        <v>8</v>
      </c>
      <c r="I551" s="11" t="s">
        <v>8</v>
      </c>
      <c r="J551" s="7" t="s">
        <v>8</v>
      </c>
      <c r="K551" s="9" t="s">
        <v>8</v>
      </c>
      <c r="L551" s="11" t="s">
        <v>8</v>
      </c>
      <c r="M551" s="7" t="s">
        <v>8</v>
      </c>
      <c r="N551" s="9" t="s">
        <v>8</v>
      </c>
      <c r="O551" s="11" t="s">
        <v>8</v>
      </c>
      <c r="P551" s="7" t="s">
        <v>8</v>
      </c>
      <c r="Q551" s="9" t="s">
        <v>8</v>
      </c>
      <c r="R551" s="11" t="s">
        <v>8</v>
      </c>
      <c r="S551" s="7" t="s">
        <v>8</v>
      </c>
      <c r="T551" s="9" t="s">
        <v>8</v>
      </c>
    </row>
    <row r="552" spans="1:20" ht="14.1" customHeight="1" x14ac:dyDescent="0.3">
      <c r="A552" s="3" t="s">
        <v>2132</v>
      </c>
      <c r="B552" s="3" t="s">
        <v>6566</v>
      </c>
      <c r="C552" s="11">
        <v>1096</v>
      </c>
      <c r="D552" s="7">
        <v>199.47823417000001</v>
      </c>
      <c r="E552" s="8">
        <v>123.386548873715</v>
      </c>
      <c r="F552" s="11">
        <v>95</v>
      </c>
      <c r="G552" s="7">
        <v>203.37912316000001</v>
      </c>
      <c r="H552" s="8">
        <v>128.36910869511999</v>
      </c>
      <c r="I552" s="11" t="s">
        <v>8</v>
      </c>
      <c r="J552" s="7" t="s">
        <v>8</v>
      </c>
      <c r="K552" s="9" t="s">
        <v>8</v>
      </c>
      <c r="L552" s="11">
        <v>12</v>
      </c>
      <c r="M552" s="7">
        <v>177.88319411000001</v>
      </c>
      <c r="N552" s="8">
        <v>98.580728717113203</v>
      </c>
      <c r="O552" s="11" t="s">
        <v>8</v>
      </c>
      <c r="P552" s="7" t="s">
        <v>8</v>
      </c>
      <c r="Q552" s="9" t="s">
        <v>8</v>
      </c>
      <c r="R552" s="11">
        <v>39</v>
      </c>
      <c r="S552" s="7">
        <v>243.62559454000001</v>
      </c>
      <c r="T552" s="8">
        <v>153.85325472786499</v>
      </c>
    </row>
    <row r="553" spans="1:20" ht="14.1" customHeight="1" x14ac:dyDescent="0.3">
      <c r="A553" s="3" t="s">
        <v>2135</v>
      </c>
      <c r="B553" s="3" t="s">
        <v>6567</v>
      </c>
      <c r="C553" s="11">
        <v>3240</v>
      </c>
      <c r="D553" s="7">
        <v>261.98174612999998</v>
      </c>
      <c r="E553" s="8">
        <v>167.41746629350101</v>
      </c>
      <c r="F553" s="11">
        <v>254</v>
      </c>
      <c r="G553" s="7">
        <v>226.64669979000001</v>
      </c>
      <c r="H553" s="8">
        <v>146.14287055103199</v>
      </c>
      <c r="I553" s="11" t="s">
        <v>8</v>
      </c>
      <c r="J553" s="7" t="s">
        <v>8</v>
      </c>
      <c r="K553" s="9" t="s">
        <v>8</v>
      </c>
      <c r="L553" s="11">
        <v>28</v>
      </c>
      <c r="M553" s="7">
        <v>283.36530393999999</v>
      </c>
      <c r="N553" s="8">
        <v>163.38606679608</v>
      </c>
      <c r="O553" s="11" t="s">
        <v>8</v>
      </c>
      <c r="P553" s="7" t="s">
        <v>8</v>
      </c>
      <c r="Q553" s="9" t="s">
        <v>8</v>
      </c>
      <c r="R553" s="11">
        <v>105</v>
      </c>
      <c r="S553" s="7">
        <v>319.51590814000002</v>
      </c>
      <c r="T553" s="8">
        <v>206.23173026223901</v>
      </c>
    </row>
    <row r="554" spans="1:20" ht="14.1" customHeight="1" x14ac:dyDescent="0.3">
      <c r="A554" s="3" t="s">
        <v>2138</v>
      </c>
      <c r="B554" s="3" t="s">
        <v>6568</v>
      </c>
      <c r="C554" s="11">
        <v>47</v>
      </c>
      <c r="D554" s="7">
        <v>259.90882596</v>
      </c>
      <c r="E554" s="8">
        <v>173.23849952243901</v>
      </c>
      <c r="F554" s="11" t="s">
        <v>8</v>
      </c>
      <c r="G554" s="7" t="s">
        <v>8</v>
      </c>
      <c r="H554" s="9" t="s">
        <v>8</v>
      </c>
      <c r="I554" s="11" t="s">
        <v>8</v>
      </c>
      <c r="J554" s="7" t="s">
        <v>8</v>
      </c>
      <c r="K554" s="9" t="s">
        <v>8</v>
      </c>
      <c r="L554" s="11" t="s">
        <v>8</v>
      </c>
      <c r="M554" s="7" t="s">
        <v>8</v>
      </c>
      <c r="N554" s="9" t="s">
        <v>8</v>
      </c>
      <c r="O554" s="11" t="s">
        <v>8</v>
      </c>
      <c r="P554" s="7" t="s">
        <v>8</v>
      </c>
      <c r="Q554" s="9" t="s">
        <v>8</v>
      </c>
      <c r="R554" s="11" t="s">
        <v>8</v>
      </c>
      <c r="S554" s="7" t="s">
        <v>8</v>
      </c>
      <c r="T554" s="9" t="s">
        <v>8</v>
      </c>
    </row>
    <row r="555" spans="1:20" ht="14.1" customHeight="1" x14ac:dyDescent="0.3">
      <c r="A555" s="3" t="s">
        <v>2141</v>
      </c>
      <c r="B555" s="3" t="s">
        <v>6569</v>
      </c>
      <c r="C555" s="11">
        <v>214</v>
      </c>
      <c r="D555" s="7">
        <v>351.48287304000002</v>
      </c>
      <c r="E555" s="8">
        <v>224.63418575086001</v>
      </c>
      <c r="F555" s="11">
        <v>11</v>
      </c>
      <c r="G555" s="7">
        <v>307.55252442</v>
      </c>
      <c r="H555" s="8">
        <v>196.91019401481799</v>
      </c>
      <c r="I555" s="11" t="s">
        <v>8</v>
      </c>
      <c r="J555" s="7" t="s">
        <v>8</v>
      </c>
      <c r="K555" s="9" t="s">
        <v>8</v>
      </c>
      <c r="L555" s="11" t="s">
        <v>8</v>
      </c>
      <c r="M555" s="7" t="s">
        <v>8</v>
      </c>
      <c r="N555" s="9" t="s">
        <v>8</v>
      </c>
      <c r="O555" s="11" t="s">
        <v>8</v>
      </c>
      <c r="P555" s="7" t="s">
        <v>8</v>
      </c>
      <c r="Q555" s="9" t="s">
        <v>8</v>
      </c>
      <c r="R555" s="11" t="s">
        <v>8</v>
      </c>
      <c r="S555" s="7" t="s">
        <v>8</v>
      </c>
      <c r="T555" s="9" t="s">
        <v>8</v>
      </c>
    </row>
    <row r="556" spans="1:20" ht="14.1" customHeight="1" x14ac:dyDescent="0.3">
      <c r="A556" s="3" t="s">
        <v>2144</v>
      </c>
      <c r="B556" s="3" t="s">
        <v>6570</v>
      </c>
      <c r="C556" s="11">
        <v>101</v>
      </c>
      <c r="D556" s="7">
        <v>280.42835386000002</v>
      </c>
      <c r="E556" s="8">
        <v>191.75893711026899</v>
      </c>
      <c r="F556" s="11">
        <v>11</v>
      </c>
      <c r="G556" s="7">
        <v>303.78778069999998</v>
      </c>
      <c r="H556" s="8">
        <v>200.990040901133</v>
      </c>
      <c r="I556" s="11" t="s">
        <v>8</v>
      </c>
      <c r="J556" s="7" t="s">
        <v>8</v>
      </c>
      <c r="K556" s="9" t="s">
        <v>8</v>
      </c>
      <c r="L556" s="11" t="s">
        <v>8</v>
      </c>
      <c r="M556" s="7" t="s">
        <v>8</v>
      </c>
      <c r="N556" s="9" t="s">
        <v>8</v>
      </c>
      <c r="O556" s="11" t="s">
        <v>8</v>
      </c>
      <c r="P556" s="7" t="s">
        <v>8</v>
      </c>
      <c r="Q556" s="9" t="s">
        <v>8</v>
      </c>
      <c r="R556" s="11" t="s">
        <v>8</v>
      </c>
      <c r="S556" s="7" t="s">
        <v>8</v>
      </c>
      <c r="T556" s="9" t="s">
        <v>8</v>
      </c>
    </row>
    <row r="557" spans="1:20" ht="14.1" customHeight="1" x14ac:dyDescent="0.3">
      <c r="A557" s="3" t="s">
        <v>2148</v>
      </c>
      <c r="B557" s="3" t="s">
        <v>6571</v>
      </c>
      <c r="C557" s="11">
        <v>29</v>
      </c>
      <c r="D557" s="7">
        <v>111.90947731</v>
      </c>
      <c r="E557" s="8">
        <v>66.979336217463199</v>
      </c>
      <c r="F557" s="11" t="s">
        <v>8</v>
      </c>
      <c r="G557" s="7" t="s">
        <v>8</v>
      </c>
      <c r="H557" s="9" t="s">
        <v>8</v>
      </c>
      <c r="I557" s="11" t="s">
        <v>8</v>
      </c>
      <c r="J557" s="7" t="s">
        <v>8</v>
      </c>
      <c r="K557" s="9" t="s">
        <v>8</v>
      </c>
      <c r="L557" s="11" t="s">
        <v>8</v>
      </c>
      <c r="M557" s="7" t="s">
        <v>8</v>
      </c>
      <c r="N557" s="9" t="s">
        <v>8</v>
      </c>
      <c r="O557" s="11" t="s">
        <v>8</v>
      </c>
      <c r="P557" s="7" t="s">
        <v>8</v>
      </c>
      <c r="Q557" s="9" t="s">
        <v>8</v>
      </c>
      <c r="R557" s="11" t="s">
        <v>8</v>
      </c>
      <c r="S557" s="7" t="s">
        <v>8</v>
      </c>
      <c r="T557" s="9" t="s">
        <v>8</v>
      </c>
    </row>
    <row r="558" spans="1:20" ht="14.1" customHeight="1" x14ac:dyDescent="0.3">
      <c r="A558" s="3" t="s">
        <v>2151</v>
      </c>
      <c r="B558" s="3" t="s">
        <v>2152</v>
      </c>
      <c r="C558" s="11">
        <v>2307</v>
      </c>
      <c r="D558" s="7">
        <v>323.48499530999999</v>
      </c>
      <c r="E558" s="8">
        <v>208.89497974768901</v>
      </c>
      <c r="F558" s="11">
        <v>243</v>
      </c>
      <c r="G558" s="7">
        <v>289.51998895000003</v>
      </c>
      <c r="H558" s="8">
        <v>186.68388672978301</v>
      </c>
      <c r="I558" s="11" t="s">
        <v>8</v>
      </c>
      <c r="J558" s="7" t="s">
        <v>8</v>
      </c>
      <c r="K558" s="9" t="s">
        <v>8</v>
      </c>
      <c r="L558" s="11" t="s">
        <v>8</v>
      </c>
      <c r="M558" s="7" t="s">
        <v>8</v>
      </c>
      <c r="N558" s="9" t="s">
        <v>8</v>
      </c>
      <c r="O558" s="11" t="s">
        <v>8</v>
      </c>
      <c r="P558" s="7" t="s">
        <v>8</v>
      </c>
      <c r="Q558" s="9" t="s">
        <v>8</v>
      </c>
      <c r="R558" s="11">
        <v>110</v>
      </c>
      <c r="S558" s="7">
        <v>428.26702203999997</v>
      </c>
      <c r="T558" s="8">
        <v>276.69240145405098</v>
      </c>
    </row>
    <row r="559" spans="1:20" ht="14.1" customHeight="1" x14ac:dyDescent="0.3">
      <c r="A559" s="3" t="s">
        <v>2155</v>
      </c>
      <c r="B559" s="3" t="s">
        <v>6572</v>
      </c>
      <c r="C559" s="11">
        <v>11</v>
      </c>
      <c r="D559" s="7">
        <v>223.28077883</v>
      </c>
      <c r="E559" s="8">
        <v>163.84363806014599</v>
      </c>
      <c r="F559" s="11" t="s">
        <v>8</v>
      </c>
      <c r="G559" s="7" t="s">
        <v>8</v>
      </c>
      <c r="H559" s="9" t="s">
        <v>8</v>
      </c>
      <c r="I559" s="11" t="s">
        <v>8</v>
      </c>
      <c r="J559" s="7" t="s">
        <v>8</v>
      </c>
      <c r="K559" s="9" t="s">
        <v>8</v>
      </c>
      <c r="L559" s="11" t="s">
        <v>8</v>
      </c>
      <c r="M559" s="7" t="s">
        <v>8</v>
      </c>
      <c r="N559" s="9" t="s">
        <v>8</v>
      </c>
      <c r="O559" s="11" t="s">
        <v>8</v>
      </c>
      <c r="P559" s="7" t="s">
        <v>8</v>
      </c>
      <c r="Q559" s="9" t="s">
        <v>8</v>
      </c>
      <c r="R559" s="11" t="s">
        <v>8</v>
      </c>
      <c r="S559" s="7" t="s">
        <v>8</v>
      </c>
      <c r="T559" s="9" t="s">
        <v>8</v>
      </c>
    </row>
    <row r="560" spans="1:20" ht="14.1" customHeight="1" x14ac:dyDescent="0.3">
      <c r="A560" s="3" t="s">
        <v>2158</v>
      </c>
      <c r="B560" s="3" t="s">
        <v>6573</v>
      </c>
      <c r="C560" s="11">
        <v>31</v>
      </c>
      <c r="D560" s="7">
        <v>168.67233658000001</v>
      </c>
      <c r="E560" s="8">
        <v>112.141956563764</v>
      </c>
      <c r="F560" s="11" t="s">
        <v>8</v>
      </c>
      <c r="G560" s="7" t="s">
        <v>8</v>
      </c>
      <c r="H560" s="9" t="s">
        <v>8</v>
      </c>
      <c r="I560" s="11" t="s">
        <v>8</v>
      </c>
      <c r="J560" s="7" t="s">
        <v>8</v>
      </c>
      <c r="K560" s="9" t="s">
        <v>8</v>
      </c>
      <c r="L560" s="11" t="s">
        <v>8</v>
      </c>
      <c r="M560" s="7" t="s">
        <v>8</v>
      </c>
      <c r="N560" s="9" t="s">
        <v>8</v>
      </c>
      <c r="O560" s="11" t="s">
        <v>8</v>
      </c>
      <c r="P560" s="7" t="s">
        <v>8</v>
      </c>
      <c r="Q560" s="9" t="s">
        <v>8</v>
      </c>
      <c r="R560" s="11" t="s">
        <v>8</v>
      </c>
      <c r="S560" s="7" t="s">
        <v>8</v>
      </c>
      <c r="T560" s="9" t="s">
        <v>8</v>
      </c>
    </row>
    <row r="561" spans="1:20" ht="14.1" customHeight="1" x14ac:dyDescent="0.3">
      <c r="A561" s="3" t="s">
        <v>2162</v>
      </c>
      <c r="B561" s="3" t="s">
        <v>6574</v>
      </c>
      <c r="C561" s="11">
        <v>563</v>
      </c>
      <c r="D561" s="7">
        <v>138.72287133</v>
      </c>
      <c r="E561" s="8">
        <v>86.732423091893693</v>
      </c>
      <c r="F561" s="11" t="s">
        <v>8</v>
      </c>
      <c r="G561" s="7" t="s">
        <v>8</v>
      </c>
      <c r="H561" s="9" t="s">
        <v>8</v>
      </c>
      <c r="I561" s="11" t="s">
        <v>8</v>
      </c>
      <c r="J561" s="7" t="s">
        <v>8</v>
      </c>
      <c r="K561" s="9" t="s">
        <v>8</v>
      </c>
      <c r="L561" s="11" t="s">
        <v>8</v>
      </c>
      <c r="M561" s="7" t="s">
        <v>8</v>
      </c>
      <c r="N561" s="9" t="s">
        <v>8</v>
      </c>
      <c r="O561" s="11" t="s">
        <v>8</v>
      </c>
      <c r="P561" s="7" t="s">
        <v>8</v>
      </c>
      <c r="Q561" s="9" t="s">
        <v>8</v>
      </c>
      <c r="R561" s="11">
        <v>11</v>
      </c>
      <c r="S561" s="7">
        <v>196.25596887</v>
      </c>
      <c r="T561" s="8">
        <v>126.729068736313</v>
      </c>
    </row>
    <row r="562" spans="1:20" ht="14.1" customHeight="1" x14ac:dyDescent="0.3">
      <c r="A562" s="3" t="s">
        <v>2165</v>
      </c>
      <c r="B562" s="3" t="s">
        <v>6575</v>
      </c>
      <c r="C562" s="11">
        <v>49</v>
      </c>
      <c r="D562" s="7">
        <v>118.52248784</v>
      </c>
      <c r="E562" s="8">
        <v>75.589968033204002</v>
      </c>
      <c r="F562" s="11" t="s">
        <v>8</v>
      </c>
      <c r="G562" s="7" t="s">
        <v>8</v>
      </c>
      <c r="H562" s="9" t="s">
        <v>8</v>
      </c>
      <c r="I562" s="11" t="s">
        <v>8</v>
      </c>
      <c r="J562" s="7" t="s">
        <v>8</v>
      </c>
      <c r="K562" s="9" t="s">
        <v>8</v>
      </c>
      <c r="L562" s="11" t="s">
        <v>8</v>
      </c>
      <c r="M562" s="7" t="s">
        <v>8</v>
      </c>
      <c r="N562" s="9" t="s">
        <v>8</v>
      </c>
      <c r="O562" s="11" t="s">
        <v>8</v>
      </c>
      <c r="P562" s="7" t="s">
        <v>8</v>
      </c>
      <c r="Q562" s="9" t="s">
        <v>8</v>
      </c>
      <c r="R562" s="11" t="s">
        <v>8</v>
      </c>
      <c r="S562" s="7" t="s">
        <v>8</v>
      </c>
      <c r="T562" s="9" t="s">
        <v>8</v>
      </c>
    </row>
    <row r="563" spans="1:20" ht="14.1" customHeight="1" x14ac:dyDescent="0.3">
      <c r="A563" s="3" t="s">
        <v>2168</v>
      </c>
      <c r="B563" s="3" t="s">
        <v>6576</v>
      </c>
      <c r="C563" s="11">
        <v>76</v>
      </c>
      <c r="D563" s="7">
        <v>126.94636078000001</v>
      </c>
      <c r="E563" s="8">
        <v>84.408852005362803</v>
      </c>
      <c r="F563" s="11" t="s">
        <v>8</v>
      </c>
      <c r="G563" s="7" t="s">
        <v>8</v>
      </c>
      <c r="H563" s="9" t="s">
        <v>8</v>
      </c>
      <c r="I563" s="11" t="s">
        <v>8</v>
      </c>
      <c r="J563" s="7" t="s">
        <v>8</v>
      </c>
      <c r="K563" s="9" t="s">
        <v>8</v>
      </c>
      <c r="L563" s="11" t="s">
        <v>8</v>
      </c>
      <c r="M563" s="7" t="s">
        <v>8</v>
      </c>
      <c r="N563" s="9" t="s">
        <v>8</v>
      </c>
      <c r="O563" s="11" t="s">
        <v>8</v>
      </c>
      <c r="P563" s="7" t="s">
        <v>8</v>
      </c>
      <c r="Q563" s="9" t="s">
        <v>8</v>
      </c>
      <c r="R563" s="11" t="s">
        <v>8</v>
      </c>
      <c r="S563" s="7" t="s">
        <v>8</v>
      </c>
      <c r="T563" s="9" t="s">
        <v>8</v>
      </c>
    </row>
    <row r="564" spans="1:20" ht="14.1" customHeight="1" x14ac:dyDescent="0.3">
      <c r="A564" s="3" t="s">
        <v>2172</v>
      </c>
      <c r="B564" s="3" t="s">
        <v>6577</v>
      </c>
      <c r="C564" s="11">
        <v>17</v>
      </c>
      <c r="D564" s="7">
        <v>230.02792636999999</v>
      </c>
      <c r="E564" s="8">
        <v>147.20474021825399</v>
      </c>
      <c r="F564" s="11" t="s">
        <v>8</v>
      </c>
      <c r="G564" s="7" t="s">
        <v>8</v>
      </c>
      <c r="H564" s="9" t="s">
        <v>8</v>
      </c>
      <c r="I564" s="11" t="s">
        <v>8</v>
      </c>
      <c r="J564" s="7" t="s">
        <v>8</v>
      </c>
      <c r="K564" s="9" t="s">
        <v>8</v>
      </c>
      <c r="L564" s="11" t="s">
        <v>8</v>
      </c>
      <c r="M564" s="7" t="s">
        <v>8</v>
      </c>
      <c r="N564" s="9" t="s">
        <v>8</v>
      </c>
      <c r="O564" s="11" t="s">
        <v>8</v>
      </c>
      <c r="P564" s="7" t="s">
        <v>8</v>
      </c>
      <c r="Q564" s="9" t="s">
        <v>8</v>
      </c>
      <c r="R564" s="11" t="s">
        <v>8</v>
      </c>
      <c r="S564" s="7" t="s">
        <v>8</v>
      </c>
      <c r="T564" s="9" t="s">
        <v>8</v>
      </c>
    </row>
    <row r="565" spans="1:20" ht="14.1" customHeight="1" x14ac:dyDescent="0.3">
      <c r="A565" s="3" t="s">
        <v>2175</v>
      </c>
      <c r="B565" s="3" t="s">
        <v>6578</v>
      </c>
      <c r="C565" s="11">
        <v>161</v>
      </c>
      <c r="D565" s="7">
        <v>149.37084078999999</v>
      </c>
      <c r="E565" s="8">
        <v>99.013671766466402</v>
      </c>
      <c r="F565" s="11" t="s">
        <v>8</v>
      </c>
      <c r="G565" s="7" t="s">
        <v>8</v>
      </c>
      <c r="H565" s="9" t="s">
        <v>8</v>
      </c>
      <c r="I565" s="11" t="s">
        <v>8</v>
      </c>
      <c r="J565" s="7" t="s">
        <v>8</v>
      </c>
      <c r="K565" s="9" t="s">
        <v>8</v>
      </c>
      <c r="L565" s="11" t="s">
        <v>8</v>
      </c>
      <c r="M565" s="7" t="s">
        <v>8</v>
      </c>
      <c r="N565" s="9" t="s">
        <v>8</v>
      </c>
      <c r="O565" s="11" t="s">
        <v>8</v>
      </c>
      <c r="P565" s="7" t="s">
        <v>8</v>
      </c>
      <c r="Q565" s="9" t="s">
        <v>8</v>
      </c>
      <c r="R565" s="11">
        <v>16</v>
      </c>
      <c r="S565" s="7">
        <v>202.79276555000001</v>
      </c>
      <c r="T565" s="8">
        <v>130.888379407315</v>
      </c>
    </row>
    <row r="566" spans="1:20" ht="14.1" customHeight="1" x14ac:dyDescent="0.3">
      <c r="A566" s="3" t="s">
        <v>2178</v>
      </c>
      <c r="B566" s="3" t="s">
        <v>6579</v>
      </c>
      <c r="C566" s="11">
        <v>15</v>
      </c>
      <c r="D566" s="7">
        <v>92.367934402000003</v>
      </c>
      <c r="E566" s="8">
        <v>55.9924440613472</v>
      </c>
      <c r="F566" s="11" t="s">
        <v>8</v>
      </c>
      <c r="G566" s="7" t="s">
        <v>8</v>
      </c>
      <c r="H566" s="9" t="s">
        <v>8</v>
      </c>
      <c r="I566" s="11" t="s">
        <v>8</v>
      </c>
      <c r="J566" s="7" t="s">
        <v>8</v>
      </c>
      <c r="K566" s="9" t="s">
        <v>8</v>
      </c>
      <c r="L566" s="11" t="s">
        <v>8</v>
      </c>
      <c r="M566" s="7" t="s">
        <v>8</v>
      </c>
      <c r="N566" s="9" t="s">
        <v>8</v>
      </c>
      <c r="O566" s="11" t="s">
        <v>8</v>
      </c>
      <c r="P566" s="7" t="s">
        <v>8</v>
      </c>
      <c r="Q566" s="9" t="s">
        <v>8</v>
      </c>
      <c r="R566" s="11" t="s">
        <v>8</v>
      </c>
      <c r="S566" s="7" t="s">
        <v>8</v>
      </c>
      <c r="T566" s="9" t="s">
        <v>8</v>
      </c>
    </row>
    <row r="567" spans="1:20" ht="14.1" customHeight="1" x14ac:dyDescent="0.3">
      <c r="A567" s="3" t="s">
        <v>2181</v>
      </c>
      <c r="B567" s="3" t="s">
        <v>6580</v>
      </c>
      <c r="C567" s="11">
        <v>33</v>
      </c>
      <c r="D567" s="7">
        <v>201.08043520000001</v>
      </c>
      <c r="E567" s="8">
        <v>129.34490675519001</v>
      </c>
      <c r="F567" s="11" t="s">
        <v>8</v>
      </c>
      <c r="G567" s="7" t="s">
        <v>8</v>
      </c>
      <c r="H567" s="9" t="s">
        <v>8</v>
      </c>
      <c r="I567" s="11" t="s">
        <v>8</v>
      </c>
      <c r="J567" s="7" t="s">
        <v>8</v>
      </c>
      <c r="K567" s="9" t="s">
        <v>8</v>
      </c>
      <c r="L567" s="11" t="s">
        <v>8</v>
      </c>
      <c r="M567" s="7" t="s">
        <v>8</v>
      </c>
      <c r="N567" s="9" t="s">
        <v>8</v>
      </c>
      <c r="O567" s="11" t="s">
        <v>8</v>
      </c>
      <c r="P567" s="7" t="s">
        <v>8</v>
      </c>
      <c r="Q567" s="9" t="s">
        <v>8</v>
      </c>
      <c r="R567" s="11" t="s">
        <v>8</v>
      </c>
      <c r="S567" s="7" t="s">
        <v>8</v>
      </c>
      <c r="T567" s="9" t="s">
        <v>8</v>
      </c>
    </row>
    <row r="568" spans="1:20" ht="14.1" customHeight="1" x14ac:dyDescent="0.3">
      <c r="A568" s="3" t="s">
        <v>2184</v>
      </c>
      <c r="B568" s="3" t="s">
        <v>6581</v>
      </c>
      <c r="C568" s="11">
        <v>670</v>
      </c>
      <c r="D568" s="7">
        <v>258.82522146999997</v>
      </c>
      <c r="E568" s="8">
        <v>172.03480776740301</v>
      </c>
      <c r="F568" s="11">
        <v>56</v>
      </c>
      <c r="G568" s="7">
        <v>210.15474596999999</v>
      </c>
      <c r="H568" s="8">
        <v>142.28530863603601</v>
      </c>
      <c r="I568" s="11" t="s">
        <v>8</v>
      </c>
      <c r="J568" s="7" t="s">
        <v>8</v>
      </c>
      <c r="K568" s="9" t="s">
        <v>8</v>
      </c>
      <c r="L568" s="11" t="s">
        <v>8</v>
      </c>
      <c r="M568" s="7" t="s">
        <v>8</v>
      </c>
      <c r="N568" s="9" t="s">
        <v>8</v>
      </c>
      <c r="O568" s="11" t="s">
        <v>8</v>
      </c>
      <c r="P568" s="7" t="s">
        <v>8</v>
      </c>
      <c r="Q568" s="9" t="s">
        <v>8</v>
      </c>
      <c r="R568" s="11">
        <v>19</v>
      </c>
      <c r="S568" s="7">
        <v>262.51631091000002</v>
      </c>
      <c r="T568" s="8">
        <v>176.87672818008099</v>
      </c>
    </row>
    <row r="569" spans="1:20" ht="14.1" customHeight="1" x14ac:dyDescent="0.3">
      <c r="A569" s="3" t="s">
        <v>2188</v>
      </c>
      <c r="B569" s="3" t="s">
        <v>6582</v>
      </c>
      <c r="C569" s="11">
        <v>20</v>
      </c>
      <c r="D569" s="7">
        <v>91.747009591999998</v>
      </c>
      <c r="E569" s="8">
        <v>56.850549556942902</v>
      </c>
      <c r="F569" s="11" t="s">
        <v>8</v>
      </c>
      <c r="G569" s="7" t="s">
        <v>8</v>
      </c>
      <c r="H569" s="9" t="s">
        <v>8</v>
      </c>
      <c r="I569" s="11" t="s">
        <v>8</v>
      </c>
      <c r="J569" s="7" t="s">
        <v>8</v>
      </c>
      <c r="K569" s="9" t="s">
        <v>8</v>
      </c>
      <c r="L569" s="11" t="s">
        <v>8</v>
      </c>
      <c r="M569" s="7" t="s">
        <v>8</v>
      </c>
      <c r="N569" s="9" t="s">
        <v>8</v>
      </c>
      <c r="O569" s="11" t="s">
        <v>8</v>
      </c>
      <c r="P569" s="7" t="s">
        <v>8</v>
      </c>
      <c r="Q569" s="9" t="s">
        <v>8</v>
      </c>
      <c r="R569" s="11" t="s">
        <v>8</v>
      </c>
      <c r="S569" s="7" t="s">
        <v>8</v>
      </c>
      <c r="T569" s="9" t="s">
        <v>8</v>
      </c>
    </row>
    <row r="570" spans="1:20" ht="14.1" customHeight="1" x14ac:dyDescent="0.3">
      <c r="A570" s="3" t="s">
        <v>2191</v>
      </c>
      <c r="B570" s="3" t="s">
        <v>6583</v>
      </c>
      <c r="C570" s="11">
        <v>102</v>
      </c>
      <c r="D570" s="7">
        <v>89.921200291000005</v>
      </c>
      <c r="E570" s="8">
        <v>58.735091522103502</v>
      </c>
      <c r="F570" s="11" t="s">
        <v>8</v>
      </c>
      <c r="G570" s="7" t="s">
        <v>8</v>
      </c>
      <c r="H570" s="9" t="s">
        <v>8</v>
      </c>
      <c r="I570" s="11" t="s">
        <v>8</v>
      </c>
      <c r="J570" s="7" t="s">
        <v>8</v>
      </c>
      <c r="K570" s="9" t="s">
        <v>8</v>
      </c>
      <c r="L570" s="11" t="s">
        <v>8</v>
      </c>
      <c r="M570" s="7" t="s">
        <v>8</v>
      </c>
      <c r="N570" s="9" t="s">
        <v>8</v>
      </c>
      <c r="O570" s="11" t="s">
        <v>8</v>
      </c>
      <c r="P570" s="7" t="s">
        <v>8</v>
      </c>
      <c r="Q570" s="9" t="s">
        <v>8</v>
      </c>
      <c r="R570" s="11" t="s">
        <v>8</v>
      </c>
      <c r="S570" s="7" t="s">
        <v>8</v>
      </c>
      <c r="T570" s="9" t="s">
        <v>8</v>
      </c>
    </row>
    <row r="571" spans="1:20" ht="14.1" customHeight="1" x14ac:dyDescent="0.3">
      <c r="A571" s="3" t="s">
        <v>2194</v>
      </c>
      <c r="B571" s="3" t="s">
        <v>6584</v>
      </c>
      <c r="C571" s="11">
        <v>149</v>
      </c>
      <c r="D571" s="7">
        <v>119.42235771</v>
      </c>
      <c r="E571" s="8">
        <v>80.544484409274403</v>
      </c>
      <c r="F571" s="11" t="s">
        <v>8</v>
      </c>
      <c r="G571" s="7" t="s">
        <v>8</v>
      </c>
      <c r="H571" s="9" t="s">
        <v>8</v>
      </c>
      <c r="I571" s="11" t="s">
        <v>8</v>
      </c>
      <c r="J571" s="7" t="s">
        <v>8</v>
      </c>
      <c r="K571" s="9" t="s">
        <v>8</v>
      </c>
      <c r="L571" s="11" t="s">
        <v>8</v>
      </c>
      <c r="M571" s="7" t="s">
        <v>8</v>
      </c>
      <c r="N571" s="9" t="s">
        <v>8</v>
      </c>
      <c r="O571" s="11" t="s">
        <v>8</v>
      </c>
      <c r="P571" s="7" t="s">
        <v>8</v>
      </c>
      <c r="Q571" s="9" t="s">
        <v>8</v>
      </c>
      <c r="R571" s="11">
        <v>23</v>
      </c>
      <c r="S571" s="7">
        <v>137.22559016</v>
      </c>
      <c r="T571" s="8">
        <v>96.006732755082396</v>
      </c>
    </row>
    <row r="572" spans="1:20" ht="14.1" customHeight="1" x14ac:dyDescent="0.3">
      <c r="A572" s="3" t="s">
        <v>2197</v>
      </c>
      <c r="B572" s="3" t="s">
        <v>6585</v>
      </c>
      <c r="C572" s="11">
        <v>13</v>
      </c>
      <c r="D572" s="7">
        <v>206.25322335999999</v>
      </c>
      <c r="E572" s="8">
        <v>138.36699220248201</v>
      </c>
      <c r="F572" s="11" t="s">
        <v>8</v>
      </c>
      <c r="G572" s="7" t="s">
        <v>8</v>
      </c>
      <c r="H572" s="9" t="s">
        <v>8</v>
      </c>
      <c r="I572" s="11" t="s">
        <v>8</v>
      </c>
      <c r="J572" s="7" t="s">
        <v>8</v>
      </c>
      <c r="K572" s="9" t="s">
        <v>8</v>
      </c>
      <c r="L572" s="11" t="s">
        <v>8</v>
      </c>
      <c r="M572" s="7" t="s">
        <v>8</v>
      </c>
      <c r="N572" s="9" t="s">
        <v>8</v>
      </c>
      <c r="O572" s="11" t="s">
        <v>8</v>
      </c>
      <c r="P572" s="7" t="s">
        <v>8</v>
      </c>
      <c r="Q572" s="9" t="s">
        <v>8</v>
      </c>
      <c r="R572" s="11" t="s">
        <v>8</v>
      </c>
      <c r="S572" s="7" t="s">
        <v>8</v>
      </c>
      <c r="T572" s="9" t="s">
        <v>8</v>
      </c>
    </row>
    <row r="573" spans="1:20" ht="14.1" customHeight="1" x14ac:dyDescent="0.3">
      <c r="A573" s="3" t="s">
        <v>2201</v>
      </c>
      <c r="B573" s="3" t="s">
        <v>6586</v>
      </c>
      <c r="C573" s="11">
        <v>86</v>
      </c>
      <c r="D573" s="7">
        <v>58.356111298999998</v>
      </c>
      <c r="E573" s="8">
        <v>116.794445645015</v>
      </c>
      <c r="F573" s="11" t="s">
        <v>8</v>
      </c>
      <c r="G573" s="7" t="s">
        <v>8</v>
      </c>
      <c r="H573" s="9" t="s">
        <v>8</v>
      </c>
      <c r="I573" s="11" t="s">
        <v>8</v>
      </c>
      <c r="J573" s="7" t="s">
        <v>8</v>
      </c>
      <c r="K573" s="9" t="s">
        <v>8</v>
      </c>
      <c r="L573" s="11" t="s">
        <v>8</v>
      </c>
      <c r="M573" s="7" t="s">
        <v>8</v>
      </c>
      <c r="N573" s="9" t="s">
        <v>8</v>
      </c>
      <c r="O573" s="11" t="s">
        <v>8</v>
      </c>
      <c r="P573" s="7" t="s">
        <v>8</v>
      </c>
      <c r="Q573" s="9" t="s">
        <v>8</v>
      </c>
      <c r="R573" s="11" t="s">
        <v>8</v>
      </c>
      <c r="S573" s="7" t="s">
        <v>8</v>
      </c>
      <c r="T573" s="9" t="s">
        <v>8</v>
      </c>
    </row>
    <row r="574" spans="1:20" ht="14.1" customHeight="1" x14ac:dyDescent="0.3">
      <c r="A574" s="3" t="s">
        <v>2204</v>
      </c>
      <c r="B574" s="3" t="s">
        <v>2205</v>
      </c>
      <c r="C574" s="11">
        <v>101</v>
      </c>
      <c r="D574" s="7">
        <v>187.39665590000001</v>
      </c>
      <c r="E574" s="8">
        <v>233.14851323197999</v>
      </c>
      <c r="F574" s="11" t="s">
        <v>8</v>
      </c>
      <c r="G574" s="7" t="s">
        <v>8</v>
      </c>
      <c r="H574" s="9" t="s">
        <v>8</v>
      </c>
      <c r="I574" s="11" t="s">
        <v>8</v>
      </c>
      <c r="J574" s="7" t="s">
        <v>8</v>
      </c>
      <c r="K574" s="9" t="s">
        <v>8</v>
      </c>
      <c r="L574" s="11" t="s">
        <v>8</v>
      </c>
      <c r="M574" s="7" t="s">
        <v>8</v>
      </c>
      <c r="N574" s="9" t="s">
        <v>8</v>
      </c>
      <c r="O574" s="11" t="s">
        <v>8</v>
      </c>
      <c r="P574" s="7" t="s">
        <v>8</v>
      </c>
      <c r="Q574" s="9" t="s">
        <v>8</v>
      </c>
      <c r="R574" s="11" t="s">
        <v>8</v>
      </c>
      <c r="S574" s="7" t="s">
        <v>8</v>
      </c>
      <c r="T574" s="9" t="s">
        <v>8</v>
      </c>
    </row>
    <row r="575" spans="1:20" ht="14.1" customHeight="1" x14ac:dyDescent="0.3">
      <c r="A575" s="3" t="s">
        <v>2208</v>
      </c>
      <c r="B575" s="3" t="s">
        <v>6587</v>
      </c>
      <c r="C575" s="11">
        <v>224</v>
      </c>
      <c r="D575" s="7">
        <v>81.023453881999998</v>
      </c>
      <c r="E575" s="8">
        <v>196.65405529592999</v>
      </c>
      <c r="F575" s="11">
        <v>44</v>
      </c>
      <c r="G575" s="7">
        <v>76.874634201999996</v>
      </c>
      <c r="H575" s="8">
        <v>198.228912318694</v>
      </c>
      <c r="I575" s="11" t="s">
        <v>8</v>
      </c>
      <c r="J575" s="7" t="s">
        <v>8</v>
      </c>
      <c r="K575" s="9" t="s">
        <v>8</v>
      </c>
      <c r="L575" s="11" t="s">
        <v>8</v>
      </c>
      <c r="M575" s="7" t="s">
        <v>8</v>
      </c>
      <c r="N575" s="9" t="s">
        <v>8</v>
      </c>
      <c r="O575" s="11" t="s">
        <v>8</v>
      </c>
      <c r="P575" s="7" t="s">
        <v>8</v>
      </c>
      <c r="Q575" s="9" t="s">
        <v>8</v>
      </c>
      <c r="R575" s="11" t="s">
        <v>8</v>
      </c>
      <c r="S575" s="7" t="s">
        <v>8</v>
      </c>
      <c r="T575" s="9" t="s">
        <v>8</v>
      </c>
    </row>
    <row r="576" spans="1:20" ht="14.1" customHeight="1" x14ac:dyDescent="0.3">
      <c r="A576" s="3" t="s">
        <v>2212</v>
      </c>
      <c r="B576" s="3" t="s">
        <v>6588</v>
      </c>
      <c r="C576" s="11">
        <v>425</v>
      </c>
      <c r="D576" s="7">
        <v>152.73485887000001</v>
      </c>
      <c r="E576" s="8">
        <v>129.645565233963</v>
      </c>
      <c r="F576" s="11">
        <v>41</v>
      </c>
      <c r="G576" s="7">
        <v>154.55270718</v>
      </c>
      <c r="H576" s="8">
        <v>123.24643840356801</v>
      </c>
      <c r="I576" s="11" t="s">
        <v>8</v>
      </c>
      <c r="J576" s="7" t="s">
        <v>8</v>
      </c>
      <c r="K576" s="9" t="s">
        <v>8</v>
      </c>
      <c r="L576" s="11" t="s">
        <v>8</v>
      </c>
      <c r="M576" s="7" t="s">
        <v>8</v>
      </c>
      <c r="N576" s="9" t="s">
        <v>8</v>
      </c>
      <c r="O576" s="11" t="s">
        <v>8</v>
      </c>
      <c r="P576" s="7" t="s">
        <v>8</v>
      </c>
      <c r="Q576" s="9" t="s">
        <v>8</v>
      </c>
      <c r="R576" s="11">
        <v>16</v>
      </c>
      <c r="S576" s="7">
        <v>153.55045498999999</v>
      </c>
      <c r="T576" s="8">
        <v>157.29940504033399</v>
      </c>
    </row>
    <row r="577" spans="1:20" ht="14.1" customHeight="1" x14ac:dyDescent="0.3">
      <c r="A577" s="3" t="s">
        <v>2216</v>
      </c>
      <c r="B577" s="3" t="s">
        <v>6589</v>
      </c>
      <c r="C577" s="11">
        <v>223</v>
      </c>
      <c r="D577" s="7">
        <v>72.098358675</v>
      </c>
      <c r="E577" s="8">
        <v>374.32848430320797</v>
      </c>
      <c r="F577" s="11">
        <v>18</v>
      </c>
      <c r="G577" s="7">
        <v>84.285125574000006</v>
      </c>
      <c r="H577" s="8">
        <v>161.09436588905299</v>
      </c>
      <c r="I577" s="11" t="s">
        <v>8</v>
      </c>
      <c r="J577" s="7" t="s">
        <v>8</v>
      </c>
      <c r="K577" s="9" t="s">
        <v>8</v>
      </c>
      <c r="L577" s="11" t="s">
        <v>8</v>
      </c>
      <c r="M577" s="7" t="s">
        <v>8</v>
      </c>
      <c r="N577" s="9" t="s">
        <v>8</v>
      </c>
      <c r="O577" s="11" t="s">
        <v>8</v>
      </c>
      <c r="P577" s="7" t="s">
        <v>8</v>
      </c>
      <c r="Q577" s="9" t="s">
        <v>8</v>
      </c>
      <c r="R577" s="11" t="s">
        <v>8</v>
      </c>
      <c r="S577" s="7" t="s">
        <v>8</v>
      </c>
      <c r="T577" s="9" t="s">
        <v>8</v>
      </c>
    </row>
    <row r="578" spans="1:20" ht="14.1" customHeight="1" x14ac:dyDescent="0.3">
      <c r="A578" s="3" t="s">
        <v>2220</v>
      </c>
      <c r="B578" s="3" t="s">
        <v>6590</v>
      </c>
      <c r="C578" s="11">
        <v>232</v>
      </c>
      <c r="D578" s="7">
        <v>121.7536166</v>
      </c>
      <c r="E578" s="8">
        <v>120.18846185306801</v>
      </c>
      <c r="F578" s="11">
        <v>25</v>
      </c>
      <c r="G578" s="7">
        <v>123.69547589</v>
      </c>
      <c r="H578" s="8">
        <v>113.32881752201899</v>
      </c>
      <c r="I578" s="11" t="s">
        <v>8</v>
      </c>
      <c r="J578" s="7" t="s">
        <v>8</v>
      </c>
      <c r="K578" s="9" t="s">
        <v>8</v>
      </c>
      <c r="L578" s="11" t="s">
        <v>8</v>
      </c>
      <c r="M578" s="7" t="s">
        <v>8</v>
      </c>
      <c r="N578" s="9" t="s">
        <v>8</v>
      </c>
      <c r="O578" s="11" t="s">
        <v>8</v>
      </c>
      <c r="P578" s="7" t="s">
        <v>8</v>
      </c>
      <c r="Q578" s="9" t="s">
        <v>8</v>
      </c>
      <c r="R578" s="11" t="s">
        <v>8</v>
      </c>
      <c r="S578" s="7" t="s">
        <v>8</v>
      </c>
      <c r="T578" s="9" t="s">
        <v>8</v>
      </c>
    </row>
    <row r="579" spans="1:20" ht="14.1" customHeight="1" x14ac:dyDescent="0.3">
      <c r="A579" s="3" t="s">
        <v>2224</v>
      </c>
      <c r="B579" s="3" t="s">
        <v>6591</v>
      </c>
      <c r="C579" s="11">
        <v>178</v>
      </c>
      <c r="D579" s="7">
        <v>83.912374575000001</v>
      </c>
      <c r="E579" s="8">
        <v>98.169318920496593</v>
      </c>
      <c r="F579" s="11">
        <v>24</v>
      </c>
      <c r="G579" s="7">
        <v>83.186756617</v>
      </c>
      <c r="H579" s="8">
        <v>84.249843019428496</v>
      </c>
      <c r="I579" s="11" t="s">
        <v>8</v>
      </c>
      <c r="J579" s="7" t="s">
        <v>8</v>
      </c>
      <c r="K579" s="9" t="s">
        <v>8</v>
      </c>
      <c r="L579" s="11" t="s">
        <v>8</v>
      </c>
      <c r="M579" s="7" t="s">
        <v>8</v>
      </c>
      <c r="N579" s="9" t="s">
        <v>8</v>
      </c>
      <c r="O579" s="11" t="s">
        <v>8</v>
      </c>
      <c r="P579" s="7" t="s">
        <v>8</v>
      </c>
      <c r="Q579" s="9" t="s">
        <v>8</v>
      </c>
      <c r="R579" s="11" t="s">
        <v>8</v>
      </c>
      <c r="S579" s="7" t="s">
        <v>8</v>
      </c>
      <c r="T579" s="9" t="s">
        <v>8</v>
      </c>
    </row>
    <row r="580" spans="1:20" ht="14.1" customHeight="1" x14ac:dyDescent="0.3">
      <c r="A580" s="3" t="s">
        <v>2228</v>
      </c>
      <c r="B580" s="3" t="s">
        <v>6592</v>
      </c>
      <c r="C580" s="11">
        <v>177</v>
      </c>
      <c r="D580" s="7">
        <v>147.27761472</v>
      </c>
      <c r="E580" s="8">
        <v>91.2654403558724</v>
      </c>
      <c r="F580" s="11">
        <v>23</v>
      </c>
      <c r="G580" s="7">
        <v>144.91393582000001</v>
      </c>
      <c r="H580" s="8">
        <v>81.955459381253405</v>
      </c>
      <c r="I580" s="11" t="s">
        <v>8</v>
      </c>
      <c r="J580" s="7" t="s">
        <v>8</v>
      </c>
      <c r="K580" s="9" t="s">
        <v>8</v>
      </c>
      <c r="L580" s="11" t="s">
        <v>8</v>
      </c>
      <c r="M580" s="7" t="s">
        <v>8</v>
      </c>
      <c r="N580" s="9" t="s">
        <v>8</v>
      </c>
      <c r="O580" s="11" t="s">
        <v>8</v>
      </c>
      <c r="P580" s="7" t="s">
        <v>8</v>
      </c>
      <c r="Q580" s="9" t="s">
        <v>8</v>
      </c>
      <c r="R580" s="11" t="s">
        <v>8</v>
      </c>
      <c r="S580" s="7" t="s">
        <v>8</v>
      </c>
      <c r="T580" s="9" t="s">
        <v>8</v>
      </c>
    </row>
    <row r="581" spans="1:20" ht="14.1" customHeight="1" x14ac:dyDescent="0.3">
      <c r="A581" s="3" t="s">
        <v>2232</v>
      </c>
      <c r="B581" s="3" t="s">
        <v>6593</v>
      </c>
      <c r="C581" s="11">
        <v>29</v>
      </c>
      <c r="D581" s="7">
        <v>123.85922943999999</v>
      </c>
      <c r="E581" s="8">
        <v>139.42134653721601</v>
      </c>
      <c r="F581" s="11">
        <v>13</v>
      </c>
      <c r="G581" s="7">
        <v>123.96493091000001</v>
      </c>
      <c r="H581" s="8">
        <v>138.51833526851101</v>
      </c>
      <c r="I581" s="11" t="s">
        <v>8</v>
      </c>
      <c r="J581" s="7" t="s">
        <v>8</v>
      </c>
      <c r="K581" s="9" t="s">
        <v>8</v>
      </c>
      <c r="L581" s="11" t="s">
        <v>8</v>
      </c>
      <c r="M581" s="7" t="s">
        <v>8</v>
      </c>
      <c r="N581" s="9" t="s">
        <v>8</v>
      </c>
      <c r="O581" s="11" t="s">
        <v>8</v>
      </c>
      <c r="P581" s="7" t="s">
        <v>8</v>
      </c>
      <c r="Q581" s="9" t="s">
        <v>8</v>
      </c>
      <c r="R581" s="11" t="s">
        <v>8</v>
      </c>
      <c r="S581" s="7" t="s">
        <v>8</v>
      </c>
      <c r="T581" s="9" t="s">
        <v>8</v>
      </c>
    </row>
    <row r="582" spans="1:20" ht="14.1" customHeight="1" x14ac:dyDescent="0.3">
      <c r="A582" s="3" t="s">
        <v>2235</v>
      </c>
      <c r="B582" s="3" t="s">
        <v>6594</v>
      </c>
      <c r="C582" s="11">
        <v>15</v>
      </c>
      <c r="D582" s="7">
        <v>144.29050495999999</v>
      </c>
      <c r="E582" s="8">
        <v>100.119925076493</v>
      </c>
      <c r="F582" s="11" t="s">
        <v>8</v>
      </c>
      <c r="G582" s="7" t="s">
        <v>8</v>
      </c>
      <c r="H582" s="9" t="s">
        <v>8</v>
      </c>
      <c r="I582" s="11" t="s">
        <v>8</v>
      </c>
      <c r="J582" s="7" t="s">
        <v>8</v>
      </c>
      <c r="K582" s="9" t="s">
        <v>8</v>
      </c>
      <c r="L582" s="11" t="s">
        <v>8</v>
      </c>
      <c r="M582" s="7" t="s">
        <v>8</v>
      </c>
      <c r="N582" s="9" t="s">
        <v>8</v>
      </c>
      <c r="O582" s="11" t="s">
        <v>8</v>
      </c>
      <c r="P582" s="7" t="s">
        <v>8</v>
      </c>
      <c r="Q582" s="9" t="s">
        <v>8</v>
      </c>
      <c r="R582" s="11" t="s">
        <v>8</v>
      </c>
      <c r="S582" s="7" t="s">
        <v>8</v>
      </c>
      <c r="T582" s="9" t="s">
        <v>8</v>
      </c>
    </row>
    <row r="583" spans="1:20" ht="14.1" customHeight="1" x14ac:dyDescent="0.3">
      <c r="A583" s="3" t="s">
        <v>2239</v>
      </c>
      <c r="B583" s="3" t="s">
        <v>6595</v>
      </c>
      <c r="C583" s="11">
        <v>23</v>
      </c>
      <c r="D583" s="7">
        <v>159.35709904999999</v>
      </c>
      <c r="E583" s="8">
        <v>246.40852537057401</v>
      </c>
      <c r="F583" s="11" t="s">
        <v>8</v>
      </c>
      <c r="G583" s="7" t="s">
        <v>8</v>
      </c>
      <c r="H583" s="9" t="s">
        <v>8</v>
      </c>
      <c r="I583" s="11" t="s">
        <v>8</v>
      </c>
      <c r="J583" s="7" t="s">
        <v>8</v>
      </c>
      <c r="K583" s="9" t="s">
        <v>8</v>
      </c>
      <c r="L583" s="11" t="s">
        <v>8</v>
      </c>
      <c r="M583" s="7" t="s">
        <v>8</v>
      </c>
      <c r="N583" s="9" t="s">
        <v>8</v>
      </c>
      <c r="O583" s="11" t="s">
        <v>8</v>
      </c>
      <c r="P583" s="7" t="s">
        <v>8</v>
      </c>
      <c r="Q583" s="9" t="s">
        <v>8</v>
      </c>
      <c r="R583" s="11" t="s">
        <v>8</v>
      </c>
      <c r="S583" s="7" t="s">
        <v>8</v>
      </c>
      <c r="T583" s="9" t="s">
        <v>8</v>
      </c>
    </row>
    <row r="584" spans="1:20" ht="14.1" customHeight="1" x14ac:dyDescent="0.3">
      <c r="A584" s="3" t="s">
        <v>2243</v>
      </c>
      <c r="B584" s="3" t="s">
        <v>6321</v>
      </c>
      <c r="C584" s="11">
        <v>43</v>
      </c>
      <c r="D584" s="7">
        <v>163.20852052000001</v>
      </c>
      <c r="E584" s="8">
        <v>134.72259302110601</v>
      </c>
      <c r="F584" s="11" t="s">
        <v>8</v>
      </c>
      <c r="G584" s="7" t="s">
        <v>8</v>
      </c>
      <c r="H584" s="9" t="s">
        <v>8</v>
      </c>
      <c r="I584" s="11" t="s">
        <v>8</v>
      </c>
      <c r="J584" s="7" t="s">
        <v>8</v>
      </c>
      <c r="K584" s="9" t="s">
        <v>8</v>
      </c>
      <c r="L584" s="11" t="s">
        <v>8</v>
      </c>
      <c r="M584" s="7" t="s">
        <v>8</v>
      </c>
      <c r="N584" s="9" t="s">
        <v>8</v>
      </c>
      <c r="O584" s="11" t="s">
        <v>8</v>
      </c>
      <c r="P584" s="7" t="s">
        <v>8</v>
      </c>
      <c r="Q584" s="9" t="s">
        <v>8</v>
      </c>
      <c r="R584" s="11" t="s">
        <v>8</v>
      </c>
      <c r="S584" s="7" t="s">
        <v>8</v>
      </c>
      <c r="T584" s="9" t="s">
        <v>8</v>
      </c>
    </row>
    <row r="585" spans="1:20" ht="14.1" customHeight="1" x14ac:dyDescent="0.3">
      <c r="A585" s="3" t="s">
        <v>2246</v>
      </c>
      <c r="B585" s="3" t="s">
        <v>6596</v>
      </c>
      <c r="C585" s="11">
        <v>750</v>
      </c>
      <c r="D585" s="7">
        <v>146.93754676</v>
      </c>
      <c r="E585" s="8">
        <v>132.984058906651</v>
      </c>
      <c r="F585" s="11">
        <v>78</v>
      </c>
      <c r="G585" s="7">
        <v>154.58132043000001</v>
      </c>
      <c r="H585" s="8">
        <v>125.261211021272</v>
      </c>
      <c r="I585" s="11" t="s">
        <v>8</v>
      </c>
      <c r="J585" s="7" t="s">
        <v>8</v>
      </c>
      <c r="K585" s="9" t="s">
        <v>8</v>
      </c>
      <c r="L585" s="11" t="s">
        <v>8</v>
      </c>
      <c r="M585" s="7" t="s">
        <v>8</v>
      </c>
      <c r="N585" s="9" t="s">
        <v>8</v>
      </c>
      <c r="O585" s="11" t="s">
        <v>8</v>
      </c>
      <c r="P585" s="7" t="s">
        <v>8</v>
      </c>
      <c r="Q585" s="9" t="s">
        <v>8</v>
      </c>
      <c r="R585" s="11">
        <v>21</v>
      </c>
      <c r="S585" s="7">
        <v>152.58182608000001</v>
      </c>
      <c r="T585" s="8">
        <v>145.17998619921099</v>
      </c>
    </row>
    <row r="586" spans="1:20" ht="14.1" customHeight="1" x14ac:dyDescent="0.3">
      <c r="A586" s="3" t="s">
        <v>2250</v>
      </c>
      <c r="B586" s="3" t="s">
        <v>6597</v>
      </c>
      <c r="C586" s="11">
        <v>29</v>
      </c>
      <c r="D586" s="7">
        <v>94.581062610999993</v>
      </c>
      <c r="E586" s="8">
        <v>167.82536942608999</v>
      </c>
      <c r="F586" s="11" t="s">
        <v>8</v>
      </c>
      <c r="G586" s="7" t="s">
        <v>8</v>
      </c>
      <c r="H586" s="9" t="s">
        <v>8</v>
      </c>
      <c r="I586" s="11" t="s">
        <v>8</v>
      </c>
      <c r="J586" s="7" t="s">
        <v>8</v>
      </c>
      <c r="K586" s="9" t="s">
        <v>8</v>
      </c>
      <c r="L586" s="11" t="s">
        <v>8</v>
      </c>
      <c r="M586" s="7" t="s">
        <v>8</v>
      </c>
      <c r="N586" s="9" t="s">
        <v>8</v>
      </c>
      <c r="O586" s="11" t="s">
        <v>8</v>
      </c>
      <c r="P586" s="7" t="s">
        <v>8</v>
      </c>
      <c r="Q586" s="9" t="s">
        <v>8</v>
      </c>
      <c r="R586" s="11" t="s">
        <v>8</v>
      </c>
      <c r="S586" s="7" t="s">
        <v>8</v>
      </c>
      <c r="T586" s="9" t="s">
        <v>8</v>
      </c>
    </row>
    <row r="587" spans="1:20" ht="14.1" customHeight="1" x14ac:dyDescent="0.3">
      <c r="A587" s="3" t="s">
        <v>2254</v>
      </c>
      <c r="B587" s="3" t="s">
        <v>6598</v>
      </c>
      <c r="C587" s="11">
        <v>151</v>
      </c>
      <c r="D587" s="7">
        <v>101.4829245</v>
      </c>
      <c r="E587" s="8">
        <v>108.362569717659</v>
      </c>
      <c r="F587" s="11">
        <v>19</v>
      </c>
      <c r="G587" s="7">
        <v>113.02660673</v>
      </c>
      <c r="H587" s="8">
        <v>108.23982868789901</v>
      </c>
      <c r="I587" s="11" t="s">
        <v>8</v>
      </c>
      <c r="J587" s="7" t="s">
        <v>8</v>
      </c>
      <c r="K587" s="9" t="s">
        <v>8</v>
      </c>
      <c r="L587" s="11" t="s">
        <v>8</v>
      </c>
      <c r="M587" s="7" t="s">
        <v>8</v>
      </c>
      <c r="N587" s="9" t="s">
        <v>8</v>
      </c>
      <c r="O587" s="11" t="s">
        <v>8</v>
      </c>
      <c r="P587" s="7" t="s">
        <v>8</v>
      </c>
      <c r="Q587" s="9" t="s">
        <v>8</v>
      </c>
      <c r="R587" s="11" t="s">
        <v>8</v>
      </c>
      <c r="S587" s="7" t="s">
        <v>8</v>
      </c>
      <c r="T587" s="9" t="s">
        <v>8</v>
      </c>
    </row>
    <row r="588" spans="1:20" ht="14.1" customHeight="1" x14ac:dyDescent="0.3">
      <c r="A588" s="3" t="s">
        <v>2258</v>
      </c>
      <c r="B588" s="3" t="s">
        <v>6599</v>
      </c>
      <c r="C588" s="11">
        <v>19</v>
      </c>
      <c r="D588" s="7">
        <v>101.83356261</v>
      </c>
      <c r="E588" s="8">
        <v>179.20581726264899</v>
      </c>
      <c r="F588" s="11" t="s">
        <v>8</v>
      </c>
      <c r="G588" s="7" t="s">
        <v>8</v>
      </c>
      <c r="H588" s="9" t="s">
        <v>8</v>
      </c>
      <c r="I588" s="11" t="s">
        <v>8</v>
      </c>
      <c r="J588" s="7" t="s">
        <v>8</v>
      </c>
      <c r="K588" s="9" t="s">
        <v>8</v>
      </c>
      <c r="L588" s="11" t="s">
        <v>8</v>
      </c>
      <c r="M588" s="7" t="s">
        <v>8</v>
      </c>
      <c r="N588" s="9" t="s">
        <v>8</v>
      </c>
      <c r="O588" s="11" t="s">
        <v>8</v>
      </c>
      <c r="P588" s="7" t="s">
        <v>8</v>
      </c>
      <c r="Q588" s="9" t="s">
        <v>8</v>
      </c>
      <c r="R588" s="11" t="s">
        <v>8</v>
      </c>
      <c r="S588" s="7" t="s">
        <v>8</v>
      </c>
      <c r="T588" s="9" t="s">
        <v>8</v>
      </c>
    </row>
    <row r="589" spans="1:20" ht="14.1" customHeight="1" x14ac:dyDescent="0.3">
      <c r="A589" s="3" t="s">
        <v>2262</v>
      </c>
      <c r="B589" s="3" t="s">
        <v>6600</v>
      </c>
      <c r="C589" s="11">
        <v>143</v>
      </c>
      <c r="D589" s="7">
        <v>134.22761455</v>
      </c>
      <c r="E589" s="8">
        <v>175.57588019090699</v>
      </c>
      <c r="F589" s="11" t="s">
        <v>8</v>
      </c>
      <c r="G589" s="7" t="s">
        <v>8</v>
      </c>
      <c r="H589" s="9" t="s">
        <v>8</v>
      </c>
      <c r="I589" s="11" t="s">
        <v>8</v>
      </c>
      <c r="J589" s="7" t="s">
        <v>8</v>
      </c>
      <c r="K589" s="9" t="s">
        <v>8</v>
      </c>
      <c r="L589" s="11" t="s">
        <v>8</v>
      </c>
      <c r="M589" s="7" t="s">
        <v>8</v>
      </c>
      <c r="N589" s="9" t="s">
        <v>8</v>
      </c>
      <c r="O589" s="11" t="s">
        <v>8</v>
      </c>
      <c r="P589" s="7" t="s">
        <v>8</v>
      </c>
      <c r="Q589" s="9" t="s">
        <v>8</v>
      </c>
      <c r="R589" s="11" t="s">
        <v>8</v>
      </c>
      <c r="S589" s="7" t="s">
        <v>8</v>
      </c>
      <c r="T589" s="9" t="s">
        <v>8</v>
      </c>
    </row>
    <row r="590" spans="1:20" ht="14.1" customHeight="1" x14ac:dyDescent="0.3">
      <c r="A590" s="3" t="s">
        <v>2266</v>
      </c>
      <c r="B590" s="3" t="s">
        <v>6601</v>
      </c>
      <c r="C590" s="11">
        <v>25</v>
      </c>
      <c r="D590" s="7">
        <v>183.08208149999999</v>
      </c>
      <c r="E590" s="8">
        <v>218.16309338733501</v>
      </c>
      <c r="F590" s="11" t="s">
        <v>8</v>
      </c>
      <c r="G590" s="7" t="s">
        <v>8</v>
      </c>
      <c r="H590" s="9" t="s">
        <v>8</v>
      </c>
      <c r="I590" s="11" t="s">
        <v>8</v>
      </c>
      <c r="J590" s="7" t="s">
        <v>8</v>
      </c>
      <c r="K590" s="9" t="s">
        <v>8</v>
      </c>
      <c r="L590" s="11" t="s">
        <v>8</v>
      </c>
      <c r="M590" s="7" t="s">
        <v>8</v>
      </c>
      <c r="N590" s="9" t="s">
        <v>8</v>
      </c>
      <c r="O590" s="11" t="s">
        <v>8</v>
      </c>
      <c r="P590" s="7" t="s">
        <v>8</v>
      </c>
      <c r="Q590" s="9" t="s">
        <v>8</v>
      </c>
      <c r="R590" s="11" t="s">
        <v>8</v>
      </c>
      <c r="S590" s="7" t="s">
        <v>8</v>
      </c>
      <c r="T590" s="9" t="s">
        <v>8</v>
      </c>
    </row>
    <row r="591" spans="1:20" ht="14.1" customHeight="1" x14ac:dyDescent="0.3">
      <c r="A591" s="3" t="s">
        <v>2270</v>
      </c>
      <c r="B591" s="3" t="s">
        <v>1312</v>
      </c>
      <c r="C591" s="11">
        <v>975</v>
      </c>
      <c r="D591" s="7">
        <v>300.23206428999998</v>
      </c>
      <c r="E591" s="8">
        <v>212.73467940632199</v>
      </c>
      <c r="F591" s="11">
        <v>184</v>
      </c>
      <c r="G591" s="7">
        <v>285.69318620000001</v>
      </c>
      <c r="H591" s="8">
        <v>204.33811773431901</v>
      </c>
      <c r="I591" s="11" t="s">
        <v>8</v>
      </c>
      <c r="J591" s="7" t="s">
        <v>8</v>
      </c>
      <c r="K591" s="9" t="s">
        <v>8</v>
      </c>
      <c r="L591" s="11">
        <v>46</v>
      </c>
      <c r="M591" s="7">
        <v>375.31455541999998</v>
      </c>
      <c r="N591" s="8">
        <v>243.57064876543799</v>
      </c>
      <c r="O591" s="11" t="s">
        <v>8</v>
      </c>
      <c r="P591" s="7" t="s">
        <v>8</v>
      </c>
      <c r="Q591" s="9" t="s">
        <v>8</v>
      </c>
      <c r="R591" s="11">
        <v>51</v>
      </c>
      <c r="S591" s="7">
        <v>285.20281609</v>
      </c>
      <c r="T591" s="8">
        <v>204.40528050333299</v>
      </c>
    </row>
    <row r="592" spans="1:20" ht="14.1" customHeight="1" x14ac:dyDescent="0.3">
      <c r="A592" s="3" t="s">
        <v>2275</v>
      </c>
      <c r="B592" s="3" t="s">
        <v>2276</v>
      </c>
      <c r="C592" s="11">
        <v>1093</v>
      </c>
      <c r="D592" s="7">
        <v>233.21708361</v>
      </c>
      <c r="E592" s="8">
        <v>172.06590812048901</v>
      </c>
      <c r="F592" s="11">
        <v>92</v>
      </c>
      <c r="G592" s="7">
        <v>348.92052799999999</v>
      </c>
      <c r="H592" s="8">
        <v>256.467528946122</v>
      </c>
      <c r="I592" s="11" t="s">
        <v>8</v>
      </c>
      <c r="J592" s="7" t="s">
        <v>8</v>
      </c>
      <c r="K592" s="9" t="s">
        <v>8</v>
      </c>
      <c r="L592" s="11">
        <v>35</v>
      </c>
      <c r="M592" s="7">
        <v>181.30902501</v>
      </c>
      <c r="N592" s="8">
        <v>118.286894768709</v>
      </c>
      <c r="O592" s="11" t="s">
        <v>8</v>
      </c>
      <c r="P592" s="7" t="s">
        <v>8</v>
      </c>
      <c r="Q592" s="9" t="s">
        <v>8</v>
      </c>
      <c r="R592" s="11">
        <v>31</v>
      </c>
      <c r="S592" s="7">
        <v>343.44379565999998</v>
      </c>
      <c r="T592" s="8">
        <v>252.40917903145299</v>
      </c>
    </row>
    <row r="593" spans="1:20" ht="14.1" customHeight="1" x14ac:dyDescent="0.3">
      <c r="A593" s="3" t="s">
        <v>2279</v>
      </c>
      <c r="B593" s="3" t="s">
        <v>2280</v>
      </c>
      <c r="C593" s="11">
        <v>3313</v>
      </c>
      <c r="D593" s="7">
        <v>300.13021028999998</v>
      </c>
      <c r="E593" s="8">
        <v>224.544399677173</v>
      </c>
      <c r="F593" s="11">
        <v>241</v>
      </c>
      <c r="G593" s="7">
        <v>296.68464925000001</v>
      </c>
      <c r="H593" s="8">
        <v>218.09506559864101</v>
      </c>
      <c r="I593" s="11" t="s">
        <v>8</v>
      </c>
      <c r="J593" s="7" t="s">
        <v>8</v>
      </c>
      <c r="K593" s="9" t="s">
        <v>8</v>
      </c>
      <c r="L593" s="11">
        <v>35</v>
      </c>
      <c r="M593" s="7">
        <v>222.47929391</v>
      </c>
      <c r="N593" s="8">
        <v>129.77070248829801</v>
      </c>
      <c r="O593" s="11">
        <v>20</v>
      </c>
      <c r="P593" s="7">
        <v>222.90945109</v>
      </c>
      <c r="Q593" s="8">
        <v>145.08598785491901</v>
      </c>
      <c r="R593" s="11">
        <v>111</v>
      </c>
      <c r="S593" s="7">
        <v>420.26868899999999</v>
      </c>
      <c r="T593" s="8">
        <v>309.641208765979</v>
      </c>
    </row>
    <row r="594" spans="1:20" ht="14.1" customHeight="1" x14ac:dyDescent="0.3">
      <c r="A594" s="3" t="s">
        <v>2283</v>
      </c>
      <c r="B594" s="3" t="s">
        <v>6602</v>
      </c>
      <c r="C594" s="11">
        <v>487</v>
      </c>
      <c r="D594" s="7">
        <v>444.81352873999998</v>
      </c>
      <c r="E594" s="8">
        <v>343.27217319744801</v>
      </c>
      <c r="F594" s="11">
        <v>62</v>
      </c>
      <c r="G594" s="7">
        <v>371.9160096</v>
      </c>
      <c r="H594" s="8">
        <v>265.54864320985803</v>
      </c>
      <c r="I594" s="11" t="s">
        <v>8</v>
      </c>
      <c r="J594" s="7" t="s">
        <v>8</v>
      </c>
      <c r="K594" s="9" t="s">
        <v>8</v>
      </c>
      <c r="L594" s="11" t="s">
        <v>8</v>
      </c>
      <c r="M594" s="7" t="s">
        <v>8</v>
      </c>
      <c r="N594" s="9" t="s">
        <v>8</v>
      </c>
      <c r="O594" s="11" t="s">
        <v>8</v>
      </c>
      <c r="P594" s="7" t="s">
        <v>8</v>
      </c>
      <c r="Q594" s="9" t="s">
        <v>8</v>
      </c>
      <c r="R594" s="11">
        <v>21</v>
      </c>
      <c r="S594" s="7">
        <v>590.67173949999994</v>
      </c>
      <c r="T594" s="8">
        <v>421.74057815107199</v>
      </c>
    </row>
    <row r="595" spans="1:20" ht="14.1" customHeight="1" x14ac:dyDescent="0.3">
      <c r="A595" s="3" t="s">
        <v>2287</v>
      </c>
      <c r="B595" s="3" t="s">
        <v>6603</v>
      </c>
      <c r="C595" s="11">
        <v>8825</v>
      </c>
      <c r="D595" s="7">
        <v>305.96218076000002</v>
      </c>
      <c r="E595" s="8">
        <v>229.53216580041601</v>
      </c>
      <c r="F595" s="11">
        <v>1393</v>
      </c>
      <c r="G595" s="7">
        <v>239.43425801999999</v>
      </c>
      <c r="H595" s="8">
        <v>175.991673079831</v>
      </c>
      <c r="I595" s="11">
        <v>11</v>
      </c>
      <c r="J595" s="7">
        <v>317.31823766000002</v>
      </c>
      <c r="K595" s="8">
        <v>235.833474204955</v>
      </c>
      <c r="L595" s="11">
        <v>246</v>
      </c>
      <c r="M595" s="7">
        <v>300.86159115999999</v>
      </c>
      <c r="N595" s="8">
        <v>199.543018653453</v>
      </c>
      <c r="O595" s="11">
        <v>38</v>
      </c>
      <c r="P595" s="7">
        <v>286.35311444000001</v>
      </c>
      <c r="Q595" s="8">
        <v>214.15475177734899</v>
      </c>
      <c r="R595" s="11">
        <v>356</v>
      </c>
      <c r="S595" s="7">
        <v>440.41814828999998</v>
      </c>
      <c r="T595" s="8">
        <v>327.49226171125503</v>
      </c>
    </row>
    <row r="596" spans="1:20" ht="14.1" customHeight="1" x14ac:dyDescent="0.3">
      <c r="A596" s="3" t="s">
        <v>2291</v>
      </c>
      <c r="B596" s="3" t="s">
        <v>2292</v>
      </c>
      <c r="C596" s="11">
        <v>9847</v>
      </c>
      <c r="D596" s="7">
        <v>279.08987001999998</v>
      </c>
      <c r="E596" s="8">
        <v>221.912817800688</v>
      </c>
      <c r="F596" s="11">
        <v>749</v>
      </c>
      <c r="G596" s="7">
        <v>199.85489815</v>
      </c>
      <c r="H596" s="8">
        <v>146.672045850415</v>
      </c>
      <c r="I596" s="11" t="s">
        <v>8</v>
      </c>
      <c r="J596" s="7" t="s">
        <v>8</v>
      </c>
      <c r="K596" s="9" t="s">
        <v>8</v>
      </c>
      <c r="L596" s="11">
        <v>105</v>
      </c>
      <c r="M596" s="7">
        <v>345.25811449000003</v>
      </c>
      <c r="N596" s="8">
        <v>233.07228374547401</v>
      </c>
      <c r="O596" s="11">
        <v>17</v>
      </c>
      <c r="P596" s="7">
        <v>326.51849873999998</v>
      </c>
      <c r="Q596" s="8">
        <v>276.33934749984098</v>
      </c>
      <c r="R596" s="11">
        <v>320</v>
      </c>
      <c r="S596" s="7">
        <v>430.42021846</v>
      </c>
      <c r="T596" s="8">
        <v>347.91062535928597</v>
      </c>
    </row>
    <row r="597" spans="1:20" ht="14.1" customHeight="1" x14ac:dyDescent="0.3">
      <c r="A597" s="3" t="s">
        <v>2295</v>
      </c>
      <c r="B597" s="3" t="s">
        <v>2296</v>
      </c>
      <c r="C597" s="11">
        <v>578</v>
      </c>
      <c r="D597" s="7">
        <v>254.16045922000001</v>
      </c>
      <c r="E597" s="8">
        <v>185.28819370861299</v>
      </c>
      <c r="F597" s="11">
        <v>54</v>
      </c>
      <c r="G597" s="7">
        <v>217.85802645999999</v>
      </c>
      <c r="H597" s="8">
        <v>160.132470955581</v>
      </c>
      <c r="I597" s="11" t="s">
        <v>8</v>
      </c>
      <c r="J597" s="7" t="s">
        <v>8</v>
      </c>
      <c r="K597" s="9" t="s">
        <v>8</v>
      </c>
      <c r="L597" s="11">
        <v>13</v>
      </c>
      <c r="M597" s="7">
        <v>220.06359696000001</v>
      </c>
      <c r="N597" s="8">
        <v>155.18888415274199</v>
      </c>
      <c r="O597" s="11" t="s">
        <v>8</v>
      </c>
      <c r="P597" s="7" t="s">
        <v>8</v>
      </c>
      <c r="Q597" s="9" t="s">
        <v>8</v>
      </c>
      <c r="R597" s="11">
        <v>19</v>
      </c>
      <c r="S597" s="7">
        <v>365.42725847000003</v>
      </c>
      <c r="T597" s="8">
        <v>269.74170970470698</v>
      </c>
    </row>
    <row r="598" spans="1:20" ht="14.1" customHeight="1" x14ac:dyDescent="0.3">
      <c r="A598" s="3" t="s">
        <v>2298</v>
      </c>
      <c r="B598" s="3" t="s">
        <v>6604</v>
      </c>
      <c r="C598" s="11">
        <v>669</v>
      </c>
      <c r="D598" s="7">
        <v>292.02404109000003</v>
      </c>
      <c r="E598" s="8">
        <v>203.41458372402101</v>
      </c>
      <c r="F598" s="11">
        <v>29</v>
      </c>
      <c r="G598" s="7">
        <v>375.93972747999999</v>
      </c>
      <c r="H598" s="8">
        <v>268.81980257710597</v>
      </c>
      <c r="I598" s="11" t="s">
        <v>8</v>
      </c>
      <c r="J598" s="7" t="s">
        <v>8</v>
      </c>
      <c r="K598" s="9" t="s">
        <v>8</v>
      </c>
      <c r="L598" s="11">
        <v>15</v>
      </c>
      <c r="M598" s="7">
        <v>319.17759921999999</v>
      </c>
      <c r="N598" s="8">
        <v>213.605900718621</v>
      </c>
      <c r="O598" s="11" t="s">
        <v>8</v>
      </c>
      <c r="P598" s="7" t="s">
        <v>8</v>
      </c>
      <c r="Q598" s="9" t="s">
        <v>8</v>
      </c>
      <c r="R598" s="11">
        <v>13</v>
      </c>
      <c r="S598" s="7">
        <v>308.22327028000001</v>
      </c>
      <c r="T598" s="8">
        <v>220.12142937972101</v>
      </c>
    </row>
    <row r="599" spans="1:20" ht="14.1" customHeight="1" x14ac:dyDescent="0.3">
      <c r="A599" s="3" t="s">
        <v>2303</v>
      </c>
      <c r="B599" s="3" t="s">
        <v>6605</v>
      </c>
      <c r="C599" s="11">
        <v>34</v>
      </c>
      <c r="D599" s="7">
        <v>141.03132539000001</v>
      </c>
      <c r="E599" s="8">
        <v>87.125775430621701</v>
      </c>
      <c r="F599" s="11" t="s">
        <v>8</v>
      </c>
      <c r="G599" s="7" t="s">
        <v>8</v>
      </c>
      <c r="H599" s="9" t="s">
        <v>8</v>
      </c>
      <c r="I599" s="11" t="s">
        <v>8</v>
      </c>
      <c r="J599" s="7" t="s">
        <v>8</v>
      </c>
      <c r="K599" s="9" t="s">
        <v>8</v>
      </c>
      <c r="L599" s="11" t="s">
        <v>8</v>
      </c>
      <c r="M599" s="7" t="s">
        <v>8</v>
      </c>
      <c r="N599" s="9" t="s">
        <v>8</v>
      </c>
      <c r="O599" s="11" t="s">
        <v>8</v>
      </c>
      <c r="P599" s="7" t="s">
        <v>8</v>
      </c>
      <c r="Q599" s="9" t="s">
        <v>8</v>
      </c>
      <c r="R599" s="11" t="s">
        <v>8</v>
      </c>
      <c r="S599" s="7" t="s">
        <v>8</v>
      </c>
      <c r="T599" s="9" t="s">
        <v>8</v>
      </c>
    </row>
    <row r="600" spans="1:20" ht="14.1" customHeight="1" x14ac:dyDescent="0.3">
      <c r="A600" s="3" t="s">
        <v>2306</v>
      </c>
      <c r="B600" s="3" t="s">
        <v>2307</v>
      </c>
      <c r="C600" s="11">
        <v>126</v>
      </c>
      <c r="D600" s="7">
        <v>384.97683439000002</v>
      </c>
      <c r="E600" s="8">
        <v>291.173824947816</v>
      </c>
      <c r="F600" s="11">
        <v>24</v>
      </c>
      <c r="G600" s="7">
        <v>203.87382210999999</v>
      </c>
      <c r="H600" s="8">
        <v>145.56623611271399</v>
      </c>
      <c r="I600" s="11" t="s">
        <v>8</v>
      </c>
      <c r="J600" s="7" t="s">
        <v>8</v>
      </c>
      <c r="K600" s="9" t="s">
        <v>8</v>
      </c>
      <c r="L600" s="11" t="s">
        <v>8</v>
      </c>
      <c r="M600" s="7" t="s">
        <v>8</v>
      </c>
      <c r="N600" s="9" t="s">
        <v>8</v>
      </c>
      <c r="O600" s="11" t="s">
        <v>8</v>
      </c>
      <c r="P600" s="7" t="s">
        <v>8</v>
      </c>
      <c r="Q600" s="9" t="s">
        <v>8</v>
      </c>
      <c r="R600" s="11" t="s">
        <v>8</v>
      </c>
      <c r="S600" s="7" t="s">
        <v>8</v>
      </c>
      <c r="T600" s="9" t="s">
        <v>8</v>
      </c>
    </row>
    <row r="601" spans="1:20" ht="14.1" customHeight="1" x14ac:dyDescent="0.3">
      <c r="A601" s="3" t="s">
        <v>2310</v>
      </c>
      <c r="B601" s="3" t="s">
        <v>6606</v>
      </c>
      <c r="C601" s="11">
        <v>327</v>
      </c>
      <c r="D601" s="7">
        <v>345.23844613</v>
      </c>
      <c r="E601" s="8">
        <v>277.134413299767</v>
      </c>
      <c r="F601" s="11">
        <v>74</v>
      </c>
      <c r="G601" s="7">
        <v>202.90357728000001</v>
      </c>
      <c r="H601" s="8">
        <v>145.12399025350601</v>
      </c>
      <c r="I601" s="11" t="s">
        <v>8</v>
      </c>
      <c r="J601" s="7" t="s">
        <v>8</v>
      </c>
      <c r="K601" s="9" t="s">
        <v>8</v>
      </c>
      <c r="L601" s="11" t="s">
        <v>8</v>
      </c>
      <c r="M601" s="7" t="s">
        <v>8</v>
      </c>
      <c r="N601" s="9" t="s">
        <v>8</v>
      </c>
      <c r="O601" s="11" t="s">
        <v>8</v>
      </c>
      <c r="P601" s="7" t="s">
        <v>8</v>
      </c>
      <c r="Q601" s="9" t="s">
        <v>8</v>
      </c>
      <c r="R601" s="11">
        <v>12</v>
      </c>
      <c r="S601" s="7">
        <v>617.95318878</v>
      </c>
      <c r="T601" s="8">
        <v>443.16626900607002</v>
      </c>
    </row>
    <row r="602" spans="1:20" ht="14.1" customHeight="1" x14ac:dyDescent="0.3">
      <c r="A602" s="3" t="s">
        <v>2313</v>
      </c>
      <c r="B602" s="3" t="s">
        <v>6607</v>
      </c>
      <c r="C602" s="11">
        <v>565</v>
      </c>
      <c r="D602" s="7">
        <v>289.55804541999998</v>
      </c>
      <c r="E602" s="8">
        <v>199.05327163617</v>
      </c>
      <c r="F602" s="11">
        <v>82</v>
      </c>
      <c r="G602" s="7">
        <v>236.98508938000001</v>
      </c>
      <c r="H602" s="8">
        <v>169.45878375948399</v>
      </c>
      <c r="I602" s="11" t="s">
        <v>8</v>
      </c>
      <c r="J602" s="7" t="s">
        <v>8</v>
      </c>
      <c r="K602" s="9" t="s">
        <v>8</v>
      </c>
      <c r="L602" s="11">
        <v>27</v>
      </c>
      <c r="M602" s="7">
        <v>371.19459739000001</v>
      </c>
      <c r="N602" s="8">
        <v>226.109211886493</v>
      </c>
      <c r="O602" s="11" t="s">
        <v>8</v>
      </c>
      <c r="P602" s="7" t="s">
        <v>8</v>
      </c>
      <c r="Q602" s="9" t="s">
        <v>8</v>
      </c>
      <c r="R602" s="11">
        <v>33</v>
      </c>
      <c r="S602" s="7">
        <v>342.91970679999997</v>
      </c>
      <c r="T602" s="8">
        <v>245.20850895689199</v>
      </c>
    </row>
    <row r="603" spans="1:20" ht="14.1" customHeight="1" x14ac:dyDescent="0.3">
      <c r="A603" s="3" t="s">
        <v>2316</v>
      </c>
      <c r="B603" s="3" t="s">
        <v>6608</v>
      </c>
      <c r="C603" s="11">
        <v>452</v>
      </c>
      <c r="D603" s="7">
        <v>312.11769365999999</v>
      </c>
      <c r="E603" s="8">
        <v>238.84266151819901</v>
      </c>
      <c r="F603" s="11">
        <v>70</v>
      </c>
      <c r="G603" s="7">
        <v>319.69998771000002</v>
      </c>
      <c r="H603" s="8">
        <v>228.26631338369401</v>
      </c>
      <c r="I603" s="11" t="s">
        <v>8</v>
      </c>
      <c r="J603" s="7" t="s">
        <v>8</v>
      </c>
      <c r="K603" s="9" t="s">
        <v>8</v>
      </c>
      <c r="L603" s="11" t="s">
        <v>8</v>
      </c>
      <c r="M603" s="7" t="s">
        <v>8</v>
      </c>
      <c r="N603" s="9" t="s">
        <v>8</v>
      </c>
      <c r="O603" s="11" t="s">
        <v>8</v>
      </c>
      <c r="P603" s="7" t="s">
        <v>8</v>
      </c>
      <c r="Q603" s="9" t="s">
        <v>8</v>
      </c>
      <c r="R603" s="11">
        <v>26</v>
      </c>
      <c r="S603" s="7">
        <v>416.04166621000002</v>
      </c>
      <c r="T603" s="8">
        <v>297.054426450459</v>
      </c>
    </row>
    <row r="604" spans="1:20" ht="14.1" customHeight="1" x14ac:dyDescent="0.3">
      <c r="A604" s="3" t="s">
        <v>2320</v>
      </c>
      <c r="B604" s="3" t="s">
        <v>6609</v>
      </c>
      <c r="C604" s="11">
        <v>1135</v>
      </c>
      <c r="D604" s="7">
        <v>299.95791242000001</v>
      </c>
      <c r="E604" s="8">
        <v>219.377511859436</v>
      </c>
      <c r="F604" s="11">
        <v>178</v>
      </c>
      <c r="G604" s="7">
        <v>261.87859200999998</v>
      </c>
      <c r="H604" s="8">
        <v>187.25917634935399</v>
      </c>
      <c r="I604" s="11" t="s">
        <v>8</v>
      </c>
      <c r="J604" s="7" t="s">
        <v>8</v>
      </c>
      <c r="K604" s="9" t="s">
        <v>8</v>
      </c>
      <c r="L604" s="11">
        <v>32</v>
      </c>
      <c r="M604" s="7">
        <v>262.87940691</v>
      </c>
      <c r="N604" s="8">
        <v>172.69742405111199</v>
      </c>
      <c r="O604" s="11" t="s">
        <v>8</v>
      </c>
      <c r="P604" s="7" t="s">
        <v>8</v>
      </c>
      <c r="Q604" s="9" t="s">
        <v>8</v>
      </c>
      <c r="R604" s="11">
        <v>36</v>
      </c>
      <c r="S604" s="7">
        <v>582.04066671999999</v>
      </c>
      <c r="T604" s="8">
        <v>416.02690230255899</v>
      </c>
    </row>
    <row r="605" spans="1:20" ht="14.1" customHeight="1" x14ac:dyDescent="0.3">
      <c r="A605" s="3" t="s">
        <v>2323</v>
      </c>
      <c r="B605" s="3" t="s">
        <v>6610</v>
      </c>
      <c r="C605" s="11">
        <v>143</v>
      </c>
      <c r="D605" s="7">
        <v>321.87822595</v>
      </c>
      <c r="E605" s="8">
        <v>229.092520572826</v>
      </c>
      <c r="F605" s="11">
        <v>28</v>
      </c>
      <c r="G605" s="7">
        <v>309.70456676999999</v>
      </c>
      <c r="H605" s="8">
        <v>234.68257334369099</v>
      </c>
      <c r="I605" s="11" t="s">
        <v>8</v>
      </c>
      <c r="J605" s="7" t="s">
        <v>8</v>
      </c>
      <c r="K605" s="9" t="s">
        <v>8</v>
      </c>
      <c r="L605" s="11" t="s">
        <v>8</v>
      </c>
      <c r="M605" s="7" t="s">
        <v>8</v>
      </c>
      <c r="N605" s="9" t="s">
        <v>8</v>
      </c>
      <c r="O605" s="11" t="s">
        <v>8</v>
      </c>
      <c r="P605" s="7" t="s">
        <v>8</v>
      </c>
      <c r="Q605" s="9" t="s">
        <v>8</v>
      </c>
      <c r="R605" s="11" t="s">
        <v>8</v>
      </c>
      <c r="S605" s="7" t="s">
        <v>8</v>
      </c>
      <c r="T605" s="9" t="s">
        <v>8</v>
      </c>
    </row>
    <row r="606" spans="1:20" ht="14.1" customHeight="1" x14ac:dyDescent="0.3">
      <c r="A606" s="3" t="s">
        <v>2327</v>
      </c>
      <c r="B606" s="3" t="s">
        <v>6611</v>
      </c>
      <c r="C606" s="11">
        <v>508</v>
      </c>
      <c r="D606" s="7">
        <v>253.05078614000001</v>
      </c>
      <c r="E606" s="8">
        <v>179.20437774040499</v>
      </c>
      <c r="F606" s="11">
        <v>125</v>
      </c>
      <c r="G606" s="7">
        <v>178.40077137</v>
      </c>
      <c r="H606" s="8">
        <v>127.378442378944</v>
      </c>
      <c r="I606" s="11" t="s">
        <v>8</v>
      </c>
      <c r="J606" s="7" t="s">
        <v>8</v>
      </c>
      <c r="K606" s="9" t="s">
        <v>8</v>
      </c>
      <c r="L606" s="11" t="s">
        <v>8</v>
      </c>
      <c r="M606" s="7" t="s">
        <v>8</v>
      </c>
      <c r="N606" s="9" t="s">
        <v>8</v>
      </c>
      <c r="O606" s="11" t="s">
        <v>8</v>
      </c>
      <c r="P606" s="7" t="s">
        <v>8</v>
      </c>
      <c r="Q606" s="9" t="s">
        <v>8</v>
      </c>
      <c r="R606" s="11">
        <v>20</v>
      </c>
      <c r="S606" s="7">
        <v>399.25872043999999</v>
      </c>
      <c r="T606" s="8">
        <v>285.07139251343602</v>
      </c>
    </row>
    <row r="607" spans="1:20" ht="14.1" customHeight="1" x14ac:dyDescent="0.3">
      <c r="A607" s="3" t="s">
        <v>2331</v>
      </c>
      <c r="B607" s="3" t="s">
        <v>6612</v>
      </c>
      <c r="C607" s="11">
        <v>151</v>
      </c>
      <c r="D607" s="7">
        <v>127.73013502000001</v>
      </c>
      <c r="E607" s="8">
        <v>207.80029185886201</v>
      </c>
      <c r="F607" s="11">
        <v>39</v>
      </c>
      <c r="G607" s="7">
        <v>174.05145200000001</v>
      </c>
      <c r="H607" s="8">
        <v>188.95424264058599</v>
      </c>
      <c r="I607" s="11" t="s">
        <v>8</v>
      </c>
      <c r="J607" s="7" t="s">
        <v>8</v>
      </c>
      <c r="K607" s="9" t="s">
        <v>8</v>
      </c>
      <c r="L607" s="11" t="s">
        <v>8</v>
      </c>
      <c r="M607" s="7" t="s">
        <v>8</v>
      </c>
      <c r="N607" s="9" t="s">
        <v>8</v>
      </c>
      <c r="O607" s="11" t="s">
        <v>8</v>
      </c>
      <c r="P607" s="7" t="s">
        <v>8</v>
      </c>
      <c r="Q607" s="9" t="s">
        <v>8</v>
      </c>
      <c r="R607" s="11" t="s">
        <v>8</v>
      </c>
      <c r="S607" s="7" t="s">
        <v>8</v>
      </c>
      <c r="T607" s="9" t="s">
        <v>8</v>
      </c>
    </row>
    <row r="608" spans="1:20" ht="14.1" customHeight="1" x14ac:dyDescent="0.3">
      <c r="A608" s="3" t="s">
        <v>2335</v>
      </c>
      <c r="B608" s="3" t="s">
        <v>6613</v>
      </c>
      <c r="C608" s="11">
        <v>160</v>
      </c>
      <c r="D608" s="7">
        <v>239.06800493</v>
      </c>
      <c r="E608" s="8">
        <v>196.32266830657801</v>
      </c>
      <c r="F608" s="11">
        <v>57</v>
      </c>
      <c r="G608" s="7">
        <v>238.48409545999999</v>
      </c>
      <c r="H608" s="8">
        <v>147.33080844589</v>
      </c>
      <c r="I608" s="11" t="s">
        <v>8</v>
      </c>
      <c r="J608" s="7" t="s">
        <v>8</v>
      </c>
      <c r="K608" s="9" t="s">
        <v>8</v>
      </c>
      <c r="L608" s="11" t="s">
        <v>8</v>
      </c>
      <c r="M608" s="7" t="s">
        <v>8</v>
      </c>
      <c r="N608" s="9" t="s">
        <v>8</v>
      </c>
      <c r="O608" s="11" t="s">
        <v>8</v>
      </c>
      <c r="P608" s="7" t="s">
        <v>8</v>
      </c>
      <c r="Q608" s="9" t="s">
        <v>8</v>
      </c>
      <c r="R608" s="11" t="s">
        <v>8</v>
      </c>
      <c r="S608" s="7" t="s">
        <v>8</v>
      </c>
      <c r="T608" s="9" t="s">
        <v>8</v>
      </c>
    </row>
    <row r="609" spans="1:20" ht="14.1" customHeight="1" x14ac:dyDescent="0.3">
      <c r="A609" s="3" t="s">
        <v>2339</v>
      </c>
      <c r="B609" s="3" t="s">
        <v>2340</v>
      </c>
      <c r="C609" s="11">
        <v>196</v>
      </c>
      <c r="D609" s="7">
        <v>204.01220218</v>
      </c>
      <c r="E609" s="8">
        <v>196.19062168594701</v>
      </c>
      <c r="F609" s="11">
        <v>17</v>
      </c>
      <c r="G609" s="7">
        <v>273.40946783999999</v>
      </c>
      <c r="H609" s="8">
        <v>198.19747398938401</v>
      </c>
      <c r="I609" s="11" t="s">
        <v>8</v>
      </c>
      <c r="J609" s="7" t="s">
        <v>8</v>
      </c>
      <c r="K609" s="9" t="s">
        <v>8</v>
      </c>
      <c r="L609" s="11" t="s">
        <v>8</v>
      </c>
      <c r="M609" s="7" t="s">
        <v>8</v>
      </c>
      <c r="N609" s="9" t="s">
        <v>8</v>
      </c>
      <c r="O609" s="11" t="s">
        <v>8</v>
      </c>
      <c r="P609" s="7" t="s">
        <v>8</v>
      </c>
      <c r="Q609" s="9" t="s">
        <v>8</v>
      </c>
      <c r="R609" s="11">
        <v>11</v>
      </c>
      <c r="S609" s="7">
        <v>146.23820662</v>
      </c>
      <c r="T609" s="8">
        <v>209.022269293546</v>
      </c>
    </row>
    <row r="610" spans="1:20" ht="14.1" customHeight="1" x14ac:dyDescent="0.3">
      <c r="A610" s="3" t="s">
        <v>2343</v>
      </c>
      <c r="B610" s="3" t="s">
        <v>6614</v>
      </c>
      <c r="C610" s="11">
        <v>194</v>
      </c>
      <c r="D610" s="7">
        <v>193.06218912</v>
      </c>
      <c r="E610" s="8">
        <v>233.401543025705</v>
      </c>
      <c r="F610" s="11">
        <v>36</v>
      </c>
      <c r="G610" s="7">
        <v>183.54594932000001</v>
      </c>
      <c r="H610" s="8">
        <v>193.832397495089</v>
      </c>
      <c r="I610" s="11" t="s">
        <v>8</v>
      </c>
      <c r="J610" s="7" t="s">
        <v>8</v>
      </c>
      <c r="K610" s="9" t="s">
        <v>8</v>
      </c>
      <c r="L610" s="11" t="s">
        <v>8</v>
      </c>
      <c r="M610" s="7" t="s">
        <v>8</v>
      </c>
      <c r="N610" s="9" t="s">
        <v>8</v>
      </c>
      <c r="O610" s="11" t="s">
        <v>8</v>
      </c>
      <c r="P610" s="7" t="s">
        <v>8</v>
      </c>
      <c r="Q610" s="9" t="s">
        <v>8</v>
      </c>
      <c r="R610" s="11">
        <v>15</v>
      </c>
      <c r="S610" s="7">
        <v>181.96329534</v>
      </c>
      <c r="T610" s="8">
        <v>305.05703141012299</v>
      </c>
    </row>
    <row r="611" spans="1:20" ht="14.1" customHeight="1" x14ac:dyDescent="0.3">
      <c r="A611" s="3" t="s">
        <v>2347</v>
      </c>
      <c r="B611" s="3" t="s">
        <v>2348</v>
      </c>
      <c r="C611" s="11">
        <v>620</v>
      </c>
      <c r="D611" s="7">
        <v>190.87952770999999</v>
      </c>
      <c r="E611" s="8">
        <v>225.157587081895</v>
      </c>
      <c r="F611" s="11">
        <v>121</v>
      </c>
      <c r="G611" s="7">
        <v>209.34396684999999</v>
      </c>
      <c r="H611" s="8">
        <v>212.97946876416401</v>
      </c>
      <c r="I611" s="11" t="s">
        <v>8</v>
      </c>
      <c r="J611" s="7" t="s">
        <v>8</v>
      </c>
      <c r="K611" s="9" t="s">
        <v>8</v>
      </c>
      <c r="L611" s="11">
        <v>11</v>
      </c>
      <c r="M611" s="7">
        <v>196.68636473999999</v>
      </c>
      <c r="N611" s="8">
        <v>200.82082756517801</v>
      </c>
      <c r="O611" s="11" t="s">
        <v>8</v>
      </c>
      <c r="P611" s="7" t="s">
        <v>8</v>
      </c>
      <c r="Q611" s="9" t="s">
        <v>8</v>
      </c>
      <c r="R611" s="11">
        <v>37</v>
      </c>
      <c r="S611" s="7">
        <v>155.02547533000001</v>
      </c>
      <c r="T611" s="8">
        <v>247.251001310258</v>
      </c>
    </row>
    <row r="612" spans="1:20" ht="14.1" customHeight="1" x14ac:dyDescent="0.3">
      <c r="A612" s="3" t="s">
        <v>2351</v>
      </c>
      <c r="B612" s="3" t="s">
        <v>6615</v>
      </c>
      <c r="C612" s="11">
        <v>117</v>
      </c>
      <c r="D612" s="7">
        <v>226.24060423</v>
      </c>
      <c r="E612" s="8">
        <v>233.571269779657</v>
      </c>
      <c r="F612" s="11">
        <v>17</v>
      </c>
      <c r="G612" s="7">
        <v>247.56970317</v>
      </c>
      <c r="H612" s="8">
        <v>165.07948234632701</v>
      </c>
      <c r="I612" s="11" t="s">
        <v>8</v>
      </c>
      <c r="J612" s="7" t="s">
        <v>8</v>
      </c>
      <c r="K612" s="9" t="s">
        <v>8</v>
      </c>
      <c r="L612" s="11" t="s">
        <v>8</v>
      </c>
      <c r="M612" s="7" t="s">
        <v>8</v>
      </c>
      <c r="N612" s="9" t="s">
        <v>8</v>
      </c>
      <c r="O612" s="11" t="s">
        <v>8</v>
      </c>
      <c r="P612" s="7" t="s">
        <v>8</v>
      </c>
      <c r="Q612" s="9" t="s">
        <v>8</v>
      </c>
      <c r="R612" s="11" t="s">
        <v>8</v>
      </c>
      <c r="S612" s="7" t="s">
        <v>8</v>
      </c>
      <c r="T612" s="9" t="s">
        <v>8</v>
      </c>
    </row>
    <row r="613" spans="1:20" ht="14.1" customHeight="1" x14ac:dyDescent="0.3">
      <c r="A613" s="3" t="s">
        <v>2355</v>
      </c>
      <c r="B613" s="3" t="s">
        <v>6616</v>
      </c>
      <c r="C613" s="11">
        <v>480</v>
      </c>
      <c r="D613" s="7">
        <v>211.22097706</v>
      </c>
      <c r="E613" s="8">
        <v>284.54287248365603</v>
      </c>
      <c r="F613" s="11">
        <v>93</v>
      </c>
      <c r="G613" s="7">
        <v>210.95317419</v>
      </c>
      <c r="H613" s="8">
        <v>181.12819956449599</v>
      </c>
      <c r="I613" s="11" t="s">
        <v>8</v>
      </c>
      <c r="J613" s="7" t="s">
        <v>8</v>
      </c>
      <c r="K613" s="9" t="s">
        <v>8</v>
      </c>
      <c r="L613" s="11" t="s">
        <v>8</v>
      </c>
      <c r="M613" s="7" t="s">
        <v>8</v>
      </c>
      <c r="N613" s="9" t="s">
        <v>8</v>
      </c>
      <c r="O613" s="11" t="s">
        <v>8</v>
      </c>
      <c r="P613" s="7" t="s">
        <v>8</v>
      </c>
      <c r="Q613" s="9" t="s">
        <v>8</v>
      </c>
      <c r="R613" s="11">
        <v>17</v>
      </c>
      <c r="S613" s="7">
        <v>212.60993252</v>
      </c>
      <c r="T613" s="8">
        <v>471.71642612557798</v>
      </c>
    </row>
    <row r="614" spans="1:20" ht="14.1" customHeight="1" x14ac:dyDescent="0.3">
      <c r="A614" s="3" t="s">
        <v>2359</v>
      </c>
      <c r="B614" s="3" t="s">
        <v>6617</v>
      </c>
      <c r="C614" s="11">
        <v>403</v>
      </c>
      <c r="D614" s="7">
        <v>194.56837166</v>
      </c>
      <c r="E614" s="8">
        <v>226.454428550334</v>
      </c>
      <c r="F614" s="11">
        <v>81</v>
      </c>
      <c r="G614" s="7">
        <v>193.10553465999999</v>
      </c>
      <c r="H614" s="8">
        <v>227.94436974731701</v>
      </c>
      <c r="I614" s="11" t="s">
        <v>8</v>
      </c>
      <c r="J614" s="7" t="s">
        <v>8</v>
      </c>
      <c r="K614" s="9" t="s">
        <v>8</v>
      </c>
      <c r="L614" s="11" t="s">
        <v>8</v>
      </c>
      <c r="M614" s="7" t="s">
        <v>8</v>
      </c>
      <c r="N614" s="9" t="s">
        <v>8</v>
      </c>
      <c r="O614" s="11" t="s">
        <v>8</v>
      </c>
      <c r="P614" s="7" t="s">
        <v>8</v>
      </c>
      <c r="Q614" s="9" t="s">
        <v>8</v>
      </c>
      <c r="R614" s="11">
        <v>19</v>
      </c>
      <c r="S614" s="7">
        <v>193.72241278000001</v>
      </c>
      <c r="T614" s="8">
        <v>335.572821801712</v>
      </c>
    </row>
    <row r="615" spans="1:20" ht="14.1" customHeight="1" x14ac:dyDescent="0.3">
      <c r="A615" s="3" t="s">
        <v>2363</v>
      </c>
      <c r="B615" s="3" t="s">
        <v>2364</v>
      </c>
      <c r="C615" s="11">
        <v>1020</v>
      </c>
      <c r="D615" s="7">
        <v>139.16522356999999</v>
      </c>
      <c r="E615" s="8">
        <v>114.489614223063</v>
      </c>
      <c r="F615" s="11">
        <v>44</v>
      </c>
      <c r="G615" s="7">
        <v>171.60666001999999</v>
      </c>
      <c r="H615" s="8">
        <v>150.328382274364</v>
      </c>
      <c r="I615" s="11" t="s">
        <v>8</v>
      </c>
      <c r="J615" s="7" t="s">
        <v>8</v>
      </c>
      <c r="K615" s="9" t="s">
        <v>8</v>
      </c>
      <c r="L615" s="11">
        <v>21</v>
      </c>
      <c r="M615" s="7">
        <v>151.06992266</v>
      </c>
      <c r="N615" s="8">
        <v>126.96141997694799</v>
      </c>
      <c r="O615" s="11" t="s">
        <v>8</v>
      </c>
      <c r="P615" s="7" t="s">
        <v>8</v>
      </c>
      <c r="Q615" s="9" t="s">
        <v>8</v>
      </c>
      <c r="R615" s="11">
        <v>37</v>
      </c>
      <c r="S615" s="7">
        <v>263.06088367000001</v>
      </c>
      <c r="T615" s="8">
        <v>228.928046190743</v>
      </c>
    </row>
    <row r="616" spans="1:20" ht="14.1" customHeight="1" x14ac:dyDescent="0.3">
      <c r="A616" s="3" t="s">
        <v>2368</v>
      </c>
      <c r="B616" s="3" t="s">
        <v>6618</v>
      </c>
      <c r="C616" s="11">
        <v>347</v>
      </c>
      <c r="D616" s="7">
        <v>196.97271622</v>
      </c>
      <c r="E616" s="8">
        <v>174.937387270702</v>
      </c>
      <c r="F616" s="11">
        <v>81</v>
      </c>
      <c r="G616" s="7">
        <v>211.89490857000001</v>
      </c>
      <c r="H616" s="8">
        <v>185.62110743974699</v>
      </c>
      <c r="I616" s="11" t="s">
        <v>8</v>
      </c>
      <c r="J616" s="7" t="s">
        <v>8</v>
      </c>
      <c r="K616" s="9" t="s">
        <v>8</v>
      </c>
      <c r="L616" s="11" t="s">
        <v>8</v>
      </c>
      <c r="M616" s="7" t="s">
        <v>8</v>
      </c>
      <c r="N616" s="9" t="s">
        <v>8</v>
      </c>
      <c r="O616" s="11" t="s">
        <v>8</v>
      </c>
      <c r="P616" s="7" t="s">
        <v>8</v>
      </c>
      <c r="Q616" s="9" t="s">
        <v>8</v>
      </c>
      <c r="R616" s="11">
        <v>17</v>
      </c>
      <c r="S616" s="7">
        <v>290.97475351000003</v>
      </c>
      <c r="T616" s="8">
        <v>254.895361846345</v>
      </c>
    </row>
    <row r="617" spans="1:20" ht="14.1" customHeight="1" x14ac:dyDescent="0.3">
      <c r="A617" s="3" t="s">
        <v>2372</v>
      </c>
      <c r="B617" s="3" t="s">
        <v>6619</v>
      </c>
      <c r="C617" s="11">
        <v>4756</v>
      </c>
      <c r="D617" s="7">
        <v>152.87688322</v>
      </c>
      <c r="E617" s="8">
        <v>130.92578731049201</v>
      </c>
      <c r="F617" s="11">
        <v>408</v>
      </c>
      <c r="G617" s="7">
        <v>149.48593015</v>
      </c>
      <c r="H617" s="8">
        <v>133.009660634011</v>
      </c>
      <c r="I617" s="11" t="s">
        <v>8</v>
      </c>
      <c r="J617" s="7" t="s">
        <v>8</v>
      </c>
      <c r="K617" s="9" t="s">
        <v>8</v>
      </c>
      <c r="L617" s="11">
        <v>34</v>
      </c>
      <c r="M617" s="7">
        <v>147.71297564</v>
      </c>
      <c r="N617" s="8">
        <v>120.029363875445</v>
      </c>
      <c r="O617" s="11" t="s">
        <v>8</v>
      </c>
      <c r="P617" s="7" t="s">
        <v>8</v>
      </c>
      <c r="Q617" s="9" t="s">
        <v>8</v>
      </c>
      <c r="R617" s="11">
        <v>180</v>
      </c>
      <c r="S617" s="7">
        <v>192.14875873</v>
      </c>
      <c r="T617" s="8">
        <v>168.28823505119999</v>
      </c>
    </row>
    <row r="618" spans="1:20" ht="14.1" customHeight="1" x14ac:dyDescent="0.3">
      <c r="A618" s="3" t="s">
        <v>2375</v>
      </c>
      <c r="B618" s="3" t="s">
        <v>6620</v>
      </c>
      <c r="C618" s="11">
        <v>583</v>
      </c>
      <c r="D618" s="7">
        <v>169.23799923000001</v>
      </c>
      <c r="E618" s="8">
        <v>143.63016473726299</v>
      </c>
      <c r="F618" s="11">
        <v>36</v>
      </c>
      <c r="G618" s="7">
        <v>159.8309606</v>
      </c>
      <c r="H618" s="8">
        <v>140.01279609542999</v>
      </c>
      <c r="I618" s="11" t="s">
        <v>8</v>
      </c>
      <c r="J618" s="7" t="s">
        <v>8</v>
      </c>
      <c r="K618" s="9" t="s">
        <v>8</v>
      </c>
      <c r="L618" s="11" t="s">
        <v>8</v>
      </c>
      <c r="M618" s="7" t="s">
        <v>8</v>
      </c>
      <c r="N618" s="9" t="s">
        <v>8</v>
      </c>
      <c r="O618" s="11" t="s">
        <v>8</v>
      </c>
      <c r="P618" s="7" t="s">
        <v>8</v>
      </c>
      <c r="Q618" s="9" t="s">
        <v>8</v>
      </c>
      <c r="R618" s="11" t="s">
        <v>8</v>
      </c>
      <c r="S618" s="7" t="s">
        <v>8</v>
      </c>
      <c r="T618" s="9" t="s">
        <v>8</v>
      </c>
    </row>
    <row r="619" spans="1:20" ht="14.1" customHeight="1" x14ac:dyDescent="0.3">
      <c r="A619" s="3" t="s">
        <v>2378</v>
      </c>
      <c r="B619" s="3" t="s">
        <v>2379</v>
      </c>
      <c r="C619" s="11">
        <v>1498</v>
      </c>
      <c r="D619" s="7">
        <v>253.37350956</v>
      </c>
      <c r="E619" s="8">
        <v>233.359452180598</v>
      </c>
      <c r="F619" s="11">
        <v>227</v>
      </c>
      <c r="G619" s="7">
        <v>270.37038573000001</v>
      </c>
      <c r="H619" s="8">
        <v>253.66192829704099</v>
      </c>
      <c r="I619" s="11" t="s">
        <v>8</v>
      </c>
      <c r="J619" s="7" t="s">
        <v>8</v>
      </c>
      <c r="K619" s="9" t="s">
        <v>8</v>
      </c>
      <c r="L619" s="11" t="s">
        <v>8</v>
      </c>
      <c r="M619" s="7" t="s">
        <v>8</v>
      </c>
      <c r="N619" s="9" t="s">
        <v>8</v>
      </c>
      <c r="O619" s="11" t="s">
        <v>8</v>
      </c>
      <c r="P619" s="7" t="s">
        <v>8</v>
      </c>
      <c r="Q619" s="9" t="s">
        <v>8</v>
      </c>
      <c r="R619" s="11">
        <v>91</v>
      </c>
      <c r="S619" s="7">
        <v>354.15623033999998</v>
      </c>
      <c r="T619" s="8">
        <v>331.67492285653498</v>
      </c>
    </row>
    <row r="620" spans="1:20" ht="14.1" customHeight="1" x14ac:dyDescent="0.3">
      <c r="A620" s="3" t="s">
        <v>2383</v>
      </c>
      <c r="B620" s="3" t="s">
        <v>6621</v>
      </c>
      <c r="C620" s="11">
        <v>529</v>
      </c>
      <c r="D620" s="7">
        <v>298.19087316999997</v>
      </c>
      <c r="E620" s="8">
        <v>249.90190970142899</v>
      </c>
      <c r="F620" s="11">
        <v>60</v>
      </c>
      <c r="G620" s="7">
        <v>216.37453590000001</v>
      </c>
      <c r="H620" s="8">
        <v>189.54529772954899</v>
      </c>
      <c r="I620" s="11" t="s">
        <v>8</v>
      </c>
      <c r="J620" s="7" t="s">
        <v>8</v>
      </c>
      <c r="K620" s="9" t="s">
        <v>8</v>
      </c>
      <c r="L620" s="11" t="s">
        <v>8</v>
      </c>
      <c r="M620" s="7" t="s">
        <v>8</v>
      </c>
      <c r="N620" s="9" t="s">
        <v>8</v>
      </c>
      <c r="O620" s="11" t="s">
        <v>8</v>
      </c>
      <c r="P620" s="7" t="s">
        <v>8</v>
      </c>
      <c r="Q620" s="9" t="s">
        <v>8</v>
      </c>
      <c r="R620" s="11">
        <v>26</v>
      </c>
      <c r="S620" s="7">
        <v>374.33887111000001</v>
      </c>
      <c r="T620" s="8">
        <v>327.36668674885902</v>
      </c>
    </row>
    <row r="621" spans="1:20" ht="14.1" customHeight="1" x14ac:dyDescent="0.3">
      <c r="A621" s="3" t="s">
        <v>2388</v>
      </c>
      <c r="B621" s="3" t="s">
        <v>6622</v>
      </c>
      <c r="C621" s="11">
        <v>798</v>
      </c>
      <c r="D621" s="7">
        <v>196.25088921</v>
      </c>
      <c r="E621" s="8">
        <v>167.765203701339</v>
      </c>
      <c r="F621" s="11">
        <v>169</v>
      </c>
      <c r="G621" s="7">
        <v>126.56498834</v>
      </c>
      <c r="H621" s="8">
        <v>110.871631145252</v>
      </c>
      <c r="I621" s="11" t="s">
        <v>8</v>
      </c>
      <c r="J621" s="7" t="s">
        <v>8</v>
      </c>
      <c r="K621" s="9" t="s">
        <v>8</v>
      </c>
      <c r="L621" s="11" t="s">
        <v>8</v>
      </c>
      <c r="M621" s="7" t="s">
        <v>8</v>
      </c>
      <c r="N621" s="9" t="s">
        <v>8</v>
      </c>
      <c r="O621" s="11" t="s">
        <v>8</v>
      </c>
      <c r="P621" s="7" t="s">
        <v>8</v>
      </c>
      <c r="Q621" s="9" t="s">
        <v>8</v>
      </c>
      <c r="R621" s="11">
        <v>19</v>
      </c>
      <c r="S621" s="7">
        <v>236.39657869999999</v>
      </c>
      <c r="T621" s="8">
        <v>205.642226417714</v>
      </c>
    </row>
    <row r="622" spans="1:20" ht="14.1" customHeight="1" x14ac:dyDescent="0.3">
      <c r="A622" s="3" t="s">
        <v>2392</v>
      </c>
      <c r="B622" s="3" t="s">
        <v>2393</v>
      </c>
      <c r="C622" s="11">
        <v>180</v>
      </c>
      <c r="D622" s="7">
        <v>165.64123182</v>
      </c>
      <c r="E622" s="8">
        <v>143.22791985139401</v>
      </c>
      <c r="F622" s="11">
        <v>18</v>
      </c>
      <c r="G622" s="7">
        <v>162.95437577999999</v>
      </c>
      <c r="H622" s="8">
        <v>142.74893040995599</v>
      </c>
      <c r="I622" s="11" t="s">
        <v>8</v>
      </c>
      <c r="J622" s="7" t="s">
        <v>8</v>
      </c>
      <c r="K622" s="9" t="s">
        <v>8</v>
      </c>
      <c r="L622" s="11" t="s">
        <v>8</v>
      </c>
      <c r="M622" s="7" t="s">
        <v>8</v>
      </c>
      <c r="N622" s="9" t="s">
        <v>8</v>
      </c>
      <c r="O622" s="11" t="s">
        <v>8</v>
      </c>
      <c r="P622" s="7" t="s">
        <v>8</v>
      </c>
      <c r="Q622" s="9" t="s">
        <v>8</v>
      </c>
      <c r="R622" s="11" t="s">
        <v>8</v>
      </c>
      <c r="S622" s="7" t="s">
        <v>8</v>
      </c>
      <c r="T622" s="9" t="s">
        <v>8</v>
      </c>
    </row>
    <row r="623" spans="1:20" ht="14.1" customHeight="1" x14ac:dyDescent="0.3">
      <c r="A623" s="3" t="s">
        <v>2397</v>
      </c>
      <c r="B623" s="3" t="s">
        <v>6623</v>
      </c>
      <c r="C623" s="11">
        <v>281</v>
      </c>
      <c r="D623" s="7">
        <v>167.93777132</v>
      </c>
      <c r="E623" s="8">
        <v>142.72269051575199</v>
      </c>
      <c r="F623" s="11">
        <v>32</v>
      </c>
      <c r="G623" s="7">
        <v>195.25396688999999</v>
      </c>
      <c r="H623" s="8">
        <v>171.043534803949</v>
      </c>
      <c r="I623" s="11" t="s">
        <v>8</v>
      </c>
      <c r="J623" s="7" t="s">
        <v>8</v>
      </c>
      <c r="K623" s="9" t="s">
        <v>8</v>
      </c>
      <c r="L623" s="11" t="s">
        <v>8</v>
      </c>
      <c r="M623" s="7" t="s">
        <v>8</v>
      </c>
      <c r="N623" s="9" t="s">
        <v>8</v>
      </c>
      <c r="O623" s="11" t="s">
        <v>8</v>
      </c>
      <c r="P623" s="7" t="s">
        <v>8</v>
      </c>
      <c r="Q623" s="9" t="s">
        <v>8</v>
      </c>
      <c r="R623" s="11" t="s">
        <v>8</v>
      </c>
      <c r="S623" s="7" t="s">
        <v>8</v>
      </c>
      <c r="T623" s="9" t="s">
        <v>8</v>
      </c>
    </row>
    <row r="624" spans="1:20" ht="14.1" customHeight="1" x14ac:dyDescent="0.3">
      <c r="A624" s="3" t="s">
        <v>2401</v>
      </c>
      <c r="B624" s="3" t="s">
        <v>2402</v>
      </c>
      <c r="C624" s="11">
        <v>305</v>
      </c>
      <c r="D624" s="7">
        <v>143.45137488</v>
      </c>
      <c r="E624" s="8">
        <v>119.611891733104</v>
      </c>
      <c r="F624" s="11">
        <v>24</v>
      </c>
      <c r="G624" s="7">
        <v>247.14611898000001</v>
      </c>
      <c r="H624" s="8">
        <v>216.50134758137099</v>
      </c>
      <c r="I624" s="11" t="s">
        <v>8</v>
      </c>
      <c r="J624" s="7" t="s">
        <v>8</v>
      </c>
      <c r="K624" s="9" t="s">
        <v>8</v>
      </c>
      <c r="L624" s="11">
        <v>44</v>
      </c>
      <c r="M624" s="7">
        <v>157.04949189000001</v>
      </c>
      <c r="N624" s="8">
        <v>126.889685088753</v>
      </c>
      <c r="O624" s="11" t="s">
        <v>8</v>
      </c>
      <c r="P624" s="7" t="s">
        <v>8</v>
      </c>
      <c r="Q624" s="9" t="s">
        <v>8</v>
      </c>
      <c r="R624" s="11">
        <v>13</v>
      </c>
      <c r="S624" s="7">
        <v>225.40661272</v>
      </c>
      <c r="T624" s="8">
        <v>196.611171811492</v>
      </c>
    </row>
    <row r="625" spans="1:20" ht="14.1" customHeight="1" x14ac:dyDescent="0.3">
      <c r="A625" s="3" t="s">
        <v>2405</v>
      </c>
      <c r="B625" s="3" t="s">
        <v>6624</v>
      </c>
      <c r="C625" s="11">
        <v>223</v>
      </c>
      <c r="D625" s="7">
        <v>109.23908444999999</v>
      </c>
      <c r="E625" s="8">
        <v>94.304583026280298</v>
      </c>
      <c r="F625" s="11">
        <v>44</v>
      </c>
      <c r="G625" s="7">
        <v>128.08179797</v>
      </c>
      <c r="H625" s="8">
        <v>112.20034652922701</v>
      </c>
      <c r="I625" s="11" t="s">
        <v>8</v>
      </c>
      <c r="J625" s="7" t="s">
        <v>8</v>
      </c>
      <c r="K625" s="9" t="s">
        <v>8</v>
      </c>
      <c r="L625" s="11" t="s">
        <v>8</v>
      </c>
      <c r="M625" s="7" t="s">
        <v>8</v>
      </c>
      <c r="N625" s="9" t="s">
        <v>8</v>
      </c>
      <c r="O625" s="11" t="s">
        <v>8</v>
      </c>
      <c r="P625" s="7" t="s">
        <v>8</v>
      </c>
      <c r="Q625" s="9" t="s">
        <v>8</v>
      </c>
      <c r="R625" s="11">
        <v>16</v>
      </c>
      <c r="S625" s="7">
        <v>119.1628286</v>
      </c>
      <c r="T625" s="8">
        <v>104.387255596659</v>
      </c>
    </row>
    <row r="626" spans="1:20" ht="14.1" customHeight="1" x14ac:dyDescent="0.3">
      <c r="A626" s="3" t="s">
        <v>2408</v>
      </c>
      <c r="B626" s="3" t="s">
        <v>2409</v>
      </c>
      <c r="C626" s="11">
        <v>7461</v>
      </c>
      <c r="D626" s="7">
        <v>153.76348923</v>
      </c>
      <c r="E626" s="8">
        <v>130.31107795831599</v>
      </c>
      <c r="F626" s="11">
        <v>411</v>
      </c>
      <c r="G626" s="7">
        <v>149.02387078999999</v>
      </c>
      <c r="H626" s="8">
        <v>130.54573556076301</v>
      </c>
      <c r="I626" s="11" t="s">
        <v>8</v>
      </c>
      <c r="J626" s="7" t="s">
        <v>8</v>
      </c>
      <c r="K626" s="9" t="s">
        <v>8</v>
      </c>
      <c r="L626" s="11">
        <v>86</v>
      </c>
      <c r="M626" s="7">
        <v>145.44623967000001</v>
      </c>
      <c r="N626" s="8">
        <v>117.21330232749099</v>
      </c>
      <c r="O626" s="11" t="s">
        <v>8</v>
      </c>
      <c r="P626" s="7" t="s">
        <v>8</v>
      </c>
      <c r="Q626" s="9" t="s">
        <v>8</v>
      </c>
      <c r="R626" s="11">
        <v>226</v>
      </c>
      <c r="S626" s="7">
        <v>209.58442725</v>
      </c>
      <c r="T626" s="8">
        <v>182.13554588748099</v>
      </c>
    </row>
    <row r="627" spans="1:20" ht="14.1" customHeight="1" x14ac:dyDescent="0.3">
      <c r="A627" s="3" t="s">
        <v>2412</v>
      </c>
      <c r="B627" s="3" t="s">
        <v>6625</v>
      </c>
      <c r="C627" s="11">
        <v>131</v>
      </c>
      <c r="D627" s="7">
        <v>128.98889994000001</v>
      </c>
      <c r="E627" s="8">
        <v>110.78243693557</v>
      </c>
      <c r="F627" s="11">
        <v>26</v>
      </c>
      <c r="G627" s="7">
        <v>125.35818635</v>
      </c>
      <c r="H627" s="8">
        <v>109.81445105277901</v>
      </c>
      <c r="I627" s="11" t="s">
        <v>8</v>
      </c>
      <c r="J627" s="7" t="s">
        <v>8</v>
      </c>
      <c r="K627" s="9" t="s">
        <v>8</v>
      </c>
      <c r="L627" s="11" t="s">
        <v>8</v>
      </c>
      <c r="M627" s="7" t="s">
        <v>8</v>
      </c>
      <c r="N627" s="9" t="s">
        <v>8</v>
      </c>
      <c r="O627" s="11" t="s">
        <v>8</v>
      </c>
      <c r="P627" s="7" t="s">
        <v>8</v>
      </c>
      <c r="Q627" s="9" t="s">
        <v>8</v>
      </c>
      <c r="R627" s="11" t="s">
        <v>8</v>
      </c>
      <c r="S627" s="7" t="s">
        <v>8</v>
      </c>
      <c r="T627" s="9" t="s">
        <v>8</v>
      </c>
    </row>
    <row r="628" spans="1:20" ht="14.1" customHeight="1" x14ac:dyDescent="0.3">
      <c r="A628" s="3" t="s">
        <v>2416</v>
      </c>
      <c r="B628" s="3" t="s">
        <v>6626</v>
      </c>
      <c r="C628" s="11">
        <v>1329</v>
      </c>
      <c r="D628" s="7">
        <v>153.32676169999999</v>
      </c>
      <c r="E628" s="8">
        <v>135.893892875533</v>
      </c>
      <c r="F628" s="11">
        <v>50</v>
      </c>
      <c r="G628" s="7">
        <v>164.13797993</v>
      </c>
      <c r="H628" s="8">
        <v>143.78577043756599</v>
      </c>
      <c r="I628" s="11" t="s">
        <v>8</v>
      </c>
      <c r="J628" s="7" t="s">
        <v>8</v>
      </c>
      <c r="K628" s="9" t="s">
        <v>8</v>
      </c>
      <c r="L628" s="11" t="s">
        <v>8</v>
      </c>
      <c r="M628" s="7" t="s">
        <v>8</v>
      </c>
      <c r="N628" s="9" t="s">
        <v>8</v>
      </c>
      <c r="O628" s="11" t="s">
        <v>8</v>
      </c>
      <c r="P628" s="7" t="s">
        <v>8</v>
      </c>
      <c r="Q628" s="9" t="s">
        <v>8</v>
      </c>
      <c r="R628" s="11">
        <v>39</v>
      </c>
      <c r="S628" s="7">
        <v>179.56727427000001</v>
      </c>
      <c r="T628" s="8">
        <v>216.70854391456899</v>
      </c>
    </row>
    <row r="629" spans="1:20" ht="14.1" customHeight="1" x14ac:dyDescent="0.3">
      <c r="A629" s="3" t="s">
        <v>2419</v>
      </c>
      <c r="B629" s="3" t="s">
        <v>6627</v>
      </c>
      <c r="C629" s="11">
        <v>1393</v>
      </c>
      <c r="D629" s="7">
        <v>198.22813049000001</v>
      </c>
      <c r="E629" s="8">
        <v>166.50167019767201</v>
      </c>
      <c r="F629" s="11">
        <v>89</v>
      </c>
      <c r="G629" s="7">
        <v>225.16360478999999</v>
      </c>
      <c r="H629" s="8">
        <v>197.244562316844</v>
      </c>
      <c r="I629" s="11" t="s">
        <v>8</v>
      </c>
      <c r="J629" s="7" t="s">
        <v>8</v>
      </c>
      <c r="K629" s="9" t="s">
        <v>8</v>
      </c>
      <c r="L629" s="11">
        <v>59</v>
      </c>
      <c r="M629" s="7">
        <v>187.45568702</v>
      </c>
      <c r="N629" s="8">
        <v>146.54950576326101</v>
      </c>
      <c r="O629" s="11" t="s">
        <v>8</v>
      </c>
      <c r="P629" s="7" t="s">
        <v>8</v>
      </c>
      <c r="Q629" s="9" t="s">
        <v>8</v>
      </c>
      <c r="R629" s="11">
        <v>83</v>
      </c>
      <c r="S629" s="7">
        <v>254.08945216999999</v>
      </c>
      <c r="T629" s="8">
        <v>220.27128107449499</v>
      </c>
    </row>
    <row r="630" spans="1:20" ht="14.1" customHeight="1" x14ac:dyDescent="0.3">
      <c r="A630" s="3" t="s">
        <v>2422</v>
      </c>
      <c r="B630" s="3" t="s">
        <v>6628</v>
      </c>
      <c r="C630" s="11">
        <v>885</v>
      </c>
      <c r="D630" s="7">
        <v>136.52031138999999</v>
      </c>
      <c r="E630" s="8">
        <v>115.618482450591</v>
      </c>
      <c r="F630" s="11">
        <v>67</v>
      </c>
      <c r="G630" s="7">
        <v>170.75312998000001</v>
      </c>
      <c r="H630" s="8">
        <v>149.58067621230401</v>
      </c>
      <c r="I630" s="11" t="s">
        <v>8</v>
      </c>
      <c r="J630" s="7" t="s">
        <v>8</v>
      </c>
      <c r="K630" s="9" t="s">
        <v>8</v>
      </c>
      <c r="L630" s="11" t="s">
        <v>8</v>
      </c>
      <c r="M630" s="7" t="s">
        <v>8</v>
      </c>
      <c r="N630" s="9" t="s">
        <v>8</v>
      </c>
      <c r="O630" s="11" t="s">
        <v>8</v>
      </c>
      <c r="P630" s="7" t="s">
        <v>8</v>
      </c>
      <c r="Q630" s="9" t="s">
        <v>8</v>
      </c>
      <c r="R630" s="11">
        <v>40</v>
      </c>
      <c r="S630" s="7">
        <v>179.57153959999999</v>
      </c>
      <c r="T630" s="8">
        <v>156.68532737433401</v>
      </c>
    </row>
    <row r="631" spans="1:20" ht="14.1" customHeight="1" x14ac:dyDescent="0.3">
      <c r="A631" s="3" t="s">
        <v>2425</v>
      </c>
      <c r="B631" s="3" t="s">
        <v>6629</v>
      </c>
      <c r="C631" s="11">
        <v>222</v>
      </c>
      <c r="D631" s="7">
        <v>215.97743718999999</v>
      </c>
      <c r="E631" s="8">
        <v>184.28317591432</v>
      </c>
      <c r="F631" s="11">
        <v>45</v>
      </c>
      <c r="G631" s="7">
        <v>215.81796138999999</v>
      </c>
      <c r="H631" s="8">
        <v>189.05775016812001</v>
      </c>
      <c r="I631" s="11" t="s">
        <v>8</v>
      </c>
      <c r="J631" s="7" t="s">
        <v>8</v>
      </c>
      <c r="K631" s="9" t="s">
        <v>8</v>
      </c>
      <c r="L631" s="11" t="s">
        <v>8</v>
      </c>
      <c r="M631" s="7" t="s">
        <v>8</v>
      </c>
      <c r="N631" s="9" t="s">
        <v>8</v>
      </c>
      <c r="O631" s="11" t="s">
        <v>8</v>
      </c>
      <c r="P631" s="7" t="s">
        <v>8</v>
      </c>
      <c r="Q631" s="9" t="s">
        <v>8</v>
      </c>
      <c r="R631" s="11">
        <v>12</v>
      </c>
      <c r="S631" s="7">
        <v>339.06289715999998</v>
      </c>
      <c r="T631" s="8">
        <v>290.60626271815403</v>
      </c>
    </row>
    <row r="632" spans="1:20" ht="14.1" customHeight="1" x14ac:dyDescent="0.3">
      <c r="A632" s="3" t="s">
        <v>2430</v>
      </c>
      <c r="B632" s="3" t="s">
        <v>2431</v>
      </c>
      <c r="C632" s="11">
        <v>145</v>
      </c>
      <c r="D632" s="7">
        <v>144.32354511</v>
      </c>
      <c r="E632" s="8">
        <v>119.19775221955</v>
      </c>
      <c r="F632" s="11">
        <v>17</v>
      </c>
      <c r="G632" s="7">
        <v>146.06836819</v>
      </c>
      <c r="H632" s="8">
        <v>127.956693503537</v>
      </c>
      <c r="I632" s="11" t="s">
        <v>8</v>
      </c>
      <c r="J632" s="7" t="s">
        <v>8</v>
      </c>
      <c r="K632" s="9" t="s">
        <v>8</v>
      </c>
      <c r="L632" s="11" t="s">
        <v>8</v>
      </c>
      <c r="M632" s="7" t="s">
        <v>8</v>
      </c>
      <c r="N632" s="9" t="s">
        <v>8</v>
      </c>
      <c r="O632" s="11" t="s">
        <v>8</v>
      </c>
      <c r="P632" s="7" t="s">
        <v>8</v>
      </c>
      <c r="Q632" s="9" t="s">
        <v>8</v>
      </c>
      <c r="R632" s="11" t="s">
        <v>8</v>
      </c>
      <c r="S632" s="7" t="s">
        <v>8</v>
      </c>
      <c r="T632" s="9" t="s">
        <v>8</v>
      </c>
    </row>
    <row r="633" spans="1:20" ht="14.1" customHeight="1" x14ac:dyDescent="0.3">
      <c r="A633" s="3" t="s">
        <v>2435</v>
      </c>
      <c r="B633" s="3" t="s">
        <v>6630</v>
      </c>
      <c r="C633" s="11">
        <v>159</v>
      </c>
      <c r="D633" s="7">
        <v>100.92048923999999</v>
      </c>
      <c r="E633" s="8">
        <v>87.273374148337894</v>
      </c>
      <c r="F633" s="11">
        <v>74</v>
      </c>
      <c r="G633" s="7">
        <v>85.023775560000004</v>
      </c>
      <c r="H633" s="8">
        <v>74.481298498591201</v>
      </c>
      <c r="I633" s="11" t="s">
        <v>8</v>
      </c>
      <c r="J633" s="7" t="s">
        <v>8</v>
      </c>
      <c r="K633" s="9" t="s">
        <v>8</v>
      </c>
      <c r="L633" s="11" t="s">
        <v>8</v>
      </c>
      <c r="M633" s="7" t="s">
        <v>8</v>
      </c>
      <c r="N633" s="9" t="s">
        <v>8</v>
      </c>
      <c r="O633" s="11" t="s">
        <v>8</v>
      </c>
      <c r="P633" s="7" t="s">
        <v>8</v>
      </c>
      <c r="Q633" s="9" t="s">
        <v>8</v>
      </c>
      <c r="R633" s="11" t="s">
        <v>8</v>
      </c>
      <c r="S633" s="7" t="s">
        <v>8</v>
      </c>
      <c r="T633" s="9" t="s">
        <v>8</v>
      </c>
    </row>
    <row r="634" spans="1:20" ht="14.1" customHeight="1" x14ac:dyDescent="0.3">
      <c r="A634" s="3" t="s">
        <v>2439</v>
      </c>
      <c r="B634" s="3" t="s">
        <v>6631</v>
      </c>
      <c r="C634" s="11">
        <v>225</v>
      </c>
      <c r="D634" s="7">
        <v>136.21833182</v>
      </c>
      <c r="E634" s="8">
        <v>115.67131329325299</v>
      </c>
      <c r="F634" s="11">
        <v>15</v>
      </c>
      <c r="G634" s="7">
        <v>166.70348272000001</v>
      </c>
      <c r="H634" s="8">
        <v>146.03316587301299</v>
      </c>
      <c r="I634" s="11" t="s">
        <v>8</v>
      </c>
      <c r="J634" s="7" t="s">
        <v>8</v>
      </c>
      <c r="K634" s="9" t="s">
        <v>8</v>
      </c>
      <c r="L634" s="11" t="s">
        <v>8</v>
      </c>
      <c r="M634" s="7" t="s">
        <v>8</v>
      </c>
      <c r="N634" s="9" t="s">
        <v>8</v>
      </c>
      <c r="O634" s="11" t="s">
        <v>8</v>
      </c>
      <c r="P634" s="7" t="s">
        <v>8</v>
      </c>
      <c r="Q634" s="9" t="s">
        <v>8</v>
      </c>
      <c r="R634" s="11" t="s">
        <v>8</v>
      </c>
      <c r="S634" s="7" t="s">
        <v>8</v>
      </c>
      <c r="T634" s="9" t="s">
        <v>8</v>
      </c>
    </row>
    <row r="635" spans="1:20" ht="14.1" customHeight="1" x14ac:dyDescent="0.3">
      <c r="A635" s="3" t="s">
        <v>2443</v>
      </c>
      <c r="B635" s="3" t="s">
        <v>6632</v>
      </c>
      <c r="C635" s="11">
        <v>101</v>
      </c>
      <c r="D635" s="7">
        <v>153.61941614</v>
      </c>
      <c r="E635" s="8">
        <v>129.83858455212501</v>
      </c>
      <c r="F635" s="11">
        <v>20</v>
      </c>
      <c r="G635" s="7">
        <v>138.64299260999999</v>
      </c>
      <c r="H635" s="8">
        <v>121.45202348684499</v>
      </c>
      <c r="I635" s="11" t="s">
        <v>8</v>
      </c>
      <c r="J635" s="7" t="s">
        <v>8</v>
      </c>
      <c r="K635" s="9" t="s">
        <v>8</v>
      </c>
      <c r="L635" s="11" t="s">
        <v>8</v>
      </c>
      <c r="M635" s="7" t="s">
        <v>8</v>
      </c>
      <c r="N635" s="9" t="s">
        <v>8</v>
      </c>
      <c r="O635" s="11" t="s">
        <v>8</v>
      </c>
      <c r="P635" s="7" t="s">
        <v>8</v>
      </c>
      <c r="Q635" s="9" t="s">
        <v>8</v>
      </c>
      <c r="R635" s="11" t="s">
        <v>8</v>
      </c>
      <c r="S635" s="7" t="s">
        <v>8</v>
      </c>
      <c r="T635" s="9" t="s">
        <v>8</v>
      </c>
    </row>
    <row r="636" spans="1:20" ht="14.1" customHeight="1" x14ac:dyDescent="0.3">
      <c r="A636" s="3" t="s">
        <v>2446</v>
      </c>
      <c r="B636" s="3" t="s">
        <v>6633</v>
      </c>
      <c r="C636" s="11">
        <v>55</v>
      </c>
      <c r="D636" s="7">
        <v>72.142645900999995</v>
      </c>
      <c r="E636" s="8">
        <v>62.519814401820803</v>
      </c>
      <c r="F636" s="11" t="s">
        <v>8</v>
      </c>
      <c r="G636" s="7" t="s">
        <v>8</v>
      </c>
      <c r="H636" s="9" t="s">
        <v>8</v>
      </c>
      <c r="I636" s="11" t="s">
        <v>8</v>
      </c>
      <c r="J636" s="7" t="s">
        <v>8</v>
      </c>
      <c r="K636" s="9" t="s">
        <v>8</v>
      </c>
      <c r="L636" s="11" t="s">
        <v>8</v>
      </c>
      <c r="M636" s="7" t="s">
        <v>8</v>
      </c>
      <c r="N636" s="9" t="s">
        <v>8</v>
      </c>
      <c r="O636" s="11" t="s">
        <v>8</v>
      </c>
      <c r="P636" s="7" t="s">
        <v>8</v>
      </c>
      <c r="Q636" s="9" t="s">
        <v>8</v>
      </c>
      <c r="R636" s="11" t="s">
        <v>8</v>
      </c>
      <c r="S636" s="7" t="s">
        <v>8</v>
      </c>
      <c r="T636" s="9" t="s">
        <v>8</v>
      </c>
    </row>
    <row r="637" spans="1:20" ht="14.1" customHeight="1" x14ac:dyDescent="0.3">
      <c r="A637" s="3" t="s">
        <v>2450</v>
      </c>
      <c r="B637" s="3" t="s">
        <v>6634</v>
      </c>
      <c r="C637" s="11">
        <v>3626</v>
      </c>
      <c r="D637" s="7">
        <v>135.02650678000001</v>
      </c>
      <c r="E637" s="8">
        <v>109.492015436918</v>
      </c>
      <c r="F637" s="11">
        <v>154</v>
      </c>
      <c r="G637" s="7">
        <v>104.50630667999999</v>
      </c>
      <c r="H637" s="8">
        <v>91.548098186497796</v>
      </c>
      <c r="I637" s="11">
        <v>11</v>
      </c>
      <c r="J637" s="7">
        <v>125.4965207</v>
      </c>
      <c r="K637" s="8">
        <v>109.935641756404</v>
      </c>
      <c r="L637" s="11" t="s">
        <v>8</v>
      </c>
      <c r="M637" s="7" t="s">
        <v>8</v>
      </c>
      <c r="N637" s="9" t="s">
        <v>8</v>
      </c>
      <c r="O637" s="11">
        <v>14</v>
      </c>
      <c r="P637" s="7">
        <v>74.613053534000002</v>
      </c>
      <c r="Q637" s="8">
        <v>65.361411976727396</v>
      </c>
      <c r="R637" s="11">
        <v>131</v>
      </c>
      <c r="S637" s="7">
        <v>173.86147815999999</v>
      </c>
      <c r="T637" s="8">
        <v>151.08694000575201</v>
      </c>
    </row>
    <row r="638" spans="1:20" ht="14.1" customHeight="1" x14ac:dyDescent="0.3">
      <c r="A638" s="3" t="s">
        <v>2454</v>
      </c>
      <c r="B638" s="3" t="s">
        <v>2455</v>
      </c>
      <c r="C638" s="11">
        <v>317</v>
      </c>
      <c r="D638" s="7">
        <v>97.767493200999994</v>
      </c>
      <c r="E638" s="8">
        <v>84.772039259271295</v>
      </c>
      <c r="F638" s="11">
        <v>74</v>
      </c>
      <c r="G638" s="7">
        <v>98.675460130000005</v>
      </c>
      <c r="H638" s="8">
        <v>86.440247477579405</v>
      </c>
      <c r="I638" s="11" t="s">
        <v>8</v>
      </c>
      <c r="J638" s="7" t="s">
        <v>8</v>
      </c>
      <c r="K638" s="9" t="s">
        <v>8</v>
      </c>
      <c r="L638" s="11" t="s">
        <v>8</v>
      </c>
      <c r="M638" s="7" t="s">
        <v>8</v>
      </c>
      <c r="N638" s="9" t="s">
        <v>8</v>
      </c>
      <c r="O638" s="11" t="s">
        <v>8</v>
      </c>
      <c r="P638" s="7" t="s">
        <v>8</v>
      </c>
      <c r="Q638" s="9" t="s">
        <v>8</v>
      </c>
      <c r="R638" s="11">
        <v>22</v>
      </c>
      <c r="S638" s="7">
        <v>93.321133502999999</v>
      </c>
      <c r="T638" s="8">
        <v>81.749814603075507</v>
      </c>
    </row>
    <row r="639" spans="1:20" ht="14.1" customHeight="1" x14ac:dyDescent="0.3">
      <c r="A639" s="3" t="s">
        <v>2458</v>
      </c>
      <c r="B639" s="3" t="s">
        <v>2459</v>
      </c>
      <c r="C639" s="11">
        <v>294</v>
      </c>
      <c r="D639" s="7">
        <v>113.08029581</v>
      </c>
      <c r="E639" s="8">
        <v>96.509842691831693</v>
      </c>
      <c r="F639" s="11">
        <v>64</v>
      </c>
      <c r="G639" s="7">
        <v>121.02867092</v>
      </c>
      <c r="H639" s="8">
        <v>106.02178198672399</v>
      </c>
      <c r="I639" s="11" t="s">
        <v>8</v>
      </c>
      <c r="J639" s="7" t="s">
        <v>8</v>
      </c>
      <c r="K639" s="9" t="s">
        <v>8</v>
      </c>
      <c r="L639" s="11" t="s">
        <v>8</v>
      </c>
      <c r="M639" s="7" t="s">
        <v>8</v>
      </c>
      <c r="N639" s="9" t="s">
        <v>8</v>
      </c>
      <c r="O639" s="11" t="s">
        <v>8</v>
      </c>
      <c r="P639" s="7" t="s">
        <v>8</v>
      </c>
      <c r="Q639" s="9" t="s">
        <v>8</v>
      </c>
      <c r="R639" s="11">
        <v>13</v>
      </c>
      <c r="S639" s="7">
        <v>108.99005765</v>
      </c>
      <c r="T639" s="8">
        <v>94.976714133872207</v>
      </c>
    </row>
    <row r="640" spans="1:20" ht="14.1" customHeight="1" x14ac:dyDescent="0.3">
      <c r="A640" s="3" t="s">
        <v>2461</v>
      </c>
      <c r="B640" s="3" t="s">
        <v>6635</v>
      </c>
      <c r="C640" s="11">
        <v>1085</v>
      </c>
      <c r="D640" s="7">
        <v>190.37636624999999</v>
      </c>
      <c r="E640" s="8">
        <v>162.932669768886</v>
      </c>
      <c r="F640" s="11">
        <v>63</v>
      </c>
      <c r="G640" s="7">
        <v>179.48465246999999</v>
      </c>
      <c r="H640" s="8">
        <v>157.22954845561401</v>
      </c>
      <c r="I640" s="11" t="s">
        <v>8</v>
      </c>
      <c r="J640" s="7" t="s">
        <v>8</v>
      </c>
      <c r="K640" s="9" t="s">
        <v>8</v>
      </c>
      <c r="L640" s="11">
        <v>13</v>
      </c>
      <c r="M640" s="7">
        <v>163.16172386</v>
      </c>
      <c r="N640" s="8">
        <v>142.930618541455</v>
      </c>
      <c r="O640" s="11" t="s">
        <v>8</v>
      </c>
      <c r="P640" s="7" t="s">
        <v>8</v>
      </c>
      <c r="Q640" s="9" t="s">
        <v>8</v>
      </c>
      <c r="R640" s="11">
        <v>39</v>
      </c>
      <c r="S640" s="7">
        <v>201.68999847000001</v>
      </c>
      <c r="T640" s="8">
        <v>174.55961683891101</v>
      </c>
    </row>
    <row r="641" spans="1:20" ht="14.1" customHeight="1" x14ac:dyDescent="0.3">
      <c r="A641" s="3" t="s">
        <v>2465</v>
      </c>
      <c r="B641" s="3" t="s">
        <v>6636</v>
      </c>
      <c r="C641" s="11">
        <v>22089</v>
      </c>
      <c r="D641" s="7">
        <v>324.72570925999997</v>
      </c>
      <c r="E641" s="8">
        <v>311.56314821643701</v>
      </c>
      <c r="F641" s="11">
        <v>264</v>
      </c>
      <c r="G641" s="7">
        <v>365.00197946999998</v>
      </c>
      <c r="H641" s="8">
        <v>337.93502084156103</v>
      </c>
      <c r="I641" s="11">
        <v>32</v>
      </c>
      <c r="J641" s="7">
        <v>177.67520285000001</v>
      </c>
      <c r="K641" s="8">
        <v>156.57766610138401</v>
      </c>
      <c r="L641" s="11">
        <v>384</v>
      </c>
      <c r="M641" s="7">
        <v>248.01951439999999</v>
      </c>
      <c r="N641" s="8">
        <v>191.37484516186601</v>
      </c>
      <c r="O641" s="11">
        <v>63</v>
      </c>
      <c r="P641" s="7">
        <v>271.79590581000002</v>
      </c>
      <c r="Q641" s="8">
        <v>272.90370117013799</v>
      </c>
      <c r="R641" s="11">
        <v>1145</v>
      </c>
      <c r="S641" s="7">
        <v>403.95938988</v>
      </c>
      <c r="T641" s="8">
        <v>366.21771230747999</v>
      </c>
    </row>
    <row r="642" spans="1:20" ht="14.1" customHeight="1" x14ac:dyDescent="0.3">
      <c r="A642" s="3" t="s">
        <v>2468</v>
      </c>
      <c r="B642" s="3" t="s">
        <v>2469</v>
      </c>
      <c r="C642" s="11">
        <v>151</v>
      </c>
      <c r="D642" s="7">
        <v>164.70461698</v>
      </c>
      <c r="E642" s="8">
        <v>141.232017144145</v>
      </c>
      <c r="F642" s="11">
        <v>18</v>
      </c>
      <c r="G642" s="7">
        <v>194.82240032999999</v>
      </c>
      <c r="H642" s="8">
        <v>170.665493815567</v>
      </c>
      <c r="I642" s="11" t="s">
        <v>8</v>
      </c>
      <c r="J642" s="7" t="s">
        <v>8</v>
      </c>
      <c r="K642" s="9" t="s">
        <v>8</v>
      </c>
      <c r="L642" s="11" t="s">
        <v>8</v>
      </c>
      <c r="M642" s="7" t="s">
        <v>8</v>
      </c>
      <c r="N642" s="9" t="s">
        <v>8</v>
      </c>
      <c r="O642" s="11" t="s">
        <v>8</v>
      </c>
      <c r="P642" s="7" t="s">
        <v>8</v>
      </c>
      <c r="Q642" s="9" t="s">
        <v>8</v>
      </c>
      <c r="R642" s="11" t="s">
        <v>8</v>
      </c>
      <c r="S642" s="7" t="s">
        <v>8</v>
      </c>
      <c r="T642" s="9" t="s">
        <v>8</v>
      </c>
    </row>
    <row r="643" spans="1:20" ht="14.1" customHeight="1" x14ac:dyDescent="0.3">
      <c r="A643" s="3" t="s">
        <v>2472</v>
      </c>
      <c r="B643" s="3" t="s">
        <v>6637</v>
      </c>
      <c r="C643" s="11">
        <v>1523</v>
      </c>
      <c r="D643" s="7">
        <v>133.36497116000001</v>
      </c>
      <c r="E643" s="8">
        <v>117.695252804235</v>
      </c>
      <c r="F643" s="11">
        <v>242</v>
      </c>
      <c r="G643" s="7">
        <v>137.7621096</v>
      </c>
      <c r="H643" s="8">
        <v>120.680373789771</v>
      </c>
      <c r="I643" s="11" t="s">
        <v>8</v>
      </c>
      <c r="J643" s="7" t="s">
        <v>8</v>
      </c>
      <c r="K643" s="9" t="s">
        <v>8</v>
      </c>
      <c r="L643" s="11">
        <v>18</v>
      </c>
      <c r="M643" s="7">
        <v>108.83876315000001</v>
      </c>
      <c r="N643" s="8">
        <v>92.558091519000499</v>
      </c>
      <c r="O643" s="11" t="s">
        <v>8</v>
      </c>
      <c r="P643" s="7" t="s">
        <v>8</v>
      </c>
      <c r="Q643" s="9" t="s">
        <v>8</v>
      </c>
      <c r="R643" s="11">
        <v>74</v>
      </c>
      <c r="S643" s="7">
        <v>179.76755163000001</v>
      </c>
      <c r="T643" s="8">
        <v>156.95215284526199</v>
      </c>
    </row>
    <row r="644" spans="1:20" ht="14.1" customHeight="1" x14ac:dyDescent="0.3">
      <c r="A644" s="3" t="s">
        <v>2475</v>
      </c>
      <c r="B644" s="3" t="s">
        <v>6638</v>
      </c>
      <c r="C644" s="11">
        <v>5680</v>
      </c>
      <c r="D644" s="7">
        <v>128.21794654999999</v>
      </c>
      <c r="E644" s="8">
        <v>112.01963684342</v>
      </c>
      <c r="F644" s="11">
        <v>116</v>
      </c>
      <c r="G644" s="7">
        <v>115.2160499</v>
      </c>
      <c r="H644" s="8">
        <v>100.92988373752399</v>
      </c>
      <c r="I644" s="11" t="s">
        <v>8</v>
      </c>
      <c r="J644" s="7" t="s">
        <v>8</v>
      </c>
      <c r="K644" s="9" t="s">
        <v>8</v>
      </c>
      <c r="L644" s="11" t="s">
        <v>8</v>
      </c>
      <c r="M644" s="7" t="s">
        <v>8</v>
      </c>
      <c r="N644" s="9" t="s">
        <v>8</v>
      </c>
      <c r="O644" s="11" t="s">
        <v>8</v>
      </c>
      <c r="P644" s="7" t="s">
        <v>8</v>
      </c>
      <c r="Q644" s="9" t="s">
        <v>8</v>
      </c>
      <c r="R644" s="11">
        <v>180</v>
      </c>
      <c r="S644" s="7">
        <v>192.40321638</v>
      </c>
      <c r="T644" s="8">
        <v>174.72546056858499</v>
      </c>
    </row>
    <row r="645" spans="1:20" ht="14.1" customHeight="1" x14ac:dyDescent="0.3">
      <c r="A645" s="3" t="s">
        <v>2478</v>
      </c>
      <c r="B645" s="3" t="s">
        <v>6639</v>
      </c>
      <c r="C645" s="11">
        <v>1135</v>
      </c>
      <c r="D645" s="7">
        <v>180.19626436999999</v>
      </c>
      <c r="E645" s="8">
        <v>155.52347296814099</v>
      </c>
      <c r="F645" s="11">
        <v>139</v>
      </c>
      <c r="G645" s="7">
        <v>255.11324171999999</v>
      </c>
      <c r="H645" s="8">
        <v>223.480612108766</v>
      </c>
      <c r="I645" s="11" t="s">
        <v>8</v>
      </c>
      <c r="J645" s="7" t="s">
        <v>8</v>
      </c>
      <c r="K645" s="9" t="s">
        <v>8</v>
      </c>
      <c r="L645" s="11">
        <v>22</v>
      </c>
      <c r="M645" s="7">
        <v>116.57694094</v>
      </c>
      <c r="N645" s="8">
        <v>91.710757479910896</v>
      </c>
      <c r="O645" s="11" t="s">
        <v>8</v>
      </c>
      <c r="P645" s="7" t="s">
        <v>8</v>
      </c>
      <c r="Q645" s="9" t="s">
        <v>8</v>
      </c>
      <c r="R645" s="11">
        <v>32</v>
      </c>
      <c r="S645" s="7">
        <v>291.06633647000001</v>
      </c>
      <c r="T645" s="8">
        <v>252.88014464343499</v>
      </c>
    </row>
    <row r="646" spans="1:20" ht="14.1" customHeight="1" x14ac:dyDescent="0.3">
      <c r="A646" s="3" t="s">
        <v>2481</v>
      </c>
      <c r="B646" s="3" t="s">
        <v>2482</v>
      </c>
      <c r="C646" s="11">
        <v>13919</v>
      </c>
      <c r="D646" s="7">
        <v>149.53961949000001</v>
      </c>
      <c r="E646" s="8">
        <v>124.981950682798</v>
      </c>
      <c r="F646" s="11">
        <v>808</v>
      </c>
      <c r="G646" s="7">
        <v>148.55146594999999</v>
      </c>
      <c r="H646" s="8">
        <v>130.13190857743601</v>
      </c>
      <c r="I646" s="11" t="s">
        <v>8</v>
      </c>
      <c r="J646" s="7" t="s">
        <v>8</v>
      </c>
      <c r="K646" s="9" t="s">
        <v>8</v>
      </c>
      <c r="L646" s="11">
        <v>288</v>
      </c>
      <c r="M646" s="7">
        <v>142.34441921999999</v>
      </c>
      <c r="N646" s="8">
        <v>115.57980288865301</v>
      </c>
      <c r="O646" s="11">
        <v>29</v>
      </c>
      <c r="P646" s="7">
        <v>96.770717641999994</v>
      </c>
      <c r="Q646" s="8">
        <v>79.0626626019166</v>
      </c>
      <c r="R646" s="11">
        <v>680</v>
      </c>
      <c r="S646" s="7">
        <v>172.53832516</v>
      </c>
      <c r="T646" s="8">
        <v>149.86160612582401</v>
      </c>
    </row>
    <row r="647" spans="1:20" ht="14.1" customHeight="1" x14ac:dyDescent="0.3">
      <c r="A647" s="3" t="s">
        <v>2485</v>
      </c>
      <c r="B647" s="3" t="s">
        <v>2486</v>
      </c>
      <c r="C647" s="11">
        <v>1795</v>
      </c>
      <c r="D647" s="7">
        <v>166.89697842000001</v>
      </c>
      <c r="E647" s="8">
        <v>155.144474577805</v>
      </c>
      <c r="F647" s="11">
        <v>74</v>
      </c>
      <c r="G647" s="7">
        <v>161.00663814999999</v>
      </c>
      <c r="H647" s="8">
        <v>141.04270360452199</v>
      </c>
      <c r="I647" s="11" t="s">
        <v>8</v>
      </c>
      <c r="J647" s="7" t="s">
        <v>8</v>
      </c>
      <c r="K647" s="9" t="s">
        <v>8</v>
      </c>
      <c r="L647" s="11">
        <v>20</v>
      </c>
      <c r="M647" s="7">
        <v>180.39076442999999</v>
      </c>
      <c r="N647" s="8">
        <v>146.41925467943099</v>
      </c>
      <c r="O647" s="11" t="s">
        <v>8</v>
      </c>
      <c r="P647" s="7" t="s">
        <v>8</v>
      </c>
      <c r="Q647" s="9" t="s">
        <v>8</v>
      </c>
      <c r="R647" s="11">
        <v>66</v>
      </c>
      <c r="S647" s="7">
        <v>243.81440404</v>
      </c>
      <c r="T647" s="8">
        <v>228.59469597357301</v>
      </c>
    </row>
    <row r="648" spans="1:20" ht="14.1" customHeight="1" x14ac:dyDescent="0.3">
      <c r="A648" s="3" t="s">
        <v>2489</v>
      </c>
      <c r="B648" s="3" t="s">
        <v>6640</v>
      </c>
      <c r="C648" s="11">
        <v>5613</v>
      </c>
      <c r="D648" s="7">
        <v>176.04470681999999</v>
      </c>
      <c r="E648" s="8">
        <v>156.185951937293</v>
      </c>
      <c r="F648" s="11">
        <v>180</v>
      </c>
      <c r="G648" s="7">
        <v>191.61438527000001</v>
      </c>
      <c r="H648" s="8">
        <v>167.85525922839</v>
      </c>
      <c r="I648" s="11">
        <v>22</v>
      </c>
      <c r="J648" s="7">
        <v>121.22546468</v>
      </c>
      <c r="K648" s="8">
        <v>107.539073446961</v>
      </c>
      <c r="L648" s="11">
        <v>167</v>
      </c>
      <c r="M648" s="7">
        <v>165.67049234000001</v>
      </c>
      <c r="N648" s="8">
        <v>131.62714185302499</v>
      </c>
      <c r="O648" s="11">
        <v>14</v>
      </c>
      <c r="P648" s="7">
        <v>133.54685724999999</v>
      </c>
      <c r="Q648" s="8">
        <v>113.905155945155</v>
      </c>
      <c r="R648" s="11">
        <v>268</v>
      </c>
      <c r="S648" s="7">
        <v>216.8014996</v>
      </c>
      <c r="T648" s="8">
        <v>189.585226350217</v>
      </c>
    </row>
    <row r="649" spans="1:20" ht="14.1" customHeight="1" x14ac:dyDescent="0.3">
      <c r="A649" s="3" t="s">
        <v>2492</v>
      </c>
      <c r="B649" s="3" t="s">
        <v>6641</v>
      </c>
      <c r="C649" s="11">
        <v>1465</v>
      </c>
      <c r="D649" s="7">
        <v>126.89117127999999</v>
      </c>
      <c r="E649" s="8">
        <v>106.80602226948101</v>
      </c>
      <c r="F649" s="11" t="s">
        <v>8</v>
      </c>
      <c r="G649" s="7" t="s">
        <v>8</v>
      </c>
      <c r="H649" s="9" t="s">
        <v>8</v>
      </c>
      <c r="I649" s="11" t="s">
        <v>8</v>
      </c>
      <c r="J649" s="7" t="s">
        <v>8</v>
      </c>
      <c r="K649" s="9" t="s">
        <v>8</v>
      </c>
      <c r="L649" s="11" t="s">
        <v>8</v>
      </c>
      <c r="M649" s="7" t="s">
        <v>8</v>
      </c>
      <c r="N649" s="9" t="s">
        <v>8</v>
      </c>
      <c r="O649" s="11" t="s">
        <v>8</v>
      </c>
      <c r="P649" s="7" t="s">
        <v>8</v>
      </c>
      <c r="Q649" s="9" t="s">
        <v>8</v>
      </c>
      <c r="R649" s="11">
        <v>64</v>
      </c>
      <c r="S649" s="7">
        <v>253.59837042000001</v>
      </c>
      <c r="T649" s="8">
        <v>221.945734391511</v>
      </c>
    </row>
    <row r="650" spans="1:20" ht="14.1" customHeight="1" x14ac:dyDescent="0.3">
      <c r="A650" s="3" t="s">
        <v>2495</v>
      </c>
      <c r="B650" s="3" t="s">
        <v>6642</v>
      </c>
      <c r="C650" s="11">
        <v>644</v>
      </c>
      <c r="D650" s="7">
        <v>145.6651244</v>
      </c>
      <c r="E650" s="8">
        <v>121.845024644075</v>
      </c>
      <c r="F650" s="11">
        <v>73</v>
      </c>
      <c r="G650" s="7">
        <v>153.22849481</v>
      </c>
      <c r="H650" s="8">
        <v>134.229008802587</v>
      </c>
      <c r="I650" s="11" t="s">
        <v>8</v>
      </c>
      <c r="J650" s="7" t="s">
        <v>8</v>
      </c>
      <c r="K650" s="9" t="s">
        <v>8</v>
      </c>
      <c r="L650" s="11">
        <v>28</v>
      </c>
      <c r="M650" s="7">
        <v>113.82560015</v>
      </c>
      <c r="N650" s="8">
        <v>99.711869948902304</v>
      </c>
      <c r="O650" s="11" t="s">
        <v>8</v>
      </c>
      <c r="P650" s="7" t="s">
        <v>8</v>
      </c>
      <c r="Q650" s="9" t="s">
        <v>8</v>
      </c>
      <c r="R650" s="11">
        <v>58</v>
      </c>
      <c r="S650" s="7">
        <v>246.18976248000001</v>
      </c>
      <c r="T650" s="8">
        <v>214.55887535414399</v>
      </c>
    </row>
    <row r="651" spans="1:20" ht="14.1" customHeight="1" x14ac:dyDescent="0.3">
      <c r="A651" s="3" t="s">
        <v>2499</v>
      </c>
      <c r="B651" s="3" t="s">
        <v>2500</v>
      </c>
      <c r="C651" s="11">
        <v>1254</v>
      </c>
      <c r="D651" s="7">
        <v>143.82901197999999</v>
      </c>
      <c r="E651" s="8">
        <v>121.45976360049499</v>
      </c>
      <c r="F651" s="11">
        <v>102</v>
      </c>
      <c r="G651" s="7">
        <v>108.70867634</v>
      </c>
      <c r="H651" s="8">
        <v>95.229405161748105</v>
      </c>
      <c r="I651" s="11" t="s">
        <v>8</v>
      </c>
      <c r="J651" s="7" t="s">
        <v>8</v>
      </c>
      <c r="K651" s="9" t="s">
        <v>8</v>
      </c>
      <c r="L651" s="11">
        <v>20</v>
      </c>
      <c r="M651" s="7">
        <v>109.65031178</v>
      </c>
      <c r="N651" s="8">
        <v>89.1376323675414</v>
      </c>
      <c r="O651" s="11" t="s">
        <v>8</v>
      </c>
      <c r="P651" s="7" t="s">
        <v>8</v>
      </c>
      <c r="Q651" s="9" t="s">
        <v>8</v>
      </c>
      <c r="R651" s="11">
        <v>51</v>
      </c>
      <c r="S651" s="7">
        <v>150.41034435</v>
      </c>
      <c r="T651" s="8">
        <v>131.207873242169</v>
      </c>
    </row>
    <row r="652" spans="1:20" ht="14.1" customHeight="1" x14ac:dyDescent="0.3">
      <c r="A652" s="3" t="s">
        <v>2503</v>
      </c>
      <c r="B652" s="3" t="s">
        <v>6643</v>
      </c>
      <c r="C652" s="11">
        <v>784</v>
      </c>
      <c r="D652" s="7">
        <v>167.01585054</v>
      </c>
      <c r="E652" s="8">
        <v>143.63759266827</v>
      </c>
      <c r="F652" s="11">
        <v>79</v>
      </c>
      <c r="G652" s="7">
        <v>165.79906473</v>
      </c>
      <c r="H652" s="8">
        <v>145.24088829807101</v>
      </c>
      <c r="I652" s="11" t="s">
        <v>8</v>
      </c>
      <c r="J652" s="7" t="s">
        <v>8</v>
      </c>
      <c r="K652" s="9" t="s">
        <v>8</v>
      </c>
      <c r="L652" s="11">
        <v>17</v>
      </c>
      <c r="M652" s="7">
        <v>147.66615229999999</v>
      </c>
      <c r="N652" s="8">
        <v>121.822466714299</v>
      </c>
      <c r="O652" s="11" t="s">
        <v>8</v>
      </c>
      <c r="P652" s="7" t="s">
        <v>8</v>
      </c>
      <c r="Q652" s="9" t="s">
        <v>8</v>
      </c>
      <c r="R652" s="11">
        <v>38</v>
      </c>
      <c r="S652" s="7">
        <v>236.16272287999999</v>
      </c>
      <c r="T652" s="8">
        <v>205.589691631655</v>
      </c>
    </row>
    <row r="653" spans="1:20" ht="14.1" customHeight="1" x14ac:dyDescent="0.3">
      <c r="A653" s="3" t="s">
        <v>2507</v>
      </c>
      <c r="B653" s="3" t="s">
        <v>1017</v>
      </c>
      <c r="C653" s="11">
        <v>595</v>
      </c>
      <c r="D653" s="7">
        <v>203.24987633999999</v>
      </c>
      <c r="E653" s="8">
        <v>175.64479592789701</v>
      </c>
      <c r="F653" s="11">
        <v>75</v>
      </c>
      <c r="G653" s="7">
        <v>215.34047982000001</v>
      </c>
      <c r="H653" s="8">
        <v>188.63945514731699</v>
      </c>
      <c r="I653" s="11" t="s">
        <v>8</v>
      </c>
      <c r="J653" s="7" t="s">
        <v>8</v>
      </c>
      <c r="K653" s="9" t="s">
        <v>8</v>
      </c>
      <c r="L653" s="11" t="s">
        <v>8</v>
      </c>
      <c r="M653" s="7" t="s">
        <v>8</v>
      </c>
      <c r="N653" s="9" t="s">
        <v>8</v>
      </c>
      <c r="O653" s="11" t="s">
        <v>8</v>
      </c>
      <c r="P653" s="7" t="s">
        <v>8</v>
      </c>
      <c r="Q653" s="9" t="s">
        <v>8</v>
      </c>
      <c r="R653" s="11">
        <v>30</v>
      </c>
      <c r="S653" s="7">
        <v>290.12464041999999</v>
      </c>
      <c r="T653" s="8">
        <v>253.66656331534099</v>
      </c>
    </row>
    <row r="654" spans="1:20" ht="14.1" customHeight="1" x14ac:dyDescent="0.3">
      <c r="A654" s="3" t="s">
        <v>2510</v>
      </c>
      <c r="B654" s="3" t="s">
        <v>6644</v>
      </c>
      <c r="C654" s="11">
        <v>1566</v>
      </c>
      <c r="D654" s="7">
        <v>181.60910967999999</v>
      </c>
      <c r="E654" s="8">
        <v>152.42272187917101</v>
      </c>
      <c r="F654" s="11">
        <v>75</v>
      </c>
      <c r="G654" s="7">
        <v>245.67414665999999</v>
      </c>
      <c r="H654" s="8">
        <v>215.21189127562801</v>
      </c>
      <c r="I654" s="11" t="s">
        <v>8</v>
      </c>
      <c r="J654" s="7" t="s">
        <v>8</v>
      </c>
      <c r="K654" s="9" t="s">
        <v>8</v>
      </c>
      <c r="L654" s="11">
        <v>50</v>
      </c>
      <c r="M654" s="7">
        <v>206.45661597</v>
      </c>
      <c r="N654" s="8">
        <v>170.93991845671201</v>
      </c>
      <c r="O654" s="11">
        <v>11</v>
      </c>
      <c r="P654" s="7">
        <v>154.23647310999999</v>
      </c>
      <c r="Q654" s="8">
        <v>144.77981623129301</v>
      </c>
      <c r="R654" s="11">
        <v>58</v>
      </c>
      <c r="S654" s="7">
        <v>281.20632689000001</v>
      </c>
      <c r="T654" s="8">
        <v>245.14180951398399</v>
      </c>
    </row>
    <row r="655" spans="1:20" ht="14.1" customHeight="1" x14ac:dyDescent="0.3">
      <c r="A655" s="3" t="s">
        <v>2513</v>
      </c>
      <c r="B655" s="3" t="s">
        <v>2514</v>
      </c>
      <c r="C655" s="11">
        <v>3276</v>
      </c>
      <c r="D655" s="7">
        <v>139.70055287</v>
      </c>
      <c r="E655" s="8">
        <v>118.050359793116</v>
      </c>
      <c r="F655" s="11">
        <v>156</v>
      </c>
      <c r="G655" s="7">
        <v>121.18554284</v>
      </c>
      <c r="H655" s="8">
        <v>106.159200175384</v>
      </c>
      <c r="I655" s="11" t="s">
        <v>8</v>
      </c>
      <c r="J655" s="7" t="s">
        <v>8</v>
      </c>
      <c r="K655" s="9" t="s">
        <v>8</v>
      </c>
      <c r="L655" s="11">
        <v>44</v>
      </c>
      <c r="M655" s="7">
        <v>130.09458361</v>
      </c>
      <c r="N655" s="8">
        <v>109.071411159935</v>
      </c>
      <c r="O655" s="11" t="s">
        <v>8</v>
      </c>
      <c r="P655" s="7" t="s">
        <v>8</v>
      </c>
      <c r="Q655" s="9" t="s">
        <v>8</v>
      </c>
      <c r="R655" s="11">
        <v>89</v>
      </c>
      <c r="S655" s="7">
        <v>218.00609911000001</v>
      </c>
      <c r="T655" s="8">
        <v>190.31325981113901</v>
      </c>
    </row>
    <row r="656" spans="1:20" ht="14.1" customHeight="1" x14ac:dyDescent="0.3">
      <c r="A656" s="3" t="s">
        <v>2517</v>
      </c>
      <c r="B656" s="3" t="s">
        <v>6645</v>
      </c>
      <c r="C656" s="11">
        <v>11633</v>
      </c>
      <c r="D656" s="7">
        <v>276.20561277000002</v>
      </c>
      <c r="E656" s="8">
        <v>251.23684489030401</v>
      </c>
      <c r="F656" s="11">
        <v>100</v>
      </c>
      <c r="G656" s="7">
        <v>339.47727194999999</v>
      </c>
      <c r="H656" s="8">
        <v>297.38395143558898</v>
      </c>
      <c r="I656" s="11">
        <v>33</v>
      </c>
      <c r="J656" s="7">
        <v>224.80193686999999</v>
      </c>
      <c r="K656" s="8">
        <v>217.902283134464</v>
      </c>
      <c r="L656" s="11">
        <v>162</v>
      </c>
      <c r="M656" s="7">
        <v>268.20043561</v>
      </c>
      <c r="N656" s="8">
        <v>216.571600376226</v>
      </c>
      <c r="O656" s="11">
        <v>60</v>
      </c>
      <c r="P656" s="7">
        <v>216.70073274999999</v>
      </c>
      <c r="Q656" s="8">
        <v>219.000599928084</v>
      </c>
      <c r="R656" s="11">
        <v>687</v>
      </c>
      <c r="S656" s="7">
        <v>401.60663686999999</v>
      </c>
      <c r="T656" s="8">
        <v>369.35182241678399</v>
      </c>
    </row>
    <row r="657" spans="1:20" ht="14.1" customHeight="1" x14ac:dyDescent="0.3">
      <c r="A657" s="3" t="s">
        <v>2520</v>
      </c>
      <c r="B657" s="3" t="s">
        <v>6161</v>
      </c>
      <c r="C657" s="11">
        <v>236</v>
      </c>
      <c r="D657" s="7">
        <v>128.53209415000001</v>
      </c>
      <c r="E657" s="8">
        <v>110.171376779984</v>
      </c>
      <c r="F657" s="11">
        <v>32</v>
      </c>
      <c r="G657" s="7">
        <v>138.2197516</v>
      </c>
      <c r="H657" s="8">
        <v>121.081261110694</v>
      </c>
      <c r="I657" s="11" t="s">
        <v>8</v>
      </c>
      <c r="J657" s="7" t="s">
        <v>8</v>
      </c>
      <c r="K657" s="9" t="s">
        <v>8</v>
      </c>
      <c r="L657" s="11" t="s">
        <v>8</v>
      </c>
      <c r="M657" s="7" t="s">
        <v>8</v>
      </c>
      <c r="N657" s="9" t="s">
        <v>8</v>
      </c>
      <c r="O657" s="11" t="s">
        <v>8</v>
      </c>
      <c r="P657" s="7" t="s">
        <v>8</v>
      </c>
      <c r="Q657" s="9" t="s">
        <v>8</v>
      </c>
      <c r="R657" s="11">
        <v>15</v>
      </c>
      <c r="S657" s="7">
        <v>199.3942428</v>
      </c>
      <c r="T657" s="8">
        <v>173.78046246516101</v>
      </c>
    </row>
    <row r="658" spans="1:20" ht="14.1" customHeight="1" x14ac:dyDescent="0.3">
      <c r="A658" s="3" t="s">
        <v>2522</v>
      </c>
      <c r="B658" s="3" t="s">
        <v>2523</v>
      </c>
      <c r="C658" s="11">
        <v>4656</v>
      </c>
      <c r="D658" s="7">
        <v>179.56647846999999</v>
      </c>
      <c r="E658" s="8">
        <v>163.00048861471601</v>
      </c>
      <c r="F658" s="11">
        <v>42</v>
      </c>
      <c r="G658" s="7">
        <v>188.80251516000001</v>
      </c>
      <c r="H658" s="8">
        <v>165.39204357890699</v>
      </c>
      <c r="I658" s="11">
        <v>14</v>
      </c>
      <c r="J658" s="7">
        <v>125.08981621</v>
      </c>
      <c r="K658" s="8">
        <v>109.579368482014</v>
      </c>
      <c r="L658" s="11">
        <v>24</v>
      </c>
      <c r="M658" s="7">
        <v>147.86325117000001</v>
      </c>
      <c r="N658" s="8">
        <v>117.04223918628</v>
      </c>
      <c r="O658" s="11" t="s">
        <v>8</v>
      </c>
      <c r="P658" s="7" t="s">
        <v>8</v>
      </c>
      <c r="Q658" s="9" t="s">
        <v>8</v>
      </c>
      <c r="R658" s="11">
        <v>124</v>
      </c>
      <c r="S658" s="7">
        <v>237.42535831000001</v>
      </c>
      <c r="T658" s="8">
        <v>221.631529011537</v>
      </c>
    </row>
    <row r="659" spans="1:20" ht="14.1" customHeight="1" x14ac:dyDescent="0.3">
      <c r="A659" s="3" t="s">
        <v>2525</v>
      </c>
      <c r="B659" s="3" t="s">
        <v>6646</v>
      </c>
      <c r="C659" s="11">
        <v>521</v>
      </c>
      <c r="D659" s="7">
        <v>183.64988077000001</v>
      </c>
      <c r="E659" s="8">
        <v>159.51429395539799</v>
      </c>
      <c r="F659" s="11" t="s">
        <v>8</v>
      </c>
      <c r="G659" s="7" t="s">
        <v>8</v>
      </c>
      <c r="H659" s="9" t="s">
        <v>8</v>
      </c>
      <c r="I659" s="11" t="s">
        <v>8</v>
      </c>
      <c r="J659" s="7" t="s">
        <v>8</v>
      </c>
      <c r="K659" s="9" t="s">
        <v>8</v>
      </c>
      <c r="L659" s="11" t="s">
        <v>8</v>
      </c>
      <c r="M659" s="7" t="s">
        <v>8</v>
      </c>
      <c r="N659" s="9" t="s">
        <v>8</v>
      </c>
      <c r="O659" s="11" t="s">
        <v>8</v>
      </c>
      <c r="P659" s="7" t="s">
        <v>8</v>
      </c>
      <c r="Q659" s="9" t="s">
        <v>8</v>
      </c>
      <c r="R659" s="11">
        <v>15</v>
      </c>
      <c r="S659" s="7">
        <v>493.13679640999999</v>
      </c>
      <c r="T659" s="8">
        <v>731.27009326855796</v>
      </c>
    </row>
    <row r="660" spans="1:20" ht="14.1" customHeight="1" x14ac:dyDescent="0.3">
      <c r="A660" s="3" t="s">
        <v>2528</v>
      </c>
      <c r="B660" s="3" t="s">
        <v>2529</v>
      </c>
      <c r="C660" s="11">
        <v>384</v>
      </c>
      <c r="D660" s="7">
        <v>152.63817261</v>
      </c>
      <c r="E660" s="8">
        <v>132.621291149428</v>
      </c>
      <c r="F660" s="11">
        <v>40</v>
      </c>
      <c r="G660" s="7">
        <v>171.18433758</v>
      </c>
      <c r="H660" s="8">
        <v>149.95841735306499</v>
      </c>
      <c r="I660" s="11" t="s">
        <v>8</v>
      </c>
      <c r="J660" s="7" t="s">
        <v>8</v>
      </c>
      <c r="K660" s="9" t="s">
        <v>8</v>
      </c>
      <c r="L660" s="11" t="s">
        <v>8</v>
      </c>
      <c r="M660" s="7" t="s">
        <v>8</v>
      </c>
      <c r="N660" s="9" t="s">
        <v>8</v>
      </c>
      <c r="O660" s="11" t="s">
        <v>8</v>
      </c>
      <c r="P660" s="7" t="s">
        <v>8</v>
      </c>
      <c r="Q660" s="9" t="s">
        <v>8</v>
      </c>
      <c r="R660" s="11">
        <v>17</v>
      </c>
      <c r="S660" s="7">
        <v>193.10944309999999</v>
      </c>
      <c r="T660" s="8">
        <v>168.29878935028401</v>
      </c>
    </row>
    <row r="661" spans="1:20" ht="14.1" customHeight="1" x14ac:dyDescent="0.3">
      <c r="A661" s="3" t="s">
        <v>2531</v>
      </c>
      <c r="B661" s="3" t="s">
        <v>6647</v>
      </c>
      <c r="C661" s="11">
        <v>3568</v>
      </c>
      <c r="D661" s="7">
        <v>193.67626271</v>
      </c>
      <c r="E661" s="8">
        <v>174.89102064247601</v>
      </c>
      <c r="F661" s="11">
        <v>203</v>
      </c>
      <c r="G661" s="7">
        <v>199.96017037999999</v>
      </c>
      <c r="H661" s="8">
        <v>175.16621863177801</v>
      </c>
      <c r="I661" s="11" t="s">
        <v>8</v>
      </c>
      <c r="J661" s="7" t="s">
        <v>8</v>
      </c>
      <c r="K661" s="9" t="s">
        <v>8</v>
      </c>
      <c r="L661" s="11">
        <v>55</v>
      </c>
      <c r="M661" s="7">
        <v>197.15677692</v>
      </c>
      <c r="N661" s="8">
        <v>155.50920354078499</v>
      </c>
      <c r="O661" s="11" t="s">
        <v>8</v>
      </c>
      <c r="P661" s="7" t="s">
        <v>8</v>
      </c>
      <c r="Q661" s="9" t="s">
        <v>8</v>
      </c>
      <c r="R661" s="11">
        <v>75</v>
      </c>
      <c r="S661" s="7">
        <v>257.88326737</v>
      </c>
      <c r="T661" s="8">
        <v>237.16424398347701</v>
      </c>
    </row>
    <row r="662" spans="1:20" ht="14.1" customHeight="1" x14ac:dyDescent="0.3">
      <c r="A662" s="3" t="s">
        <v>2534</v>
      </c>
      <c r="B662" s="3" t="s">
        <v>6648</v>
      </c>
      <c r="C662" s="11">
        <v>22699</v>
      </c>
      <c r="D662" s="7">
        <v>177.76960697999999</v>
      </c>
      <c r="E662" s="8">
        <v>159.31635927324399</v>
      </c>
      <c r="F662" s="11">
        <v>178</v>
      </c>
      <c r="G662" s="7">
        <v>176.31597590999999</v>
      </c>
      <c r="H662" s="8">
        <v>154.453773186338</v>
      </c>
      <c r="I662" s="11">
        <v>13</v>
      </c>
      <c r="J662" s="7">
        <v>178.52540253999999</v>
      </c>
      <c r="K662" s="8">
        <v>164.45919046062599</v>
      </c>
      <c r="L662" s="11">
        <v>297</v>
      </c>
      <c r="M662" s="7">
        <v>180.94233216999999</v>
      </c>
      <c r="N662" s="8">
        <v>147.046694765902</v>
      </c>
      <c r="O662" s="11">
        <v>45</v>
      </c>
      <c r="P662" s="7">
        <v>112.68464582999999</v>
      </c>
      <c r="Q662" s="8">
        <v>89.058114848648401</v>
      </c>
      <c r="R662" s="11">
        <v>847</v>
      </c>
      <c r="S662" s="7">
        <v>225.18941561</v>
      </c>
      <c r="T662" s="8">
        <v>197.28079141911999</v>
      </c>
    </row>
    <row r="663" spans="1:20" ht="14.1" customHeight="1" x14ac:dyDescent="0.3">
      <c r="A663" s="3" t="s">
        <v>2537</v>
      </c>
      <c r="B663" s="3" t="s">
        <v>6649</v>
      </c>
      <c r="C663" s="11">
        <v>132</v>
      </c>
      <c r="D663" s="7">
        <v>239.46546556000001</v>
      </c>
      <c r="E663" s="8">
        <v>201.13673280202201</v>
      </c>
      <c r="F663" s="11">
        <v>31</v>
      </c>
      <c r="G663" s="7">
        <v>163.10755771999999</v>
      </c>
      <c r="H663" s="8">
        <v>142.88310006678</v>
      </c>
      <c r="I663" s="11" t="s">
        <v>8</v>
      </c>
      <c r="J663" s="7" t="s">
        <v>8</v>
      </c>
      <c r="K663" s="9" t="s">
        <v>8</v>
      </c>
      <c r="L663" s="11" t="s">
        <v>8</v>
      </c>
      <c r="M663" s="7" t="s">
        <v>8</v>
      </c>
      <c r="N663" s="9" t="s">
        <v>8</v>
      </c>
      <c r="O663" s="11" t="s">
        <v>8</v>
      </c>
      <c r="P663" s="7" t="s">
        <v>8</v>
      </c>
      <c r="Q663" s="9" t="s">
        <v>8</v>
      </c>
      <c r="R663" s="11" t="s">
        <v>8</v>
      </c>
      <c r="S663" s="7" t="s">
        <v>8</v>
      </c>
      <c r="T663" s="9" t="s">
        <v>8</v>
      </c>
    </row>
    <row r="664" spans="1:20" ht="14.1" customHeight="1" x14ac:dyDescent="0.3">
      <c r="A664" s="3" t="s">
        <v>2541</v>
      </c>
      <c r="B664" s="3" t="s">
        <v>6650</v>
      </c>
      <c r="C664" s="11">
        <v>204</v>
      </c>
      <c r="D664" s="7">
        <v>197.01907199999999</v>
      </c>
      <c r="E664" s="8">
        <v>366.92763096248098</v>
      </c>
      <c r="F664" s="11">
        <v>43</v>
      </c>
      <c r="G664" s="7">
        <v>207.46038439</v>
      </c>
      <c r="H664" s="8">
        <v>318.18386825514102</v>
      </c>
      <c r="I664" s="11" t="s">
        <v>8</v>
      </c>
      <c r="J664" s="7" t="s">
        <v>8</v>
      </c>
      <c r="K664" s="9" t="s">
        <v>8</v>
      </c>
      <c r="L664" s="11" t="s">
        <v>8</v>
      </c>
      <c r="M664" s="7" t="s">
        <v>8</v>
      </c>
      <c r="N664" s="9" t="s">
        <v>8</v>
      </c>
      <c r="O664" s="11" t="s">
        <v>8</v>
      </c>
      <c r="P664" s="7" t="s">
        <v>8</v>
      </c>
      <c r="Q664" s="9" t="s">
        <v>8</v>
      </c>
      <c r="R664" s="11">
        <v>11</v>
      </c>
      <c r="S664" s="7">
        <v>190.03395732999999</v>
      </c>
      <c r="T664" s="8">
        <v>614.35042638951597</v>
      </c>
    </row>
    <row r="665" spans="1:20" ht="14.1" customHeight="1" x14ac:dyDescent="0.3">
      <c r="A665" s="3" t="s">
        <v>2545</v>
      </c>
      <c r="B665" s="3" t="s">
        <v>6651</v>
      </c>
      <c r="C665" s="11">
        <v>144</v>
      </c>
      <c r="D665" s="7">
        <v>103.64393822</v>
      </c>
      <c r="E665" s="8">
        <v>111.06382052658201</v>
      </c>
      <c r="F665" s="11">
        <v>38</v>
      </c>
      <c r="G665" s="7">
        <v>156.54779909999999</v>
      </c>
      <c r="H665" s="8">
        <v>96.189867401270902</v>
      </c>
      <c r="I665" s="11" t="s">
        <v>8</v>
      </c>
      <c r="J665" s="7" t="s">
        <v>8</v>
      </c>
      <c r="K665" s="9" t="s">
        <v>8</v>
      </c>
      <c r="L665" s="11" t="s">
        <v>8</v>
      </c>
      <c r="M665" s="7" t="s">
        <v>8</v>
      </c>
      <c r="N665" s="9" t="s">
        <v>8</v>
      </c>
      <c r="O665" s="11" t="s">
        <v>8</v>
      </c>
      <c r="P665" s="7" t="s">
        <v>8</v>
      </c>
      <c r="Q665" s="9" t="s">
        <v>8</v>
      </c>
      <c r="R665" s="11" t="s">
        <v>8</v>
      </c>
      <c r="S665" s="7" t="s">
        <v>8</v>
      </c>
      <c r="T665" s="9" t="s">
        <v>8</v>
      </c>
    </row>
    <row r="666" spans="1:20" ht="14.1" customHeight="1" x14ac:dyDescent="0.3">
      <c r="A666" s="3" t="s">
        <v>2549</v>
      </c>
      <c r="B666" s="3" t="s">
        <v>2550</v>
      </c>
      <c r="C666" s="11">
        <v>10997</v>
      </c>
      <c r="D666" s="7">
        <v>150.31237605999999</v>
      </c>
      <c r="E666" s="8">
        <v>106.503488843005</v>
      </c>
      <c r="F666" s="11">
        <v>889</v>
      </c>
      <c r="G666" s="7">
        <v>169.11592124000001</v>
      </c>
      <c r="H666" s="8">
        <v>121.269762569913</v>
      </c>
      <c r="I666" s="11" t="s">
        <v>8</v>
      </c>
      <c r="J666" s="7" t="s">
        <v>8</v>
      </c>
      <c r="K666" s="9" t="s">
        <v>8</v>
      </c>
      <c r="L666" s="11">
        <v>121</v>
      </c>
      <c r="M666" s="7">
        <v>117.31099553</v>
      </c>
      <c r="N666" s="8">
        <v>81.891312417353703</v>
      </c>
      <c r="O666" s="11">
        <v>21</v>
      </c>
      <c r="P666" s="7">
        <v>123.10725621</v>
      </c>
      <c r="Q666" s="8">
        <v>80.570402190769698</v>
      </c>
      <c r="R666" s="11">
        <v>494</v>
      </c>
      <c r="S666" s="7">
        <v>161.97659686</v>
      </c>
      <c r="T666" s="8">
        <v>115.787278669084</v>
      </c>
    </row>
    <row r="667" spans="1:20" ht="14.1" customHeight="1" x14ac:dyDescent="0.3">
      <c r="A667" s="3" t="s">
        <v>2554</v>
      </c>
      <c r="B667" s="3" t="s">
        <v>6652</v>
      </c>
      <c r="C667" s="11">
        <v>261</v>
      </c>
      <c r="D667" s="7">
        <v>282.22786317999999</v>
      </c>
      <c r="E667" s="8">
        <v>199.008086609034</v>
      </c>
      <c r="F667" s="11">
        <v>30</v>
      </c>
      <c r="G667" s="7">
        <v>247.95460148000001</v>
      </c>
      <c r="H667" s="8">
        <v>171.92479287024301</v>
      </c>
      <c r="I667" s="11" t="s">
        <v>8</v>
      </c>
      <c r="J667" s="7" t="s">
        <v>8</v>
      </c>
      <c r="K667" s="9" t="s">
        <v>8</v>
      </c>
      <c r="L667" s="11" t="s">
        <v>8</v>
      </c>
      <c r="M667" s="7" t="s">
        <v>8</v>
      </c>
      <c r="N667" s="9" t="s">
        <v>8</v>
      </c>
      <c r="O667" s="11" t="s">
        <v>8</v>
      </c>
      <c r="P667" s="7" t="s">
        <v>8</v>
      </c>
      <c r="Q667" s="9" t="s">
        <v>8</v>
      </c>
      <c r="R667" s="11">
        <v>12</v>
      </c>
      <c r="S667" s="7">
        <v>422.30092987</v>
      </c>
      <c r="T667" s="8">
        <v>294.39492510828597</v>
      </c>
    </row>
    <row r="668" spans="1:20" ht="14.1" customHeight="1" x14ac:dyDescent="0.3">
      <c r="A668" s="3" t="s">
        <v>2559</v>
      </c>
      <c r="B668" s="3" t="s">
        <v>6653</v>
      </c>
      <c r="C668" s="11">
        <v>39</v>
      </c>
      <c r="D668" s="7">
        <v>149.28126927</v>
      </c>
      <c r="E668" s="8">
        <v>107.231612844813</v>
      </c>
      <c r="F668" s="11" t="s">
        <v>8</v>
      </c>
      <c r="G668" s="7" t="s">
        <v>8</v>
      </c>
      <c r="H668" s="9" t="s">
        <v>8</v>
      </c>
      <c r="I668" s="11" t="s">
        <v>8</v>
      </c>
      <c r="J668" s="7" t="s">
        <v>8</v>
      </c>
      <c r="K668" s="9" t="s">
        <v>8</v>
      </c>
      <c r="L668" s="11" t="s">
        <v>8</v>
      </c>
      <c r="M668" s="7" t="s">
        <v>8</v>
      </c>
      <c r="N668" s="9" t="s">
        <v>8</v>
      </c>
      <c r="O668" s="11" t="s">
        <v>8</v>
      </c>
      <c r="P668" s="7" t="s">
        <v>8</v>
      </c>
      <c r="Q668" s="9" t="s">
        <v>8</v>
      </c>
      <c r="R668" s="11" t="s">
        <v>8</v>
      </c>
      <c r="S668" s="7" t="s">
        <v>8</v>
      </c>
      <c r="T668" s="9" t="s">
        <v>8</v>
      </c>
    </row>
    <row r="669" spans="1:20" ht="14.1" customHeight="1" x14ac:dyDescent="0.3">
      <c r="A669" s="3" t="s">
        <v>2563</v>
      </c>
      <c r="B669" s="3" t="s">
        <v>6654</v>
      </c>
      <c r="C669" s="11">
        <v>3307</v>
      </c>
      <c r="D669" s="7">
        <v>142.83847867</v>
      </c>
      <c r="E669" s="8">
        <v>101.297152643156</v>
      </c>
      <c r="F669" s="11">
        <v>237</v>
      </c>
      <c r="G669" s="7">
        <v>166.95316614000001</v>
      </c>
      <c r="H669" s="8">
        <v>119.71887626418</v>
      </c>
      <c r="I669" s="11" t="s">
        <v>8</v>
      </c>
      <c r="J669" s="7" t="s">
        <v>8</v>
      </c>
      <c r="K669" s="9" t="s">
        <v>8</v>
      </c>
      <c r="L669" s="11">
        <v>31</v>
      </c>
      <c r="M669" s="7">
        <v>133.34433217</v>
      </c>
      <c r="N669" s="8">
        <v>94.090252710121405</v>
      </c>
      <c r="O669" s="11" t="s">
        <v>8</v>
      </c>
      <c r="P669" s="7" t="s">
        <v>8</v>
      </c>
      <c r="Q669" s="9" t="s">
        <v>8</v>
      </c>
      <c r="R669" s="11">
        <v>153</v>
      </c>
      <c r="S669" s="7">
        <v>163.18923108000001</v>
      </c>
      <c r="T669" s="8">
        <v>116.803970161229</v>
      </c>
    </row>
    <row r="670" spans="1:20" ht="14.1" customHeight="1" x14ac:dyDescent="0.3">
      <c r="A670" s="3" t="s">
        <v>2568</v>
      </c>
      <c r="B670" s="3" t="s">
        <v>6655</v>
      </c>
      <c r="C670" s="11">
        <v>294</v>
      </c>
      <c r="D670" s="7">
        <v>225.70184574000001</v>
      </c>
      <c r="E670" s="8">
        <v>165.133712663479</v>
      </c>
      <c r="F670" s="11" t="s">
        <v>8</v>
      </c>
      <c r="G670" s="7" t="s">
        <v>8</v>
      </c>
      <c r="H670" s="9" t="s">
        <v>8</v>
      </c>
      <c r="I670" s="11" t="s">
        <v>8</v>
      </c>
      <c r="J670" s="7" t="s">
        <v>8</v>
      </c>
      <c r="K670" s="9" t="s">
        <v>8</v>
      </c>
      <c r="L670" s="11" t="s">
        <v>8</v>
      </c>
      <c r="M670" s="7" t="s">
        <v>8</v>
      </c>
      <c r="N670" s="9" t="s">
        <v>8</v>
      </c>
      <c r="O670" s="11" t="s">
        <v>8</v>
      </c>
      <c r="P670" s="7" t="s">
        <v>8</v>
      </c>
      <c r="Q670" s="9" t="s">
        <v>8</v>
      </c>
      <c r="R670" s="11" t="s">
        <v>8</v>
      </c>
      <c r="S670" s="7" t="s">
        <v>8</v>
      </c>
      <c r="T670" s="9" t="s">
        <v>8</v>
      </c>
    </row>
    <row r="671" spans="1:20" ht="14.1" customHeight="1" x14ac:dyDescent="0.3">
      <c r="A671" s="3" t="s">
        <v>2572</v>
      </c>
      <c r="B671" s="3" t="s">
        <v>2573</v>
      </c>
      <c r="C671" s="11">
        <v>40</v>
      </c>
      <c r="D671" s="7">
        <v>277.03684342000003</v>
      </c>
      <c r="E671" s="8">
        <v>197.47360374370501</v>
      </c>
      <c r="F671" s="11" t="s">
        <v>8</v>
      </c>
      <c r="G671" s="7" t="s">
        <v>8</v>
      </c>
      <c r="H671" s="9" t="s">
        <v>8</v>
      </c>
      <c r="I671" s="11" t="s">
        <v>8</v>
      </c>
      <c r="J671" s="7" t="s">
        <v>8</v>
      </c>
      <c r="K671" s="9" t="s">
        <v>8</v>
      </c>
      <c r="L671" s="11" t="s">
        <v>8</v>
      </c>
      <c r="M671" s="7" t="s">
        <v>8</v>
      </c>
      <c r="N671" s="9" t="s">
        <v>8</v>
      </c>
      <c r="O671" s="11" t="s">
        <v>8</v>
      </c>
      <c r="P671" s="7" t="s">
        <v>8</v>
      </c>
      <c r="Q671" s="9" t="s">
        <v>8</v>
      </c>
      <c r="R671" s="11" t="s">
        <v>8</v>
      </c>
      <c r="S671" s="7" t="s">
        <v>8</v>
      </c>
      <c r="T671" s="9" t="s">
        <v>8</v>
      </c>
    </row>
    <row r="672" spans="1:20" ht="14.1" customHeight="1" x14ac:dyDescent="0.3">
      <c r="A672" s="3" t="s">
        <v>2576</v>
      </c>
      <c r="B672" s="3" t="s">
        <v>6656</v>
      </c>
      <c r="C672" s="11">
        <v>1179</v>
      </c>
      <c r="D672" s="7">
        <v>243.72497150999999</v>
      </c>
      <c r="E672" s="8">
        <v>181.20145456780401</v>
      </c>
      <c r="F672" s="11">
        <v>112</v>
      </c>
      <c r="G672" s="7">
        <v>339.60775460000002</v>
      </c>
      <c r="H672" s="8">
        <v>249.74511135223699</v>
      </c>
      <c r="I672" s="11" t="s">
        <v>8</v>
      </c>
      <c r="J672" s="7" t="s">
        <v>8</v>
      </c>
      <c r="K672" s="9" t="s">
        <v>8</v>
      </c>
      <c r="L672" s="11" t="s">
        <v>8</v>
      </c>
      <c r="M672" s="7" t="s">
        <v>8</v>
      </c>
      <c r="N672" s="9" t="s">
        <v>8</v>
      </c>
      <c r="O672" s="11" t="s">
        <v>8</v>
      </c>
      <c r="P672" s="7" t="s">
        <v>8</v>
      </c>
      <c r="Q672" s="9" t="s">
        <v>8</v>
      </c>
      <c r="R672" s="11">
        <v>23</v>
      </c>
      <c r="S672" s="7">
        <v>211.21300883999999</v>
      </c>
      <c r="T672" s="8">
        <v>156.94778152367201</v>
      </c>
    </row>
    <row r="673" spans="1:20" ht="14.1" customHeight="1" x14ac:dyDescent="0.3">
      <c r="A673" s="3" t="s">
        <v>2581</v>
      </c>
      <c r="B673" s="3" t="s">
        <v>6657</v>
      </c>
      <c r="C673" s="11">
        <v>33741</v>
      </c>
      <c r="D673" s="7">
        <v>150.03805839</v>
      </c>
      <c r="E673" s="8">
        <v>111.03805272430699</v>
      </c>
      <c r="F673" s="11">
        <v>2783</v>
      </c>
      <c r="G673" s="7">
        <v>252.57159338</v>
      </c>
      <c r="H673" s="8">
        <v>185.32601222283799</v>
      </c>
      <c r="I673" s="11">
        <v>47</v>
      </c>
      <c r="J673" s="7">
        <v>131.66268181000001</v>
      </c>
      <c r="K673" s="8">
        <v>96.608335323625596</v>
      </c>
      <c r="L673" s="11">
        <v>115</v>
      </c>
      <c r="M673" s="7">
        <v>98.682267408000001</v>
      </c>
      <c r="N673" s="8">
        <v>71.209494794993603</v>
      </c>
      <c r="O673" s="11">
        <v>55</v>
      </c>
      <c r="P673" s="7">
        <v>104.802406</v>
      </c>
      <c r="Q673" s="8">
        <v>76.193174280295594</v>
      </c>
      <c r="R673" s="11">
        <v>1490</v>
      </c>
      <c r="S673" s="7">
        <v>144.81495351999999</v>
      </c>
      <c r="T673" s="8">
        <v>106.67844054253</v>
      </c>
    </row>
    <row r="674" spans="1:20" ht="14.1" customHeight="1" x14ac:dyDescent="0.3">
      <c r="A674" s="3" t="s">
        <v>2585</v>
      </c>
      <c r="B674" s="3" t="s">
        <v>6658</v>
      </c>
      <c r="C674" s="11">
        <v>24807</v>
      </c>
      <c r="D674" s="7">
        <v>154.98371485999999</v>
      </c>
      <c r="E674" s="8">
        <v>110.504034784852</v>
      </c>
      <c r="F674" s="11">
        <v>1214</v>
      </c>
      <c r="G674" s="7">
        <v>183.97767984000001</v>
      </c>
      <c r="H674" s="8">
        <v>131.92686793836901</v>
      </c>
      <c r="I674" s="11">
        <v>55</v>
      </c>
      <c r="J674" s="7">
        <v>134.30434030999999</v>
      </c>
      <c r="K674" s="8">
        <v>96.307056683383294</v>
      </c>
      <c r="L674" s="11">
        <v>44</v>
      </c>
      <c r="M674" s="7">
        <v>122.30547463000001</v>
      </c>
      <c r="N674" s="8">
        <v>87.702899138577905</v>
      </c>
      <c r="O674" s="11">
        <v>54</v>
      </c>
      <c r="P674" s="7">
        <v>100.96193027</v>
      </c>
      <c r="Q674" s="8">
        <v>73.748641348832393</v>
      </c>
      <c r="R674" s="11">
        <v>974</v>
      </c>
      <c r="S674" s="7">
        <v>151.82103549000001</v>
      </c>
      <c r="T674" s="8">
        <v>108.65512197918</v>
      </c>
    </row>
    <row r="675" spans="1:20" ht="14.1" customHeight="1" x14ac:dyDescent="0.3">
      <c r="A675" s="3" t="s">
        <v>2590</v>
      </c>
      <c r="B675" s="3" t="s">
        <v>6659</v>
      </c>
      <c r="C675" s="11">
        <v>193</v>
      </c>
      <c r="D675" s="7">
        <v>261.74405253999998</v>
      </c>
      <c r="E675" s="8">
        <v>189.09307286837699</v>
      </c>
      <c r="F675" s="11">
        <v>15</v>
      </c>
      <c r="G675" s="7">
        <v>200.33009672</v>
      </c>
      <c r="H675" s="8">
        <v>144.19338472996</v>
      </c>
      <c r="I675" s="11" t="s">
        <v>8</v>
      </c>
      <c r="J675" s="7" t="s">
        <v>8</v>
      </c>
      <c r="K675" s="9" t="s">
        <v>8</v>
      </c>
      <c r="L675" s="11" t="s">
        <v>8</v>
      </c>
      <c r="M675" s="7" t="s">
        <v>8</v>
      </c>
      <c r="N675" s="9" t="s">
        <v>8</v>
      </c>
      <c r="O675" s="11" t="s">
        <v>8</v>
      </c>
      <c r="P675" s="7" t="s">
        <v>8</v>
      </c>
      <c r="Q675" s="9" t="s">
        <v>8</v>
      </c>
      <c r="R675" s="11" t="s">
        <v>8</v>
      </c>
      <c r="S675" s="7" t="s">
        <v>8</v>
      </c>
      <c r="T675" s="9" t="s">
        <v>8</v>
      </c>
    </row>
    <row r="676" spans="1:20" ht="14.1" customHeight="1" x14ac:dyDescent="0.3">
      <c r="A676" s="3" t="s">
        <v>2595</v>
      </c>
      <c r="B676" s="3" t="s">
        <v>6660</v>
      </c>
      <c r="C676" s="11">
        <v>137</v>
      </c>
      <c r="D676" s="7">
        <v>122.8047198</v>
      </c>
      <c r="E676" s="8">
        <v>90.518189793847498</v>
      </c>
      <c r="F676" s="11">
        <v>17</v>
      </c>
      <c r="G676" s="7">
        <v>139.07214077</v>
      </c>
      <c r="H676" s="8">
        <v>102.654051187598</v>
      </c>
      <c r="I676" s="11" t="s">
        <v>8</v>
      </c>
      <c r="J676" s="7" t="s">
        <v>8</v>
      </c>
      <c r="K676" s="9" t="s">
        <v>8</v>
      </c>
      <c r="L676" s="11" t="s">
        <v>8</v>
      </c>
      <c r="M676" s="7" t="s">
        <v>8</v>
      </c>
      <c r="N676" s="9" t="s">
        <v>8</v>
      </c>
      <c r="O676" s="11" t="s">
        <v>8</v>
      </c>
      <c r="P676" s="7" t="s">
        <v>8</v>
      </c>
      <c r="Q676" s="9" t="s">
        <v>8</v>
      </c>
      <c r="R676" s="11" t="s">
        <v>8</v>
      </c>
      <c r="S676" s="7" t="s">
        <v>8</v>
      </c>
      <c r="T676" s="9" t="s">
        <v>8</v>
      </c>
    </row>
    <row r="677" spans="1:20" ht="14.1" customHeight="1" x14ac:dyDescent="0.3">
      <c r="A677" s="3" t="s">
        <v>2598</v>
      </c>
      <c r="B677" s="3" t="s">
        <v>2599</v>
      </c>
      <c r="C677" s="11">
        <v>7901</v>
      </c>
      <c r="D677" s="7">
        <v>173.22931581</v>
      </c>
      <c r="E677" s="8">
        <v>122.98465901541999</v>
      </c>
      <c r="F677" s="11">
        <v>998</v>
      </c>
      <c r="G677" s="7">
        <v>270.22178957</v>
      </c>
      <c r="H677" s="8">
        <v>193.77082842895101</v>
      </c>
      <c r="I677" s="11" t="s">
        <v>8</v>
      </c>
      <c r="J677" s="7" t="s">
        <v>8</v>
      </c>
      <c r="K677" s="9" t="s">
        <v>8</v>
      </c>
      <c r="L677" s="11">
        <v>45</v>
      </c>
      <c r="M677" s="7">
        <v>107.81179898000001</v>
      </c>
      <c r="N677" s="8">
        <v>72.158421936776705</v>
      </c>
      <c r="O677" s="11">
        <v>15</v>
      </c>
      <c r="P677" s="7">
        <v>81.126781086999998</v>
      </c>
      <c r="Q677" s="8">
        <v>58.174461173426003</v>
      </c>
      <c r="R677" s="11">
        <v>246</v>
      </c>
      <c r="S677" s="7">
        <v>157.63440571000001</v>
      </c>
      <c r="T677" s="8">
        <v>112.67060315085099</v>
      </c>
    </row>
    <row r="678" spans="1:20" ht="14.1" customHeight="1" x14ac:dyDescent="0.3">
      <c r="A678" s="3" t="s">
        <v>2602</v>
      </c>
      <c r="B678" s="3" t="s">
        <v>6661</v>
      </c>
      <c r="C678" s="11">
        <v>13987</v>
      </c>
      <c r="D678" s="7">
        <v>129.62645452999999</v>
      </c>
      <c r="E678" s="8">
        <v>95.276869272235601</v>
      </c>
      <c r="F678" s="11">
        <v>886</v>
      </c>
      <c r="G678" s="7">
        <v>183.94950363000001</v>
      </c>
      <c r="H678" s="8">
        <v>134.97412021024999</v>
      </c>
      <c r="I678" s="11">
        <v>26</v>
      </c>
      <c r="J678" s="7">
        <v>89.853977987999997</v>
      </c>
      <c r="K678" s="8">
        <v>65.930931603631507</v>
      </c>
      <c r="L678" s="11">
        <v>65</v>
      </c>
      <c r="M678" s="7">
        <v>114.54690616000001</v>
      </c>
      <c r="N678" s="8">
        <v>81.431802036966999</v>
      </c>
      <c r="O678" s="11">
        <v>34</v>
      </c>
      <c r="P678" s="7">
        <v>127.98850075999999</v>
      </c>
      <c r="Q678" s="8">
        <v>85.104759270720805</v>
      </c>
      <c r="R678" s="11">
        <v>594</v>
      </c>
      <c r="S678" s="7">
        <v>140.7660363</v>
      </c>
      <c r="T678" s="8">
        <v>103.63148774639799</v>
      </c>
    </row>
    <row r="679" spans="1:20" ht="14.1" customHeight="1" x14ac:dyDescent="0.3">
      <c r="A679" s="3" t="s">
        <v>2605</v>
      </c>
      <c r="B679" s="3" t="s">
        <v>6662</v>
      </c>
      <c r="C679" s="11">
        <v>105</v>
      </c>
      <c r="D679" s="7">
        <v>136.41742353000001</v>
      </c>
      <c r="E679" s="8">
        <v>98.934099903524697</v>
      </c>
      <c r="F679" s="11" t="s">
        <v>8</v>
      </c>
      <c r="G679" s="7" t="s">
        <v>8</v>
      </c>
      <c r="H679" s="9" t="s">
        <v>8</v>
      </c>
      <c r="I679" s="11" t="s">
        <v>8</v>
      </c>
      <c r="J679" s="7" t="s">
        <v>8</v>
      </c>
      <c r="K679" s="9" t="s">
        <v>8</v>
      </c>
      <c r="L679" s="11" t="s">
        <v>8</v>
      </c>
      <c r="M679" s="7" t="s">
        <v>8</v>
      </c>
      <c r="N679" s="9" t="s">
        <v>8</v>
      </c>
      <c r="O679" s="11" t="s">
        <v>8</v>
      </c>
      <c r="P679" s="7" t="s">
        <v>8</v>
      </c>
      <c r="Q679" s="9" t="s">
        <v>8</v>
      </c>
      <c r="R679" s="11" t="s">
        <v>8</v>
      </c>
      <c r="S679" s="7" t="s">
        <v>8</v>
      </c>
      <c r="T679" s="9" t="s">
        <v>8</v>
      </c>
    </row>
    <row r="680" spans="1:20" ht="14.1" customHeight="1" x14ac:dyDescent="0.3">
      <c r="A680" s="3" t="s">
        <v>2610</v>
      </c>
      <c r="B680" s="3" t="s">
        <v>6663</v>
      </c>
      <c r="C680" s="11">
        <v>1469</v>
      </c>
      <c r="D680" s="7">
        <v>132.99621554000001</v>
      </c>
      <c r="E680" s="8">
        <v>94.758870421968894</v>
      </c>
      <c r="F680" s="11">
        <v>96</v>
      </c>
      <c r="G680" s="7">
        <v>163.43342096999999</v>
      </c>
      <c r="H680" s="8">
        <v>116.681693235983</v>
      </c>
      <c r="I680" s="11" t="s">
        <v>8</v>
      </c>
      <c r="J680" s="7" t="s">
        <v>8</v>
      </c>
      <c r="K680" s="9" t="s">
        <v>8</v>
      </c>
      <c r="L680" s="11">
        <v>18</v>
      </c>
      <c r="M680" s="7">
        <v>111.55212933999999</v>
      </c>
      <c r="N680" s="8">
        <v>77.803695618167296</v>
      </c>
      <c r="O680" s="11" t="s">
        <v>8</v>
      </c>
      <c r="P680" s="7" t="s">
        <v>8</v>
      </c>
      <c r="Q680" s="9" t="s">
        <v>8</v>
      </c>
      <c r="R680" s="11">
        <v>71</v>
      </c>
      <c r="S680" s="7">
        <v>141.21470195000001</v>
      </c>
      <c r="T680" s="8">
        <v>100.951980199365</v>
      </c>
    </row>
    <row r="681" spans="1:20" ht="14.1" customHeight="1" x14ac:dyDescent="0.3">
      <c r="A681" s="3" t="s">
        <v>2614</v>
      </c>
      <c r="B681" s="3" t="s">
        <v>6664</v>
      </c>
      <c r="C681" s="11">
        <v>427</v>
      </c>
      <c r="D681" s="7">
        <v>242.99852163</v>
      </c>
      <c r="E681" s="8">
        <v>170.13076602007399</v>
      </c>
      <c r="F681" s="11">
        <v>40</v>
      </c>
      <c r="G681" s="7">
        <v>248.92037200999999</v>
      </c>
      <c r="H681" s="8">
        <v>172.638478258341</v>
      </c>
      <c r="I681" s="11" t="s">
        <v>8</v>
      </c>
      <c r="J681" s="7" t="s">
        <v>8</v>
      </c>
      <c r="K681" s="9" t="s">
        <v>8</v>
      </c>
      <c r="L681" s="11" t="s">
        <v>8</v>
      </c>
      <c r="M681" s="7" t="s">
        <v>8</v>
      </c>
      <c r="N681" s="9" t="s">
        <v>8</v>
      </c>
      <c r="O681" s="11" t="s">
        <v>8</v>
      </c>
      <c r="P681" s="7" t="s">
        <v>8</v>
      </c>
      <c r="Q681" s="9" t="s">
        <v>8</v>
      </c>
      <c r="R681" s="11">
        <v>27</v>
      </c>
      <c r="S681" s="7">
        <v>435.4899944</v>
      </c>
      <c r="T681" s="8">
        <v>302.544485140956</v>
      </c>
    </row>
    <row r="682" spans="1:20" ht="14.1" customHeight="1" x14ac:dyDescent="0.3">
      <c r="A682" s="3" t="s">
        <v>2617</v>
      </c>
      <c r="B682" s="3" t="s">
        <v>6665</v>
      </c>
      <c r="C682" s="11">
        <v>431</v>
      </c>
      <c r="D682" s="7">
        <v>217.52772156</v>
      </c>
      <c r="E682" s="8">
        <v>160.46588887378999</v>
      </c>
      <c r="F682" s="11">
        <v>38</v>
      </c>
      <c r="G682" s="7">
        <v>214.19053797999999</v>
      </c>
      <c r="H682" s="8">
        <v>164.496907358323</v>
      </c>
      <c r="I682" s="11" t="s">
        <v>8</v>
      </c>
      <c r="J682" s="7" t="s">
        <v>8</v>
      </c>
      <c r="K682" s="9" t="s">
        <v>8</v>
      </c>
      <c r="L682" s="11" t="s">
        <v>8</v>
      </c>
      <c r="M682" s="7" t="s">
        <v>8</v>
      </c>
      <c r="N682" s="9" t="s">
        <v>8</v>
      </c>
      <c r="O682" s="11" t="s">
        <v>8</v>
      </c>
      <c r="P682" s="7" t="s">
        <v>8</v>
      </c>
      <c r="Q682" s="9" t="s">
        <v>8</v>
      </c>
      <c r="R682" s="11">
        <v>24</v>
      </c>
      <c r="S682" s="7">
        <v>278.33873287</v>
      </c>
      <c r="T682" s="8">
        <v>212.962103792607</v>
      </c>
    </row>
    <row r="683" spans="1:20" ht="14.1" customHeight="1" x14ac:dyDescent="0.3">
      <c r="A683" s="3" t="s">
        <v>2621</v>
      </c>
      <c r="B683" s="3" t="s">
        <v>2622</v>
      </c>
      <c r="C683" s="11">
        <v>204</v>
      </c>
      <c r="D683" s="7">
        <v>146.66127936999999</v>
      </c>
      <c r="E683" s="8">
        <v>106.080326112573</v>
      </c>
      <c r="F683" s="11">
        <v>23</v>
      </c>
      <c r="G683" s="7">
        <v>148.66522517000001</v>
      </c>
      <c r="H683" s="8">
        <v>106.54577836607901</v>
      </c>
      <c r="I683" s="11" t="s">
        <v>8</v>
      </c>
      <c r="J683" s="7" t="s">
        <v>8</v>
      </c>
      <c r="K683" s="9" t="s">
        <v>8</v>
      </c>
      <c r="L683" s="11" t="s">
        <v>8</v>
      </c>
      <c r="M683" s="7" t="s">
        <v>8</v>
      </c>
      <c r="N683" s="9" t="s">
        <v>8</v>
      </c>
      <c r="O683" s="11" t="s">
        <v>8</v>
      </c>
      <c r="P683" s="7" t="s">
        <v>8</v>
      </c>
      <c r="Q683" s="9" t="s">
        <v>8</v>
      </c>
      <c r="R683" s="11">
        <v>11</v>
      </c>
      <c r="S683" s="7">
        <v>181.02239595</v>
      </c>
      <c r="T683" s="8">
        <v>129.83642889491099</v>
      </c>
    </row>
    <row r="684" spans="1:20" ht="14.1" customHeight="1" x14ac:dyDescent="0.3">
      <c r="A684" s="3" t="s">
        <v>2625</v>
      </c>
      <c r="B684" s="3" t="s">
        <v>6666</v>
      </c>
      <c r="C684" s="11">
        <v>4115</v>
      </c>
      <c r="D684" s="7">
        <v>283.24748787999999</v>
      </c>
      <c r="E684" s="8">
        <v>198.72934730088801</v>
      </c>
      <c r="F684" s="11">
        <v>291</v>
      </c>
      <c r="G684" s="7">
        <v>282.66457536000001</v>
      </c>
      <c r="H684" s="8">
        <v>195.991727484503</v>
      </c>
      <c r="I684" s="11" t="s">
        <v>8</v>
      </c>
      <c r="J684" s="7" t="s">
        <v>8</v>
      </c>
      <c r="K684" s="9" t="s">
        <v>8</v>
      </c>
      <c r="L684" s="11" t="s">
        <v>8</v>
      </c>
      <c r="M684" s="7" t="s">
        <v>8</v>
      </c>
      <c r="N684" s="9" t="s">
        <v>8</v>
      </c>
      <c r="O684" s="11">
        <v>13</v>
      </c>
      <c r="P684" s="7">
        <v>166.95441072</v>
      </c>
      <c r="Q684" s="8">
        <v>107.154570275757</v>
      </c>
      <c r="R684" s="11">
        <v>204</v>
      </c>
      <c r="S684" s="7">
        <v>352.74526163000002</v>
      </c>
      <c r="T684" s="8">
        <v>246.14553631701301</v>
      </c>
    </row>
    <row r="685" spans="1:20" ht="14.1" customHeight="1" x14ac:dyDescent="0.3">
      <c r="A685" s="3" t="s">
        <v>2629</v>
      </c>
      <c r="B685" s="3" t="s">
        <v>6667</v>
      </c>
      <c r="C685" s="11">
        <v>560</v>
      </c>
      <c r="D685" s="7">
        <v>180.56706188999999</v>
      </c>
      <c r="E685" s="8">
        <v>123.43734224521801</v>
      </c>
      <c r="F685" s="11">
        <v>30</v>
      </c>
      <c r="G685" s="7">
        <v>141.52898500000001</v>
      </c>
      <c r="H685" s="8">
        <v>99.561601873600907</v>
      </c>
      <c r="I685" s="11" t="s">
        <v>8</v>
      </c>
      <c r="J685" s="7" t="s">
        <v>8</v>
      </c>
      <c r="K685" s="9" t="s">
        <v>8</v>
      </c>
      <c r="L685" s="11" t="s">
        <v>8</v>
      </c>
      <c r="M685" s="7" t="s">
        <v>8</v>
      </c>
      <c r="N685" s="9" t="s">
        <v>8</v>
      </c>
      <c r="O685" s="11" t="s">
        <v>8</v>
      </c>
      <c r="P685" s="7" t="s">
        <v>8</v>
      </c>
      <c r="Q685" s="9" t="s">
        <v>8</v>
      </c>
      <c r="R685" s="11">
        <v>23</v>
      </c>
      <c r="S685" s="7">
        <v>187.05647166</v>
      </c>
      <c r="T685" s="8">
        <v>131.87716363608601</v>
      </c>
    </row>
    <row r="686" spans="1:20" ht="14.1" customHeight="1" x14ac:dyDescent="0.3">
      <c r="A686" s="3" t="s">
        <v>2633</v>
      </c>
      <c r="B686" s="3" t="s">
        <v>2634</v>
      </c>
      <c r="C686" s="11">
        <v>2002</v>
      </c>
      <c r="D686" s="7">
        <v>141.49934436000001</v>
      </c>
      <c r="E686" s="8">
        <v>103.99568757783101</v>
      </c>
      <c r="F686" s="11">
        <v>114</v>
      </c>
      <c r="G686" s="7">
        <v>148.43139202</v>
      </c>
      <c r="H686" s="8">
        <v>107.43525354705299</v>
      </c>
      <c r="I686" s="11" t="s">
        <v>8</v>
      </c>
      <c r="J686" s="7" t="s">
        <v>8</v>
      </c>
      <c r="K686" s="9" t="s">
        <v>8</v>
      </c>
      <c r="L686" s="11">
        <v>31</v>
      </c>
      <c r="M686" s="7">
        <v>123.55093079</v>
      </c>
      <c r="N686" s="8">
        <v>86.944493849244907</v>
      </c>
      <c r="O686" s="11" t="s">
        <v>8</v>
      </c>
      <c r="P686" s="7" t="s">
        <v>8</v>
      </c>
      <c r="Q686" s="9" t="s">
        <v>8</v>
      </c>
      <c r="R686" s="11">
        <v>107</v>
      </c>
      <c r="S686" s="7">
        <v>150.27920291999999</v>
      </c>
      <c r="T686" s="8">
        <v>109.172496678374</v>
      </c>
    </row>
    <row r="687" spans="1:20" ht="14.1" customHeight="1" x14ac:dyDescent="0.3">
      <c r="A687" s="3" t="s">
        <v>2638</v>
      </c>
      <c r="B687" s="3" t="s">
        <v>6668</v>
      </c>
      <c r="C687" s="11">
        <v>82989</v>
      </c>
      <c r="D687" s="7">
        <v>305.81854283000001</v>
      </c>
      <c r="E687" s="8">
        <v>224.814740939704</v>
      </c>
      <c r="F687" s="11">
        <v>1045</v>
      </c>
      <c r="G687" s="7">
        <v>355.83817067000001</v>
      </c>
      <c r="H687" s="8">
        <v>264.07324319123302</v>
      </c>
      <c r="I687" s="11">
        <v>61</v>
      </c>
      <c r="J687" s="7">
        <v>200.87759972999999</v>
      </c>
      <c r="K687" s="8">
        <v>148.200034098586</v>
      </c>
      <c r="L687" s="11">
        <v>630</v>
      </c>
      <c r="M687" s="7">
        <v>260.97552488999997</v>
      </c>
      <c r="N687" s="8">
        <v>187.63634475455601</v>
      </c>
      <c r="O687" s="11">
        <v>35</v>
      </c>
      <c r="P687" s="7">
        <v>239.84903387</v>
      </c>
      <c r="Q687" s="8">
        <v>177.99583303754699</v>
      </c>
      <c r="R687" s="11">
        <v>2945</v>
      </c>
      <c r="S687" s="7">
        <v>358.22239486000001</v>
      </c>
      <c r="T687" s="8">
        <v>265.06731075041301</v>
      </c>
    </row>
    <row r="688" spans="1:20" ht="14.1" customHeight="1" x14ac:dyDescent="0.3">
      <c r="A688" s="3" t="s">
        <v>2642</v>
      </c>
      <c r="B688" s="3" t="s">
        <v>6669</v>
      </c>
      <c r="C688" s="11">
        <v>23323</v>
      </c>
      <c r="D688" s="7">
        <v>147.40262648000001</v>
      </c>
      <c r="E688" s="8">
        <v>105.16005928007201</v>
      </c>
      <c r="F688" s="11">
        <v>980</v>
      </c>
      <c r="G688" s="7">
        <v>151.87865751000001</v>
      </c>
      <c r="H688" s="8">
        <v>108.43227387064999</v>
      </c>
      <c r="I688" s="11">
        <v>34</v>
      </c>
      <c r="J688" s="7">
        <v>94.889177376000006</v>
      </c>
      <c r="K688" s="8">
        <v>67.1080168552663</v>
      </c>
      <c r="L688" s="11">
        <v>162</v>
      </c>
      <c r="M688" s="7">
        <v>164.60922251</v>
      </c>
      <c r="N688" s="8">
        <v>114.236997722851</v>
      </c>
      <c r="O688" s="11">
        <v>34</v>
      </c>
      <c r="P688" s="7">
        <v>126.7537592</v>
      </c>
      <c r="Q688" s="8">
        <v>90.494571559830405</v>
      </c>
      <c r="R688" s="11">
        <v>901</v>
      </c>
      <c r="S688" s="7">
        <v>192.92569841</v>
      </c>
      <c r="T688" s="8">
        <v>138.14833116586601</v>
      </c>
    </row>
    <row r="689" spans="1:20" ht="14.1" customHeight="1" x14ac:dyDescent="0.3">
      <c r="A689" s="3" t="s">
        <v>2647</v>
      </c>
      <c r="B689" s="3" t="s">
        <v>2648</v>
      </c>
      <c r="C689" s="11">
        <v>69841</v>
      </c>
      <c r="D689" s="7">
        <v>218.84882475000001</v>
      </c>
      <c r="E689" s="8">
        <v>154.93617205473601</v>
      </c>
      <c r="F689" s="11">
        <v>2225</v>
      </c>
      <c r="G689" s="7">
        <v>252.37512921999999</v>
      </c>
      <c r="H689" s="8">
        <v>180.97327212752299</v>
      </c>
      <c r="I689" s="11">
        <v>15</v>
      </c>
      <c r="J689" s="7">
        <v>203.72814005000001</v>
      </c>
      <c r="K689" s="8">
        <v>146.08953212269</v>
      </c>
      <c r="L689" s="11">
        <v>631</v>
      </c>
      <c r="M689" s="7">
        <v>232.82351596000001</v>
      </c>
      <c r="N689" s="8">
        <v>161.717777092228</v>
      </c>
      <c r="O689" s="11">
        <v>33</v>
      </c>
      <c r="P689" s="7">
        <v>185.62108344000001</v>
      </c>
      <c r="Q689" s="8">
        <v>130.023653376167</v>
      </c>
      <c r="R689" s="11">
        <v>1663</v>
      </c>
      <c r="S689" s="7">
        <v>283.92955757999999</v>
      </c>
      <c r="T689" s="8">
        <v>203.068171282104</v>
      </c>
    </row>
    <row r="690" spans="1:20" ht="14.1" customHeight="1" x14ac:dyDescent="0.3">
      <c r="A690" s="3" t="s">
        <v>2650</v>
      </c>
      <c r="B690" s="3" t="s">
        <v>6670</v>
      </c>
      <c r="C690" s="11">
        <v>246</v>
      </c>
      <c r="D690" s="7">
        <v>281.15213676000002</v>
      </c>
      <c r="E690" s="8">
        <v>211.04374289377299</v>
      </c>
      <c r="F690" s="11">
        <v>26</v>
      </c>
      <c r="G690" s="7">
        <v>273.54778592000002</v>
      </c>
      <c r="H690" s="8">
        <v>202.21696079630999</v>
      </c>
      <c r="I690" s="11" t="s">
        <v>8</v>
      </c>
      <c r="J690" s="7" t="s">
        <v>8</v>
      </c>
      <c r="K690" s="9" t="s">
        <v>8</v>
      </c>
      <c r="L690" s="11" t="s">
        <v>8</v>
      </c>
      <c r="M690" s="7" t="s">
        <v>8</v>
      </c>
      <c r="N690" s="9" t="s">
        <v>8</v>
      </c>
      <c r="O690" s="11" t="s">
        <v>8</v>
      </c>
      <c r="P690" s="7" t="s">
        <v>8</v>
      </c>
      <c r="Q690" s="9" t="s">
        <v>8</v>
      </c>
      <c r="R690" s="11">
        <v>17</v>
      </c>
      <c r="S690" s="7">
        <v>452.28036062000001</v>
      </c>
      <c r="T690" s="8">
        <v>335.73433344338798</v>
      </c>
    </row>
    <row r="691" spans="1:20" ht="14.1" customHeight="1" x14ac:dyDescent="0.3">
      <c r="A691" s="3" t="s">
        <v>2655</v>
      </c>
      <c r="B691" s="3" t="s">
        <v>6671</v>
      </c>
      <c r="C691" s="11">
        <v>27</v>
      </c>
      <c r="D691" s="7">
        <v>171.92993286000001</v>
      </c>
      <c r="E691" s="8">
        <v>121.151256253878</v>
      </c>
      <c r="F691" s="11" t="s">
        <v>8</v>
      </c>
      <c r="G691" s="7" t="s">
        <v>8</v>
      </c>
      <c r="H691" s="9" t="s">
        <v>8</v>
      </c>
      <c r="I691" s="11" t="s">
        <v>8</v>
      </c>
      <c r="J691" s="7" t="s">
        <v>8</v>
      </c>
      <c r="K691" s="9" t="s">
        <v>8</v>
      </c>
      <c r="L691" s="11" t="s">
        <v>8</v>
      </c>
      <c r="M691" s="7" t="s">
        <v>8</v>
      </c>
      <c r="N691" s="9" t="s">
        <v>8</v>
      </c>
      <c r="O691" s="11" t="s">
        <v>8</v>
      </c>
      <c r="P691" s="7" t="s">
        <v>8</v>
      </c>
      <c r="Q691" s="9" t="s">
        <v>8</v>
      </c>
      <c r="R691" s="11" t="s">
        <v>8</v>
      </c>
      <c r="S691" s="7" t="s">
        <v>8</v>
      </c>
      <c r="T691" s="9" t="s">
        <v>8</v>
      </c>
    </row>
    <row r="692" spans="1:20" ht="14.1" customHeight="1" x14ac:dyDescent="0.3">
      <c r="A692" s="3" t="s">
        <v>2659</v>
      </c>
      <c r="B692" s="3" t="s">
        <v>6672</v>
      </c>
      <c r="C692" s="11">
        <v>695</v>
      </c>
      <c r="D692" s="7">
        <v>140.50172839000001</v>
      </c>
      <c r="E692" s="8">
        <v>99.392767894802304</v>
      </c>
      <c r="F692" s="11">
        <v>51</v>
      </c>
      <c r="G692" s="7">
        <v>131.77656519999999</v>
      </c>
      <c r="H692" s="8">
        <v>92.701053604316499</v>
      </c>
      <c r="I692" s="11" t="s">
        <v>8</v>
      </c>
      <c r="J692" s="7" t="s">
        <v>8</v>
      </c>
      <c r="K692" s="9" t="s">
        <v>8</v>
      </c>
      <c r="L692" s="11" t="s">
        <v>8</v>
      </c>
      <c r="M692" s="7" t="s">
        <v>8</v>
      </c>
      <c r="N692" s="9" t="s">
        <v>8</v>
      </c>
      <c r="O692" s="11" t="s">
        <v>8</v>
      </c>
      <c r="P692" s="7" t="s">
        <v>8</v>
      </c>
      <c r="Q692" s="9" t="s">
        <v>8</v>
      </c>
      <c r="R692" s="11">
        <v>30</v>
      </c>
      <c r="S692" s="7">
        <v>128.84271237999999</v>
      </c>
      <c r="T692" s="8">
        <v>91.0294993648304</v>
      </c>
    </row>
    <row r="693" spans="1:20" ht="14.1" customHeight="1" x14ac:dyDescent="0.3">
      <c r="A693" s="3" t="s">
        <v>2664</v>
      </c>
      <c r="B693" s="3" t="s">
        <v>6673</v>
      </c>
      <c r="C693" s="11">
        <v>1881</v>
      </c>
      <c r="D693" s="7">
        <v>137.89221287999999</v>
      </c>
      <c r="E693" s="8">
        <v>96.181614177904805</v>
      </c>
      <c r="F693" s="11">
        <v>105</v>
      </c>
      <c r="G693" s="7">
        <v>170.63818487</v>
      </c>
      <c r="H693" s="8">
        <v>118.31576525127799</v>
      </c>
      <c r="I693" s="11" t="s">
        <v>8</v>
      </c>
      <c r="J693" s="7" t="s">
        <v>8</v>
      </c>
      <c r="K693" s="9" t="s">
        <v>8</v>
      </c>
      <c r="L693" s="11" t="s">
        <v>8</v>
      </c>
      <c r="M693" s="7" t="s">
        <v>8</v>
      </c>
      <c r="N693" s="9" t="s">
        <v>8</v>
      </c>
      <c r="O693" s="11" t="s">
        <v>8</v>
      </c>
      <c r="P693" s="7" t="s">
        <v>8</v>
      </c>
      <c r="Q693" s="9" t="s">
        <v>8</v>
      </c>
      <c r="R693" s="11">
        <v>101</v>
      </c>
      <c r="S693" s="7">
        <v>158.36129353999999</v>
      </c>
      <c r="T693" s="8">
        <v>110.270648264778</v>
      </c>
    </row>
    <row r="694" spans="1:20" ht="14.1" customHeight="1" x14ac:dyDescent="0.3">
      <c r="A694" s="3" t="s">
        <v>2667</v>
      </c>
      <c r="B694" s="3" t="s">
        <v>6653</v>
      </c>
      <c r="C694" s="11">
        <v>484</v>
      </c>
      <c r="D694" s="7">
        <v>132.52906005</v>
      </c>
      <c r="E694" s="8">
        <v>92.628573320172293</v>
      </c>
      <c r="F694" s="11">
        <v>34</v>
      </c>
      <c r="G694" s="7">
        <v>157.56460307</v>
      </c>
      <c r="H694" s="8">
        <v>113.18165897417801</v>
      </c>
      <c r="I694" s="11" t="s">
        <v>8</v>
      </c>
      <c r="J694" s="7" t="s">
        <v>8</v>
      </c>
      <c r="K694" s="9" t="s">
        <v>8</v>
      </c>
      <c r="L694" s="11" t="s">
        <v>8</v>
      </c>
      <c r="M694" s="7" t="s">
        <v>8</v>
      </c>
      <c r="N694" s="9" t="s">
        <v>8</v>
      </c>
      <c r="O694" s="11" t="s">
        <v>8</v>
      </c>
      <c r="P694" s="7" t="s">
        <v>8</v>
      </c>
      <c r="Q694" s="9" t="s">
        <v>8</v>
      </c>
      <c r="R694" s="11">
        <v>28</v>
      </c>
      <c r="S694" s="7">
        <v>148.14174711000001</v>
      </c>
      <c r="T694" s="8">
        <v>105.826679437042</v>
      </c>
    </row>
    <row r="695" spans="1:20" ht="14.1" customHeight="1" x14ac:dyDescent="0.3">
      <c r="A695" s="3" t="s">
        <v>2669</v>
      </c>
      <c r="B695" s="3" t="s">
        <v>6674</v>
      </c>
      <c r="C695" s="11">
        <v>10243</v>
      </c>
      <c r="D695" s="7">
        <v>150.40698814999999</v>
      </c>
      <c r="E695" s="8">
        <v>107.644541571518</v>
      </c>
      <c r="F695" s="11">
        <v>725</v>
      </c>
      <c r="G695" s="7">
        <v>144.01714181</v>
      </c>
      <c r="H695" s="8">
        <v>103.27189417170899</v>
      </c>
      <c r="I695" s="11" t="s">
        <v>8</v>
      </c>
      <c r="J695" s="7" t="s">
        <v>8</v>
      </c>
      <c r="K695" s="9" t="s">
        <v>8</v>
      </c>
      <c r="L695" s="11">
        <v>59</v>
      </c>
      <c r="M695" s="7">
        <v>134.10060566000001</v>
      </c>
      <c r="N695" s="8">
        <v>94.465834681957006</v>
      </c>
      <c r="O695" s="11" t="s">
        <v>8</v>
      </c>
      <c r="P695" s="7" t="s">
        <v>8</v>
      </c>
      <c r="Q695" s="9" t="s">
        <v>8</v>
      </c>
      <c r="R695" s="11">
        <v>500</v>
      </c>
      <c r="S695" s="7">
        <v>186.50517284</v>
      </c>
      <c r="T695" s="8">
        <v>133.879117762059</v>
      </c>
    </row>
    <row r="696" spans="1:20" ht="14.1" customHeight="1" x14ac:dyDescent="0.3">
      <c r="A696" s="3" t="s">
        <v>2673</v>
      </c>
      <c r="B696" s="3" t="s">
        <v>6675</v>
      </c>
      <c r="C696" s="11">
        <v>6262</v>
      </c>
      <c r="D696" s="7">
        <v>131.75062685</v>
      </c>
      <c r="E696" s="8">
        <v>90.9835423154681</v>
      </c>
      <c r="F696" s="11">
        <v>329</v>
      </c>
      <c r="G696" s="7">
        <v>134.19123539</v>
      </c>
      <c r="H696" s="8">
        <v>92.462777750636903</v>
      </c>
      <c r="I696" s="11" t="s">
        <v>8</v>
      </c>
      <c r="J696" s="7" t="s">
        <v>8</v>
      </c>
      <c r="K696" s="9" t="s">
        <v>8</v>
      </c>
      <c r="L696" s="11">
        <v>67</v>
      </c>
      <c r="M696" s="7">
        <v>101.50132386</v>
      </c>
      <c r="N696" s="8">
        <v>68.151738543988699</v>
      </c>
      <c r="O696" s="11">
        <v>15</v>
      </c>
      <c r="P696" s="7">
        <v>109.88870804</v>
      </c>
      <c r="Q696" s="8">
        <v>73.201287135893395</v>
      </c>
      <c r="R696" s="11">
        <v>272</v>
      </c>
      <c r="S696" s="7">
        <v>150.03030833</v>
      </c>
      <c r="T696" s="8">
        <v>103.48626494739101</v>
      </c>
    </row>
    <row r="697" spans="1:20" ht="14.1" customHeight="1" x14ac:dyDescent="0.3">
      <c r="A697" s="3" t="s">
        <v>2677</v>
      </c>
      <c r="B697" s="3" t="s">
        <v>6676</v>
      </c>
      <c r="C697" s="11">
        <v>137</v>
      </c>
      <c r="D697" s="7">
        <v>98.314175814999999</v>
      </c>
      <c r="E697" s="8">
        <v>72.816998881206302</v>
      </c>
      <c r="F697" s="11" t="s">
        <v>8</v>
      </c>
      <c r="G697" s="7" t="s">
        <v>8</v>
      </c>
      <c r="H697" s="9" t="s">
        <v>8</v>
      </c>
      <c r="I697" s="11" t="s">
        <v>8</v>
      </c>
      <c r="J697" s="7" t="s">
        <v>8</v>
      </c>
      <c r="K697" s="9" t="s">
        <v>8</v>
      </c>
      <c r="L697" s="11" t="s">
        <v>8</v>
      </c>
      <c r="M697" s="7" t="s">
        <v>8</v>
      </c>
      <c r="N697" s="9" t="s">
        <v>8</v>
      </c>
      <c r="O697" s="11" t="s">
        <v>8</v>
      </c>
      <c r="P697" s="7" t="s">
        <v>8</v>
      </c>
      <c r="Q697" s="9" t="s">
        <v>8</v>
      </c>
      <c r="R697" s="11" t="s">
        <v>8</v>
      </c>
      <c r="S697" s="7" t="s">
        <v>8</v>
      </c>
      <c r="T697" s="9" t="s">
        <v>8</v>
      </c>
    </row>
    <row r="698" spans="1:20" ht="14.1" customHeight="1" x14ac:dyDescent="0.3">
      <c r="A698" s="3" t="s">
        <v>2680</v>
      </c>
      <c r="B698" s="3" t="s">
        <v>6677</v>
      </c>
      <c r="C698" s="11">
        <v>305</v>
      </c>
      <c r="D698" s="7">
        <v>159.73585629999999</v>
      </c>
      <c r="E698" s="8">
        <v>112.768132383584</v>
      </c>
      <c r="F698" s="11">
        <v>26</v>
      </c>
      <c r="G698" s="7">
        <v>232.95389424999999</v>
      </c>
      <c r="H698" s="8">
        <v>161.523721286941</v>
      </c>
      <c r="I698" s="11" t="s">
        <v>8</v>
      </c>
      <c r="J698" s="7" t="s">
        <v>8</v>
      </c>
      <c r="K698" s="9" t="s">
        <v>8</v>
      </c>
      <c r="L698" s="11" t="s">
        <v>8</v>
      </c>
      <c r="M698" s="7" t="s">
        <v>8</v>
      </c>
      <c r="N698" s="9" t="s">
        <v>8</v>
      </c>
      <c r="O698" s="11" t="s">
        <v>8</v>
      </c>
      <c r="P698" s="7" t="s">
        <v>8</v>
      </c>
      <c r="Q698" s="9" t="s">
        <v>8</v>
      </c>
      <c r="R698" s="11">
        <v>14</v>
      </c>
      <c r="S698" s="7">
        <v>178.16755333</v>
      </c>
      <c r="T698" s="8">
        <v>123.793331483494</v>
      </c>
    </row>
    <row r="699" spans="1:20" ht="14.1" customHeight="1" x14ac:dyDescent="0.3">
      <c r="A699" s="3" t="s">
        <v>2684</v>
      </c>
      <c r="B699" s="3" t="s">
        <v>6678</v>
      </c>
      <c r="C699" s="11">
        <v>394</v>
      </c>
      <c r="D699" s="7">
        <v>163.47635650999999</v>
      </c>
      <c r="E699" s="8">
        <v>120.798983333244</v>
      </c>
      <c r="F699" s="11">
        <v>32</v>
      </c>
      <c r="G699" s="7">
        <v>188.05491627000001</v>
      </c>
      <c r="H699" s="8">
        <v>137.85336393038199</v>
      </c>
      <c r="I699" s="11" t="s">
        <v>8</v>
      </c>
      <c r="J699" s="7" t="s">
        <v>8</v>
      </c>
      <c r="K699" s="9" t="s">
        <v>8</v>
      </c>
      <c r="L699" s="11" t="s">
        <v>8</v>
      </c>
      <c r="M699" s="7" t="s">
        <v>8</v>
      </c>
      <c r="N699" s="9" t="s">
        <v>8</v>
      </c>
      <c r="O699" s="11" t="s">
        <v>8</v>
      </c>
      <c r="P699" s="7" t="s">
        <v>8</v>
      </c>
      <c r="Q699" s="9" t="s">
        <v>8</v>
      </c>
      <c r="R699" s="11">
        <v>18</v>
      </c>
      <c r="S699" s="7">
        <v>153.63589965</v>
      </c>
      <c r="T699" s="8">
        <v>113.112469056107</v>
      </c>
    </row>
    <row r="700" spans="1:20" ht="14.1" customHeight="1" x14ac:dyDescent="0.3">
      <c r="A700" s="3" t="s">
        <v>2688</v>
      </c>
      <c r="B700" s="3" t="s">
        <v>6679</v>
      </c>
      <c r="C700" s="11">
        <v>3755</v>
      </c>
      <c r="D700" s="7">
        <v>208.12981869000001</v>
      </c>
      <c r="E700" s="8">
        <v>144.033567342944</v>
      </c>
      <c r="F700" s="11">
        <v>278</v>
      </c>
      <c r="G700" s="7">
        <v>301.71591565</v>
      </c>
      <c r="H700" s="8">
        <v>207.893518057177</v>
      </c>
      <c r="I700" s="11" t="s">
        <v>8</v>
      </c>
      <c r="J700" s="7" t="s">
        <v>8</v>
      </c>
      <c r="K700" s="9" t="s">
        <v>8</v>
      </c>
      <c r="L700" s="11" t="s">
        <v>8</v>
      </c>
      <c r="M700" s="7" t="s">
        <v>8</v>
      </c>
      <c r="N700" s="9" t="s">
        <v>8</v>
      </c>
      <c r="O700" s="11" t="s">
        <v>8</v>
      </c>
      <c r="P700" s="7" t="s">
        <v>8</v>
      </c>
      <c r="Q700" s="9" t="s">
        <v>8</v>
      </c>
      <c r="R700" s="11">
        <v>203</v>
      </c>
      <c r="S700" s="7">
        <v>180.27328978</v>
      </c>
      <c r="T700" s="8">
        <v>124.507269446347</v>
      </c>
    </row>
    <row r="701" spans="1:20" ht="14.1" customHeight="1" x14ac:dyDescent="0.3">
      <c r="A701" s="3" t="s">
        <v>2691</v>
      </c>
      <c r="B701" s="3" t="s">
        <v>6680</v>
      </c>
      <c r="C701" s="11">
        <v>1087</v>
      </c>
      <c r="D701" s="7">
        <v>136.08942019</v>
      </c>
      <c r="E701" s="8">
        <v>92.252513887808206</v>
      </c>
      <c r="F701" s="11">
        <v>169</v>
      </c>
      <c r="G701" s="7">
        <v>148.74023452</v>
      </c>
      <c r="H701" s="8">
        <v>97.697974077506004</v>
      </c>
      <c r="I701" s="11" t="s">
        <v>8</v>
      </c>
      <c r="J701" s="7" t="s">
        <v>8</v>
      </c>
      <c r="K701" s="9" t="s">
        <v>8</v>
      </c>
      <c r="L701" s="11" t="s">
        <v>8</v>
      </c>
      <c r="M701" s="7" t="s">
        <v>8</v>
      </c>
      <c r="N701" s="9" t="s">
        <v>8</v>
      </c>
      <c r="O701" s="11" t="s">
        <v>8</v>
      </c>
      <c r="P701" s="7" t="s">
        <v>8</v>
      </c>
      <c r="Q701" s="9" t="s">
        <v>8</v>
      </c>
      <c r="R701" s="11">
        <v>63</v>
      </c>
      <c r="S701" s="7">
        <v>151.64715050999999</v>
      </c>
      <c r="T701" s="8">
        <v>101.26246807206201</v>
      </c>
    </row>
    <row r="702" spans="1:20" ht="14.1" customHeight="1" x14ac:dyDescent="0.3">
      <c r="A702" s="3" t="s">
        <v>2695</v>
      </c>
      <c r="B702" s="3" t="s">
        <v>6681</v>
      </c>
      <c r="C702" s="11">
        <v>323</v>
      </c>
      <c r="D702" s="7">
        <v>127.231658</v>
      </c>
      <c r="E702" s="8">
        <v>90.220006345640002</v>
      </c>
      <c r="F702" s="11">
        <v>16</v>
      </c>
      <c r="G702" s="7">
        <v>152.39516318</v>
      </c>
      <c r="H702" s="8">
        <v>107.20565418453801</v>
      </c>
      <c r="I702" s="11" t="s">
        <v>8</v>
      </c>
      <c r="J702" s="7" t="s">
        <v>8</v>
      </c>
      <c r="K702" s="9" t="s">
        <v>8</v>
      </c>
      <c r="L702" s="11" t="s">
        <v>8</v>
      </c>
      <c r="M702" s="7" t="s">
        <v>8</v>
      </c>
      <c r="N702" s="9" t="s">
        <v>8</v>
      </c>
      <c r="O702" s="11" t="s">
        <v>8</v>
      </c>
      <c r="P702" s="7" t="s">
        <v>8</v>
      </c>
      <c r="Q702" s="9" t="s">
        <v>8</v>
      </c>
      <c r="R702" s="11">
        <v>13</v>
      </c>
      <c r="S702" s="7">
        <v>136.80971887000001</v>
      </c>
      <c r="T702" s="8">
        <v>96.684110802669906</v>
      </c>
    </row>
    <row r="703" spans="1:20" ht="14.1" customHeight="1" x14ac:dyDescent="0.3">
      <c r="A703" s="3" t="s">
        <v>2699</v>
      </c>
      <c r="B703" s="3" t="s">
        <v>6682</v>
      </c>
      <c r="C703" s="11">
        <v>68</v>
      </c>
      <c r="D703" s="7">
        <v>352.21070558999998</v>
      </c>
      <c r="E703" s="8">
        <v>261.86125790102</v>
      </c>
      <c r="F703" s="11" t="s">
        <v>8</v>
      </c>
      <c r="G703" s="7" t="s">
        <v>8</v>
      </c>
      <c r="H703" s="9" t="s">
        <v>8</v>
      </c>
      <c r="I703" s="11" t="s">
        <v>8</v>
      </c>
      <c r="J703" s="7" t="s">
        <v>8</v>
      </c>
      <c r="K703" s="9" t="s">
        <v>8</v>
      </c>
      <c r="L703" s="11" t="s">
        <v>8</v>
      </c>
      <c r="M703" s="7" t="s">
        <v>8</v>
      </c>
      <c r="N703" s="9" t="s">
        <v>8</v>
      </c>
      <c r="O703" s="11" t="s">
        <v>8</v>
      </c>
      <c r="P703" s="7" t="s">
        <v>8</v>
      </c>
      <c r="Q703" s="9" t="s">
        <v>8</v>
      </c>
      <c r="R703" s="11" t="s">
        <v>8</v>
      </c>
      <c r="S703" s="7" t="s">
        <v>8</v>
      </c>
      <c r="T703" s="9" t="s">
        <v>8</v>
      </c>
    </row>
    <row r="704" spans="1:20" ht="14.1" customHeight="1" x14ac:dyDescent="0.3">
      <c r="A704" s="3" t="s">
        <v>2703</v>
      </c>
      <c r="B704" s="3" t="s">
        <v>6683</v>
      </c>
      <c r="C704" s="11">
        <v>14781</v>
      </c>
      <c r="D704" s="7">
        <v>146.02559128999999</v>
      </c>
      <c r="E704" s="8">
        <v>103.983228171463</v>
      </c>
      <c r="F704" s="11">
        <v>1147</v>
      </c>
      <c r="G704" s="7">
        <v>178.92490577000001</v>
      </c>
      <c r="H704" s="8">
        <v>128.30357598129601</v>
      </c>
      <c r="I704" s="11" t="s">
        <v>8</v>
      </c>
      <c r="J704" s="7" t="s">
        <v>8</v>
      </c>
      <c r="K704" s="9" t="s">
        <v>8</v>
      </c>
      <c r="L704" s="11">
        <v>110</v>
      </c>
      <c r="M704" s="7">
        <v>96.094478441999996</v>
      </c>
      <c r="N704" s="8">
        <v>67.9684558031406</v>
      </c>
      <c r="O704" s="11">
        <v>19</v>
      </c>
      <c r="P704" s="7">
        <v>93.087099498000001</v>
      </c>
      <c r="Q704" s="8">
        <v>68.5456761572283</v>
      </c>
      <c r="R704" s="11">
        <v>688</v>
      </c>
      <c r="S704" s="7">
        <v>130.80815165999999</v>
      </c>
      <c r="T704" s="8">
        <v>93.583647247772902</v>
      </c>
    </row>
    <row r="705" spans="1:20" ht="14.1" customHeight="1" x14ac:dyDescent="0.3">
      <c r="A705" s="3" t="s">
        <v>2707</v>
      </c>
      <c r="B705" s="3" t="s">
        <v>6684</v>
      </c>
      <c r="C705" s="11">
        <v>2953</v>
      </c>
      <c r="D705" s="7">
        <v>263.92061983000002</v>
      </c>
      <c r="E705" s="8">
        <v>192.19710786558099</v>
      </c>
      <c r="F705" s="11">
        <v>191</v>
      </c>
      <c r="G705" s="7">
        <v>281.74315318999999</v>
      </c>
      <c r="H705" s="8">
        <v>207.964572054781</v>
      </c>
      <c r="I705" s="11" t="s">
        <v>8</v>
      </c>
      <c r="J705" s="7" t="s">
        <v>8</v>
      </c>
      <c r="K705" s="9" t="s">
        <v>8</v>
      </c>
      <c r="L705" s="11">
        <v>14</v>
      </c>
      <c r="M705" s="7">
        <v>212.46511839999999</v>
      </c>
      <c r="N705" s="8">
        <v>145.84092601058401</v>
      </c>
      <c r="O705" s="11" t="s">
        <v>8</v>
      </c>
      <c r="P705" s="7" t="s">
        <v>8</v>
      </c>
      <c r="Q705" s="9" t="s">
        <v>8</v>
      </c>
      <c r="R705" s="11">
        <v>145</v>
      </c>
      <c r="S705" s="7">
        <v>233.37955926000001</v>
      </c>
      <c r="T705" s="8">
        <v>172.03643496605699</v>
      </c>
    </row>
    <row r="706" spans="1:20" ht="14.1" customHeight="1" x14ac:dyDescent="0.3">
      <c r="A706" s="3" t="s">
        <v>2711</v>
      </c>
      <c r="B706" s="3" t="s">
        <v>6685</v>
      </c>
      <c r="C706" s="11">
        <v>586</v>
      </c>
      <c r="D706" s="7">
        <v>233.44586014000001</v>
      </c>
      <c r="E706" s="8">
        <v>167.01221741064501</v>
      </c>
      <c r="F706" s="11">
        <v>61</v>
      </c>
      <c r="G706" s="7">
        <v>168.58548762000001</v>
      </c>
      <c r="H706" s="8">
        <v>119.545477132241</v>
      </c>
      <c r="I706" s="11" t="s">
        <v>8</v>
      </c>
      <c r="J706" s="7" t="s">
        <v>8</v>
      </c>
      <c r="K706" s="9" t="s">
        <v>8</v>
      </c>
      <c r="L706" s="11" t="s">
        <v>8</v>
      </c>
      <c r="M706" s="7" t="s">
        <v>8</v>
      </c>
      <c r="N706" s="9" t="s">
        <v>8</v>
      </c>
      <c r="O706" s="11" t="s">
        <v>8</v>
      </c>
      <c r="P706" s="7" t="s">
        <v>8</v>
      </c>
      <c r="Q706" s="9" t="s">
        <v>8</v>
      </c>
      <c r="R706" s="11">
        <v>21</v>
      </c>
      <c r="S706" s="7">
        <v>321.32698637999999</v>
      </c>
      <c r="T706" s="8">
        <v>229.020659488468</v>
      </c>
    </row>
    <row r="707" spans="1:20" ht="14.1" customHeight="1" x14ac:dyDescent="0.3">
      <c r="A707" s="3" t="s">
        <v>2715</v>
      </c>
      <c r="B707" s="3" t="s">
        <v>6686</v>
      </c>
      <c r="C707" s="11">
        <v>83</v>
      </c>
      <c r="D707" s="7">
        <v>158.497456</v>
      </c>
      <c r="E707" s="8">
        <v>111.498445830254</v>
      </c>
      <c r="F707" s="11">
        <v>29</v>
      </c>
      <c r="G707" s="7">
        <v>147.06990956999999</v>
      </c>
      <c r="H707" s="8">
        <v>103.45948831104</v>
      </c>
      <c r="I707" s="11" t="s">
        <v>8</v>
      </c>
      <c r="J707" s="7" t="s">
        <v>8</v>
      </c>
      <c r="K707" s="9" t="s">
        <v>8</v>
      </c>
      <c r="L707" s="11" t="s">
        <v>8</v>
      </c>
      <c r="M707" s="7" t="s">
        <v>8</v>
      </c>
      <c r="N707" s="9" t="s">
        <v>8</v>
      </c>
      <c r="O707" s="11" t="s">
        <v>8</v>
      </c>
      <c r="P707" s="7" t="s">
        <v>8</v>
      </c>
      <c r="Q707" s="9" t="s">
        <v>8</v>
      </c>
      <c r="R707" s="11">
        <v>13</v>
      </c>
      <c r="S707" s="7">
        <v>242.07033845000001</v>
      </c>
      <c r="T707" s="8">
        <v>170.28961113605601</v>
      </c>
    </row>
    <row r="708" spans="1:20" ht="14.1" customHeight="1" x14ac:dyDescent="0.3">
      <c r="A708" s="3" t="s">
        <v>2719</v>
      </c>
      <c r="B708" s="3" t="s">
        <v>2720</v>
      </c>
      <c r="C708" s="11">
        <v>38</v>
      </c>
      <c r="D708" s="7">
        <v>215.75790112999999</v>
      </c>
      <c r="E708" s="8">
        <v>155.697255309154</v>
      </c>
      <c r="F708" s="11" t="s">
        <v>8</v>
      </c>
      <c r="G708" s="7" t="s">
        <v>8</v>
      </c>
      <c r="H708" s="9" t="s">
        <v>8</v>
      </c>
      <c r="I708" s="11" t="s">
        <v>8</v>
      </c>
      <c r="J708" s="7" t="s">
        <v>8</v>
      </c>
      <c r="K708" s="9" t="s">
        <v>8</v>
      </c>
      <c r="L708" s="11" t="s">
        <v>8</v>
      </c>
      <c r="M708" s="7" t="s">
        <v>8</v>
      </c>
      <c r="N708" s="9" t="s">
        <v>8</v>
      </c>
      <c r="O708" s="11" t="s">
        <v>8</v>
      </c>
      <c r="P708" s="7" t="s">
        <v>8</v>
      </c>
      <c r="Q708" s="9" t="s">
        <v>8</v>
      </c>
      <c r="R708" s="11" t="s">
        <v>8</v>
      </c>
      <c r="S708" s="7" t="s">
        <v>8</v>
      </c>
      <c r="T708" s="9" t="s">
        <v>8</v>
      </c>
    </row>
    <row r="709" spans="1:20" ht="14.1" customHeight="1" x14ac:dyDescent="0.3">
      <c r="A709" s="3" t="s">
        <v>2723</v>
      </c>
      <c r="B709" s="3" t="s">
        <v>6687</v>
      </c>
      <c r="C709" s="11">
        <v>1455</v>
      </c>
      <c r="D709" s="7">
        <v>151.25323492999999</v>
      </c>
      <c r="E709" s="8">
        <v>111.41875893600501</v>
      </c>
      <c r="F709" s="11">
        <v>71</v>
      </c>
      <c r="G709" s="7">
        <v>152.11739251</v>
      </c>
      <c r="H709" s="8">
        <v>111.593423887588</v>
      </c>
      <c r="I709" s="11" t="s">
        <v>8</v>
      </c>
      <c r="J709" s="7" t="s">
        <v>8</v>
      </c>
      <c r="K709" s="9" t="s">
        <v>8</v>
      </c>
      <c r="L709" s="11" t="s">
        <v>8</v>
      </c>
      <c r="M709" s="7" t="s">
        <v>8</v>
      </c>
      <c r="N709" s="9" t="s">
        <v>8</v>
      </c>
      <c r="O709" s="11" t="s">
        <v>8</v>
      </c>
      <c r="P709" s="7" t="s">
        <v>8</v>
      </c>
      <c r="Q709" s="9" t="s">
        <v>8</v>
      </c>
      <c r="R709" s="11">
        <v>53</v>
      </c>
      <c r="S709" s="7">
        <v>149.11680416999999</v>
      </c>
      <c r="T709" s="8">
        <v>109.789131373274</v>
      </c>
    </row>
    <row r="710" spans="1:20" ht="14.1" customHeight="1" x14ac:dyDescent="0.3">
      <c r="A710" s="3" t="s">
        <v>2727</v>
      </c>
      <c r="B710" s="3" t="s">
        <v>6688</v>
      </c>
      <c r="C710" s="11">
        <v>10658</v>
      </c>
      <c r="D710" s="7">
        <v>136.06579601000001</v>
      </c>
      <c r="E710" s="8">
        <v>96.761683845527102</v>
      </c>
      <c r="F710" s="11">
        <v>647</v>
      </c>
      <c r="G710" s="7">
        <v>165.60289402000001</v>
      </c>
      <c r="H710" s="8">
        <v>118.750613641652</v>
      </c>
      <c r="I710" s="11" t="s">
        <v>8</v>
      </c>
      <c r="J710" s="7" t="s">
        <v>8</v>
      </c>
      <c r="K710" s="9" t="s">
        <v>8</v>
      </c>
      <c r="L710" s="11">
        <v>19</v>
      </c>
      <c r="M710" s="7">
        <v>116.09477357999999</v>
      </c>
      <c r="N710" s="8">
        <v>79.644710614279902</v>
      </c>
      <c r="O710" s="11">
        <v>35</v>
      </c>
      <c r="P710" s="7">
        <v>103.0585434</v>
      </c>
      <c r="Q710" s="8">
        <v>71.949991890167695</v>
      </c>
      <c r="R710" s="11">
        <v>604</v>
      </c>
      <c r="S710" s="7">
        <v>141.74733993000001</v>
      </c>
      <c r="T710" s="8">
        <v>101.380304855663</v>
      </c>
    </row>
    <row r="711" spans="1:20" ht="14.1" customHeight="1" x14ac:dyDescent="0.3">
      <c r="A711" s="3" t="s">
        <v>2730</v>
      </c>
      <c r="B711" s="3" t="s">
        <v>6689</v>
      </c>
      <c r="C711" s="11">
        <v>628</v>
      </c>
      <c r="D711" s="7">
        <v>223.12163482</v>
      </c>
      <c r="E711" s="8">
        <v>157.443098925084</v>
      </c>
      <c r="F711" s="11">
        <v>66</v>
      </c>
      <c r="G711" s="7">
        <v>214.89134795999999</v>
      </c>
      <c r="H711" s="8">
        <v>151.16993688936901</v>
      </c>
      <c r="I711" s="11" t="s">
        <v>8</v>
      </c>
      <c r="J711" s="7" t="s">
        <v>8</v>
      </c>
      <c r="K711" s="9" t="s">
        <v>8</v>
      </c>
      <c r="L711" s="11" t="s">
        <v>8</v>
      </c>
      <c r="M711" s="7" t="s">
        <v>8</v>
      </c>
      <c r="N711" s="9" t="s">
        <v>8</v>
      </c>
      <c r="O711" s="11" t="s">
        <v>8</v>
      </c>
      <c r="P711" s="7" t="s">
        <v>8</v>
      </c>
      <c r="Q711" s="9" t="s">
        <v>8</v>
      </c>
      <c r="R711" s="11">
        <v>25</v>
      </c>
      <c r="S711" s="7">
        <v>441.94807406000001</v>
      </c>
      <c r="T711" s="8">
        <v>313.65128711718</v>
      </c>
    </row>
    <row r="712" spans="1:20" ht="14.1" customHeight="1" x14ac:dyDescent="0.3">
      <c r="A712" s="3" t="s">
        <v>2734</v>
      </c>
      <c r="B712" s="3" t="s">
        <v>6690</v>
      </c>
      <c r="C712" s="11">
        <v>6018</v>
      </c>
      <c r="D712" s="7">
        <v>198.52410180000001</v>
      </c>
      <c r="E712" s="8">
        <v>140.82704081611601</v>
      </c>
      <c r="F712" s="11">
        <v>519</v>
      </c>
      <c r="G712" s="7">
        <v>304.43806616000001</v>
      </c>
      <c r="H712" s="8">
        <v>218.30664899587001</v>
      </c>
      <c r="I712" s="11">
        <v>21</v>
      </c>
      <c r="J712" s="7">
        <v>144.17029238000001</v>
      </c>
      <c r="K712" s="8">
        <v>103.381731440694</v>
      </c>
      <c r="L712" s="11">
        <v>83</v>
      </c>
      <c r="M712" s="7">
        <v>117.36939894</v>
      </c>
      <c r="N712" s="8">
        <v>82.137484257951797</v>
      </c>
      <c r="O712" s="11">
        <v>21</v>
      </c>
      <c r="P712" s="7">
        <v>113.1515864</v>
      </c>
      <c r="Q712" s="8">
        <v>77.8866255884369</v>
      </c>
      <c r="R712" s="11">
        <v>176</v>
      </c>
      <c r="S712" s="7">
        <v>156.16882113</v>
      </c>
      <c r="T712" s="8">
        <v>111.576846808821</v>
      </c>
    </row>
    <row r="713" spans="1:20" ht="14.1" customHeight="1" x14ac:dyDescent="0.3">
      <c r="A713" s="3" t="s">
        <v>2737</v>
      </c>
      <c r="B713" s="3" t="s">
        <v>6691</v>
      </c>
      <c r="C713" s="11">
        <v>889</v>
      </c>
      <c r="D713" s="7">
        <v>151.30277477000001</v>
      </c>
      <c r="E713" s="8">
        <v>110.775836345633</v>
      </c>
      <c r="F713" s="11">
        <v>66</v>
      </c>
      <c r="G713" s="7">
        <v>171.54209008999999</v>
      </c>
      <c r="H713" s="8">
        <v>125.843385024668</v>
      </c>
      <c r="I713" s="11" t="s">
        <v>8</v>
      </c>
      <c r="J713" s="7" t="s">
        <v>8</v>
      </c>
      <c r="K713" s="9" t="s">
        <v>8</v>
      </c>
      <c r="L713" s="11" t="s">
        <v>8</v>
      </c>
      <c r="M713" s="7" t="s">
        <v>8</v>
      </c>
      <c r="N713" s="9" t="s">
        <v>8</v>
      </c>
      <c r="O713" s="11" t="s">
        <v>8</v>
      </c>
      <c r="P713" s="7" t="s">
        <v>8</v>
      </c>
      <c r="Q713" s="9" t="s">
        <v>8</v>
      </c>
      <c r="R713" s="11">
        <v>50</v>
      </c>
      <c r="S713" s="7">
        <v>173.28500740000001</v>
      </c>
      <c r="T713" s="8">
        <v>127.416690884695</v>
      </c>
    </row>
    <row r="714" spans="1:20" ht="14.1" customHeight="1" x14ac:dyDescent="0.3">
      <c r="A714" s="3" t="s">
        <v>2741</v>
      </c>
      <c r="B714" s="3" t="s">
        <v>6692</v>
      </c>
      <c r="C714" s="11">
        <v>291</v>
      </c>
      <c r="D714" s="7">
        <v>293.54390182999998</v>
      </c>
      <c r="E714" s="8">
        <v>207.637021486024</v>
      </c>
      <c r="F714" s="11">
        <v>26</v>
      </c>
      <c r="G714" s="7">
        <v>308.04481600999998</v>
      </c>
      <c r="H714" s="8">
        <v>216.70074424453799</v>
      </c>
      <c r="I714" s="11" t="s">
        <v>8</v>
      </c>
      <c r="J714" s="7" t="s">
        <v>8</v>
      </c>
      <c r="K714" s="9" t="s">
        <v>8</v>
      </c>
      <c r="L714" s="11" t="s">
        <v>8</v>
      </c>
      <c r="M714" s="7" t="s">
        <v>8</v>
      </c>
      <c r="N714" s="9" t="s">
        <v>8</v>
      </c>
      <c r="O714" s="11" t="s">
        <v>8</v>
      </c>
      <c r="P714" s="7" t="s">
        <v>8</v>
      </c>
      <c r="Q714" s="9" t="s">
        <v>8</v>
      </c>
      <c r="R714" s="11">
        <v>12</v>
      </c>
      <c r="S714" s="7">
        <v>535.15754647999995</v>
      </c>
      <c r="T714" s="8">
        <v>379.619105489898</v>
      </c>
    </row>
    <row r="715" spans="1:20" ht="14.1" customHeight="1" x14ac:dyDescent="0.3">
      <c r="A715" s="3" t="s">
        <v>2745</v>
      </c>
      <c r="B715" s="3" t="s">
        <v>6693</v>
      </c>
      <c r="C715" s="11">
        <v>272</v>
      </c>
      <c r="D715" s="7">
        <v>184.92034602999999</v>
      </c>
      <c r="E715" s="8">
        <v>127.695691958349</v>
      </c>
      <c r="F715" s="11">
        <v>30</v>
      </c>
      <c r="G715" s="7">
        <v>132.62743257</v>
      </c>
      <c r="H715" s="8">
        <v>93.299611409981907</v>
      </c>
      <c r="I715" s="11" t="s">
        <v>8</v>
      </c>
      <c r="J715" s="7" t="s">
        <v>8</v>
      </c>
      <c r="K715" s="9" t="s">
        <v>8</v>
      </c>
      <c r="L715" s="11" t="s">
        <v>8</v>
      </c>
      <c r="M715" s="7" t="s">
        <v>8</v>
      </c>
      <c r="N715" s="9" t="s">
        <v>8</v>
      </c>
      <c r="O715" s="11" t="s">
        <v>8</v>
      </c>
      <c r="P715" s="7" t="s">
        <v>8</v>
      </c>
      <c r="Q715" s="9" t="s">
        <v>8</v>
      </c>
      <c r="R715" s="11" t="s">
        <v>8</v>
      </c>
      <c r="S715" s="7" t="s">
        <v>8</v>
      </c>
      <c r="T715" s="9" t="s">
        <v>8</v>
      </c>
    </row>
    <row r="716" spans="1:20" ht="14.1" customHeight="1" x14ac:dyDescent="0.3">
      <c r="A716" s="3" t="s">
        <v>2749</v>
      </c>
      <c r="B716" s="3" t="s">
        <v>6694</v>
      </c>
      <c r="C716" s="11">
        <v>552</v>
      </c>
      <c r="D716" s="7">
        <v>164.82150203</v>
      </c>
      <c r="E716" s="8">
        <v>121.912695111622</v>
      </c>
      <c r="F716" s="11">
        <v>41</v>
      </c>
      <c r="G716" s="7">
        <v>248.92764288999999</v>
      </c>
      <c r="H716" s="8">
        <v>183.05963273850099</v>
      </c>
      <c r="I716" s="11" t="s">
        <v>8</v>
      </c>
      <c r="J716" s="7" t="s">
        <v>8</v>
      </c>
      <c r="K716" s="9" t="s">
        <v>8</v>
      </c>
      <c r="L716" s="11" t="s">
        <v>8</v>
      </c>
      <c r="M716" s="7" t="s">
        <v>8</v>
      </c>
      <c r="N716" s="9" t="s">
        <v>8</v>
      </c>
      <c r="O716" s="11" t="s">
        <v>8</v>
      </c>
      <c r="P716" s="7" t="s">
        <v>8</v>
      </c>
      <c r="Q716" s="9" t="s">
        <v>8</v>
      </c>
      <c r="R716" s="11">
        <v>32</v>
      </c>
      <c r="S716" s="7">
        <v>155.54749337999999</v>
      </c>
      <c r="T716" s="8">
        <v>114.982691226032</v>
      </c>
    </row>
    <row r="717" spans="1:20" ht="14.1" customHeight="1" x14ac:dyDescent="0.3">
      <c r="A717" s="3" t="s">
        <v>2752</v>
      </c>
      <c r="B717" s="3" t="s">
        <v>2753</v>
      </c>
      <c r="C717" s="11">
        <v>224</v>
      </c>
      <c r="D717" s="7">
        <v>238.10734339000001</v>
      </c>
      <c r="E717" s="8">
        <v>169.53446367309601</v>
      </c>
      <c r="F717" s="11">
        <v>11</v>
      </c>
      <c r="G717" s="7">
        <v>174.33065146000001</v>
      </c>
      <c r="H717" s="8">
        <v>122.636652576884</v>
      </c>
      <c r="I717" s="11" t="s">
        <v>8</v>
      </c>
      <c r="J717" s="7" t="s">
        <v>8</v>
      </c>
      <c r="K717" s="9" t="s">
        <v>8</v>
      </c>
      <c r="L717" s="11" t="s">
        <v>8</v>
      </c>
      <c r="M717" s="7" t="s">
        <v>8</v>
      </c>
      <c r="N717" s="9" t="s">
        <v>8</v>
      </c>
      <c r="O717" s="11" t="s">
        <v>8</v>
      </c>
      <c r="P717" s="7" t="s">
        <v>8</v>
      </c>
      <c r="Q717" s="9" t="s">
        <v>8</v>
      </c>
      <c r="R717" s="11" t="s">
        <v>8</v>
      </c>
      <c r="S717" s="7" t="s">
        <v>8</v>
      </c>
      <c r="T717" s="9" t="s">
        <v>8</v>
      </c>
    </row>
    <row r="718" spans="1:20" ht="14.1" customHeight="1" x14ac:dyDescent="0.3">
      <c r="A718" s="3" t="s">
        <v>2756</v>
      </c>
      <c r="B718" s="3" t="s">
        <v>2757</v>
      </c>
      <c r="C718" s="11">
        <v>2873</v>
      </c>
      <c r="D718" s="7">
        <v>152.02040205</v>
      </c>
      <c r="E718" s="8">
        <v>111.671845623191</v>
      </c>
      <c r="F718" s="11">
        <v>180</v>
      </c>
      <c r="G718" s="7">
        <v>191.34954927000001</v>
      </c>
      <c r="H718" s="8">
        <v>141.241841515792</v>
      </c>
      <c r="I718" s="11" t="s">
        <v>8</v>
      </c>
      <c r="J718" s="7" t="s">
        <v>8</v>
      </c>
      <c r="K718" s="9" t="s">
        <v>8</v>
      </c>
      <c r="L718" s="11">
        <v>46</v>
      </c>
      <c r="M718" s="7">
        <v>109.33218916</v>
      </c>
      <c r="N718" s="8">
        <v>79.818293740749994</v>
      </c>
      <c r="O718" s="11" t="s">
        <v>8</v>
      </c>
      <c r="P718" s="7" t="s">
        <v>8</v>
      </c>
      <c r="Q718" s="9" t="s">
        <v>8</v>
      </c>
      <c r="R718" s="11">
        <v>125</v>
      </c>
      <c r="S718" s="7">
        <v>134.87664319000001</v>
      </c>
      <c r="T718" s="8">
        <v>99.479582669950702</v>
      </c>
    </row>
    <row r="719" spans="1:20" ht="14.1" customHeight="1" x14ac:dyDescent="0.3">
      <c r="A719" s="3" t="s">
        <v>2760</v>
      </c>
      <c r="B719" s="3" t="s">
        <v>6695</v>
      </c>
      <c r="C719" s="11">
        <v>55450</v>
      </c>
      <c r="D719" s="7">
        <v>148.60132039000001</v>
      </c>
      <c r="E719" s="8">
        <v>109.691310049001</v>
      </c>
      <c r="F719" s="11">
        <v>2750</v>
      </c>
      <c r="G719" s="7">
        <v>261.34327280999997</v>
      </c>
      <c r="H719" s="8">
        <v>191.76229171732399</v>
      </c>
      <c r="I719" s="11">
        <v>52</v>
      </c>
      <c r="J719" s="7">
        <v>108.96129094</v>
      </c>
      <c r="K719" s="8">
        <v>79.802220506389403</v>
      </c>
      <c r="L719" s="11">
        <v>636</v>
      </c>
      <c r="M719" s="7">
        <v>101.91347367</v>
      </c>
      <c r="N719" s="8">
        <v>73.224393357516504</v>
      </c>
      <c r="O719" s="11">
        <v>91</v>
      </c>
      <c r="P719" s="7">
        <v>98.589602295999995</v>
      </c>
      <c r="Q719" s="8">
        <v>72.028571840225496</v>
      </c>
      <c r="R719" s="11">
        <v>2402</v>
      </c>
      <c r="S719" s="7">
        <v>141.67439959999999</v>
      </c>
      <c r="T719" s="8">
        <v>104.36643608142801</v>
      </c>
    </row>
    <row r="720" spans="1:20" ht="14.1" customHeight="1" x14ac:dyDescent="0.3">
      <c r="A720" s="3" t="s">
        <v>2764</v>
      </c>
      <c r="B720" s="3" t="s">
        <v>2765</v>
      </c>
      <c r="C720" s="11">
        <v>9397</v>
      </c>
      <c r="D720" s="7">
        <v>130.10382121999999</v>
      </c>
      <c r="E720" s="8">
        <v>102.60070098385501</v>
      </c>
      <c r="F720" s="11">
        <v>800</v>
      </c>
      <c r="G720" s="7">
        <v>165.03938837999999</v>
      </c>
      <c r="H720" s="8">
        <v>128.77836124907199</v>
      </c>
      <c r="I720" s="11">
        <v>13</v>
      </c>
      <c r="J720" s="7">
        <v>103.29038528</v>
      </c>
      <c r="K720" s="8">
        <v>80.596353553995002</v>
      </c>
      <c r="L720" s="11">
        <v>40</v>
      </c>
      <c r="M720" s="7">
        <v>139.37536904999999</v>
      </c>
      <c r="N720" s="8">
        <v>102.15186499493799</v>
      </c>
      <c r="O720" s="11">
        <v>26</v>
      </c>
      <c r="P720" s="7">
        <v>119.52056266</v>
      </c>
      <c r="Q720" s="8">
        <v>88.844236744186702</v>
      </c>
      <c r="R720" s="11">
        <v>247</v>
      </c>
      <c r="S720" s="7">
        <v>164.17009944</v>
      </c>
      <c r="T720" s="8">
        <v>129.17185158786501</v>
      </c>
    </row>
    <row r="721" spans="1:20" ht="14.1" customHeight="1" x14ac:dyDescent="0.3">
      <c r="A721" s="3" t="s">
        <v>2768</v>
      </c>
      <c r="B721" s="3" t="s">
        <v>6696</v>
      </c>
      <c r="C721" s="11">
        <v>449</v>
      </c>
      <c r="D721" s="7">
        <v>261.08224630000001</v>
      </c>
      <c r="E721" s="8">
        <v>180.435345133021</v>
      </c>
      <c r="F721" s="11">
        <v>43</v>
      </c>
      <c r="G721" s="7">
        <v>280.23548215</v>
      </c>
      <c r="H721" s="8">
        <v>197.13764207851801</v>
      </c>
      <c r="I721" s="11" t="s">
        <v>8</v>
      </c>
      <c r="J721" s="7" t="s">
        <v>8</v>
      </c>
      <c r="K721" s="9" t="s">
        <v>8</v>
      </c>
      <c r="L721" s="11" t="s">
        <v>8</v>
      </c>
      <c r="M721" s="7" t="s">
        <v>8</v>
      </c>
      <c r="N721" s="9" t="s">
        <v>8</v>
      </c>
      <c r="O721" s="11" t="s">
        <v>8</v>
      </c>
      <c r="P721" s="7" t="s">
        <v>8</v>
      </c>
      <c r="Q721" s="9" t="s">
        <v>8</v>
      </c>
      <c r="R721" s="11">
        <v>18</v>
      </c>
      <c r="S721" s="7">
        <v>462.88867478999998</v>
      </c>
      <c r="T721" s="8">
        <v>327.90003894082503</v>
      </c>
    </row>
    <row r="722" spans="1:20" ht="14.1" customHeight="1" x14ac:dyDescent="0.3">
      <c r="A722" s="3" t="s">
        <v>2772</v>
      </c>
      <c r="B722" s="3" t="s">
        <v>2773</v>
      </c>
      <c r="C722" s="11">
        <v>11218</v>
      </c>
      <c r="D722" s="7">
        <v>173.61463377000001</v>
      </c>
      <c r="E722" s="8">
        <v>136.556839269134</v>
      </c>
      <c r="F722" s="11">
        <v>624</v>
      </c>
      <c r="G722" s="7">
        <v>210.83772567</v>
      </c>
      <c r="H722" s="8">
        <v>164.51428283499999</v>
      </c>
      <c r="I722" s="11">
        <v>37</v>
      </c>
      <c r="J722" s="7">
        <v>141.43800134</v>
      </c>
      <c r="K722" s="8">
        <v>108.262080799885</v>
      </c>
      <c r="L722" s="11">
        <v>93</v>
      </c>
      <c r="M722" s="7">
        <v>154.00456179</v>
      </c>
      <c r="N722" s="8">
        <v>116.26844306994499</v>
      </c>
      <c r="O722" s="11">
        <v>29</v>
      </c>
      <c r="P722" s="7">
        <v>130.92785004999999</v>
      </c>
      <c r="Q722" s="8">
        <v>98.422653901029705</v>
      </c>
      <c r="R722" s="11">
        <v>943</v>
      </c>
      <c r="S722" s="7">
        <v>200.38572264000001</v>
      </c>
      <c r="T722" s="8">
        <v>157.26356807992499</v>
      </c>
    </row>
    <row r="723" spans="1:20" ht="14.1" customHeight="1" x14ac:dyDescent="0.3">
      <c r="A723" s="3" t="s">
        <v>2775</v>
      </c>
      <c r="B723" s="3" t="s">
        <v>6697</v>
      </c>
      <c r="C723" s="11">
        <v>13620</v>
      </c>
      <c r="D723" s="7">
        <v>142.77125081</v>
      </c>
      <c r="E723" s="8">
        <v>101.671110210972</v>
      </c>
      <c r="F723" s="11">
        <v>1246</v>
      </c>
      <c r="G723" s="7">
        <v>166.14357666000001</v>
      </c>
      <c r="H723" s="8">
        <v>119.13836864109</v>
      </c>
      <c r="I723" s="11" t="s">
        <v>8</v>
      </c>
      <c r="J723" s="7" t="s">
        <v>8</v>
      </c>
      <c r="K723" s="9" t="s">
        <v>8</v>
      </c>
      <c r="L723" s="11">
        <v>44</v>
      </c>
      <c r="M723" s="7">
        <v>102.4120192</v>
      </c>
      <c r="N723" s="8">
        <v>73.437701601573195</v>
      </c>
      <c r="O723" s="11">
        <v>20</v>
      </c>
      <c r="P723" s="7">
        <v>90.197250808999996</v>
      </c>
      <c r="Q723" s="8">
        <v>64.678709145202504</v>
      </c>
      <c r="R723" s="11">
        <v>759</v>
      </c>
      <c r="S723" s="7">
        <v>132.65924536</v>
      </c>
      <c r="T723" s="8">
        <v>94.936362233366296</v>
      </c>
    </row>
    <row r="724" spans="1:20" ht="14.1" customHeight="1" x14ac:dyDescent="0.3">
      <c r="A724" s="3" t="s">
        <v>2779</v>
      </c>
      <c r="B724" s="3" t="s">
        <v>6698</v>
      </c>
      <c r="C724" s="11">
        <v>1447</v>
      </c>
      <c r="D724" s="7">
        <v>258.51827919999999</v>
      </c>
      <c r="E724" s="8">
        <v>189.08920831869301</v>
      </c>
      <c r="F724" s="11" t="s">
        <v>8</v>
      </c>
      <c r="G724" s="7" t="s">
        <v>8</v>
      </c>
      <c r="H724" s="9" t="s">
        <v>8</v>
      </c>
      <c r="I724" s="11" t="s">
        <v>8</v>
      </c>
      <c r="J724" s="7" t="s">
        <v>8</v>
      </c>
      <c r="K724" s="9" t="s">
        <v>8</v>
      </c>
      <c r="L724" s="11" t="s">
        <v>8</v>
      </c>
      <c r="M724" s="7" t="s">
        <v>8</v>
      </c>
      <c r="N724" s="9" t="s">
        <v>8</v>
      </c>
      <c r="O724" s="11" t="s">
        <v>8</v>
      </c>
      <c r="P724" s="7" t="s">
        <v>8</v>
      </c>
      <c r="Q724" s="9" t="s">
        <v>8</v>
      </c>
      <c r="R724" s="11" t="s">
        <v>8</v>
      </c>
      <c r="S724" s="7" t="s">
        <v>8</v>
      </c>
      <c r="T724" s="9" t="s">
        <v>8</v>
      </c>
    </row>
    <row r="725" spans="1:20" ht="14.1" customHeight="1" x14ac:dyDescent="0.3">
      <c r="A725" s="3" t="s">
        <v>2783</v>
      </c>
      <c r="B725" s="3" t="s">
        <v>6699</v>
      </c>
      <c r="C725" s="11">
        <v>17839</v>
      </c>
      <c r="D725" s="7">
        <v>124.44936871</v>
      </c>
      <c r="E725" s="8">
        <v>87.938497848588099</v>
      </c>
      <c r="F725" s="11">
        <v>1245</v>
      </c>
      <c r="G725" s="7">
        <v>128.26332522999999</v>
      </c>
      <c r="H725" s="8">
        <v>91.975134774182706</v>
      </c>
      <c r="I725" s="11" t="s">
        <v>8</v>
      </c>
      <c r="J725" s="7" t="s">
        <v>8</v>
      </c>
      <c r="K725" s="9" t="s">
        <v>8</v>
      </c>
      <c r="L725" s="11">
        <v>195</v>
      </c>
      <c r="M725" s="7">
        <v>122.13707110999999</v>
      </c>
      <c r="N725" s="8">
        <v>81.587753116367793</v>
      </c>
      <c r="O725" s="11">
        <v>51</v>
      </c>
      <c r="P725" s="7">
        <v>94.448033195999997</v>
      </c>
      <c r="Q725" s="8">
        <v>67.726867982477501</v>
      </c>
      <c r="R725" s="11">
        <v>730</v>
      </c>
      <c r="S725" s="7">
        <v>153.78767465999999</v>
      </c>
      <c r="T725" s="8">
        <v>110.04288626529799</v>
      </c>
    </row>
    <row r="726" spans="1:20" ht="14.1" customHeight="1" x14ac:dyDescent="0.3">
      <c r="A726" s="3" t="s">
        <v>2787</v>
      </c>
      <c r="B726" s="3" t="s">
        <v>6700</v>
      </c>
      <c r="C726" s="11">
        <v>15204</v>
      </c>
      <c r="D726" s="7">
        <v>156.03286263000001</v>
      </c>
      <c r="E726" s="8">
        <v>114.973192837472</v>
      </c>
      <c r="F726" s="11">
        <v>1131</v>
      </c>
      <c r="G726" s="7">
        <v>210.42655293999999</v>
      </c>
      <c r="H726" s="8">
        <v>154.40183132125699</v>
      </c>
      <c r="I726" s="11" t="s">
        <v>8</v>
      </c>
      <c r="J726" s="7" t="s">
        <v>8</v>
      </c>
      <c r="K726" s="9" t="s">
        <v>8</v>
      </c>
      <c r="L726" s="11">
        <v>172</v>
      </c>
      <c r="M726" s="7">
        <v>104.38541422999999</v>
      </c>
      <c r="N726" s="8">
        <v>73.064774944175497</v>
      </c>
      <c r="O726" s="11">
        <v>26</v>
      </c>
      <c r="P726" s="7">
        <v>99.033149778999999</v>
      </c>
      <c r="Q726" s="8">
        <v>71.307662301596594</v>
      </c>
      <c r="R726" s="11">
        <v>477</v>
      </c>
      <c r="S726" s="7">
        <v>137.03687417</v>
      </c>
      <c r="T726" s="8">
        <v>101.052808138925</v>
      </c>
    </row>
    <row r="727" spans="1:20" ht="14.1" customHeight="1" x14ac:dyDescent="0.3">
      <c r="A727" s="3" t="s">
        <v>2791</v>
      </c>
      <c r="B727" s="3" t="s">
        <v>6701</v>
      </c>
      <c r="C727" s="11">
        <v>26934</v>
      </c>
      <c r="D727" s="7">
        <v>127.43787746</v>
      </c>
      <c r="E727" s="8">
        <v>93.468877368448503</v>
      </c>
      <c r="F727" s="11">
        <v>1475</v>
      </c>
      <c r="G727" s="7">
        <v>164.09767568999999</v>
      </c>
      <c r="H727" s="8">
        <v>121.779532712598</v>
      </c>
      <c r="I727" s="11">
        <v>27</v>
      </c>
      <c r="J727" s="7">
        <v>80.218098951000002</v>
      </c>
      <c r="K727" s="8">
        <v>59.531169273650498</v>
      </c>
      <c r="L727" s="11">
        <v>54</v>
      </c>
      <c r="M727" s="7">
        <v>117.83432967</v>
      </c>
      <c r="N727" s="8">
        <v>84.370116262078795</v>
      </c>
      <c r="O727" s="11">
        <v>46</v>
      </c>
      <c r="P727" s="7">
        <v>105.61268638</v>
      </c>
      <c r="Q727" s="8">
        <v>75.522181016065701</v>
      </c>
      <c r="R727" s="11">
        <v>1212</v>
      </c>
      <c r="S727" s="7">
        <v>140.60347336000001</v>
      </c>
      <c r="T727" s="8">
        <v>104.10150791736299</v>
      </c>
    </row>
    <row r="728" spans="1:20" ht="14.1" customHeight="1" x14ac:dyDescent="0.3">
      <c r="A728" s="3" t="s">
        <v>2794</v>
      </c>
      <c r="B728" s="3" t="s">
        <v>6702</v>
      </c>
      <c r="C728" s="11">
        <v>35199</v>
      </c>
      <c r="D728" s="7">
        <v>168.30232371</v>
      </c>
      <c r="E728" s="8">
        <v>120.00197104038</v>
      </c>
      <c r="F728" s="11">
        <v>2334</v>
      </c>
      <c r="G728" s="7">
        <v>267.12866471000001</v>
      </c>
      <c r="H728" s="8">
        <v>191.55277967805799</v>
      </c>
      <c r="I728" s="11">
        <v>32</v>
      </c>
      <c r="J728" s="7">
        <v>108.53222748</v>
      </c>
      <c r="K728" s="8">
        <v>77.826371691166301</v>
      </c>
      <c r="L728" s="11">
        <v>63</v>
      </c>
      <c r="M728" s="7">
        <v>100.61945168</v>
      </c>
      <c r="N728" s="8">
        <v>71.589296510377807</v>
      </c>
      <c r="O728" s="11">
        <v>30</v>
      </c>
      <c r="P728" s="7">
        <v>103.60546729000001</v>
      </c>
      <c r="Q728" s="8">
        <v>74.293484052709402</v>
      </c>
      <c r="R728" s="11">
        <v>1030</v>
      </c>
      <c r="S728" s="7">
        <v>152.43245941999999</v>
      </c>
      <c r="T728" s="8">
        <v>109.066690757294</v>
      </c>
    </row>
    <row r="729" spans="1:20" ht="14.1" customHeight="1" x14ac:dyDescent="0.3">
      <c r="A729" s="3" t="s">
        <v>2797</v>
      </c>
      <c r="B729" s="3" t="s">
        <v>6703</v>
      </c>
      <c r="C729" s="11">
        <v>6238</v>
      </c>
      <c r="D729" s="7">
        <v>150.17442133</v>
      </c>
      <c r="E729" s="8">
        <v>114.14212564087001</v>
      </c>
      <c r="F729" s="11">
        <v>211</v>
      </c>
      <c r="G729" s="7">
        <v>175.00219501999999</v>
      </c>
      <c r="H729" s="8">
        <v>133.788774315089</v>
      </c>
      <c r="I729" s="11" t="s">
        <v>8</v>
      </c>
      <c r="J729" s="7" t="s">
        <v>8</v>
      </c>
      <c r="K729" s="9" t="s">
        <v>8</v>
      </c>
      <c r="L729" s="11">
        <v>120</v>
      </c>
      <c r="M729" s="7">
        <v>151.0747963</v>
      </c>
      <c r="N729" s="8">
        <v>113.61732615195299</v>
      </c>
      <c r="O729" s="11">
        <v>18</v>
      </c>
      <c r="P729" s="7">
        <v>125.28554575</v>
      </c>
      <c r="Q729" s="8">
        <v>95.780546269199306</v>
      </c>
      <c r="R729" s="11">
        <v>224</v>
      </c>
      <c r="S729" s="7">
        <v>173.99634269000001</v>
      </c>
      <c r="T729" s="8">
        <v>133.00250994441501</v>
      </c>
    </row>
    <row r="730" spans="1:20" ht="14.1" customHeight="1" x14ac:dyDescent="0.3">
      <c r="A730" s="3" t="s">
        <v>2801</v>
      </c>
      <c r="B730" s="3" t="s">
        <v>6704</v>
      </c>
      <c r="C730" s="11">
        <v>225</v>
      </c>
      <c r="D730" s="7">
        <v>139.01335943999999</v>
      </c>
      <c r="E730" s="8">
        <v>98.254949267024898</v>
      </c>
      <c r="F730" s="11">
        <v>22</v>
      </c>
      <c r="G730" s="7">
        <v>152.40214637</v>
      </c>
      <c r="H730" s="8">
        <v>105.671372021149</v>
      </c>
      <c r="I730" s="11" t="s">
        <v>8</v>
      </c>
      <c r="J730" s="7" t="s">
        <v>8</v>
      </c>
      <c r="K730" s="9" t="s">
        <v>8</v>
      </c>
      <c r="L730" s="11" t="s">
        <v>8</v>
      </c>
      <c r="M730" s="7" t="s">
        <v>8</v>
      </c>
      <c r="N730" s="9" t="s">
        <v>8</v>
      </c>
      <c r="O730" s="11" t="s">
        <v>8</v>
      </c>
      <c r="P730" s="7" t="s">
        <v>8</v>
      </c>
      <c r="Q730" s="9" t="s">
        <v>8</v>
      </c>
      <c r="R730" s="11" t="s">
        <v>8</v>
      </c>
      <c r="S730" s="7" t="s">
        <v>8</v>
      </c>
      <c r="T730" s="9" t="s">
        <v>8</v>
      </c>
    </row>
    <row r="731" spans="1:20" ht="14.1" customHeight="1" x14ac:dyDescent="0.3">
      <c r="A731" s="3" t="s">
        <v>2805</v>
      </c>
      <c r="B731" s="3" t="s">
        <v>6705</v>
      </c>
      <c r="C731" s="11">
        <v>13091</v>
      </c>
      <c r="D731" s="7">
        <v>137.35757731000001</v>
      </c>
      <c r="E731" s="8">
        <v>97.768145755226996</v>
      </c>
      <c r="F731" s="11">
        <v>945</v>
      </c>
      <c r="G731" s="7">
        <v>177.81780357</v>
      </c>
      <c r="H731" s="8">
        <v>127.509737834316</v>
      </c>
      <c r="I731" s="11" t="s">
        <v>8</v>
      </c>
      <c r="J731" s="7" t="s">
        <v>8</v>
      </c>
      <c r="K731" s="9" t="s">
        <v>8</v>
      </c>
      <c r="L731" s="11">
        <v>291</v>
      </c>
      <c r="M731" s="7">
        <v>111.43550942</v>
      </c>
      <c r="N731" s="8">
        <v>79.526472611722795</v>
      </c>
      <c r="O731" s="11">
        <v>37</v>
      </c>
      <c r="P731" s="7">
        <v>94.050947151000003</v>
      </c>
      <c r="Q731" s="8">
        <v>67.442120398517801</v>
      </c>
      <c r="R731" s="11">
        <v>816</v>
      </c>
      <c r="S731" s="7">
        <v>136.27255337</v>
      </c>
      <c r="T731" s="8">
        <v>97.5047155997879</v>
      </c>
    </row>
    <row r="732" spans="1:20" ht="14.1" customHeight="1" x14ac:dyDescent="0.3">
      <c r="A732" s="3" t="s">
        <v>2809</v>
      </c>
      <c r="B732" s="3" t="s">
        <v>6706</v>
      </c>
      <c r="C732" s="11">
        <v>274</v>
      </c>
      <c r="D732" s="7">
        <v>288.4524705</v>
      </c>
      <c r="E732" s="8">
        <v>204.704408572142</v>
      </c>
      <c r="F732" s="11">
        <v>21</v>
      </c>
      <c r="G732" s="7">
        <v>263.77845607</v>
      </c>
      <c r="H732" s="8">
        <v>185.56062267466299</v>
      </c>
      <c r="I732" s="11" t="s">
        <v>8</v>
      </c>
      <c r="J732" s="7" t="s">
        <v>8</v>
      </c>
      <c r="K732" s="9" t="s">
        <v>8</v>
      </c>
      <c r="L732" s="11" t="s">
        <v>8</v>
      </c>
      <c r="M732" s="7" t="s">
        <v>8</v>
      </c>
      <c r="N732" s="9" t="s">
        <v>8</v>
      </c>
      <c r="O732" s="11" t="s">
        <v>8</v>
      </c>
      <c r="P732" s="7" t="s">
        <v>8</v>
      </c>
      <c r="Q732" s="9" t="s">
        <v>8</v>
      </c>
      <c r="R732" s="11" t="s">
        <v>8</v>
      </c>
      <c r="S732" s="7" t="s">
        <v>8</v>
      </c>
      <c r="T732" s="9" t="s">
        <v>8</v>
      </c>
    </row>
    <row r="733" spans="1:20" ht="14.1" customHeight="1" x14ac:dyDescent="0.3">
      <c r="A733" s="3" t="s">
        <v>2813</v>
      </c>
      <c r="B733" s="3" t="s">
        <v>6707</v>
      </c>
      <c r="C733" s="11">
        <v>6376</v>
      </c>
      <c r="D733" s="7">
        <v>201.25640831000001</v>
      </c>
      <c r="E733" s="8">
        <v>146.082513387907</v>
      </c>
      <c r="F733" s="11">
        <v>427</v>
      </c>
      <c r="G733" s="7">
        <v>223.51855266000001</v>
      </c>
      <c r="H733" s="8">
        <v>159.57888005845501</v>
      </c>
      <c r="I733" s="11" t="s">
        <v>8</v>
      </c>
      <c r="J733" s="7" t="s">
        <v>8</v>
      </c>
      <c r="K733" s="9" t="s">
        <v>8</v>
      </c>
      <c r="L733" s="11">
        <v>27</v>
      </c>
      <c r="M733" s="7">
        <v>149.69530026999999</v>
      </c>
      <c r="N733" s="8">
        <v>104.93341424505201</v>
      </c>
      <c r="O733" s="11" t="s">
        <v>8</v>
      </c>
      <c r="P733" s="7" t="s">
        <v>8</v>
      </c>
      <c r="Q733" s="9" t="s">
        <v>8</v>
      </c>
      <c r="R733" s="11">
        <v>384</v>
      </c>
      <c r="S733" s="7">
        <v>207.02544682999999</v>
      </c>
      <c r="T733" s="8">
        <v>148.87436429816501</v>
      </c>
    </row>
    <row r="734" spans="1:20" ht="14.1" customHeight="1" x14ac:dyDescent="0.3">
      <c r="A734" s="3" t="s">
        <v>2817</v>
      </c>
      <c r="B734" s="3" t="s">
        <v>6708</v>
      </c>
      <c r="C734" s="11">
        <v>18699</v>
      </c>
      <c r="D734" s="7">
        <v>157.45618858</v>
      </c>
      <c r="E734" s="8">
        <v>112.84098934049</v>
      </c>
      <c r="F734" s="11">
        <v>1948</v>
      </c>
      <c r="G734" s="7">
        <v>232.57744890000001</v>
      </c>
      <c r="H734" s="8">
        <v>166.046388275514</v>
      </c>
      <c r="I734" s="11">
        <v>12</v>
      </c>
      <c r="J734" s="7">
        <v>107.27185421999999</v>
      </c>
      <c r="K734" s="8">
        <v>76.585700437922995</v>
      </c>
      <c r="L734" s="11">
        <v>261</v>
      </c>
      <c r="M734" s="7">
        <v>99.492970635000006</v>
      </c>
      <c r="N734" s="8">
        <v>71.032019049743894</v>
      </c>
      <c r="O734" s="11">
        <v>21</v>
      </c>
      <c r="P734" s="7">
        <v>105.22321304</v>
      </c>
      <c r="Q734" s="8">
        <v>73.919057922310003</v>
      </c>
      <c r="R734" s="11">
        <v>728</v>
      </c>
      <c r="S734" s="7">
        <v>159.17653422000001</v>
      </c>
      <c r="T734" s="8">
        <v>114.001211753238</v>
      </c>
    </row>
    <row r="735" spans="1:20" ht="14.1" customHeight="1" x14ac:dyDescent="0.3">
      <c r="A735" s="3" t="s">
        <v>2821</v>
      </c>
      <c r="B735" s="3" t="s">
        <v>6709</v>
      </c>
      <c r="C735" s="11">
        <v>17379</v>
      </c>
      <c r="D735" s="7">
        <v>145.34559431</v>
      </c>
      <c r="E735" s="8">
        <v>114.792125986968</v>
      </c>
      <c r="F735" s="11">
        <v>1174</v>
      </c>
      <c r="G735" s="7">
        <v>225.15430813</v>
      </c>
      <c r="H735" s="8">
        <v>175.68535174125</v>
      </c>
      <c r="I735" s="11">
        <v>27</v>
      </c>
      <c r="J735" s="7">
        <v>155.96060553000001</v>
      </c>
      <c r="K735" s="8">
        <v>121.694338617713</v>
      </c>
      <c r="L735" s="11">
        <v>90</v>
      </c>
      <c r="M735" s="7">
        <v>122.20301768</v>
      </c>
      <c r="N735" s="8">
        <v>90.647039018976002</v>
      </c>
      <c r="O735" s="11">
        <v>84</v>
      </c>
      <c r="P735" s="7">
        <v>96.974713206000004</v>
      </c>
      <c r="Q735" s="8">
        <v>75.223122667233397</v>
      </c>
      <c r="R735" s="11">
        <v>921</v>
      </c>
      <c r="S735" s="7">
        <v>153.11769595999999</v>
      </c>
      <c r="T735" s="8">
        <v>120.077239736873</v>
      </c>
    </row>
    <row r="736" spans="1:20" ht="14.1" customHeight="1" x14ac:dyDescent="0.3">
      <c r="A736" s="3" t="s">
        <v>2825</v>
      </c>
      <c r="B736" s="3" t="s">
        <v>2826</v>
      </c>
      <c r="C736" s="11">
        <v>12234</v>
      </c>
      <c r="D736" s="7">
        <v>181.39899122</v>
      </c>
      <c r="E736" s="8">
        <v>133.78787233459801</v>
      </c>
      <c r="F736" s="11">
        <v>596</v>
      </c>
      <c r="G736" s="7">
        <v>162.78880907000001</v>
      </c>
      <c r="H736" s="8">
        <v>119.44731495542599</v>
      </c>
      <c r="I736" s="11" t="s">
        <v>8</v>
      </c>
      <c r="J736" s="7" t="s">
        <v>8</v>
      </c>
      <c r="K736" s="9" t="s">
        <v>8</v>
      </c>
      <c r="L736" s="11">
        <v>82</v>
      </c>
      <c r="M736" s="7">
        <v>164.11931718</v>
      </c>
      <c r="N736" s="8">
        <v>113.970630103576</v>
      </c>
      <c r="O736" s="11">
        <v>12</v>
      </c>
      <c r="P736" s="7">
        <v>164.80851999000001</v>
      </c>
      <c r="Q736" s="8">
        <v>116.1674738509</v>
      </c>
      <c r="R736" s="11">
        <v>251</v>
      </c>
      <c r="S736" s="7">
        <v>229.10591221999999</v>
      </c>
      <c r="T736" s="8">
        <v>168.95927981828299</v>
      </c>
    </row>
    <row r="737" spans="1:20" ht="14.1" customHeight="1" x14ac:dyDescent="0.3">
      <c r="A737" s="3" t="s">
        <v>2828</v>
      </c>
      <c r="B737" s="3" t="s">
        <v>6710</v>
      </c>
      <c r="C737" s="11">
        <v>685</v>
      </c>
      <c r="D737" s="7">
        <v>204.47353960000001</v>
      </c>
      <c r="E737" s="8">
        <v>142.69347594474999</v>
      </c>
      <c r="F737" s="11">
        <v>41</v>
      </c>
      <c r="G737" s="7">
        <v>271.03883380000002</v>
      </c>
      <c r="H737" s="8">
        <v>187.97873890439399</v>
      </c>
      <c r="I737" s="11" t="s">
        <v>8</v>
      </c>
      <c r="J737" s="7" t="s">
        <v>8</v>
      </c>
      <c r="K737" s="9" t="s">
        <v>8</v>
      </c>
      <c r="L737" s="11" t="s">
        <v>8</v>
      </c>
      <c r="M737" s="7" t="s">
        <v>8</v>
      </c>
      <c r="N737" s="9" t="s">
        <v>8</v>
      </c>
      <c r="O737" s="11" t="s">
        <v>8</v>
      </c>
      <c r="P737" s="7" t="s">
        <v>8</v>
      </c>
      <c r="Q737" s="9" t="s">
        <v>8</v>
      </c>
      <c r="R737" s="11">
        <v>33</v>
      </c>
      <c r="S737" s="7">
        <v>234.44530533</v>
      </c>
      <c r="T737" s="8">
        <v>163.65488295903799</v>
      </c>
    </row>
    <row r="738" spans="1:20" ht="14.1" customHeight="1" x14ac:dyDescent="0.3">
      <c r="A738" s="3" t="s">
        <v>2833</v>
      </c>
      <c r="B738" s="3" t="s">
        <v>2834</v>
      </c>
      <c r="C738" s="11">
        <v>4608</v>
      </c>
      <c r="D738" s="7">
        <v>138.46703482000001</v>
      </c>
      <c r="E738" s="8">
        <v>99.392257577033206</v>
      </c>
      <c r="F738" s="11">
        <v>221</v>
      </c>
      <c r="G738" s="7">
        <v>162.89856968000001</v>
      </c>
      <c r="H738" s="8">
        <v>116.29984140973301</v>
      </c>
      <c r="I738" s="11" t="s">
        <v>8</v>
      </c>
      <c r="J738" s="7" t="s">
        <v>8</v>
      </c>
      <c r="K738" s="9" t="s">
        <v>8</v>
      </c>
      <c r="L738" s="11">
        <v>61</v>
      </c>
      <c r="M738" s="7">
        <v>104.1581334</v>
      </c>
      <c r="N738" s="8">
        <v>73.780338807758397</v>
      </c>
      <c r="O738" s="11" t="s">
        <v>8</v>
      </c>
      <c r="P738" s="7" t="s">
        <v>8</v>
      </c>
      <c r="Q738" s="9" t="s">
        <v>8</v>
      </c>
      <c r="R738" s="11">
        <v>219</v>
      </c>
      <c r="S738" s="7">
        <v>154.55139786999999</v>
      </c>
      <c r="T738" s="8">
        <v>110.61002176645199</v>
      </c>
    </row>
    <row r="739" spans="1:20" ht="14.1" customHeight="1" x14ac:dyDescent="0.3">
      <c r="A739" s="3" t="s">
        <v>2836</v>
      </c>
      <c r="B739" s="3" t="s">
        <v>2837</v>
      </c>
      <c r="C739" s="11">
        <v>320</v>
      </c>
      <c r="D739" s="7">
        <v>208.96968000999999</v>
      </c>
      <c r="E739" s="8">
        <v>151.61086559280699</v>
      </c>
      <c r="F739" s="11">
        <v>24</v>
      </c>
      <c r="G739" s="7">
        <v>336.80196244000001</v>
      </c>
      <c r="H739" s="8">
        <v>248.60535269403201</v>
      </c>
      <c r="I739" s="11" t="s">
        <v>8</v>
      </c>
      <c r="J739" s="7" t="s">
        <v>8</v>
      </c>
      <c r="K739" s="9" t="s">
        <v>8</v>
      </c>
      <c r="L739" s="11" t="s">
        <v>8</v>
      </c>
      <c r="M739" s="7" t="s">
        <v>8</v>
      </c>
      <c r="N739" s="9" t="s">
        <v>8</v>
      </c>
      <c r="O739" s="11" t="s">
        <v>8</v>
      </c>
      <c r="P739" s="7" t="s">
        <v>8</v>
      </c>
      <c r="Q739" s="9" t="s">
        <v>8</v>
      </c>
      <c r="R739" s="11">
        <v>11</v>
      </c>
      <c r="S739" s="7">
        <v>230.60946154999999</v>
      </c>
      <c r="T739" s="8">
        <v>171.06534222123301</v>
      </c>
    </row>
    <row r="740" spans="1:20" ht="14.1" customHeight="1" x14ac:dyDescent="0.3">
      <c r="A740" s="3" t="s">
        <v>2840</v>
      </c>
      <c r="B740" s="3" t="s">
        <v>6711</v>
      </c>
      <c r="C740" s="11">
        <v>2212</v>
      </c>
      <c r="D740" s="7">
        <v>212.37059146999999</v>
      </c>
      <c r="E740" s="8">
        <v>156.496626449594</v>
      </c>
      <c r="F740" s="11">
        <v>98</v>
      </c>
      <c r="G740" s="7">
        <v>204.90372364999999</v>
      </c>
      <c r="H740" s="8">
        <v>148.03638485419</v>
      </c>
      <c r="I740" s="11" t="s">
        <v>8</v>
      </c>
      <c r="J740" s="7" t="s">
        <v>8</v>
      </c>
      <c r="K740" s="9" t="s">
        <v>8</v>
      </c>
      <c r="L740" s="11" t="s">
        <v>8</v>
      </c>
      <c r="M740" s="7" t="s">
        <v>8</v>
      </c>
      <c r="N740" s="9" t="s">
        <v>8</v>
      </c>
      <c r="O740" s="11" t="s">
        <v>8</v>
      </c>
      <c r="P740" s="7" t="s">
        <v>8</v>
      </c>
      <c r="Q740" s="9" t="s">
        <v>8</v>
      </c>
      <c r="R740" s="11">
        <v>108</v>
      </c>
      <c r="S740" s="7">
        <v>342.01094553000001</v>
      </c>
      <c r="T740" s="8">
        <v>249.96369702985101</v>
      </c>
    </row>
    <row r="741" spans="1:20" ht="14.1" customHeight="1" x14ac:dyDescent="0.3">
      <c r="A741" s="3" t="s">
        <v>2844</v>
      </c>
      <c r="B741" s="3" t="s">
        <v>2845</v>
      </c>
      <c r="C741" s="11">
        <v>13910</v>
      </c>
      <c r="D741" s="7">
        <v>205.81226002</v>
      </c>
      <c r="E741" s="8">
        <v>147.534318560852</v>
      </c>
      <c r="F741" s="11">
        <v>934</v>
      </c>
      <c r="G741" s="7">
        <v>168.42470481000001</v>
      </c>
      <c r="H741" s="8">
        <v>120.245166954884</v>
      </c>
      <c r="I741" s="11" t="s">
        <v>8</v>
      </c>
      <c r="J741" s="7" t="s">
        <v>8</v>
      </c>
      <c r="K741" s="9" t="s">
        <v>8</v>
      </c>
      <c r="L741" s="11">
        <v>36</v>
      </c>
      <c r="M741" s="7">
        <v>232.16884114999999</v>
      </c>
      <c r="N741" s="8">
        <v>157.89100678652699</v>
      </c>
      <c r="O741" s="11">
        <v>30</v>
      </c>
      <c r="P741" s="7">
        <v>210.02221342000001</v>
      </c>
      <c r="Q741" s="8">
        <v>149.943254803412</v>
      </c>
      <c r="R741" s="11">
        <v>572</v>
      </c>
      <c r="S741" s="7">
        <v>249.58336728</v>
      </c>
      <c r="T741" s="8">
        <v>178.72407369221699</v>
      </c>
    </row>
    <row r="742" spans="1:20" ht="14.1" customHeight="1" x14ac:dyDescent="0.3">
      <c r="A742" s="3" t="s">
        <v>2848</v>
      </c>
      <c r="B742" s="3" t="s">
        <v>6712</v>
      </c>
      <c r="C742" s="11">
        <v>81</v>
      </c>
      <c r="D742" s="7">
        <v>199.74624784</v>
      </c>
      <c r="E742" s="8">
        <v>152.056017474279</v>
      </c>
      <c r="F742" s="11" t="s">
        <v>8</v>
      </c>
      <c r="G742" s="7" t="s">
        <v>8</v>
      </c>
      <c r="H742" s="9" t="s">
        <v>8</v>
      </c>
      <c r="I742" s="11" t="s">
        <v>8</v>
      </c>
      <c r="J742" s="7" t="s">
        <v>8</v>
      </c>
      <c r="K742" s="9" t="s">
        <v>8</v>
      </c>
      <c r="L742" s="11" t="s">
        <v>8</v>
      </c>
      <c r="M742" s="7" t="s">
        <v>8</v>
      </c>
      <c r="N742" s="9" t="s">
        <v>8</v>
      </c>
      <c r="O742" s="11" t="s">
        <v>8</v>
      </c>
      <c r="P742" s="7" t="s">
        <v>8</v>
      </c>
      <c r="Q742" s="9" t="s">
        <v>8</v>
      </c>
      <c r="R742" s="11" t="s">
        <v>8</v>
      </c>
      <c r="S742" s="7" t="s">
        <v>8</v>
      </c>
      <c r="T742" s="9" t="s">
        <v>8</v>
      </c>
    </row>
    <row r="743" spans="1:20" ht="14.1" customHeight="1" x14ac:dyDescent="0.3">
      <c r="A743" s="3" t="s">
        <v>2851</v>
      </c>
      <c r="B743" s="3" t="s">
        <v>2852</v>
      </c>
      <c r="C743" s="11">
        <v>1819</v>
      </c>
      <c r="D743" s="7">
        <v>126.06802951</v>
      </c>
      <c r="E743" s="8">
        <v>88.499156996770793</v>
      </c>
      <c r="F743" s="11">
        <v>102</v>
      </c>
      <c r="G743" s="7">
        <v>151.87165137</v>
      </c>
      <c r="H743" s="8">
        <v>105.30357116812699</v>
      </c>
      <c r="I743" s="11" t="s">
        <v>8</v>
      </c>
      <c r="J743" s="7" t="s">
        <v>8</v>
      </c>
      <c r="K743" s="9" t="s">
        <v>8</v>
      </c>
      <c r="L743" s="11">
        <v>18</v>
      </c>
      <c r="M743" s="7">
        <v>106.06603721</v>
      </c>
      <c r="N743" s="8">
        <v>73.543241994493798</v>
      </c>
      <c r="O743" s="11" t="s">
        <v>8</v>
      </c>
      <c r="P743" s="7" t="s">
        <v>8</v>
      </c>
      <c r="Q743" s="9" t="s">
        <v>8</v>
      </c>
      <c r="R743" s="11">
        <v>91</v>
      </c>
      <c r="S743" s="7">
        <v>130.37652410999999</v>
      </c>
      <c r="T743" s="8">
        <v>90.878943486158406</v>
      </c>
    </row>
    <row r="744" spans="1:20" ht="14.1" customHeight="1" x14ac:dyDescent="0.3">
      <c r="A744" s="3" t="s">
        <v>2855</v>
      </c>
      <c r="B744" s="3" t="s">
        <v>6713</v>
      </c>
      <c r="C744" s="11">
        <v>185</v>
      </c>
      <c r="D744" s="7">
        <v>154.04382684000001</v>
      </c>
      <c r="E744" s="8">
        <v>108.85333001078099</v>
      </c>
      <c r="F744" s="11">
        <v>15</v>
      </c>
      <c r="G744" s="7">
        <v>158.40830389999999</v>
      </c>
      <c r="H744" s="8">
        <v>111.43572502892</v>
      </c>
      <c r="I744" s="11" t="s">
        <v>8</v>
      </c>
      <c r="J744" s="7" t="s">
        <v>8</v>
      </c>
      <c r="K744" s="9" t="s">
        <v>8</v>
      </c>
      <c r="L744" s="11" t="s">
        <v>8</v>
      </c>
      <c r="M744" s="7" t="s">
        <v>8</v>
      </c>
      <c r="N744" s="9" t="s">
        <v>8</v>
      </c>
      <c r="O744" s="11" t="s">
        <v>8</v>
      </c>
      <c r="P744" s="7" t="s">
        <v>8</v>
      </c>
      <c r="Q744" s="9" t="s">
        <v>8</v>
      </c>
      <c r="R744" s="11" t="s">
        <v>8</v>
      </c>
      <c r="S744" s="7" t="s">
        <v>8</v>
      </c>
      <c r="T744" s="9" t="s">
        <v>8</v>
      </c>
    </row>
    <row r="745" spans="1:20" ht="14.1" customHeight="1" x14ac:dyDescent="0.3">
      <c r="A745" s="3" t="s">
        <v>2859</v>
      </c>
      <c r="B745" s="3" t="s">
        <v>6714</v>
      </c>
      <c r="C745" s="11">
        <v>1652</v>
      </c>
      <c r="D745" s="7">
        <v>147.97873163</v>
      </c>
      <c r="E745" s="8">
        <v>106.102184765144</v>
      </c>
      <c r="F745" s="11">
        <v>146</v>
      </c>
      <c r="G745" s="7">
        <v>227.31328044</v>
      </c>
      <c r="H745" s="8">
        <v>162.28809340114401</v>
      </c>
      <c r="I745" s="11" t="s">
        <v>8</v>
      </c>
      <c r="J745" s="7" t="s">
        <v>8</v>
      </c>
      <c r="K745" s="9" t="s">
        <v>8</v>
      </c>
      <c r="L745" s="11">
        <v>20</v>
      </c>
      <c r="M745" s="7">
        <v>90.808103367000001</v>
      </c>
      <c r="N745" s="8">
        <v>64.831549442707598</v>
      </c>
      <c r="O745" s="11" t="s">
        <v>8</v>
      </c>
      <c r="P745" s="7" t="s">
        <v>8</v>
      </c>
      <c r="Q745" s="9" t="s">
        <v>8</v>
      </c>
      <c r="R745" s="11">
        <v>95</v>
      </c>
      <c r="S745" s="7">
        <v>143.75281620999999</v>
      </c>
      <c r="T745" s="8">
        <v>102.784617357306</v>
      </c>
    </row>
    <row r="746" spans="1:20" ht="14.1" customHeight="1" x14ac:dyDescent="0.3">
      <c r="A746" s="3" t="s">
        <v>2863</v>
      </c>
      <c r="B746" s="3" t="s">
        <v>2864</v>
      </c>
      <c r="C746" s="11">
        <v>6788</v>
      </c>
      <c r="D746" s="7">
        <v>153.54945122999999</v>
      </c>
      <c r="E746" s="8">
        <v>108.78255746605601</v>
      </c>
      <c r="F746" s="11">
        <v>675</v>
      </c>
      <c r="G746" s="7">
        <v>182.6864851</v>
      </c>
      <c r="H746" s="8">
        <v>131.00096153611301</v>
      </c>
      <c r="I746" s="11" t="s">
        <v>8</v>
      </c>
      <c r="J746" s="7" t="s">
        <v>8</v>
      </c>
      <c r="K746" s="9" t="s">
        <v>8</v>
      </c>
      <c r="L746" s="11">
        <v>79</v>
      </c>
      <c r="M746" s="7">
        <v>107.66885186</v>
      </c>
      <c r="N746" s="8">
        <v>75.797172840296895</v>
      </c>
      <c r="O746" s="11">
        <v>11</v>
      </c>
      <c r="P746" s="7">
        <v>97.802322382</v>
      </c>
      <c r="Q746" s="8">
        <v>70.132154418863095</v>
      </c>
      <c r="R746" s="11">
        <v>244</v>
      </c>
      <c r="S746" s="7">
        <v>147.86490473999999</v>
      </c>
      <c r="T746" s="8">
        <v>105.733260777738</v>
      </c>
    </row>
    <row r="747" spans="1:20" ht="14.1" customHeight="1" x14ac:dyDescent="0.3">
      <c r="A747" s="3" t="s">
        <v>2866</v>
      </c>
      <c r="B747" s="3" t="s">
        <v>6715</v>
      </c>
      <c r="C747" s="11">
        <v>16568</v>
      </c>
      <c r="D747" s="7">
        <v>107.56555954</v>
      </c>
      <c r="E747" s="8">
        <v>79.339299358599803</v>
      </c>
      <c r="F747" s="11">
        <v>766</v>
      </c>
      <c r="G747" s="7">
        <v>127.36739752</v>
      </c>
      <c r="H747" s="8">
        <v>93.456638392065599</v>
      </c>
      <c r="I747" s="11">
        <v>28</v>
      </c>
      <c r="J747" s="7">
        <v>81.603043654000004</v>
      </c>
      <c r="K747" s="8">
        <v>59.8767654939899</v>
      </c>
      <c r="L747" s="11">
        <v>31</v>
      </c>
      <c r="M747" s="7">
        <v>100.98595661</v>
      </c>
      <c r="N747" s="8">
        <v>74.099079278733896</v>
      </c>
      <c r="O747" s="11">
        <v>40</v>
      </c>
      <c r="P747" s="7">
        <v>95.545422275000007</v>
      </c>
      <c r="Q747" s="8">
        <v>70.107069627559298</v>
      </c>
      <c r="R747" s="11">
        <v>466</v>
      </c>
      <c r="S747" s="7">
        <v>129.87108665</v>
      </c>
      <c r="T747" s="8">
        <v>95.652459993469506</v>
      </c>
    </row>
    <row r="748" spans="1:20" ht="14.1" customHeight="1" x14ac:dyDescent="0.3">
      <c r="A748" s="3" t="s">
        <v>2869</v>
      </c>
      <c r="B748" s="3" t="s">
        <v>6716</v>
      </c>
      <c r="C748" s="11">
        <v>4921</v>
      </c>
      <c r="D748" s="7">
        <v>125.1848888</v>
      </c>
      <c r="E748" s="8">
        <v>91.591071884570496</v>
      </c>
      <c r="F748" s="11">
        <v>218</v>
      </c>
      <c r="G748" s="7">
        <v>148.85048139</v>
      </c>
      <c r="H748" s="8">
        <v>110.464336084731</v>
      </c>
      <c r="I748" s="11" t="s">
        <v>8</v>
      </c>
      <c r="J748" s="7" t="s">
        <v>8</v>
      </c>
      <c r="K748" s="9" t="s">
        <v>8</v>
      </c>
      <c r="L748" s="11">
        <v>54</v>
      </c>
      <c r="M748" s="7">
        <v>105.86506602</v>
      </c>
      <c r="N748" s="8">
        <v>77.827060612858801</v>
      </c>
      <c r="O748" s="11" t="s">
        <v>8</v>
      </c>
      <c r="P748" s="7" t="s">
        <v>8</v>
      </c>
      <c r="Q748" s="9" t="s">
        <v>8</v>
      </c>
      <c r="R748" s="11">
        <v>200</v>
      </c>
      <c r="S748" s="7">
        <v>145.74087686999999</v>
      </c>
      <c r="T748" s="8">
        <v>107.946414954041</v>
      </c>
    </row>
    <row r="749" spans="1:20" ht="14.1" customHeight="1" x14ac:dyDescent="0.3">
      <c r="A749" s="3" t="s">
        <v>2873</v>
      </c>
      <c r="B749" s="3" t="s">
        <v>6717</v>
      </c>
      <c r="C749" s="11">
        <v>141</v>
      </c>
      <c r="D749" s="7">
        <v>220.74074461000001</v>
      </c>
      <c r="E749" s="8">
        <v>158.64802312428401</v>
      </c>
      <c r="F749" s="11" t="s">
        <v>8</v>
      </c>
      <c r="G749" s="7" t="s">
        <v>8</v>
      </c>
      <c r="H749" s="9" t="s">
        <v>8</v>
      </c>
      <c r="I749" s="11" t="s">
        <v>8</v>
      </c>
      <c r="J749" s="7" t="s">
        <v>8</v>
      </c>
      <c r="K749" s="9" t="s">
        <v>8</v>
      </c>
      <c r="L749" s="11" t="s">
        <v>8</v>
      </c>
      <c r="M749" s="7" t="s">
        <v>8</v>
      </c>
      <c r="N749" s="9" t="s">
        <v>8</v>
      </c>
      <c r="O749" s="11" t="s">
        <v>8</v>
      </c>
      <c r="P749" s="7" t="s">
        <v>8</v>
      </c>
      <c r="Q749" s="9" t="s">
        <v>8</v>
      </c>
      <c r="R749" s="11" t="s">
        <v>8</v>
      </c>
      <c r="S749" s="7" t="s">
        <v>8</v>
      </c>
      <c r="T749" s="9" t="s">
        <v>8</v>
      </c>
    </row>
    <row r="750" spans="1:20" ht="14.1" customHeight="1" x14ac:dyDescent="0.3">
      <c r="A750" s="3" t="s">
        <v>2876</v>
      </c>
      <c r="B750" s="3" t="s">
        <v>6718</v>
      </c>
      <c r="C750" s="11">
        <v>54350</v>
      </c>
      <c r="D750" s="7">
        <v>136.19783172000001</v>
      </c>
      <c r="E750" s="8">
        <v>100.380632614134</v>
      </c>
      <c r="F750" s="11">
        <v>2839</v>
      </c>
      <c r="G750" s="7">
        <v>208.74666497999999</v>
      </c>
      <c r="H750" s="8">
        <v>153.169200335174</v>
      </c>
      <c r="I750" s="11">
        <v>38</v>
      </c>
      <c r="J750" s="7">
        <v>71.244104875000005</v>
      </c>
      <c r="K750" s="8">
        <v>52.275822180859699</v>
      </c>
      <c r="L750" s="11">
        <v>426</v>
      </c>
      <c r="M750" s="7">
        <v>100.0261625</v>
      </c>
      <c r="N750" s="8">
        <v>71.399685708766498</v>
      </c>
      <c r="O750" s="11">
        <v>107</v>
      </c>
      <c r="P750" s="7">
        <v>98.879782058000004</v>
      </c>
      <c r="Q750" s="8">
        <v>72.553673510776704</v>
      </c>
      <c r="R750" s="11">
        <v>3186</v>
      </c>
      <c r="S750" s="7">
        <v>125.97334370999999</v>
      </c>
      <c r="T750" s="8">
        <v>92.725406182526797</v>
      </c>
    </row>
    <row r="751" spans="1:20" ht="14.1" customHeight="1" x14ac:dyDescent="0.3">
      <c r="A751" s="3" t="s">
        <v>2880</v>
      </c>
      <c r="B751" s="3" t="s">
        <v>6719</v>
      </c>
      <c r="C751" s="11">
        <v>7418</v>
      </c>
      <c r="D751" s="7">
        <v>166.24548286000001</v>
      </c>
      <c r="E751" s="8">
        <v>118.282601069373</v>
      </c>
      <c r="F751" s="11">
        <v>581</v>
      </c>
      <c r="G751" s="7">
        <v>171.25258034999999</v>
      </c>
      <c r="H751" s="8">
        <v>122.80193841685799</v>
      </c>
      <c r="I751" s="11" t="s">
        <v>8</v>
      </c>
      <c r="J751" s="7" t="s">
        <v>8</v>
      </c>
      <c r="K751" s="9" t="s">
        <v>8</v>
      </c>
      <c r="L751" s="11">
        <v>27</v>
      </c>
      <c r="M751" s="7">
        <v>104.28735392999999</v>
      </c>
      <c r="N751" s="8">
        <v>74.782459408539296</v>
      </c>
      <c r="O751" s="11" t="s">
        <v>8</v>
      </c>
      <c r="P751" s="7" t="s">
        <v>8</v>
      </c>
      <c r="Q751" s="9" t="s">
        <v>8</v>
      </c>
      <c r="R751" s="11">
        <v>348</v>
      </c>
      <c r="S751" s="7">
        <v>140.59377760000001</v>
      </c>
      <c r="T751" s="8">
        <v>100.65891753168999</v>
      </c>
    </row>
    <row r="752" spans="1:20" ht="14.1" customHeight="1" x14ac:dyDescent="0.3">
      <c r="A752" s="3" t="s">
        <v>2884</v>
      </c>
      <c r="B752" s="3" t="s">
        <v>6720</v>
      </c>
      <c r="C752" s="11">
        <v>4309</v>
      </c>
      <c r="D752" s="7">
        <v>241.57363580000001</v>
      </c>
      <c r="E752" s="8">
        <v>171.75451866588199</v>
      </c>
      <c r="F752" s="11">
        <v>596</v>
      </c>
      <c r="G752" s="7">
        <v>268.86296591000001</v>
      </c>
      <c r="H752" s="8">
        <v>192.79641732625001</v>
      </c>
      <c r="I752" s="11" t="s">
        <v>8</v>
      </c>
      <c r="J752" s="7" t="s">
        <v>8</v>
      </c>
      <c r="K752" s="9" t="s">
        <v>8</v>
      </c>
      <c r="L752" s="11" t="s">
        <v>8</v>
      </c>
      <c r="M752" s="7" t="s">
        <v>8</v>
      </c>
      <c r="N752" s="9" t="s">
        <v>8</v>
      </c>
      <c r="O752" s="11" t="s">
        <v>8</v>
      </c>
      <c r="P752" s="7" t="s">
        <v>8</v>
      </c>
      <c r="Q752" s="9" t="s">
        <v>8</v>
      </c>
      <c r="R752" s="11">
        <v>94</v>
      </c>
      <c r="S752" s="7">
        <v>233.38885282000001</v>
      </c>
      <c r="T752" s="8">
        <v>166.860108426121</v>
      </c>
    </row>
    <row r="753" spans="1:20" ht="14.1" customHeight="1" x14ac:dyDescent="0.3">
      <c r="A753" s="3" t="s">
        <v>2887</v>
      </c>
      <c r="B753" s="3" t="s">
        <v>2888</v>
      </c>
      <c r="C753" s="11" t="s">
        <v>8</v>
      </c>
      <c r="D753" s="7" t="s">
        <v>8</v>
      </c>
      <c r="E753" s="9" t="s">
        <v>8</v>
      </c>
      <c r="F753" s="11" t="s">
        <v>8</v>
      </c>
      <c r="G753" s="7" t="s">
        <v>8</v>
      </c>
      <c r="H753" s="9" t="s">
        <v>8</v>
      </c>
      <c r="I753" s="11" t="s">
        <v>8</v>
      </c>
      <c r="J753" s="7" t="s">
        <v>8</v>
      </c>
      <c r="K753" s="9" t="s">
        <v>8</v>
      </c>
      <c r="L753" s="11" t="s">
        <v>8</v>
      </c>
      <c r="M753" s="7" t="s">
        <v>8</v>
      </c>
      <c r="N753" s="9" t="s">
        <v>8</v>
      </c>
      <c r="O753" s="11" t="s">
        <v>8</v>
      </c>
      <c r="P753" s="7" t="s">
        <v>8</v>
      </c>
      <c r="Q753" s="9" t="s">
        <v>8</v>
      </c>
      <c r="R753" s="11" t="s">
        <v>8</v>
      </c>
      <c r="S753" s="7" t="s">
        <v>8</v>
      </c>
      <c r="T753" s="9" t="s">
        <v>8</v>
      </c>
    </row>
    <row r="754" spans="1:20" ht="14.1" customHeight="1" x14ac:dyDescent="0.3">
      <c r="A754" s="3" t="s">
        <v>2890</v>
      </c>
      <c r="B754" s="3" t="s">
        <v>6721</v>
      </c>
      <c r="C754" s="11">
        <v>8744</v>
      </c>
      <c r="D754" s="7">
        <v>151.41489293000001</v>
      </c>
      <c r="E754" s="8">
        <v>111.602529566219</v>
      </c>
      <c r="F754" s="11">
        <v>696</v>
      </c>
      <c r="G754" s="7">
        <v>198.96321785000001</v>
      </c>
      <c r="H754" s="8">
        <v>145.990530975784</v>
      </c>
      <c r="I754" s="11" t="s">
        <v>8</v>
      </c>
      <c r="J754" s="7" t="s">
        <v>8</v>
      </c>
      <c r="K754" s="9" t="s">
        <v>8</v>
      </c>
      <c r="L754" s="11">
        <v>112</v>
      </c>
      <c r="M754" s="7">
        <v>109.12127864</v>
      </c>
      <c r="N754" s="8">
        <v>77.005024707558306</v>
      </c>
      <c r="O754" s="11">
        <v>25</v>
      </c>
      <c r="P754" s="7">
        <v>92.573827980999994</v>
      </c>
      <c r="Q754" s="8">
        <v>66.891611782165398</v>
      </c>
      <c r="R754" s="11">
        <v>428</v>
      </c>
      <c r="S754" s="7">
        <v>122.77939558</v>
      </c>
      <c r="T754" s="8">
        <v>90.345807813847998</v>
      </c>
    </row>
    <row r="755" spans="1:20" ht="14.1" customHeight="1" x14ac:dyDescent="0.3">
      <c r="A755" s="3" t="s">
        <v>2894</v>
      </c>
      <c r="B755" s="3" t="s">
        <v>2895</v>
      </c>
      <c r="C755" s="11" t="s">
        <v>8</v>
      </c>
      <c r="D755" s="7" t="s">
        <v>8</v>
      </c>
      <c r="E755" s="9" t="s">
        <v>8</v>
      </c>
      <c r="F755" s="11" t="s">
        <v>8</v>
      </c>
      <c r="G755" s="7" t="s">
        <v>8</v>
      </c>
      <c r="H755" s="9" t="s">
        <v>8</v>
      </c>
      <c r="I755" s="11" t="s">
        <v>8</v>
      </c>
      <c r="J755" s="7" t="s">
        <v>8</v>
      </c>
      <c r="K755" s="9" t="s">
        <v>8</v>
      </c>
      <c r="L755" s="11" t="s">
        <v>8</v>
      </c>
      <c r="M755" s="7" t="s">
        <v>8</v>
      </c>
      <c r="N755" s="9" t="s">
        <v>8</v>
      </c>
      <c r="O755" s="11" t="s">
        <v>8</v>
      </c>
      <c r="P755" s="7" t="s">
        <v>8</v>
      </c>
      <c r="Q755" s="9" t="s">
        <v>8</v>
      </c>
      <c r="R755" s="11" t="s">
        <v>8</v>
      </c>
      <c r="S755" s="7" t="s">
        <v>8</v>
      </c>
      <c r="T755" s="9" t="s">
        <v>8</v>
      </c>
    </row>
    <row r="756" spans="1:20" ht="14.1" customHeight="1" x14ac:dyDescent="0.3">
      <c r="A756" s="3" t="s">
        <v>2897</v>
      </c>
      <c r="B756" s="3" t="s">
        <v>6722</v>
      </c>
      <c r="C756" s="11">
        <v>7851</v>
      </c>
      <c r="D756" s="7">
        <v>321.66045344000003</v>
      </c>
      <c r="E756" s="8">
        <v>228.67180514513501</v>
      </c>
      <c r="F756" s="11" t="s">
        <v>8</v>
      </c>
      <c r="G756" s="7" t="s">
        <v>8</v>
      </c>
      <c r="H756" s="9" t="s">
        <v>8</v>
      </c>
      <c r="I756" s="11" t="s">
        <v>8</v>
      </c>
      <c r="J756" s="7" t="s">
        <v>8</v>
      </c>
      <c r="K756" s="9" t="s">
        <v>8</v>
      </c>
      <c r="L756" s="11" t="s">
        <v>8</v>
      </c>
      <c r="M756" s="7" t="s">
        <v>8</v>
      </c>
      <c r="N756" s="9" t="s">
        <v>8</v>
      </c>
      <c r="O756" s="11" t="s">
        <v>8</v>
      </c>
      <c r="P756" s="7" t="s">
        <v>8</v>
      </c>
      <c r="Q756" s="9" t="s">
        <v>8</v>
      </c>
      <c r="R756" s="11">
        <v>435</v>
      </c>
      <c r="S756" s="7">
        <v>240.89598756999999</v>
      </c>
      <c r="T756" s="8">
        <v>171.96997362489199</v>
      </c>
    </row>
    <row r="757" spans="1:20" ht="14.1" customHeight="1" x14ac:dyDescent="0.3">
      <c r="A757" s="3" t="s">
        <v>2900</v>
      </c>
      <c r="B757" s="3" t="s">
        <v>6723</v>
      </c>
      <c r="C757" s="11">
        <v>1465</v>
      </c>
      <c r="D757" s="7">
        <v>156.75457502</v>
      </c>
      <c r="E757" s="8">
        <v>114.59237404663401</v>
      </c>
      <c r="F757" s="11" t="s">
        <v>8</v>
      </c>
      <c r="G757" s="7" t="s">
        <v>8</v>
      </c>
      <c r="H757" s="9" t="s">
        <v>8</v>
      </c>
      <c r="I757" s="11" t="s">
        <v>8</v>
      </c>
      <c r="J757" s="7" t="s">
        <v>8</v>
      </c>
      <c r="K757" s="9" t="s">
        <v>8</v>
      </c>
      <c r="L757" s="11" t="s">
        <v>8</v>
      </c>
      <c r="M757" s="7" t="s">
        <v>8</v>
      </c>
      <c r="N757" s="9" t="s">
        <v>8</v>
      </c>
      <c r="O757" s="11" t="s">
        <v>8</v>
      </c>
      <c r="P757" s="7" t="s">
        <v>8</v>
      </c>
      <c r="Q757" s="9" t="s">
        <v>8</v>
      </c>
      <c r="R757" s="11">
        <v>139</v>
      </c>
      <c r="S757" s="7">
        <v>147.81570934000001</v>
      </c>
      <c r="T757" s="8">
        <v>108.561371388992</v>
      </c>
    </row>
    <row r="758" spans="1:20" ht="14.1" customHeight="1" x14ac:dyDescent="0.3">
      <c r="A758" s="3" t="s">
        <v>2903</v>
      </c>
      <c r="B758" s="3" t="s">
        <v>6724</v>
      </c>
      <c r="C758" s="11">
        <v>12088</v>
      </c>
      <c r="D758" s="7">
        <v>154.68146879</v>
      </c>
      <c r="E758" s="8">
        <v>114.10252813043</v>
      </c>
      <c r="F758" s="11">
        <v>469</v>
      </c>
      <c r="G758" s="7">
        <v>169.98461349999999</v>
      </c>
      <c r="H758" s="8">
        <v>124.727290912822</v>
      </c>
      <c r="I758" s="11" t="s">
        <v>8</v>
      </c>
      <c r="J758" s="7" t="s">
        <v>8</v>
      </c>
      <c r="K758" s="9" t="s">
        <v>8</v>
      </c>
      <c r="L758" s="11">
        <v>22</v>
      </c>
      <c r="M758" s="7">
        <v>165.31990728</v>
      </c>
      <c r="N758" s="8">
        <v>115.949615229972</v>
      </c>
      <c r="O758" s="11">
        <v>24</v>
      </c>
      <c r="P758" s="7">
        <v>142.35953379</v>
      </c>
      <c r="Q758" s="8">
        <v>104.457220989908</v>
      </c>
      <c r="R758" s="11">
        <v>544</v>
      </c>
      <c r="S758" s="7">
        <v>210.03707105999999</v>
      </c>
      <c r="T758" s="8">
        <v>154.856068413846</v>
      </c>
    </row>
    <row r="759" spans="1:20" ht="14.1" customHeight="1" x14ac:dyDescent="0.3">
      <c r="A759" s="3" t="s">
        <v>2907</v>
      </c>
      <c r="B759" s="3" t="s">
        <v>6725</v>
      </c>
      <c r="C759" s="11">
        <v>30</v>
      </c>
      <c r="D759" s="7">
        <v>271.57448341999998</v>
      </c>
      <c r="E759" s="8">
        <v>192.11524430537</v>
      </c>
      <c r="F759" s="11" t="s">
        <v>8</v>
      </c>
      <c r="G759" s="7" t="s">
        <v>8</v>
      </c>
      <c r="H759" s="9" t="s">
        <v>8</v>
      </c>
      <c r="I759" s="11" t="s">
        <v>8</v>
      </c>
      <c r="J759" s="7" t="s">
        <v>8</v>
      </c>
      <c r="K759" s="9" t="s">
        <v>8</v>
      </c>
      <c r="L759" s="11" t="s">
        <v>8</v>
      </c>
      <c r="M759" s="7" t="s">
        <v>8</v>
      </c>
      <c r="N759" s="9" t="s">
        <v>8</v>
      </c>
      <c r="O759" s="11" t="s">
        <v>8</v>
      </c>
      <c r="P759" s="7" t="s">
        <v>8</v>
      </c>
      <c r="Q759" s="9" t="s">
        <v>8</v>
      </c>
      <c r="R759" s="11" t="s">
        <v>8</v>
      </c>
      <c r="S759" s="7" t="s">
        <v>8</v>
      </c>
      <c r="T759" s="9" t="s">
        <v>8</v>
      </c>
    </row>
    <row r="760" spans="1:20" ht="14.1" customHeight="1" x14ac:dyDescent="0.3">
      <c r="A760" s="3" t="s">
        <v>2911</v>
      </c>
      <c r="B760" s="3" t="s">
        <v>6726</v>
      </c>
      <c r="C760" s="11">
        <v>131</v>
      </c>
      <c r="D760" s="7">
        <v>131.74504942999999</v>
      </c>
      <c r="E760" s="8">
        <v>269.92942846120201</v>
      </c>
      <c r="F760" s="11">
        <v>13</v>
      </c>
      <c r="G760" s="7">
        <v>129.49244487999999</v>
      </c>
      <c r="H760" s="8">
        <v>235.630486126557</v>
      </c>
      <c r="I760" s="11" t="s">
        <v>8</v>
      </c>
      <c r="J760" s="7" t="s">
        <v>8</v>
      </c>
      <c r="K760" s="9" t="s">
        <v>8</v>
      </c>
      <c r="L760" s="11" t="s">
        <v>8</v>
      </c>
      <c r="M760" s="7" t="s">
        <v>8</v>
      </c>
      <c r="N760" s="9" t="s">
        <v>8</v>
      </c>
      <c r="O760" s="11" t="s">
        <v>8</v>
      </c>
      <c r="P760" s="7" t="s">
        <v>8</v>
      </c>
      <c r="Q760" s="9" t="s">
        <v>8</v>
      </c>
      <c r="R760" s="11" t="s">
        <v>8</v>
      </c>
      <c r="S760" s="7" t="s">
        <v>8</v>
      </c>
      <c r="T760" s="9" t="s">
        <v>8</v>
      </c>
    </row>
    <row r="761" spans="1:20" ht="14.1" customHeight="1" x14ac:dyDescent="0.3">
      <c r="A761" s="3" t="s">
        <v>2914</v>
      </c>
      <c r="B761" s="3" t="s">
        <v>6727</v>
      </c>
      <c r="C761" s="11">
        <v>147</v>
      </c>
      <c r="D761" s="7">
        <v>141.26281216000001</v>
      </c>
      <c r="E761" s="8">
        <v>185.77644283586699</v>
      </c>
      <c r="F761" s="11">
        <v>16</v>
      </c>
      <c r="G761" s="7">
        <v>136.54360535000001</v>
      </c>
      <c r="H761" s="8">
        <v>134.765816913821</v>
      </c>
      <c r="I761" s="11" t="s">
        <v>8</v>
      </c>
      <c r="J761" s="7" t="s">
        <v>8</v>
      </c>
      <c r="K761" s="9" t="s">
        <v>8</v>
      </c>
      <c r="L761" s="11" t="s">
        <v>8</v>
      </c>
      <c r="M761" s="7" t="s">
        <v>8</v>
      </c>
      <c r="N761" s="9" t="s">
        <v>8</v>
      </c>
      <c r="O761" s="11" t="s">
        <v>8</v>
      </c>
      <c r="P761" s="7" t="s">
        <v>8</v>
      </c>
      <c r="Q761" s="9" t="s">
        <v>8</v>
      </c>
      <c r="R761" s="11" t="s">
        <v>8</v>
      </c>
      <c r="S761" s="7" t="s">
        <v>8</v>
      </c>
      <c r="T761" s="9" t="s">
        <v>8</v>
      </c>
    </row>
    <row r="762" spans="1:20" ht="14.1" customHeight="1" x14ac:dyDescent="0.3">
      <c r="A762" s="3" t="s">
        <v>2918</v>
      </c>
      <c r="B762" s="3" t="s">
        <v>6728</v>
      </c>
      <c r="C762" s="11">
        <v>33</v>
      </c>
      <c r="D762" s="7">
        <v>101.45231662</v>
      </c>
      <c r="E762" s="8">
        <v>227.60941547270801</v>
      </c>
      <c r="F762" s="11" t="s">
        <v>8</v>
      </c>
      <c r="G762" s="7" t="s">
        <v>8</v>
      </c>
      <c r="H762" s="9" t="s">
        <v>8</v>
      </c>
      <c r="I762" s="11" t="s">
        <v>8</v>
      </c>
      <c r="J762" s="7" t="s">
        <v>8</v>
      </c>
      <c r="K762" s="9" t="s">
        <v>8</v>
      </c>
      <c r="L762" s="11" t="s">
        <v>8</v>
      </c>
      <c r="M762" s="7" t="s">
        <v>8</v>
      </c>
      <c r="N762" s="9" t="s">
        <v>8</v>
      </c>
      <c r="O762" s="11" t="s">
        <v>8</v>
      </c>
      <c r="P762" s="7" t="s">
        <v>8</v>
      </c>
      <c r="Q762" s="9" t="s">
        <v>8</v>
      </c>
      <c r="R762" s="11" t="s">
        <v>8</v>
      </c>
      <c r="S762" s="7" t="s">
        <v>8</v>
      </c>
      <c r="T762" s="9" t="s">
        <v>8</v>
      </c>
    </row>
    <row r="763" spans="1:20" ht="14.1" customHeight="1" x14ac:dyDescent="0.3">
      <c r="A763" s="3" t="s">
        <v>2922</v>
      </c>
      <c r="B763" s="3" t="s">
        <v>6729</v>
      </c>
      <c r="C763" s="11">
        <v>63</v>
      </c>
      <c r="D763" s="7">
        <v>117.70874172000001</v>
      </c>
      <c r="E763" s="8">
        <v>300.85622127876002</v>
      </c>
      <c r="F763" s="11" t="s">
        <v>8</v>
      </c>
      <c r="G763" s="7" t="s">
        <v>8</v>
      </c>
      <c r="H763" s="9" t="s">
        <v>8</v>
      </c>
      <c r="I763" s="11" t="s">
        <v>8</v>
      </c>
      <c r="J763" s="7" t="s">
        <v>8</v>
      </c>
      <c r="K763" s="9" t="s">
        <v>8</v>
      </c>
      <c r="L763" s="11" t="s">
        <v>8</v>
      </c>
      <c r="M763" s="7" t="s">
        <v>8</v>
      </c>
      <c r="N763" s="9" t="s">
        <v>8</v>
      </c>
      <c r="O763" s="11" t="s">
        <v>8</v>
      </c>
      <c r="P763" s="7" t="s">
        <v>8</v>
      </c>
      <c r="Q763" s="9" t="s">
        <v>8</v>
      </c>
      <c r="R763" s="11" t="s">
        <v>8</v>
      </c>
      <c r="S763" s="7" t="s">
        <v>8</v>
      </c>
      <c r="T763" s="9" t="s">
        <v>8</v>
      </c>
    </row>
    <row r="764" spans="1:20" ht="14.1" customHeight="1" x14ac:dyDescent="0.3">
      <c r="A764" s="3" t="s">
        <v>2926</v>
      </c>
      <c r="B764" s="3" t="s">
        <v>6730</v>
      </c>
      <c r="C764" s="11">
        <v>289</v>
      </c>
      <c r="D764" s="7">
        <v>165.10105110999999</v>
      </c>
      <c r="E764" s="8">
        <v>214.146468435987</v>
      </c>
      <c r="F764" s="11">
        <v>22</v>
      </c>
      <c r="G764" s="7">
        <v>158.84833370999999</v>
      </c>
      <c r="H764" s="8">
        <v>191.36103359181601</v>
      </c>
      <c r="I764" s="11" t="s">
        <v>8</v>
      </c>
      <c r="J764" s="7" t="s">
        <v>8</v>
      </c>
      <c r="K764" s="9" t="s">
        <v>8</v>
      </c>
      <c r="L764" s="11" t="s">
        <v>8</v>
      </c>
      <c r="M764" s="7" t="s">
        <v>8</v>
      </c>
      <c r="N764" s="9" t="s">
        <v>8</v>
      </c>
      <c r="O764" s="11" t="s">
        <v>8</v>
      </c>
      <c r="P764" s="7" t="s">
        <v>8</v>
      </c>
      <c r="Q764" s="9" t="s">
        <v>8</v>
      </c>
      <c r="R764" s="11">
        <v>15</v>
      </c>
      <c r="S764" s="7">
        <v>162.29941454999999</v>
      </c>
      <c r="T764" s="8">
        <v>448.53624717776398</v>
      </c>
    </row>
    <row r="765" spans="1:20" ht="14.1" customHeight="1" x14ac:dyDescent="0.3">
      <c r="A765" s="3" t="s">
        <v>2930</v>
      </c>
      <c r="B765" s="3" t="s">
        <v>6731</v>
      </c>
      <c r="C765" s="11">
        <v>128</v>
      </c>
      <c r="D765" s="7">
        <v>87.540805195000004</v>
      </c>
      <c r="E765" s="8">
        <v>196.549658889043</v>
      </c>
      <c r="F765" s="11">
        <v>15</v>
      </c>
      <c r="G765" s="7">
        <v>81.868295560999996</v>
      </c>
      <c r="H765" s="8">
        <v>198.351899176188</v>
      </c>
      <c r="I765" s="11" t="s">
        <v>8</v>
      </c>
      <c r="J765" s="7" t="s">
        <v>8</v>
      </c>
      <c r="K765" s="9" t="s">
        <v>8</v>
      </c>
      <c r="L765" s="11" t="s">
        <v>8</v>
      </c>
      <c r="M765" s="7" t="s">
        <v>8</v>
      </c>
      <c r="N765" s="9" t="s">
        <v>8</v>
      </c>
      <c r="O765" s="11" t="s">
        <v>8</v>
      </c>
      <c r="P765" s="7" t="s">
        <v>8</v>
      </c>
      <c r="Q765" s="9" t="s">
        <v>8</v>
      </c>
      <c r="R765" s="11" t="s">
        <v>8</v>
      </c>
      <c r="S765" s="7" t="s">
        <v>8</v>
      </c>
      <c r="T765" s="9" t="s">
        <v>8</v>
      </c>
    </row>
    <row r="766" spans="1:20" ht="14.1" customHeight="1" x14ac:dyDescent="0.3">
      <c r="A766" s="3" t="s">
        <v>2934</v>
      </c>
      <c r="B766" s="3" t="s">
        <v>6732</v>
      </c>
      <c r="C766" s="11">
        <v>17</v>
      </c>
      <c r="D766" s="7">
        <v>92.011190412000005</v>
      </c>
      <c r="E766" s="8">
        <v>174.50109434951401</v>
      </c>
      <c r="F766" s="11" t="s">
        <v>8</v>
      </c>
      <c r="G766" s="7" t="s">
        <v>8</v>
      </c>
      <c r="H766" s="9" t="s">
        <v>8</v>
      </c>
      <c r="I766" s="11" t="s">
        <v>8</v>
      </c>
      <c r="J766" s="7" t="s">
        <v>8</v>
      </c>
      <c r="K766" s="9" t="s">
        <v>8</v>
      </c>
      <c r="L766" s="11" t="s">
        <v>8</v>
      </c>
      <c r="M766" s="7" t="s">
        <v>8</v>
      </c>
      <c r="N766" s="9" t="s">
        <v>8</v>
      </c>
      <c r="O766" s="11" t="s">
        <v>8</v>
      </c>
      <c r="P766" s="7" t="s">
        <v>8</v>
      </c>
      <c r="Q766" s="9" t="s">
        <v>8</v>
      </c>
      <c r="R766" s="11" t="s">
        <v>8</v>
      </c>
      <c r="S766" s="7" t="s">
        <v>8</v>
      </c>
      <c r="T766" s="9" t="s">
        <v>8</v>
      </c>
    </row>
    <row r="767" spans="1:20" ht="14.1" customHeight="1" x14ac:dyDescent="0.3">
      <c r="A767" s="3" t="s">
        <v>2938</v>
      </c>
      <c r="B767" s="3" t="s">
        <v>2939</v>
      </c>
      <c r="C767" s="11">
        <v>375</v>
      </c>
      <c r="D767" s="7">
        <v>96.185877989999994</v>
      </c>
      <c r="E767" s="8">
        <v>174.54867749125501</v>
      </c>
      <c r="F767" s="11">
        <v>20</v>
      </c>
      <c r="G767" s="7">
        <v>100.63086856</v>
      </c>
      <c r="H767" s="8">
        <v>183.39560861163</v>
      </c>
      <c r="I767" s="11" t="s">
        <v>8</v>
      </c>
      <c r="J767" s="7" t="s">
        <v>8</v>
      </c>
      <c r="K767" s="9" t="s">
        <v>8</v>
      </c>
      <c r="L767" s="11" t="s">
        <v>8</v>
      </c>
      <c r="M767" s="7" t="s">
        <v>8</v>
      </c>
      <c r="N767" s="9" t="s">
        <v>8</v>
      </c>
      <c r="O767" s="11" t="s">
        <v>8</v>
      </c>
      <c r="P767" s="7" t="s">
        <v>8</v>
      </c>
      <c r="Q767" s="9" t="s">
        <v>8</v>
      </c>
      <c r="R767" s="11">
        <v>13</v>
      </c>
      <c r="S767" s="7">
        <v>97.414131502999993</v>
      </c>
      <c r="T767" s="8">
        <v>387.16098065617098</v>
      </c>
    </row>
    <row r="768" spans="1:20" ht="14.1" customHeight="1" x14ac:dyDescent="0.3">
      <c r="A768" s="3" t="s">
        <v>2942</v>
      </c>
      <c r="B768" s="3" t="s">
        <v>6733</v>
      </c>
      <c r="C768" s="11">
        <v>30</v>
      </c>
      <c r="D768" s="7">
        <v>140.46641750000001</v>
      </c>
      <c r="E768" s="8">
        <v>178.62161067128801</v>
      </c>
      <c r="F768" s="11" t="s">
        <v>8</v>
      </c>
      <c r="G768" s="7" t="s">
        <v>8</v>
      </c>
      <c r="H768" s="9" t="s">
        <v>8</v>
      </c>
      <c r="I768" s="11" t="s">
        <v>8</v>
      </c>
      <c r="J768" s="7" t="s">
        <v>8</v>
      </c>
      <c r="K768" s="9" t="s">
        <v>8</v>
      </c>
      <c r="L768" s="11" t="s">
        <v>8</v>
      </c>
      <c r="M768" s="7" t="s">
        <v>8</v>
      </c>
      <c r="N768" s="9" t="s">
        <v>8</v>
      </c>
      <c r="O768" s="11" t="s">
        <v>8</v>
      </c>
      <c r="P768" s="7" t="s">
        <v>8</v>
      </c>
      <c r="Q768" s="9" t="s">
        <v>8</v>
      </c>
      <c r="R768" s="11" t="s">
        <v>8</v>
      </c>
      <c r="S768" s="7" t="s">
        <v>8</v>
      </c>
      <c r="T768" s="9" t="s">
        <v>8</v>
      </c>
    </row>
    <row r="769" spans="1:20" ht="14.1" customHeight="1" x14ac:dyDescent="0.3">
      <c r="A769" s="3" t="s">
        <v>2946</v>
      </c>
      <c r="B769" s="3" t="s">
        <v>6734</v>
      </c>
      <c r="C769" s="11">
        <v>204</v>
      </c>
      <c r="D769" s="7">
        <v>110.7928421</v>
      </c>
      <c r="E769" s="8">
        <v>205.537128083076</v>
      </c>
      <c r="F769" s="11">
        <v>37</v>
      </c>
      <c r="G769" s="7">
        <v>114.08988059000001</v>
      </c>
      <c r="H769" s="8">
        <v>212.39634844306801</v>
      </c>
      <c r="I769" s="11" t="s">
        <v>8</v>
      </c>
      <c r="J769" s="7" t="s">
        <v>8</v>
      </c>
      <c r="K769" s="9" t="s">
        <v>8</v>
      </c>
      <c r="L769" s="11" t="s">
        <v>8</v>
      </c>
      <c r="M769" s="7" t="s">
        <v>8</v>
      </c>
      <c r="N769" s="9" t="s">
        <v>8</v>
      </c>
      <c r="O769" s="11" t="s">
        <v>8</v>
      </c>
      <c r="P769" s="7" t="s">
        <v>8</v>
      </c>
      <c r="Q769" s="9" t="s">
        <v>8</v>
      </c>
      <c r="R769" s="11">
        <v>14</v>
      </c>
      <c r="S769" s="7">
        <v>112.76621608000001</v>
      </c>
      <c r="T769" s="8">
        <v>300.8190185588</v>
      </c>
    </row>
    <row r="770" spans="1:20" ht="14.1" customHeight="1" x14ac:dyDescent="0.3">
      <c r="A770" s="3" t="s">
        <v>2950</v>
      </c>
      <c r="B770" s="3" t="s">
        <v>6735</v>
      </c>
      <c r="C770" s="11">
        <v>202</v>
      </c>
      <c r="D770" s="7">
        <v>127.89872166000001</v>
      </c>
      <c r="E770" s="8">
        <v>290.99261784855202</v>
      </c>
      <c r="F770" s="11">
        <v>16</v>
      </c>
      <c r="G770" s="7">
        <v>122.25560201</v>
      </c>
      <c r="H770" s="8">
        <v>323.29054237159801</v>
      </c>
      <c r="I770" s="11" t="s">
        <v>8</v>
      </c>
      <c r="J770" s="7" t="s">
        <v>8</v>
      </c>
      <c r="K770" s="9" t="s">
        <v>8</v>
      </c>
      <c r="L770" s="11" t="s">
        <v>8</v>
      </c>
      <c r="M770" s="7" t="s">
        <v>8</v>
      </c>
      <c r="N770" s="9" t="s">
        <v>8</v>
      </c>
      <c r="O770" s="11" t="s">
        <v>8</v>
      </c>
      <c r="P770" s="7" t="s">
        <v>8</v>
      </c>
      <c r="Q770" s="9" t="s">
        <v>8</v>
      </c>
      <c r="R770" s="11" t="s">
        <v>8</v>
      </c>
      <c r="S770" s="7" t="s">
        <v>8</v>
      </c>
      <c r="T770" s="9" t="s">
        <v>8</v>
      </c>
    </row>
    <row r="771" spans="1:20" ht="14.1" customHeight="1" x14ac:dyDescent="0.3">
      <c r="A771" s="3" t="s">
        <v>2954</v>
      </c>
      <c r="B771" s="3" t="s">
        <v>6736</v>
      </c>
      <c r="C771" s="11">
        <v>67</v>
      </c>
      <c r="D771" s="7">
        <v>156.94529471999999</v>
      </c>
      <c r="E771" s="8">
        <v>312.55464989651898</v>
      </c>
      <c r="F771" s="11" t="s">
        <v>8</v>
      </c>
      <c r="G771" s="7" t="s">
        <v>8</v>
      </c>
      <c r="H771" s="9" t="s">
        <v>8</v>
      </c>
      <c r="I771" s="11" t="s">
        <v>8</v>
      </c>
      <c r="J771" s="7" t="s">
        <v>8</v>
      </c>
      <c r="K771" s="9" t="s">
        <v>8</v>
      </c>
      <c r="L771" s="11" t="s">
        <v>8</v>
      </c>
      <c r="M771" s="7" t="s">
        <v>8</v>
      </c>
      <c r="N771" s="9" t="s">
        <v>8</v>
      </c>
      <c r="O771" s="11" t="s">
        <v>8</v>
      </c>
      <c r="P771" s="7" t="s">
        <v>8</v>
      </c>
      <c r="Q771" s="9" t="s">
        <v>8</v>
      </c>
      <c r="R771" s="11" t="s">
        <v>8</v>
      </c>
      <c r="S771" s="7" t="s">
        <v>8</v>
      </c>
      <c r="T771" s="9" t="s">
        <v>8</v>
      </c>
    </row>
    <row r="772" spans="1:20" ht="14.1" customHeight="1" x14ac:dyDescent="0.3">
      <c r="A772" s="3" t="s">
        <v>2958</v>
      </c>
      <c r="B772" s="3" t="s">
        <v>6737</v>
      </c>
      <c r="C772" s="11">
        <v>19</v>
      </c>
      <c r="D772" s="7">
        <v>98.675620941000005</v>
      </c>
      <c r="E772" s="8">
        <v>285.36288583832999</v>
      </c>
      <c r="F772" s="11" t="s">
        <v>8</v>
      </c>
      <c r="G772" s="7" t="s">
        <v>8</v>
      </c>
      <c r="H772" s="9" t="s">
        <v>8</v>
      </c>
      <c r="I772" s="11" t="s">
        <v>8</v>
      </c>
      <c r="J772" s="7" t="s">
        <v>8</v>
      </c>
      <c r="K772" s="9" t="s">
        <v>8</v>
      </c>
      <c r="L772" s="11" t="s">
        <v>8</v>
      </c>
      <c r="M772" s="7" t="s">
        <v>8</v>
      </c>
      <c r="N772" s="9" t="s">
        <v>8</v>
      </c>
      <c r="O772" s="11" t="s">
        <v>8</v>
      </c>
      <c r="P772" s="7" t="s">
        <v>8</v>
      </c>
      <c r="Q772" s="9" t="s">
        <v>8</v>
      </c>
      <c r="R772" s="11" t="s">
        <v>8</v>
      </c>
      <c r="S772" s="7" t="s">
        <v>8</v>
      </c>
      <c r="T772" s="9" t="s">
        <v>8</v>
      </c>
    </row>
    <row r="773" spans="1:20" ht="14.1" customHeight="1" x14ac:dyDescent="0.3">
      <c r="A773" s="3" t="s">
        <v>2963</v>
      </c>
      <c r="B773" s="3" t="s">
        <v>6738</v>
      </c>
      <c r="C773" s="11">
        <v>38</v>
      </c>
      <c r="D773" s="7">
        <v>146.98898030000001</v>
      </c>
      <c r="E773" s="8">
        <v>224.08812416932199</v>
      </c>
      <c r="F773" s="11" t="s">
        <v>8</v>
      </c>
      <c r="G773" s="7" t="s">
        <v>8</v>
      </c>
      <c r="H773" s="9" t="s">
        <v>8</v>
      </c>
      <c r="I773" s="11" t="s">
        <v>8</v>
      </c>
      <c r="J773" s="7" t="s">
        <v>8</v>
      </c>
      <c r="K773" s="9" t="s">
        <v>8</v>
      </c>
      <c r="L773" s="11" t="s">
        <v>8</v>
      </c>
      <c r="M773" s="7" t="s">
        <v>8</v>
      </c>
      <c r="N773" s="9" t="s">
        <v>8</v>
      </c>
      <c r="O773" s="11" t="s">
        <v>8</v>
      </c>
      <c r="P773" s="7" t="s">
        <v>8</v>
      </c>
      <c r="Q773" s="9" t="s">
        <v>8</v>
      </c>
      <c r="R773" s="11" t="s">
        <v>8</v>
      </c>
      <c r="S773" s="7" t="s">
        <v>8</v>
      </c>
      <c r="T773" s="9" t="s">
        <v>8</v>
      </c>
    </row>
    <row r="774" spans="1:20" ht="14.1" customHeight="1" x14ac:dyDescent="0.3">
      <c r="A774" s="3" t="s">
        <v>2967</v>
      </c>
      <c r="B774" s="3" t="s">
        <v>6739</v>
      </c>
      <c r="C774" s="11">
        <v>50</v>
      </c>
      <c r="D774" s="7">
        <v>163.16499789</v>
      </c>
      <c r="E774" s="8">
        <v>247.38867588044499</v>
      </c>
      <c r="F774" s="11" t="s">
        <v>8</v>
      </c>
      <c r="G774" s="7" t="s">
        <v>8</v>
      </c>
      <c r="H774" s="9" t="s">
        <v>8</v>
      </c>
      <c r="I774" s="11" t="s">
        <v>8</v>
      </c>
      <c r="J774" s="7" t="s">
        <v>8</v>
      </c>
      <c r="K774" s="9" t="s">
        <v>8</v>
      </c>
      <c r="L774" s="11" t="s">
        <v>8</v>
      </c>
      <c r="M774" s="7" t="s">
        <v>8</v>
      </c>
      <c r="N774" s="9" t="s">
        <v>8</v>
      </c>
      <c r="O774" s="11" t="s">
        <v>8</v>
      </c>
      <c r="P774" s="7" t="s">
        <v>8</v>
      </c>
      <c r="Q774" s="9" t="s">
        <v>8</v>
      </c>
      <c r="R774" s="11" t="s">
        <v>8</v>
      </c>
      <c r="S774" s="7" t="s">
        <v>8</v>
      </c>
      <c r="T774" s="9" t="s">
        <v>8</v>
      </c>
    </row>
    <row r="775" spans="1:20" ht="14.1" customHeight="1" x14ac:dyDescent="0.3">
      <c r="A775" s="3" t="s">
        <v>2971</v>
      </c>
      <c r="B775" s="3" t="s">
        <v>2972</v>
      </c>
      <c r="C775" s="11">
        <v>80</v>
      </c>
      <c r="D775" s="7">
        <v>133.50438561000001</v>
      </c>
      <c r="E775" s="8">
        <v>214.77435709436</v>
      </c>
      <c r="F775" s="11" t="s">
        <v>8</v>
      </c>
      <c r="G775" s="7" t="s">
        <v>8</v>
      </c>
      <c r="H775" s="9" t="s">
        <v>8</v>
      </c>
      <c r="I775" s="11" t="s">
        <v>8</v>
      </c>
      <c r="J775" s="7" t="s">
        <v>8</v>
      </c>
      <c r="K775" s="9" t="s">
        <v>8</v>
      </c>
      <c r="L775" s="11" t="s">
        <v>8</v>
      </c>
      <c r="M775" s="7" t="s">
        <v>8</v>
      </c>
      <c r="N775" s="9" t="s">
        <v>8</v>
      </c>
      <c r="O775" s="11" t="s">
        <v>8</v>
      </c>
      <c r="P775" s="7" t="s">
        <v>8</v>
      </c>
      <c r="Q775" s="9" t="s">
        <v>8</v>
      </c>
      <c r="R775" s="11" t="s">
        <v>8</v>
      </c>
      <c r="S775" s="7" t="s">
        <v>8</v>
      </c>
      <c r="T775" s="9" t="s">
        <v>8</v>
      </c>
    </row>
    <row r="776" spans="1:20" ht="14.1" customHeight="1" x14ac:dyDescent="0.3">
      <c r="A776" s="3" t="s">
        <v>2975</v>
      </c>
      <c r="B776" s="3" t="s">
        <v>6740</v>
      </c>
      <c r="C776" s="11">
        <v>108</v>
      </c>
      <c r="D776" s="7">
        <v>89.633845743999998</v>
      </c>
      <c r="E776" s="8">
        <v>162.53316000173399</v>
      </c>
      <c r="F776" s="11">
        <v>11</v>
      </c>
      <c r="G776" s="7">
        <v>92.083194043999995</v>
      </c>
      <c r="H776" s="8">
        <v>210.60471992362699</v>
      </c>
      <c r="I776" s="11" t="s">
        <v>8</v>
      </c>
      <c r="J776" s="7" t="s">
        <v>8</v>
      </c>
      <c r="K776" s="9" t="s">
        <v>8</v>
      </c>
      <c r="L776" s="11" t="s">
        <v>8</v>
      </c>
      <c r="M776" s="7" t="s">
        <v>8</v>
      </c>
      <c r="N776" s="9" t="s">
        <v>8</v>
      </c>
      <c r="O776" s="11" t="s">
        <v>8</v>
      </c>
      <c r="P776" s="7" t="s">
        <v>8</v>
      </c>
      <c r="Q776" s="9" t="s">
        <v>8</v>
      </c>
      <c r="R776" s="11" t="s">
        <v>8</v>
      </c>
      <c r="S776" s="7" t="s">
        <v>8</v>
      </c>
      <c r="T776" s="9" t="s">
        <v>8</v>
      </c>
    </row>
    <row r="777" spans="1:20" ht="14.1" customHeight="1" x14ac:dyDescent="0.3">
      <c r="A777" s="3" t="s">
        <v>2979</v>
      </c>
      <c r="B777" s="3" t="s">
        <v>6741</v>
      </c>
      <c r="C777" s="11">
        <v>159</v>
      </c>
      <c r="D777" s="7">
        <v>140.90497396000001</v>
      </c>
      <c r="E777" s="8">
        <v>265.674496260034</v>
      </c>
      <c r="F777" s="11">
        <v>11</v>
      </c>
      <c r="G777" s="7">
        <v>137.36424029</v>
      </c>
      <c r="H777" s="8">
        <v>169.391519278131</v>
      </c>
      <c r="I777" s="11" t="s">
        <v>8</v>
      </c>
      <c r="J777" s="7" t="s">
        <v>8</v>
      </c>
      <c r="K777" s="9" t="s">
        <v>8</v>
      </c>
      <c r="L777" s="11" t="s">
        <v>8</v>
      </c>
      <c r="M777" s="7" t="s">
        <v>8</v>
      </c>
      <c r="N777" s="9" t="s">
        <v>8</v>
      </c>
      <c r="O777" s="11" t="s">
        <v>8</v>
      </c>
      <c r="P777" s="7" t="s">
        <v>8</v>
      </c>
      <c r="Q777" s="9" t="s">
        <v>8</v>
      </c>
      <c r="R777" s="11" t="s">
        <v>8</v>
      </c>
      <c r="S777" s="7" t="s">
        <v>8</v>
      </c>
      <c r="T777" s="9" t="s">
        <v>8</v>
      </c>
    </row>
    <row r="778" spans="1:20" ht="14.1" customHeight="1" x14ac:dyDescent="0.3">
      <c r="A778" s="3" t="s">
        <v>2983</v>
      </c>
      <c r="B778" s="3" t="s">
        <v>6742</v>
      </c>
      <c r="C778" s="11">
        <v>796</v>
      </c>
      <c r="D778" s="7">
        <v>101.16729951000001</v>
      </c>
      <c r="E778" s="8">
        <v>153.20104540782901</v>
      </c>
      <c r="F778" s="11">
        <v>51</v>
      </c>
      <c r="G778" s="7">
        <v>104.85364365</v>
      </c>
      <c r="H778" s="8">
        <v>154.939291674088</v>
      </c>
      <c r="I778" s="11" t="s">
        <v>8</v>
      </c>
      <c r="J778" s="7" t="s">
        <v>8</v>
      </c>
      <c r="K778" s="9" t="s">
        <v>8</v>
      </c>
      <c r="L778" s="11">
        <v>12</v>
      </c>
      <c r="M778" s="7">
        <v>104.85362910000001</v>
      </c>
      <c r="N778" s="8">
        <v>243.57767496879799</v>
      </c>
      <c r="O778" s="11" t="s">
        <v>8</v>
      </c>
      <c r="P778" s="7" t="s">
        <v>8</v>
      </c>
      <c r="Q778" s="9" t="s">
        <v>8</v>
      </c>
      <c r="R778" s="11">
        <v>26</v>
      </c>
      <c r="S778" s="7">
        <v>103.36606059</v>
      </c>
      <c r="T778" s="8">
        <v>302.459891961312</v>
      </c>
    </row>
    <row r="779" spans="1:20" ht="14.1" customHeight="1" x14ac:dyDescent="0.3">
      <c r="A779" s="3" t="s">
        <v>2987</v>
      </c>
      <c r="B779" s="3" t="s">
        <v>6743</v>
      </c>
      <c r="C779" s="11">
        <v>202</v>
      </c>
      <c r="D779" s="7">
        <v>186.64747702</v>
      </c>
      <c r="E779" s="8">
        <v>254.11432678273201</v>
      </c>
      <c r="F779" s="11">
        <v>15</v>
      </c>
      <c r="G779" s="7">
        <v>187.03932669</v>
      </c>
      <c r="H779" s="8">
        <v>280.76393441017001</v>
      </c>
      <c r="I779" s="11" t="s">
        <v>8</v>
      </c>
      <c r="J779" s="7" t="s">
        <v>8</v>
      </c>
      <c r="K779" s="9" t="s">
        <v>8</v>
      </c>
      <c r="L779" s="11" t="s">
        <v>8</v>
      </c>
      <c r="M779" s="7" t="s">
        <v>8</v>
      </c>
      <c r="N779" s="9" t="s">
        <v>8</v>
      </c>
      <c r="O779" s="11" t="s">
        <v>8</v>
      </c>
      <c r="P779" s="7" t="s">
        <v>8</v>
      </c>
      <c r="Q779" s="9" t="s">
        <v>8</v>
      </c>
      <c r="R779" s="11" t="s">
        <v>8</v>
      </c>
      <c r="S779" s="7" t="s">
        <v>8</v>
      </c>
      <c r="T779" s="9" t="s">
        <v>8</v>
      </c>
    </row>
    <row r="780" spans="1:20" ht="14.1" customHeight="1" x14ac:dyDescent="0.3">
      <c r="A780" s="3" t="s">
        <v>2991</v>
      </c>
      <c r="B780" s="3" t="s">
        <v>6744</v>
      </c>
      <c r="C780" s="11">
        <v>1428</v>
      </c>
      <c r="D780" s="7">
        <v>188.56191874000001</v>
      </c>
      <c r="E780" s="8">
        <v>162.95161700047001</v>
      </c>
      <c r="F780" s="11">
        <v>148</v>
      </c>
      <c r="G780" s="7">
        <v>195.19600765999999</v>
      </c>
      <c r="H780" s="8">
        <v>155.341909345945</v>
      </c>
      <c r="I780" s="11" t="s">
        <v>8</v>
      </c>
      <c r="J780" s="7" t="s">
        <v>8</v>
      </c>
      <c r="K780" s="9" t="s">
        <v>8</v>
      </c>
      <c r="L780" s="11">
        <v>14</v>
      </c>
      <c r="M780" s="7">
        <v>195.19602946000001</v>
      </c>
      <c r="N780" s="8">
        <v>94.892554033718895</v>
      </c>
      <c r="O780" s="11" t="s">
        <v>8</v>
      </c>
      <c r="P780" s="7" t="s">
        <v>8</v>
      </c>
      <c r="Q780" s="9" t="s">
        <v>8</v>
      </c>
      <c r="R780" s="11">
        <v>88</v>
      </c>
      <c r="S780" s="7">
        <v>192.69836147000001</v>
      </c>
      <c r="T780" s="8">
        <v>316.53834020596503</v>
      </c>
    </row>
    <row r="781" spans="1:20" ht="14.1" customHeight="1" x14ac:dyDescent="0.3">
      <c r="A781" s="3" t="s">
        <v>2995</v>
      </c>
      <c r="B781" s="3" t="s">
        <v>6745</v>
      </c>
      <c r="C781" s="11">
        <v>1881</v>
      </c>
      <c r="D781" s="7">
        <v>117.18852841</v>
      </c>
      <c r="E781" s="8">
        <v>167.97218580795601</v>
      </c>
      <c r="F781" s="11">
        <v>112</v>
      </c>
      <c r="G781" s="7">
        <v>114.94364596</v>
      </c>
      <c r="H781" s="8">
        <v>124.34879746074</v>
      </c>
      <c r="I781" s="11" t="s">
        <v>8</v>
      </c>
      <c r="J781" s="7" t="s">
        <v>8</v>
      </c>
      <c r="K781" s="9" t="s">
        <v>8</v>
      </c>
      <c r="L781" s="11">
        <v>20</v>
      </c>
      <c r="M781" s="7">
        <v>114.94365598</v>
      </c>
      <c r="N781" s="8">
        <v>135.168914790228</v>
      </c>
      <c r="O781" s="11" t="s">
        <v>8</v>
      </c>
      <c r="P781" s="7" t="s">
        <v>8</v>
      </c>
      <c r="Q781" s="9" t="s">
        <v>8</v>
      </c>
      <c r="R781" s="11">
        <v>81</v>
      </c>
      <c r="S781" s="7">
        <v>115.35920074000001</v>
      </c>
      <c r="T781" s="8">
        <v>304.43142720844997</v>
      </c>
    </row>
    <row r="782" spans="1:20" ht="14.1" customHeight="1" x14ac:dyDescent="0.3">
      <c r="A782" s="3" t="s">
        <v>2999</v>
      </c>
      <c r="B782" s="3" t="s">
        <v>6746</v>
      </c>
      <c r="C782" s="11">
        <v>59</v>
      </c>
      <c r="D782" s="7">
        <v>117.14777296</v>
      </c>
      <c r="E782" s="8">
        <v>218.470525635516</v>
      </c>
      <c r="F782" s="11" t="s">
        <v>8</v>
      </c>
      <c r="G782" s="7" t="s">
        <v>8</v>
      </c>
      <c r="H782" s="9" t="s">
        <v>8</v>
      </c>
      <c r="I782" s="11" t="s">
        <v>8</v>
      </c>
      <c r="J782" s="7" t="s">
        <v>8</v>
      </c>
      <c r="K782" s="9" t="s">
        <v>8</v>
      </c>
      <c r="L782" s="11" t="s">
        <v>8</v>
      </c>
      <c r="M782" s="7" t="s">
        <v>8</v>
      </c>
      <c r="N782" s="9" t="s">
        <v>8</v>
      </c>
      <c r="O782" s="11" t="s">
        <v>8</v>
      </c>
      <c r="P782" s="7" t="s">
        <v>8</v>
      </c>
      <c r="Q782" s="9" t="s">
        <v>8</v>
      </c>
      <c r="R782" s="11" t="s">
        <v>8</v>
      </c>
      <c r="S782" s="7" t="s">
        <v>8</v>
      </c>
      <c r="T782" s="9" t="s">
        <v>8</v>
      </c>
    </row>
    <row r="783" spans="1:20" ht="14.1" customHeight="1" x14ac:dyDescent="0.3">
      <c r="A783" s="3" t="s">
        <v>3003</v>
      </c>
      <c r="B783" s="3" t="s">
        <v>6747</v>
      </c>
      <c r="C783" s="11">
        <v>176</v>
      </c>
      <c r="D783" s="7">
        <v>109.75877427</v>
      </c>
      <c r="E783" s="8">
        <v>255.50917743939701</v>
      </c>
      <c r="F783" s="11">
        <v>19</v>
      </c>
      <c r="G783" s="7">
        <v>117.20144087</v>
      </c>
      <c r="H783" s="8">
        <v>226.171783443126</v>
      </c>
      <c r="I783" s="11" t="s">
        <v>8</v>
      </c>
      <c r="J783" s="7" t="s">
        <v>8</v>
      </c>
      <c r="K783" s="9" t="s">
        <v>8</v>
      </c>
      <c r="L783" s="11" t="s">
        <v>8</v>
      </c>
      <c r="M783" s="7" t="s">
        <v>8</v>
      </c>
      <c r="N783" s="9" t="s">
        <v>8</v>
      </c>
      <c r="O783" s="11" t="s">
        <v>8</v>
      </c>
      <c r="P783" s="7" t="s">
        <v>8</v>
      </c>
      <c r="Q783" s="9" t="s">
        <v>8</v>
      </c>
      <c r="R783" s="11" t="s">
        <v>8</v>
      </c>
      <c r="S783" s="7" t="s">
        <v>8</v>
      </c>
      <c r="T783" s="9" t="s">
        <v>8</v>
      </c>
    </row>
    <row r="784" spans="1:20" ht="14.1" customHeight="1" x14ac:dyDescent="0.3">
      <c r="A784" s="3" t="s">
        <v>3007</v>
      </c>
      <c r="B784" s="3" t="s">
        <v>6748</v>
      </c>
      <c r="C784" s="11">
        <v>1038</v>
      </c>
      <c r="D784" s="7">
        <v>130.89012656</v>
      </c>
      <c r="E784" s="8">
        <v>214.381680155624</v>
      </c>
      <c r="F784" s="11">
        <v>75</v>
      </c>
      <c r="G784" s="7">
        <v>130.97270048999999</v>
      </c>
      <c r="H784" s="8">
        <v>187.999060189581</v>
      </c>
      <c r="I784" s="11" t="s">
        <v>8</v>
      </c>
      <c r="J784" s="7" t="s">
        <v>8</v>
      </c>
      <c r="K784" s="9" t="s">
        <v>8</v>
      </c>
      <c r="L784" s="11">
        <v>12</v>
      </c>
      <c r="M784" s="7">
        <v>130.97270435999999</v>
      </c>
      <c r="N784" s="8">
        <v>104.594088261339</v>
      </c>
      <c r="O784" s="11" t="s">
        <v>8</v>
      </c>
      <c r="P784" s="7" t="s">
        <v>8</v>
      </c>
      <c r="Q784" s="9" t="s">
        <v>8</v>
      </c>
      <c r="R784" s="11">
        <v>44</v>
      </c>
      <c r="S784" s="7">
        <v>130.93672748</v>
      </c>
      <c r="T784" s="8">
        <v>431.54820644300599</v>
      </c>
    </row>
    <row r="785" spans="1:20" ht="14.1" customHeight="1" x14ac:dyDescent="0.3">
      <c r="A785" s="3" t="s">
        <v>3011</v>
      </c>
      <c r="B785" s="3" t="s">
        <v>3012</v>
      </c>
      <c r="C785" s="11">
        <v>813</v>
      </c>
      <c r="D785" s="7">
        <v>198.37225183000001</v>
      </c>
      <c r="E785" s="8">
        <v>188.075932703364</v>
      </c>
      <c r="F785" s="11">
        <v>55</v>
      </c>
      <c r="G785" s="7">
        <v>202.34089048999999</v>
      </c>
      <c r="H785" s="8">
        <v>172.87976197219399</v>
      </c>
      <c r="I785" s="11" t="s">
        <v>8</v>
      </c>
      <c r="J785" s="7" t="s">
        <v>8</v>
      </c>
      <c r="K785" s="9" t="s">
        <v>8</v>
      </c>
      <c r="L785" s="11" t="s">
        <v>8</v>
      </c>
      <c r="M785" s="7" t="s">
        <v>8</v>
      </c>
      <c r="N785" s="9" t="s">
        <v>8</v>
      </c>
      <c r="O785" s="11" t="s">
        <v>8</v>
      </c>
      <c r="P785" s="7" t="s">
        <v>8</v>
      </c>
      <c r="Q785" s="9" t="s">
        <v>8</v>
      </c>
      <c r="R785" s="11">
        <v>46</v>
      </c>
      <c r="S785" s="7">
        <v>200.53958614000001</v>
      </c>
      <c r="T785" s="8">
        <v>342.18725524401702</v>
      </c>
    </row>
    <row r="786" spans="1:20" ht="14.1" customHeight="1" x14ac:dyDescent="0.3">
      <c r="A786" s="3" t="s">
        <v>3015</v>
      </c>
      <c r="B786" s="3" t="s">
        <v>6749</v>
      </c>
      <c r="C786" s="11">
        <v>92</v>
      </c>
      <c r="D786" s="7">
        <v>193.23742314</v>
      </c>
      <c r="E786" s="8">
        <v>251.84815479668799</v>
      </c>
      <c r="F786" s="11" t="s">
        <v>8</v>
      </c>
      <c r="G786" s="7" t="s">
        <v>8</v>
      </c>
      <c r="H786" s="9" t="s">
        <v>8</v>
      </c>
      <c r="I786" s="11" t="s">
        <v>8</v>
      </c>
      <c r="J786" s="7" t="s">
        <v>8</v>
      </c>
      <c r="K786" s="9" t="s">
        <v>8</v>
      </c>
      <c r="L786" s="11" t="s">
        <v>8</v>
      </c>
      <c r="M786" s="7" t="s">
        <v>8</v>
      </c>
      <c r="N786" s="9" t="s">
        <v>8</v>
      </c>
      <c r="O786" s="11" t="s">
        <v>8</v>
      </c>
      <c r="P786" s="7" t="s">
        <v>8</v>
      </c>
      <c r="Q786" s="9" t="s">
        <v>8</v>
      </c>
      <c r="R786" s="11" t="s">
        <v>8</v>
      </c>
      <c r="S786" s="7" t="s">
        <v>8</v>
      </c>
      <c r="T786" s="9" t="s">
        <v>8</v>
      </c>
    </row>
    <row r="787" spans="1:20" ht="14.1" customHeight="1" x14ac:dyDescent="0.3">
      <c r="A787" s="3" t="s">
        <v>3019</v>
      </c>
      <c r="B787" s="3" t="s">
        <v>6750</v>
      </c>
      <c r="C787" s="11">
        <v>1761</v>
      </c>
      <c r="D787" s="7">
        <v>229.9265073</v>
      </c>
      <c r="E787" s="8">
        <v>223.16126883386599</v>
      </c>
      <c r="F787" s="11">
        <v>198</v>
      </c>
      <c r="G787" s="7">
        <v>242.60299193</v>
      </c>
      <c r="H787" s="8">
        <v>212.53212890555901</v>
      </c>
      <c r="I787" s="11" t="s">
        <v>8</v>
      </c>
      <c r="J787" s="7" t="s">
        <v>8</v>
      </c>
      <c r="K787" s="9" t="s">
        <v>8</v>
      </c>
      <c r="L787" s="11" t="s">
        <v>8</v>
      </c>
      <c r="M787" s="7" t="s">
        <v>8</v>
      </c>
      <c r="N787" s="9" t="s">
        <v>8</v>
      </c>
      <c r="O787" s="11" t="s">
        <v>8</v>
      </c>
      <c r="P787" s="7" t="s">
        <v>8</v>
      </c>
      <c r="Q787" s="9" t="s">
        <v>8</v>
      </c>
      <c r="R787" s="11">
        <v>68</v>
      </c>
      <c r="S787" s="7">
        <v>235.83289363</v>
      </c>
      <c r="T787" s="8">
        <v>395.98683404618998</v>
      </c>
    </row>
    <row r="788" spans="1:20" ht="14.1" customHeight="1" x14ac:dyDescent="0.3">
      <c r="A788" s="3" t="s">
        <v>3023</v>
      </c>
      <c r="B788" s="3" t="s">
        <v>6751</v>
      </c>
      <c r="C788" s="11">
        <v>100</v>
      </c>
      <c r="D788" s="7">
        <v>142.27186388000001</v>
      </c>
      <c r="E788" s="8">
        <v>159.626553204168</v>
      </c>
      <c r="F788" s="11" t="s">
        <v>8</v>
      </c>
      <c r="G788" s="7" t="s">
        <v>8</v>
      </c>
      <c r="H788" s="9" t="s">
        <v>8</v>
      </c>
      <c r="I788" s="11" t="s">
        <v>8</v>
      </c>
      <c r="J788" s="7" t="s">
        <v>8</v>
      </c>
      <c r="K788" s="9" t="s">
        <v>8</v>
      </c>
      <c r="L788" s="11" t="s">
        <v>8</v>
      </c>
      <c r="M788" s="7" t="s">
        <v>8</v>
      </c>
      <c r="N788" s="9" t="s">
        <v>8</v>
      </c>
      <c r="O788" s="11" t="s">
        <v>8</v>
      </c>
      <c r="P788" s="7" t="s">
        <v>8</v>
      </c>
      <c r="Q788" s="9" t="s">
        <v>8</v>
      </c>
      <c r="R788" s="11" t="s">
        <v>8</v>
      </c>
      <c r="S788" s="7" t="s">
        <v>8</v>
      </c>
      <c r="T788" s="9" t="s">
        <v>8</v>
      </c>
    </row>
    <row r="789" spans="1:20" ht="14.1" customHeight="1" x14ac:dyDescent="0.3">
      <c r="A789" s="3" t="s">
        <v>3026</v>
      </c>
      <c r="B789" s="3" t="s">
        <v>723</v>
      </c>
      <c r="C789" s="11">
        <v>33</v>
      </c>
      <c r="D789" s="7">
        <v>226.58395722</v>
      </c>
      <c r="E789" s="8">
        <v>119.471520021274</v>
      </c>
      <c r="F789" s="11" t="s">
        <v>8</v>
      </c>
      <c r="G789" s="7" t="s">
        <v>8</v>
      </c>
      <c r="H789" s="9" t="s">
        <v>8</v>
      </c>
      <c r="I789" s="11" t="s">
        <v>8</v>
      </c>
      <c r="J789" s="7" t="s">
        <v>8</v>
      </c>
      <c r="K789" s="9" t="s">
        <v>8</v>
      </c>
      <c r="L789" s="11" t="s">
        <v>8</v>
      </c>
      <c r="M789" s="7" t="s">
        <v>8</v>
      </c>
      <c r="N789" s="9" t="s">
        <v>8</v>
      </c>
      <c r="O789" s="11" t="s">
        <v>8</v>
      </c>
      <c r="P789" s="7" t="s">
        <v>8</v>
      </c>
      <c r="Q789" s="9" t="s">
        <v>8</v>
      </c>
      <c r="R789" s="11" t="s">
        <v>8</v>
      </c>
      <c r="S789" s="7" t="s">
        <v>8</v>
      </c>
      <c r="T789" s="9" t="s">
        <v>8</v>
      </c>
    </row>
    <row r="790" spans="1:20" ht="14.1" customHeight="1" x14ac:dyDescent="0.3">
      <c r="A790" s="3" t="s">
        <v>3029</v>
      </c>
      <c r="B790" s="3" t="s">
        <v>6752</v>
      </c>
      <c r="C790" s="11">
        <v>171</v>
      </c>
      <c r="D790" s="7">
        <v>173.62798436</v>
      </c>
      <c r="E790" s="8">
        <v>185.663374566665</v>
      </c>
      <c r="F790" s="11">
        <v>14</v>
      </c>
      <c r="G790" s="7">
        <v>179.89378722000001</v>
      </c>
      <c r="H790" s="8">
        <v>198.16187314305199</v>
      </c>
      <c r="I790" s="11" t="s">
        <v>8</v>
      </c>
      <c r="J790" s="7" t="s">
        <v>8</v>
      </c>
      <c r="K790" s="9" t="s">
        <v>8</v>
      </c>
      <c r="L790" s="11" t="s">
        <v>8</v>
      </c>
      <c r="M790" s="7" t="s">
        <v>8</v>
      </c>
      <c r="N790" s="9" t="s">
        <v>8</v>
      </c>
      <c r="O790" s="11" t="s">
        <v>8</v>
      </c>
      <c r="P790" s="7" t="s">
        <v>8</v>
      </c>
      <c r="Q790" s="9" t="s">
        <v>8</v>
      </c>
      <c r="R790" s="11" t="s">
        <v>8</v>
      </c>
      <c r="S790" s="7" t="s">
        <v>8</v>
      </c>
      <c r="T790" s="9" t="s">
        <v>8</v>
      </c>
    </row>
    <row r="791" spans="1:20" ht="14.1" customHeight="1" x14ac:dyDescent="0.3">
      <c r="A791" s="3" t="s">
        <v>3033</v>
      </c>
      <c r="B791" s="3" t="s">
        <v>6753</v>
      </c>
      <c r="C791" s="11">
        <v>361</v>
      </c>
      <c r="D791" s="7">
        <v>190.46359648999999</v>
      </c>
      <c r="E791" s="8">
        <v>133.917836184251</v>
      </c>
      <c r="F791" s="11" t="s">
        <v>8</v>
      </c>
      <c r="G791" s="7" t="s">
        <v>8</v>
      </c>
      <c r="H791" s="9" t="s">
        <v>8</v>
      </c>
      <c r="I791" s="11" t="s">
        <v>8</v>
      </c>
      <c r="J791" s="7" t="s">
        <v>8</v>
      </c>
      <c r="K791" s="9" t="s">
        <v>8</v>
      </c>
      <c r="L791" s="11" t="s">
        <v>8</v>
      </c>
      <c r="M791" s="7" t="s">
        <v>8</v>
      </c>
      <c r="N791" s="9" t="s">
        <v>8</v>
      </c>
      <c r="O791" s="11" t="s">
        <v>8</v>
      </c>
      <c r="P791" s="7" t="s">
        <v>8</v>
      </c>
      <c r="Q791" s="9" t="s">
        <v>8</v>
      </c>
      <c r="R791" s="11" t="s">
        <v>8</v>
      </c>
      <c r="S791" s="7" t="s">
        <v>8</v>
      </c>
      <c r="T791" s="9" t="s">
        <v>8</v>
      </c>
    </row>
    <row r="792" spans="1:20" ht="14.1" customHeight="1" x14ac:dyDescent="0.3">
      <c r="A792" s="3" t="s">
        <v>3038</v>
      </c>
      <c r="B792" s="3" t="s">
        <v>6754</v>
      </c>
      <c r="C792" s="11">
        <v>1170</v>
      </c>
      <c r="D792" s="7">
        <v>274.70630236</v>
      </c>
      <c r="E792" s="8">
        <v>189.338822050061</v>
      </c>
      <c r="F792" s="11">
        <v>15</v>
      </c>
      <c r="G792" s="7">
        <v>406.90517624</v>
      </c>
      <c r="H792" s="8">
        <v>282.64155953633502</v>
      </c>
      <c r="I792" s="11" t="s">
        <v>8</v>
      </c>
      <c r="J792" s="7" t="s">
        <v>8</v>
      </c>
      <c r="K792" s="9" t="s">
        <v>8</v>
      </c>
      <c r="L792" s="11" t="s">
        <v>8</v>
      </c>
      <c r="M792" s="7" t="s">
        <v>8</v>
      </c>
      <c r="N792" s="9" t="s">
        <v>8</v>
      </c>
      <c r="O792" s="11" t="s">
        <v>8</v>
      </c>
      <c r="P792" s="7" t="s">
        <v>8</v>
      </c>
      <c r="Q792" s="9" t="s">
        <v>8</v>
      </c>
      <c r="R792" s="11">
        <v>85</v>
      </c>
      <c r="S792" s="7">
        <v>239.11923116</v>
      </c>
      <c r="T792" s="8">
        <v>165.98032918946799</v>
      </c>
    </row>
    <row r="793" spans="1:20" ht="14.1" customHeight="1" x14ac:dyDescent="0.3">
      <c r="A793" s="3" t="s">
        <v>3042</v>
      </c>
      <c r="B793" s="3" t="s">
        <v>6755</v>
      </c>
      <c r="C793" s="11">
        <v>48</v>
      </c>
      <c r="D793" s="7">
        <v>244.28961021999999</v>
      </c>
      <c r="E793" s="8">
        <v>174.52465274606101</v>
      </c>
      <c r="F793" s="11" t="s">
        <v>8</v>
      </c>
      <c r="G793" s="7" t="s">
        <v>8</v>
      </c>
      <c r="H793" s="9" t="s">
        <v>8</v>
      </c>
      <c r="I793" s="11" t="s">
        <v>8</v>
      </c>
      <c r="J793" s="7" t="s">
        <v>8</v>
      </c>
      <c r="K793" s="9" t="s">
        <v>8</v>
      </c>
      <c r="L793" s="11" t="s">
        <v>8</v>
      </c>
      <c r="M793" s="7" t="s">
        <v>8</v>
      </c>
      <c r="N793" s="9" t="s">
        <v>8</v>
      </c>
      <c r="O793" s="11" t="s">
        <v>8</v>
      </c>
      <c r="P793" s="7" t="s">
        <v>8</v>
      </c>
      <c r="Q793" s="9" t="s">
        <v>8</v>
      </c>
      <c r="R793" s="11" t="s">
        <v>8</v>
      </c>
      <c r="S793" s="7" t="s">
        <v>8</v>
      </c>
      <c r="T793" s="9" t="s">
        <v>8</v>
      </c>
    </row>
    <row r="794" spans="1:20" ht="14.1" customHeight="1" x14ac:dyDescent="0.3">
      <c r="A794" s="3" t="s">
        <v>3046</v>
      </c>
      <c r="B794" s="3" t="s">
        <v>6756</v>
      </c>
      <c r="C794" s="11">
        <v>59</v>
      </c>
      <c r="D794" s="7">
        <v>545.98223198000005</v>
      </c>
      <c r="E794" s="8">
        <v>384.80003641236198</v>
      </c>
      <c r="F794" s="11" t="s">
        <v>8</v>
      </c>
      <c r="G794" s="7" t="s">
        <v>8</v>
      </c>
      <c r="H794" s="9" t="s">
        <v>8</v>
      </c>
      <c r="I794" s="11" t="s">
        <v>8</v>
      </c>
      <c r="J794" s="7" t="s">
        <v>8</v>
      </c>
      <c r="K794" s="9" t="s">
        <v>8</v>
      </c>
      <c r="L794" s="11" t="s">
        <v>8</v>
      </c>
      <c r="M794" s="7" t="s">
        <v>8</v>
      </c>
      <c r="N794" s="9" t="s">
        <v>8</v>
      </c>
      <c r="O794" s="11" t="s">
        <v>8</v>
      </c>
      <c r="P794" s="7" t="s">
        <v>8</v>
      </c>
      <c r="Q794" s="9" t="s">
        <v>8</v>
      </c>
      <c r="R794" s="11" t="s">
        <v>8</v>
      </c>
      <c r="S794" s="7" t="s">
        <v>8</v>
      </c>
      <c r="T794" s="9" t="s">
        <v>8</v>
      </c>
    </row>
    <row r="795" spans="1:20" ht="14.1" customHeight="1" x14ac:dyDescent="0.3">
      <c r="A795" s="3" t="s">
        <v>3050</v>
      </c>
      <c r="B795" s="3" t="s">
        <v>6757</v>
      </c>
      <c r="C795" s="11">
        <v>8872</v>
      </c>
      <c r="D795" s="7">
        <v>147.08252081000001</v>
      </c>
      <c r="E795" s="8">
        <v>101.40485317468</v>
      </c>
      <c r="F795" s="11">
        <v>696</v>
      </c>
      <c r="G795" s="7">
        <v>100.08026907999999</v>
      </c>
      <c r="H795" s="8">
        <v>70.087856934727597</v>
      </c>
      <c r="I795" s="11" t="s">
        <v>8</v>
      </c>
      <c r="J795" s="7" t="s">
        <v>8</v>
      </c>
      <c r="K795" s="9" t="s">
        <v>8</v>
      </c>
      <c r="L795" s="11">
        <v>83</v>
      </c>
      <c r="M795" s="7">
        <v>97.878505113000003</v>
      </c>
      <c r="N795" s="8">
        <v>63.1523867669598</v>
      </c>
      <c r="O795" s="11" t="s">
        <v>8</v>
      </c>
      <c r="P795" s="7" t="s">
        <v>8</v>
      </c>
      <c r="Q795" s="9" t="s">
        <v>8</v>
      </c>
      <c r="R795" s="11">
        <v>173</v>
      </c>
      <c r="S795" s="7">
        <v>149.84462196999999</v>
      </c>
      <c r="T795" s="8">
        <v>104.740665063816</v>
      </c>
    </row>
    <row r="796" spans="1:20" ht="14.1" customHeight="1" x14ac:dyDescent="0.3">
      <c r="A796" s="3" t="s">
        <v>3054</v>
      </c>
      <c r="B796" s="3" t="s">
        <v>6758</v>
      </c>
      <c r="C796" s="11">
        <v>21</v>
      </c>
      <c r="D796" s="7">
        <v>432.99250107</v>
      </c>
      <c r="E796" s="8">
        <v>306.77062568204099</v>
      </c>
      <c r="F796" s="11" t="s">
        <v>8</v>
      </c>
      <c r="G796" s="7" t="s">
        <v>8</v>
      </c>
      <c r="H796" s="9" t="s">
        <v>8</v>
      </c>
      <c r="I796" s="11" t="s">
        <v>8</v>
      </c>
      <c r="J796" s="7" t="s">
        <v>8</v>
      </c>
      <c r="K796" s="9" t="s">
        <v>8</v>
      </c>
      <c r="L796" s="11" t="s">
        <v>8</v>
      </c>
      <c r="M796" s="7" t="s">
        <v>8</v>
      </c>
      <c r="N796" s="9" t="s">
        <v>8</v>
      </c>
      <c r="O796" s="11" t="s">
        <v>8</v>
      </c>
      <c r="P796" s="7" t="s">
        <v>8</v>
      </c>
      <c r="Q796" s="9" t="s">
        <v>8</v>
      </c>
      <c r="R796" s="11" t="s">
        <v>8</v>
      </c>
      <c r="S796" s="7" t="s">
        <v>8</v>
      </c>
      <c r="T796" s="9" t="s">
        <v>8</v>
      </c>
    </row>
    <row r="797" spans="1:20" ht="14.1" customHeight="1" x14ac:dyDescent="0.3">
      <c r="A797" s="3" t="s">
        <v>3058</v>
      </c>
      <c r="B797" s="3" t="s">
        <v>6759</v>
      </c>
      <c r="C797" s="11">
        <v>609</v>
      </c>
      <c r="D797" s="7">
        <v>167.07997716</v>
      </c>
      <c r="E797" s="8">
        <v>115.654462918428</v>
      </c>
      <c r="F797" s="11">
        <v>56</v>
      </c>
      <c r="G797" s="7">
        <v>170.9316269</v>
      </c>
      <c r="H797" s="8">
        <v>119.706228524233</v>
      </c>
      <c r="I797" s="11" t="s">
        <v>8</v>
      </c>
      <c r="J797" s="7" t="s">
        <v>8</v>
      </c>
      <c r="K797" s="9" t="s">
        <v>8</v>
      </c>
      <c r="L797" s="11" t="s">
        <v>8</v>
      </c>
      <c r="M797" s="7" t="s">
        <v>8</v>
      </c>
      <c r="N797" s="9" t="s">
        <v>8</v>
      </c>
      <c r="O797" s="11" t="s">
        <v>8</v>
      </c>
      <c r="P797" s="7" t="s">
        <v>8</v>
      </c>
      <c r="Q797" s="9" t="s">
        <v>8</v>
      </c>
      <c r="R797" s="11">
        <v>25</v>
      </c>
      <c r="S797" s="7">
        <v>174.53773870000001</v>
      </c>
      <c r="T797" s="8">
        <v>121.846539576143</v>
      </c>
    </row>
    <row r="798" spans="1:20" ht="14.1" customHeight="1" x14ac:dyDescent="0.3">
      <c r="A798" s="3" t="s">
        <v>3062</v>
      </c>
      <c r="B798" s="3" t="s">
        <v>6760</v>
      </c>
      <c r="C798" s="11">
        <v>12</v>
      </c>
      <c r="D798" s="7">
        <v>275.27350224999998</v>
      </c>
      <c r="E798" s="8">
        <v>206.29607404383</v>
      </c>
      <c r="F798" s="11" t="s">
        <v>8</v>
      </c>
      <c r="G798" s="7" t="s">
        <v>8</v>
      </c>
      <c r="H798" s="9" t="s">
        <v>8</v>
      </c>
      <c r="I798" s="11" t="s">
        <v>8</v>
      </c>
      <c r="J798" s="7" t="s">
        <v>8</v>
      </c>
      <c r="K798" s="9" t="s">
        <v>8</v>
      </c>
      <c r="L798" s="11" t="s">
        <v>8</v>
      </c>
      <c r="M798" s="7" t="s">
        <v>8</v>
      </c>
      <c r="N798" s="9" t="s">
        <v>8</v>
      </c>
      <c r="O798" s="11" t="s">
        <v>8</v>
      </c>
      <c r="P798" s="7" t="s">
        <v>8</v>
      </c>
      <c r="Q798" s="9" t="s">
        <v>8</v>
      </c>
      <c r="R798" s="11" t="s">
        <v>8</v>
      </c>
      <c r="S798" s="7" t="s">
        <v>8</v>
      </c>
      <c r="T798" s="9" t="s">
        <v>8</v>
      </c>
    </row>
    <row r="799" spans="1:20" ht="14.1" customHeight="1" x14ac:dyDescent="0.3">
      <c r="A799" s="3" t="s">
        <v>3066</v>
      </c>
      <c r="B799" s="3" t="s">
        <v>6761</v>
      </c>
      <c r="C799" s="11">
        <v>2139</v>
      </c>
      <c r="D799" s="7">
        <v>515.90979463999997</v>
      </c>
      <c r="E799" s="8">
        <v>360.33423342049298</v>
      </c>
      <c r="F799" s="11">
        <v>256</v>
      </c>
      <c r="G799" s="7">
        <v>657.52646731000004</v>
      </c>
      <c r="H799" s="8">
        <v>462.59963448386299</v>
      </c>
      <c r="I799" s="11" t="s">
        <v>8</v>
      </c>
      <c r="J799" s="7" t="s">
        <v>8</v>
      </c>
      <c r="K799" s="9" t="s">
        <v>8</v>
      </c>
      <c r="L799" s="11">
        <v>13</v>
      </c>
      <c r="M799" s="7">
        <v>220.07760103000001</v>
      </c>
      <c r="N799" s="8">
        <v>140.95292330760199</v>
      </c>
      <c r="O799" s="11" t="s">
        <v>8</v>
      </c>
      <c r="P799" s="7" t="s">
        <v>8</v>
      </c>
      <c r="Q799" s="9" t="s">
        <v>8</v>
      </c>
      <c r="R799" s="11">
        <v>80</v>
      </c>
      <c r="S799" s="7">
        <v>1499.6222273999999</v>
      </c>
      <c r="T799" s="8">
        <v>1056.28309667041</v>
      </c>
    </row>
    <row r="800" spans="1:20" ht="14.1" customHeight="1" x14ac:dyDescent="0.3">
      <c r="A800" s="3" t="s">
        <v>3069</v>
      </c>
      <c r="B800" s="3" t="s">
        <v>6762</v>
      </c>
      <c r="C800" s="11">
        <v>2053</v>
      </c>
      <c r="D800" s="7">
        <v>296.66354828999999</v>
      </c>
      <c r="E800" s="8">
        <v>204.87856001182499</v>
      </c>
      <c r="F800" s="11">
        <v>31</v>
      </c>
      <c r="G800" s="7">
        <v>431.20114738000001</v>
      </c>
      <c r="H800" s="8">
        <v>301.97731295467901</v>
      </c>
      <c r="I800" s="11" t="s">
        <v>8</v>
      </c>
      <c r="J800" s="7" t="s">
        <v>8</v>
      </c>
      <c r="K800" s="9" t="s">
        <v>8</v>
      </c>
      <c r="L800" s="11" t="s">
        <v>8</v>
      </c>
      <c r="M800" s="7" t="s">
        <v>8</v>
      </c>
      <c r="N800" s="9" t="s">
        <v>8</v>
      </c>
      <c r="O800" s="11" t="s">
        <v>8</v>
      </c>
      <c r="P800" s="7" t="s">
        <v>8</v>
      </c>
      <c r="Q800" s="9" t="s">
        <v>8</v>
      </c>
      <c r="R800" s="11">
        <v>99</v>
      </c>
      <c r="S800" s="7">
        <v>238.28168805999999</v>
      </c>
      <c r="T800" s="8">
        <v>166.422547077655</v>
      </c>
    </row>
    <row r="801" spans="1:20" ht="14.1" customHeight="1" x14ac:dyDescent="0.3">
      <c r="A801" s="3" t="s">
        <v>3072</v>
      </c>
      <c r="B801" s="3" t="s">
        <v>6763</v>
      </c>
      <c r="C801" s="11">
        <v>93</v>
      </c>
      <c r="D801" s="7">
        <v>595.81192941999996</v>
      </c>
      <c r="E801" s="8">
        <v>413.67396835326502</v>
      </c>
      <c r="F801" s="11">
        <v>11</v>
      </c>
      <c r="G801" s="7">
        <v>579.31713086000002</v>
      </c>
      <c r="H801" s="8">
        <v>402.40110747917998</v>
      </c>
      <c r="I801" s="11" t="s">
        <v>8</v>
      </c>
      <c r="J801" s="7" t="s">
        <v>8</v>
      </c>
      <c r="K801" s="9" t="s">
        <v>8</v>
      </c>
      <c r="L801" s="11" t="s">
        <v>8</v>
      </c>
      <c r="M801" s="7" t="s">
        <v>8</v>
      </c>
      <c r="N801" s="9" t="s">
        <v>8</v>
      </c>
      <c r="O801" s="11" t="s">
        <v>8</v>
      </c>
      <c r="P801" s="7" t="s">
        <v>8</v>
      </c>
      <c r="Q801" s="9" t="s">
        <v>8</v>
      </c>
      <c r="R801" s="11" t="s">
        <v>8</v>
      </c>
      <c r="S801" s="7" t="s">
        <v>8</v>
      </c>
      <c r="T801" s="9" t="s">
        <v>8</v>
      </c>
    </row>
    <row r="802" spans="1:20" ht="14.1" customHeight="1" x14ac:dyDescent="0.3">
      <c r="A802" s="3" t="s">
        <v>3076</v>
      </c>
      <c r="B802" s="3" t="s">
        <v>3077</v>
      </c>
      <c r="C802" s="11">
        <v>217</v>
      </c>
      <c r="D802" s="7">
        <v>412.17549521000001</v>
      </c>
      <c r="E802" s="8">
        <v>256.04965284925402</v>
      </c>
      <c r="F802" s="11" t="s">
        <v>8</v>
      </c>
      <c r="G802" s="7" t="s">
        <v>8</v>
      </c>
      <c r="H802" s="9" t="s">
        <v>8</v>
      </c>
      <c r="I802" s="11" t="s">
        <v>8</v>
      </c>
      <c r="J802" s="7" t="s">
        <v>8</v>
      </c>
      <c r="K802" s="9" t="s">
        <v>8</v>
      </c>
      <c r="L802" s="11" t="s">
        <v>8</v>
      </c>
      <c r="M802" s="7" t="s">
        <v>8</v>
      </c>
      <c r="N802" s="9" t="s">
        <v>8</v>
      </c>
      <c r="O802" s="11" t="s">
        <v>8</v>
      </c>
      <c r="P802" s="7" t="s">
        <v>8</v>
      </c>
      <c r="Q802" s="9" t="s">
        <v>8</v>
      </c>
      <c r="R802" s="11">
        <v>12</v>
      </c>
      <c r="S802" s="7">
        <v>776.14867220999997</v>
      </c>
      <c r="T802" s="8">
        <v>514.89347685867904</v>
      </c>
    </row>
    <row r="803" spans="1:20" ht="14.1" customHeight="1" x14ac:dyDescent="0.3">
      <c r="A803" s="3" t="s">
        <v>3080</v>
      </c>
      <c r="B803" s="3" t="s">
        <v>6764</v>
      </c>
      <c r="C803" s="11">
        <v>50</v>
      </c>
      <c r="D803" s="7">
        <v>165.40986513999999</v>
      </c>
      <c r="E803" s="8">
        <v>115.68355716236501</v>
      </c>
      <c r="F803" s="11" t="s">
        <v>8</v>
      </c>
      <c r="G803" s="7" t="s">
        <v>8</v>
      </c>
      <c r="H803" s="9" t="s">
        <v>8</v>
      </c>
      <c r="I803" s="11" t="s">
        <v>8</v>
      </c>
      <c r="J803" s="7" t="s">
        <v>8</v>
      </c>
      <c r="K803" s="9" t="s">
        <v>8</v>
      </c>
      <c r="L803" s="11" t="s">
        <v>8</v>
      </c>
      <c r="M803" s="7" t="s">
        <v>8</v>
      </c>
      <c r="N803" s="9" t="s">
        <v>8</v>
      </c>
      <c r="O803" s="11" t="s">
        <v>8</v>
      </c>
      <c r="P803" s="7" t="s">
        <v>8</v>
      </c>
      <c r="Q803" s="9" t="s">
        <v>8</v>
      </c>
      <c r="R803" s="11" t="s">
        <v>8</v>
      </c>
      <c r="S803" s="7" t="s">
        <v>8</v>
      </c>
      <c r="T803" s="9" t="s">
        <v>8</v>
      </c>
    </row>
    <row r="804" spans="1:20" ht="14.1" customHeight="1" x14ac:dyDescent="0.3">
      <c r="A804" s="3" t="s">
        <v>3085</v>
      </c>
      <c r="B804" s="3" t="s">
        <v>6765</v>
      </c>
      <c r="C804" s="11">
        <v>959</v>
      </c>
      <c r="D804" s="7">
        <v>331.16543071000001</v>
      </c>
      <c r="E804" s="8">
        <v>230.55929199033901</v>
      </c>
      <c r="F804" s="11">
        <v>53</v>
      </c>
      <c r="G804" s="7">
        <v>393.46470488</v>
      </c>
      <c r="H804" s="8">
        <v>276.82026207437502</v>
      </c>
      <c r="I804" s="11" t="s">
        <v>8</v>
      </c>
      <c r="J804" s="7" t="s">
        <v>8</v>
      </c>
      <c r="K804" s="9" t="s">
        <v>8</v>
      </c>
      <c r="L804" s="11" t="s">
        <v>8</v>
      </c>
      <c r="M804" s="7" t="s">
        <v>8</v>
      </c>
      <c r="N804" s="9" t="s">
        <v>8</v>
      </c>
      <c r="O804" s="11" t="s">
        <v>8</v>
      </c>
      <c r="P804" s="7" t="s">
        <v>8</v>
      </c>
      <c r="Q804" s="9" t="s">
        <v>8</v>
      </c>
      <c r="R804" s="11">
        <v>27</v>
      </c>
      <c r="S804" s="7">
        <v>454.70865780000003</v>
      </c>
      <c r="T804" s="8">
        <v>320.18009203962299</v>
      </c>
    </row>
    <row r="805" spans="1:20" ht="14.1" customHeight="1" x14ac:dyDescent="0.3">
      <c r="A805" s="3" t="s">
        <v>3089</v>
      </c>
      <c r="B805" s="3" t="s">
        <v>6766</v>
      </c>
      <c r="C805" s="11">
        <v>60</v>
      </c>
      <c r="D805" s="7">
        <v>404.27244129000002</v>
      </c>
      <c r="E805" s="8">
        <v>314.12527182482597</v>
      </c>
      <c r="F805" s="11" t="s">
        <v>8</v>
      </c>
      <c r="G805" s="7" t="s">
        <v>8</v>
      </c>
      <c r="H805" s="9" t="s">
        <v>8</v>
      </c>
      <c r="I805" s="11" t="s">
        <v>8</v>
      </c>
      <c r="J805" s="7" t="s">
        <v>8</v>
      </c>
      <c r="K805" s="9" t="s">
        <v>8</v>
      </c>
      <c r="L805" s="11" t="s">
        <v>8</v>
      </c>
      <c r="M805" s="7" t="s">
        <v>8</v>
      </c>
      <c r="N805" s="9" t="s">
        <v>8</v>
      </c>
      <c r="O805" s="11" t="s">
        <v>8</v>
      </c>
      <c r="P805" s="7" t="s">
        <v>8</v>
      </c>
      <c r="Q805" s="9" t="s">
        <v>8</v>
      </c>
      <c r="R805" s="11" t="s">
        <v>8</v>
      </c>
      <c r="S805" s="7" t="s">
        <v>8</v>
      </c>
      <c r="T805" s="9" t="s">
        <v>8</v>
      </c>
    </row>
    <row r="806" spans="1:20" ht="14.1" customHeight="1" x14ac:dyDescent="0.3">
      <c r="A806" s="3" t="s">
        <v>3092</v>
      </c>
      <c r="B806" s="3" t="s">
        <v>6767</v>
      </c>
      <c r="C806" s="11">
        <v>1373</v>
      </c>
      <c r="D806" s="7">
        <v>134.81778801999999</v>
      </c>
      <c r="E806" s="8">
        <v>93.675491290642299</v>
      </c>
      <c r="F806" s="11">
        <v>91</v>
      </c>
      <c r="G806" s="7">
        <v>111.43546018000001</v>
      </c>
      <c r="H806" s="8">
        <v>78.040097658984607</v>
      </c>
      <c r="I806" s="11" t="s">
        <v>8</v>
      </c>
      <c r="J806" s="7" t="s">
        <v>8</v>
      </c>
      <c r="K806" s="9" t="s">
        <v>8</v>
      </c>
      <c r="L806" s="11">
        <v>16</v>
      </c>
      <c r="M806" s="7">
        <v>97.818477598000001</v>
      </c>
      <c r="N806" s="8">
        <v>66.325010435391604</v>
      </c>
      <c r="O806" s="11" t="s">
        <v>8</v>
      </c>
      <c r="P806" s="7" t="s">
        <v>8</v>
      </c>
      <c r="Q806" s="9" t="s">
        <v>8</v>
      </c>
      <c r="R806" s="11">
        <v>58</v>
      </c>
      <c r="S806" s="7">
        <v>161.2674652</v>
      </c>
      <c r="T806" s="8">
        <v>112.557887076466</v>
      </c>
    </row>
    <row r="807" spans="1:20" ht="14.1" customHeight="1" x14ac:dyDescent="0.3">
      <c r="A807" s="3" t="s">
        <v>3095</v>
      </c>
      <c r="B807" s="3" t="s">
        <v>6768</v>
      </c>
      <c r="C807" s="11">
        <v>751</v>
      </c>
      <c r="D807" s="7">
        <v>678.21201573999997</v>
      </c>
      <c r="E807" s="8">
        <v>472.99018556828202</v>
      </c>
      <c r="F807" s="11">
        <v>69</v>
      </c>
      <c r="G807" s="7">
        <v>654.22790132</v>
      </c>
      <c r="H807" s="8">
        <v>460.27901074521498</v>
      </c>
      <c r="I807" s="11" t="s">
        <v>8</v>
      </c>
      <c r="J807" s="7" t="s">
        <v>8</v>
      </c>
      <c r="K807" s="9" t="s">
        <v>8</v>
      </c>
      <c r="L807" s="11" t="s">
        <v>8</v>
      </c>
      <c r="M807" s="7" t="s">
        <v>8</v>
      </c>
      <c r="N807" s="9" t="s">
        <v>8</v>
      </c>
      <c r="O807" s="11" t="s">
        <v>8</v>
      </c>
      <c r="P807" s="7" t="s">
        <v>8</v>
      </c>
      <c r="Q807" s="9" t="s">
        <v>8</v>
      </c>
      <c r="R807" s="11">
        <v>48</v>
      </c>
      <c r="S807" s="7">
        <v>1261.8450800000001</v>
      </c>
      <c r="T807" s="8">
        <v>888.54447722272801</v>
      </c>
    </row>
    <row r="808" spans="1:20" ht="14.1" customHeight="1" x14ac:dyDescent="0.3">
      <c r="A808" s="3" t="s">
        <v>3099</v>
      </c>
      <c r="B808" s="3" t="s">
        <v>6769</v>
      </c>
      <c r="C808" s="11">
        <v>4374</v>
      </c>
      <c r="D808" s="7">
        <v>358.21322500000002</v>
      </c>
      <c r="E808" s="8">
        <v>248.89099887789601</v>
      </c>
      <c r="F808" s="11">
        <v>486</v>
      </c>
      <c r="G808" s="7">
        <v>426.74046478000002</v>
      </c>
      <c r="H808" s="8">
        <v>300.23123928604002</v>
      </c>
      <c r="I808" s="11" t="s">
        <v>8</v>
      </c>
      <c r="J808" s="7" t="s">
        <v>8</v>
      </c>
      <c r="K808" s="9" t="s">
        <v>8</v>
      </c>
      <c r="L808" s="11">
        <v>33</v>
      </c>
      <c r="M808" s="7">
        <v>289.96686534999998</v>
      </c>
      <c r="N808" s="8">
        <v>183.19142732728301</v>
      </c>
      <c r="O808" s="11" t="s">
        <v>8</v>
      </c>
      <c r="P808" s="7" t="s">
        <v>8</v>
      </c>
      <c r="Q808" s="9" t="s">
        <v>8</v>
      </c>
      <c r="R808" s="11">
        <v>220</v>
      </c>
      <c r="S808" s="7">
        <v>381.14297677000002</v>
      </c>
      <c r="T808" s="8">
        <v>268.40530899754401</v>
      </c>
    </row>
    <row r="809" spans="1:20" ht="14.1" customHeight="1" x14ac:dyDescent="0.3">
      <c r="A809" s="3" t="s">
        <v>3102</v>
      </c>
      <c r="B809" s="3" t="s">
        <v>6770</v>
      </c>
      <c r="C809" s="11">
        <v>29</v>
      </c>
      <c r="D809" s="7">
        <v>221.05722245000001</v>
      </c>
      <c r="E809" s="8">
        <v>157.28502427410601</v>
      </c>
      <c r="F809" s="11" t="s">
        <v>8</v>
      </c>
      <c r="G809" s="7" t="s">
        <v>8</v>
      </c>
      <c r="H809" s="9" t="s">
        <v>8</v>
      </c>
      <c r="I809" s="11" t="s">
        <v>8</v>
      </c>
      <c r="J809" s="7" t="s">
        <v>8</v>
      </c>
      <c r="K809" s="9" t="s">
        <v>8</v>
      </c>
      <c r="L809" s="11" t="s">
        <v>8</v>
      </c>
      <c r="M809" s="7" t="s">
        <v>8</v>
      </c>
      <c r="N809" s="9" t="s">
        <v>8</v>
      </c>
      <c r="O809" s="11" t="s">
        <v>8</v>
      </c>
      <c r="P809" s="7" t="s">
        <v>8</v>
      </c>
      <c r="Q809" s="9" t="s">
        <v>8</v>
      </c>
      <c r="R809" s="11" t="s">
        <v>8</v>
      </c>
      <c r="S809" s="7" t="s">
        <v>8</v>
      </c>
      <c r="T809" s="9" t="s">
        <v>8</v>
      </c>
    </row>
    <row r="810" spans="1:20" ht="14.1" customHeight="1" x14ac:dyDescent="0.3">
      <c r="A810" s="3" t="s">
        <v>3106</v>
      </c>
      <c r="B810" s="3" t="s">
        <v>6771</v>
      </c>
      <c r="C810" s="11">
        <v>61</v>
      </c>
      <c r="D810" s="7">
        <v>420.69338735000002</v>
      </c>
      <c r="E810" s="8">
        <v>277.331645455206</v>
      </c>
      <c r="F810" s="11" t="s">
        <v>8</v>
      </c>
      <c r="G810" s="7" t="s">
        <v>8</v>
      </c>
      <c r="H810" s="9" t="s">
        <v>8</v>
      </c>
      <c r="I810" s="11" t="s">
        <v>8</v>
      </c>
      <c r="J810" s="7" t="s">
        <v>8</v>
      </c>
      <c r="K810" s="9" t="s">
        <v>8</v>
      </c>
      <c r="L810" s="11" t="s">
        <v>8</v>
      </c>
      <c r="M810" s="7" t="s">
        <v>8</v>
      </c>
      <c r="N810" s="9" t="s">
        <v>8</v>
      </c>
      <c r="O810" s="11" t="s">
        <v>8</v>
      </c>
      <c r="P810" s="7" t="s">
        <v>8</v>
      </c>
      <c r="Q810" s="9" t="s">
        <v>8</v>
      </c>
      <c r="R810" s="11" t="s">
        <v>8</v>
      </c>
      <c r="S810" s="7" t="s">
        <v>8</v>
      </c>
      <c r="T810" s="9" t="s">
        <v>8</v>
      </c>
    </row>
    <row r="811" spans="1:20" ht="14.1" customHeight="1" x14ac:dyDescent="0.3">
      <c r="A811" s="3" t="s">
        <v>3109</v>
      </c>
      <c r="B811" s="3" t="s">
        <v>3110</v>
      </c>
      <c r="C811" s="11">
        <v>82</v>
      </c>
      <c r="D811" s="7">
        <v>174.79579347999999</v>
      </c>
      <c r="E811" s="8">
        <v>115.902201375064</v>
      </c>
      <c r="F811" s="11" t="s">
        <v>8</v>
      </c>
      <c r="G811" s="7" t="s">
        <v>8</v>
      </c>
      <c r="H811" s="9" t="s">
        <v>8</v>
      </c>
      <c r="I811" s="11" t="s">
        <v>8</v>
      </c>
      <c r="J811" s="7" t="s">
        <v>8</v>
      </c>
      <c r="K811" s="9" t="s">
        <v>8</v>
      </c>
      <c r="L811" s="11" t="s">
        <v>8</v>
      </c>
      <c r="M811" s="7" t="s">
        <v>8</v>
      </c>
      <c r="N811" s="9" t="s">
        <v>8</v>
      </c>
      <c r="O811" s="11" t="s">
        <v>8</v>
      </c>
      <c r="P811" s="7" t="s">
        <v>8</v>
      </c>
      <c r="Q811" s="9" t="s">
        <v>8</v>
      </c>
      <c r="R811" s="11" t="s">
        <v>8</v>
      </c>
      <c r="S811" s="7" t="s">
        <v>8</v>
      </c>
      <c r="T811" s="9" t="s">
        <v>8</v>
      </c>
    </row>
    <row r="812" spans="1:20" ht="14.1" customHeight="1" x14ac:dyDescent="0.3">
      <c r="A812" s="3" t="s">
        <v>3113</v>
      </c>
      <c r="B812" s="3" t="s">
        <v>6772</v>
      </c>
      <c r="C812" s="11">
        <v>917</v>
      </c>
      <c r="D812" s="7">
        <v>159.75608381000001</v>
      </c>
      <c r="E812" s="8">
        <v>109.87829975535701</v>
      </c>
      <c r="F812" s="11">
        <v>48</v>
      </c>
      <c r="G812" s="7">
        <v>334.80989968</v>
      </c>
      <c r="H812" s="8">
        <v>234.47289020040199</v>
      </c>
      <c r="I812" s="11" t="s">
        <v>8</v>
      </c>
      <c r="J812" s="7" t="s">
        <v>8</v>
      </c>
      <c r="K812" s="9" t="s">
        <v>8</v>
      </c>
      <c r="L812" s="11" t="s">
        <v>8</v>
      </c>
      <c r="M812" s="7" t="s">
        <v>8</v>
      </c>
      <c r="N812" s="9" t="s">
        <v>8</v>
      </c>
      <c r="O812" s="11" t="s">
        <v>8</v>
      </c>
      <c r="P812" s="7" t="s">
        <v>8</v>
      </c>
      <c r="Q812" s="9" t="s">
        <v>8</v>
      </c>
      <c r="R812" s="11">
        <v>20</v>
      </c>
      <c r="S812" s="7">
        <v>159.85695145</v>
      </c>
      <c r="T812" s="8">
        <v>111.86447547756801</v>
      </c>
    </row>
    <row r="813" spans="1:20" ht="14.1" customHeight="1" x14ac:dyDescent="0.3">
      <c r="A813" s="3" t="s">
        <v>3116</v>
      </c>
      <c r="B813" s="3" t="s">
        <v>3117</v>
      </c>
      <c r="C813" s="11">
        <v>44</v>
      </c>
      <c r="D813" s="7">
        <v>318.72562979999998</v>
      </c>
      <c r="E813" s="8">
        <v>222.18035873548399</v>
      </c>
      <c r="F813" s="11" t="s">
        <v>8</v>
      </c>
      <c r="G813" s="7" t="s">
        <v>8</v>
      </c>
      <c r="H813" s="9" t="s">
        <v>8</v>
      </c>
      <c r="I813" s="11" t="s">
        <v>8</v>
      </c>
      <c r="J813" s="7" t="s">
        <v>8</v>
      </c>
      <c r="K813" s="9" t="s">
        <v>8</v>
      </c>
      <c r="L813" s="11" t="s">
        <v>8</v>
      </c>
      <c r="M813" s="7" t="s">
        <v>8</v>
      </c>
      <c r="N813" s="9" t="s">
        <v>8</v>
      </c>
      <c r="O813" s="11" t="s">
        <v>8</v>
      </c>
      <c r="P813" s="7" t="s">
        <v>8</v>
      </c>
      <c r="Q813" s="9" t="s">
        <v>8</v>
      </c>
      <c r="R813" s="11" t="s">
        <v>8</v>
      </c>
      <c r="S813" s="7" t="s">
        <v>8</v>
      </c>
      <c r="T813" s="9" t="s">
        <v>8</v>
      </c>
    </row>
    <row r="814" spans="1:20" ht="14.1" customHeight="1" x14ac:dyDescent="0.3">
      <c r="A814" s="3" t="s">
        <v>3120</v>
      </c>
      <c r="B814" s="3" t="s">
        <v>6773</v>
      </c>
      <c r="C814" s="11">
        <v>303</v>
      </c>
      <c r="D814" s="7">
        <v>273.03390465000001</v>
      </c>
      <c r="E814" s="8">
        <v>190.66395070158401</v>
      </c>
      <c r="F814" s="11">
        <v>25</v>
      </c>
      <c r="G814" s="7">
        <v>230.61012029</v>
      </c>
      <c r="H814" s="8">
        <v>161.500062772554</v>
      </c>
      <c r="I814" s="11" t="s">
        <v>8</v>
      </c>
      <c r="J814" s="7" t="s">
        <v>8</v>
      </c>
      <c r="K814" s="9" t="s">
        <v>8</v>
      </c>
      <c r="L814" s="11" t="s">
        <v>8</v>
      </c>
      <c r="M814" s="7" t="s">
        <v>8</v>
      </c>
      <c r="N814" s="9" t="s">
        <v>8</v>
      </c>
      <c r="O814" s="11" t="s">
        <v>8</v>
      </c>
      <c r="P814" s="7" t="s">
        <v>8</v>
      </c>
      <c r="Q814" s="9" t="s">
        <v>8</v>
      </c>
      <c r="R814" s="11">
        <v>12</v>
      </c>
      <c r="S814" s="7">
        <v>269.73279213000001</v>
      </c>
      <c r="T814" s="8">
        <v>188.88773231190899</v>
      </c>
    </row>
    <row r="815" spans="1:20" ht="14.1" customHeight="1" x14ac:dyDescent="0.3">
      <c r="A815" s="3" t="s">
        <v>3124</v>
      </c>
      <c r="B815" s="3" t="s">
        <v>6313</v>
      </c>
      <c r="C815" s="11">
        <v>984</v>
      </c>
      <c r="D815" s="7">
        <v>367.87827303</v>
      </c>
      <c r="E815" s="8">
        <v>256.45294975688398</v>
      </c>
      <c r="F815" s="11">
        <v>93</v>
      </c>
      <c r="G815" s="7">
        <v>317.45561722999997</v>
      </c>
      <c r="H815" s="8">
        <v>223.34443121800899</v>
      </c>
      <c r="I815" s="11" t="s">
        <v>8</v>
      </c>
      <c r="J815" s="7" t="s">
        <v>8</v>
      </c>
      <c r="K815" s="9" t="s">
        <v>8</v>
      </c>
      <c r="L815" s="11" t="s">
        <v>8</v>
      </c>
      <c r="M815" s="7" t="s">
        <v>8</v>
      </c>
      <c r="N815" s="9" t="s">
        <v>8</v>
      </c>
      <c r="O815" s="11" t="s">
        <v>8</v>
      </c>
      <c r="P815" s="7" t="s">
        <v>8</v>
      </c>
      <c r="Q815" s="9" t="s">
        <v>8</v>
      </c>
      <c r="R815" s="11">
        <v>35</v>
      </c>
      <c r="S815" s="7">
        <v>485.39746516000002</v>
      </c>
      <c r="T815" s="8">
        <v>341.54308393621102</v>
      </c>
    </row>
    <row r="816" spans="1:20" ht="14.1" customHeight="1" x14ac:dyDescent="0.3">
      <c r="A816" s="3" t="s">
        <v>3126</v>
      </c>
      <c r="B816" s="3" t="s">
        <v>6774</v>
      </c>
      <c r="C816" s="11">
        <v>1068</v>
      </c>
      <c r="D816" s="7">
        <v>216.02319904000001</v>
      </c>
      <c r="E816" s="8">
        <v>149.937479372382</v>
      </c>
      <c r="F816" s="11">
        <v>15</v>
      </c>
      <c r="G816" s="7">
        <v>288.85986472000002</v>
      </c>
      <c r="H816" s="8">
        <v>202.293320660261</v>
      </c>
      <c r="I816" s="11" t="s">
        <v>8</v>
      </c>
      <c r="J816" s="7" t="s">
        <v>8</v>
      </c>
      <c r="K816" s="9" t="s">
        <v>8</v>
      </c>
      <c r="L816" s="11" t="s">
        <v>8</v>
      </c>
      <c r="M816" s="7" t="s">
        <v>8</v>
      </c>
      <c r="N816" s="9" t="s">
        <v>8</v>
      </c>
      <c r="O816" s="11" t="s">
        <v>8</v>
      </c>
      <c r="P816" s="7" t="s">
        <v>8</v>
      </c>
      <c r="Q816" s="9" t="s">
        <v>8</v>
      </c>
      <c r="R816" s="11">
        <v>14</v>
      </c>
      <c r="S816" s="7">
        <v>214.12181616999999</v>
      </c>
      <c r="T816" s="8">
        <v>149.59654456733</v>
      </c>
    </row>
    <row r="817" spans="1:20" ht="14.1" customHeight="1" x14ac:dyDescent="0.3">
      <c r="A817" s="3" t="s">
        <v>3130</v>
      </c>
      <c r="B817" s="3" t="s">
        <v>6775</v>
      </c>
      <c r="C817" s="11">
        <v>58</v>
      </c>
      <c r="D817" s="7">
        <v>418.50650171000001</v>
      </c>
      <c r="E817" s="8">
        <v>296.76593063524501</v>
      </c>
      <c r="F817" s="11" t="s">
        <v>8</v>
      </c>
      <c r="G817" s="7" t="s">
        <v>8</v>
      </c>
      <c r="H817" s="9" t="s">
        <v>8</v>
      </c>
      <c r="I817" s="11" t="s">
        <v>8</v>
      </c>
      <c r="J817" s="7" t="s">
        <v>8</v>
      </c>
      <c r="K817" s="9" t="s">
        <v>8</v>
      </c>
      <c r="L817" s="11" t="s">
        <v>8</v>
      </c>
      <c r="M817" s="7" t="s">
        <v>8</v>
      </c>
      <c r="N817" s="9" t="s">
        <v>8</v>
      </c>
      <c r="O817" s="11" t="s">
        <v>8</v>
      </c>
      <c r="P817" s="7" t="s">
        <v>8</v>
      </c>
      <c r="Q817" s="9" t="s">
        <v>8</v>
      </c>
      <c r="R817" s="11" t="s">
        <v>8</v>
      </c>
      <c r="S817" s="7" t="s">
        <v>8</v>
      </c>
      <c r="T817" s="9" t="s">
        <v>8</v>
      </c>
    </row>
    <row r="818" spans="1:20" ht="14.1" customHeight="1" x14ac:dyDescent="0.3">
      <c r="A818" s="3" t="s">
        <v>3134</v>
      </c>
      <c r="B818" s="3" t="s">
        <v>6776</v>
      </c>
      <c r="C818" s="11">
        <v>4113</v>
      </c>
      <c r="D818" s="7">
        <v>428.62255083000002</v>
      </c>
      <c r="E818" s="8">
        <v>299.30027976604498</v>
      </c>
      <c r="F818" s="11">
        <v>418</v>
      </c>
      <c r="G818" s="7">
        <v>422.76430335999999</v>
      </c>
      <c r="H818" s="8">
        <v>297.43384331578898</v>
      </c>
      <c r="I818" s="11" t="s">
        <v>8</v>
      </c>
      <c r="J818" s="7" t="s">
        <v>8</v>
      </c>
      <c r="K818" s="9" t="s">
        <v>8</v>
      </c>
      <c r="L818" s="11" t="s">
        <v>8</v>
      </c>
      <c r="M818" s="7" t="s">
        <v>8</v>
      </c>
      <c r="N818" s="9" t="s">
        <v>8</v>
      </c>
      <c r="O818" s="11" t="s">
        <v>8</v>
      </c>
      <c r="P818" s="7" t="s">
        <v>8</v>
      </c>
      <c r="Q818" s="9" t="s">
        <v>8</v>
      </c>
      <c r="R818" s="11">
        <v>195</v>
      </c>
      <c r="S818" s="7">
        <v>703.44390909000003</v>
      </c>
      <c r="T818" s="8">
        <v>495.36822915994497</v>
      </c>
    </row>
    <row r="819" spans="1:20" ht="14.1" customHeight="1" x14ac:dyDescent="0.3">
      <c r="A819" s="3" t="s">
        <v>3137</v>
      </c>
      <c r="B819" s="3" t="s">
        <v>6777</v>
      </c>
      <c r="C819" s="11">
        <v>11425</v>
      </c>
      <c r="D819" s="7">
        <v>318.60938126000002</v>
      </c>
      <c r="E819" s="8">
        <v>220.69636760976999</v>
      </c>
      <c r="F819" s="11">
        <v>757</v>
      </c>
      <c r="G819" s="7">
        <v>366.50607384</v>
      </c>
      <c r="H819" s="8">
        <v>257.85364265216498</v>
      </c>
      <c r="I819" s="11" t="s">
        <v>8</v>
      </c>
      <c r="J819" s="7" t="s">
        <v>8</v>
      </c>
      <c r="K819" s="9" t="s">
        <v>8</v>
      </c>
      <c r="L819" s="11">
        <v>52</v>
      </c>
      <c r="M819" s="7">
        <v>209.03366553000001</v>
      </c>
      <c r="N819" s="8">
        <v>134.824275538042</v>
      </c>
      <c r="O819" s="11">
        <v>25</v>
      </c>
      <c r="P819" s="7">
        <v>209.64620048</v>
      </c>
      <c r="Q819" s="8">
        <v>139.322074128727</v>
      </c>
      <c r="R819" s="11">
        <v>582</v>
      </c>
      <c r="S819" s="7">
        <v>376.79308890999999</v>
      </c>
      <c r="T819" s="8">
        <v>265.39468904020703</v>
      </c>
    </row>
    <row r="820" spans="1:20" ht="14.1" customHeight="1" x14ac:dyDescent="0.3">
      <c r="A820" s="3" t="s">
        <v>3141</v>
      </c>
      <c r="B820" s="3" t="s">
        <v>6778</v>
      </c>
      <c r="C820" s="11">
        <v>215</v>
      </c>
      <c r="D820" s="7">
        <v>344.72343418000003</v>
      </c>
      <c r="E820" s="8">
        <v>257.91407224688299</v>
      </c>
      <c r="F820" s="11">
        <v>11</v>
      </c>
      <c r="G820" s="7">
        <v>279.17253101</v>
      </c>
      <c r="H820" s="8">
        <v>210.355704381473</v>
      </c>
      <c r="I820" s="11" t="s">
        <v>8</v>
      </c>
      <c r="J820" s="7" t="s">
        <v>8</v>
      </c>
      <c r="K820" s="9" t="s">
        <v>8</v>
      </c>
      <c r="L820" s="11" t="s">
        <v>8</v>
      </c>
      <c r="M820" s="7" t="s">
        <v>8</v>
      </c>
      <c r="N820" s="9" t="s">
        <v>8</v>
      </c>
      <c r="O820" s="11" t="s">
        <v>8</v>
      </c>
      <c r="P820" s="7" t="s">
        <v>8</v>
      </c>
      <c r="Q820" s="9" t="s">
        <v>8</v>
      </c>
      <c r="R820" s="11" t="s">
        <v>8</v>
      </c>
      <c r="S820" s="7" t="s">
        <v>8</v>
      </c>
      <c r="T820" s="9" t="s">
        <v>8</v>
      </c>
    </row>
    <row r="821" spans="1:20" ht="14.1" customHeight="1" x14ac:dyDescent="0.3">
      <c r="A821" s="3" t="s">
        <v>3145</v>
      </c>
      <c r="B821" s="3" t="s">
        <v>6779</v>
      </c>
      <c r="C821" s="11">
        <v>1241</v>
      </c>
      <c r="D821" s="7">
        <v>297.56568601999999</v>
      </c>
      <c r="E821" s="8">
        <v>206.57753633281101</v>
      </c>
      <c r="F821" s="11">
        <v>70</v>
      </c>
      <c r="G821" s="7">
        <v>373.50524431000002</v>
      </c>
      <c r="H821" s="8">
        <v>262.77787303941</v>
      </c>
      <c r="I821" s="11" t="s">
        <v>8</v>
      </c>
      <c r="J821" s="7" t="s">
        <v>8</v>
      </c>
      <c r="K821" s="9" t="s">
        <v>8</v>
      </c>
      <c r="L821" s="11" t="s">
        <v>8</v>
      </c>
      <c r="M821" s="7" t="s">
        <v>8</v>
      </c>
      <c r="N821" s="9" t="s">
        <v>8</v>
      </c>
      <c r="O821" s="11" t="s">
        <v>8</v>
      </c>
      <c r="P821" s="7" t="s">
        <v>8</v>
      </c>
      <c r="Q821" s="9" t="s">
        <v>8</v>
      </c>
      <c r="R821" s="11">
        <v>28</v>
      </c>
      <c r="S821" s="7">
        <v>382.33876358999999</v>
      </c>
      <c r="T821" s="8">
        <v>269.45804186796602</v>
      </c>
    </row>
    <row r="822" spans="1:20" ht="14.1" customHeight="1" x14ac:dyDescent="0.3">
      <c r="A822" s="3" t="s">
        <v>3148</v>
      </c>
      <c r="B822" s="3" t="s">
        <v>6780</v>
      </c>
      <c r="C822" s="11">
        <v>3722</v>
      </c>
      <c r="D822" s="7">
        <v>230.42114821999999</v>
      </c>
      <c r="E822" s="8">
        <v>159.36468407418599</v>
      </c>
      <c r="F822" s="11">
        <v>104</v>
      </c>
      <c r="G822" s="7">
        <v>269.89682842000002</v>
      </c>
      <c r="H822" s="8">
        <v>189.01320088891001</v>
      </c>
      <c r="I822" s="11" t="s">
        <v>8</v>
      </c>
      <c r="J822" s="7" t="s">
        <v>8</v>
      </c>
      <c r="K822" s="9" t="s">
        <v>8</v>
      </c>
      <c r="L822" s="11">
        <v>13</v>
      </c>
      <c r="M822" s="7">
        <v>139.50938019</v>
      </c>
      <c r="N822" s="8">
        <v>90.385700484014194</v>
      </c>
      <c r="O822" s="11" t="s">
        <v>8</v>
      </c>
      <c r="P822" s="7" t="s">
        <v>8</v>
      </c>
      <c r="Q822" s="9" t="s">
        <v>8</v>
      </c>
      <c r="R822" s="11">
        <v>92</v>
      </c>
      <c r="S822" s="7">
        <v>195.12383080000001</v>
      </c>
      <c r="T822" s="8">
        <v>136.334250868174</v>
      </c>
    </row>
    <row r="823" spans="1:20" ht="14.1" customHeight="1" x14ac:dyDescent="0.3">
      <c r="A823" s="3" t="s">
        <v>3152</v>
      </c>
      <c r="B823" s="3" t="s">
        <v>6781</v>
      </c>
      <c r="C823" s="11">
        <v>643</v>
      </c>
      <c r="D823" s="7">
        <v>234.38550430999999</v>
      </c>
      <c r="E823" s="8">
        <v>161.21439293245101</v>
      </c>
      <c r="F823" s="11">
        <v>23</v>
      </c>
      <c r="G823" s="7">
        <v>233.93741702</v>
      </c>
      <c r="H823" s="8">
        <v>163.83023253714401</v>
      </c>
      <c r="I823" s="11" t="s">
        <v>8</v>
      </c>
      <c r="J823" s="7" t="s">
        <v>8</v>
      </c>
      <c r="K823" s="9" t="s">
        <v>8</v>
      </c>
      <c r="L823" s="11" t="s">
        <v>8</v>
      </c>
      <c r="M823" s="7" t="s">
        <v>8</v>
      </c>
      <c r="N823" s="9" t="s">
        <v>8</v>
      </c>
      <c r="O823" s="11" t="s">
        <v>8</v>
      </c>
      <c r="P823" s="7" t="s">
        <v>8</v>
      </c>
      <c r="Q823" s="9" t="s">
        <v>8</v>
      </c>
      <c r="R823" s="11">
        <v>26</v>
      </c>
      <c r="S823" s="7">
        <v>397.96899065000002</v>
      </c>
      <c r="T823" s="8">
        <v>276.87149366524699</v>
      </c>
    </row>
    <row r="824" spans="1:20" ht="14.1" customHeight="1" x14ac:dyDescent="0.3">
      <c r="A824" s="3" t="s">
        <v>3155</v>
      </c>
      <c r="B824" s="3" t="s">
        <v>6782</v>
      </c>
      <c r="C824" s="11">
        <v>1542</v>
      </c>
      <c r="D824" s="7">
        <v>246.05092035000001</v>
      </c>
      <c r="E824" s="8">
        <v>168.929770937672</v>
      </c>
      <c r="F824" s="11">
        <v>31</v>
      </c>
      <c r="G824" s="7">
        <v>306.15567498000001</v>
      </c>
      <c r="H824" s="8">
        <v>214.40587469466601</v>
      </c>
      <c r="I824" s="11" t="s">
        <v>8</v>
      </c>
      <c r="J824" s="7" t="s">
        <v>8</v>
      </c>
      <c r="K824" s="9" t="s">
        <v>8</v>
      </c>
      <c r="L824" s="11" t="s">
        <v>8</v>
      </c>
      <c r="M824" s="7" t="s">
        <v>8</v>
      </c>
      <c r="N824" s="9" t="s">
        <v>8</v>
      </c>
      <c r="O824" s="11" t="s">
        <v>8</v>
      </c>
      <c r="P824" s="7" t="s">
        <v>8</v>
      </c>
      <c r="Q824" s="9" t="s">
        <v>8</v>
      </c>
      <c r="R824" s="11">
        <v>41</v>
      </c>
      <c r="S824" s="7">
        <v>218.49321244999999</v>
      </c>
      <c r="T824" s="8">
        <v>152.74445580663399</v>
      </c>
    </row>
    <row r="825" spans="1:20" ht="14.1" customHeight="1" x14ac:dyDescent="0.3">
      <c r="A825" s="3" t="s">
        <v>3159</v>
      </c>
      <c r="B825" s="3" t="s">
        <v>3160</v>
      </c>
      <c r="C825" s="11">
        <v>20</v>
      </c>
      <c r="D825" s="7">
        <v>700.16347872999995</v>
      </c>
      <c r="E825" s="8">
        <v>465.28935036006698</v>
      </c>
      <c r="F825" s="11" t="s">
        <v>8</v>
      </c>
      <c r="G825" s="7" t="s">
        <v>8</v>
      </c>
      <c r="H825" s="9" t="s">
        <v>8</v>
      </c>
      <c r="I825" s="11" t="s">
        <v>8</v>
      </c>
      <c r="J825" s="7" t="s">
        <v>8</v>
      </c>
      <c r="K825" s="9" t="s">
        <v>8</v>
      </c>
      <c r="L825" s="11" t="s">
        <v>8</v>
      </c>
      <c r="M825" s="7" t="s">
        <v>8</v>
      </c>
      <c r="N825" s="9" t="s">
        <v>8</v>
      </c>
      <c r="O825" s="11" t="s">
        <v>8</v>
      </c>
      <c r="P825" s="7" t="s">
        <v>8</v>
      </c>
      <c r="Q825" s="9" t="s">
        <v>8</v>
      </c>
      <c r="R825" s="11" t="s">
        <v>8</v>
      </c>
      <c r="S825" s="7" t="s">
        <v>8</v>
      </c>
      <c r="T825" s="9" t="s">
        <v>8</v>
      </c>
    </row>
    <row r="826" spans="1:20" ht="14.1" customHeight="1" x14ac:dyDescent="0.3">
      <c r="A826" s="3" t="s">
        <v>3164</v>
      </c>
      <c r="B826" s="3" t="s">
        <v>6783</v>
      </c>
      <c r="C826" s="11">
        <v>106</v>
      </c>
      <c r="D826" s="7">
        <v>219.28688657000001</v>
      </c>
      <c r="E826" s="8">
        <v>143.87564495258599</v>
      </c>
      <c r="F826" s="11" t="s">
        <v>8</v>
      </c>
      <c r="G826" s="7" t="s">
        <v>8</v>
      </c>
      <c r="H826" s="9" t="s">
        <v>8</v>
      </c>
      <c r="I826" s="11" t="s">
        <v>8</v>
      </c>
      <c r="J826" s="7" t="s">
        <v>8</v>
      </c>
      <c r="K826" s="9" t="s">
        <v>8</v>
      </c>
      <c r="L826" s="11" t="s">
        <v>8</v>
      </c>
      <c r="M826" s="7" t="s">
        <v>8</v>
      </c>
      <c r="N826" s="9" t="s">
        <v>8</v>
      </c>
      <c r="O826" s="11" t="s">
        <v>8</v>
      </c>
      <c r="P826" s="7" t="s">
        <v>8</v>
      </c>
      <c r="Q826" s="9" t="s">
        <v>8</v>
      </c>
      <c r="R826" s="11" t="s">
        <v>8</v>
      </c>
      <c r="S826" s="7" t="s">
        <v>8</v>
      </c>
      <c r="T826" s="9" t="s">
        <v>8</v>
      </c>
    </row>
    <row r="827" spans="1:20" ht="14.1" customHeight="1" x14ac:dyDescent="0.3">
      <c r="A827" s="3" t="s">
        <v>3169</v>
      </c>
      <c r="B827" s="3" t="s">
        <v>6784</v>
      </c>
      <c r="C827" s="11">
        <v>498</v>
      </c>
      <c r="D827" s="7">
        <v>302.65670038000002</v>
      </c>
      <c r="E827" s="8">
        <v>197.936164063879</v>
      </c>
      <c r="F827" s="11" t="s">
        <v>8</v>
      </c>
      <c r="G827" s="7" t="s">
        <v>8</v>
      </c>
      <c r="H827" s="9" t="s">
        <v>8</v>
      </c>
      <c r="I827" s="11" t="s">
        <v>8</v>
      </c>
      <c r="J827" s="7" t="s">
        <v>8</v>
      </c>
      <c r="K827" s="9" t="s">
        <v>8</v>
      </c>
      <c r="L827" s="11" t="s">
        <v>8</v>
      </c>
      <c r="M827" s="7" t="s">
        <v>8</v>
      </c>
      <c r="N827" s="9" t="s">
        <v>8</v>
      </c>
      <c r="O827" s="11" t="s">
        <v>8</v>
      </c>
      <c r="P827" s="7" t="s">
        <v>8</v>
      </c>
      <c r="Q827" s="9" t="s">
        <v>8</v>
      </c>
      <c r="R827" s="11">
        <v>17</v>
      </c>
      <c r="S827" s="7">
        <v>309.13502385999999</v>
      </c>
      <c r="T827" s="8">
        <v>204.525785371848</v>
      </c>
    </row>
    <row r="828" spans="1:20" ht="14.1" customHeight="1" x14ac:dyDescent="0.3">
      <c r="A828" s="3" t="s">
        <v>3172</v>
      </c>
      <c r="B828" s="3" t="s">
        <v>3173</v>
      </c>
      <c r="C828" s="11">
        <v>61</v>
      </c>
      <c r="D828" s="7">
        <v>458.98529184</v>
      </c>
      <c r="E828" s="8">
        <v>313.18237087393999</v>
      </c>
      <c r="F828" s="11" t="s">
        <v>8</v>
      </c>
      <c r="G828" s="7" t="s">
        <v>8</v>
      </c>
      <c r="H828" s="9" t="s">
        <v>8</v>
      </c>
      <c r="I828" s="11" t="s">
        <v>8</v>
      </c>
      <c r="J828" s="7" t="s">
        <v>8</v>
      </c>
      <c r="K828" s="9" t="s">
        <v>8</v>
      </c>
      <c r="L828" s="11" t="s">
        <v>8</v>
      </c>
      <c r="M828" s="7" t="s">
        <v>8</v>
      </c>
      <c r="N828" s="9" t="s">
        <v>8</v>
      </c>
      <c r="O828" s="11" t="s">
        <v>8</v>
      </c>
      <c r="P828" s="7" t="s">
        <v>8</v>
      </c>
      <c r="Q828" s="9" t="s">
        <v>8</v>
      </c>
      <c r="R828" s="11" t="s">
        <v>8</v>
      </c>
      <c r="S828" s="7" t="s">
        <v>8</v>
      </c>
      <c r="T828" s="9" t="s">
        <v>8</v>
      </c>
    </row>
    <row r="829" spans="1:20" ht="14.1" customHeight="1" x14ac:dyDescent="0.3">
      <c r="A829" s="3" t="s">
        <v>3175</v>
      </c>
      <c r="B829" s="3" t="s">
        <v>6785</v>
      </c>
      <c r="C829" s="11">
        <v>569</v>
      </c>
      <c r="D829" s="7">
        <v>249.06230846</v>
      </c>
      <c r="E829" s="8">
        <v>173.58830951106199</v>
      </c>
      <c r="F829" s="11">
        <v>13</v>
      </c>
      <c r="G829" s="7">
        <v>340.4294372</v>
      </c>
      <c r="H829" s="8">
        <v>238.40834260813699</v>
      </c>
      <c r="I829" s="11" t="s">
        <v>8</v>
      </c>
      <c r="J829" s="7" t="s">
        <v>8</v>
      </c>
      <c r="K829" s="9" t="s">
        <v>8</v>
      </c>
      <c r="L829" s="11" t="s">
        <v>8</v>
      </c>
      <c r="M829" s="7" t="s">
        <v>8</v>
      </c>
      <c r="N829" s="9" t="s">
        <v>8</v>
      </c>
      <c r="O829" s="11" t="s">
        <v>8</v>
      </c>
      <c r="P829" s="7" t="s">
        <v>8</v>
      </c>
      <c r="Q829" s="9" t="s">
        <v>8</v>
      </c>
      <c r="R829" s="11">
        <v>30</v>
      </c>
      <c r="S829" s="7">
        <v>187.39609618</v>
      </c>
      <c r="T829" s="8">
        <v>130.98634051527799</v>
      </c>
    </row>
    <row r="830" spans="1:20" ht="14.1" customHeight="1" x14ac:dyDescent="0.3">
      <c r="A830" s="3" t="s">
        <v>3179</v>
      </c>
      <c r="B830" s="3" t="s">
        <v>6786</v>
      </c>
      <c r="C830" s="11">
        <v>209</v>
      </c>
      <c r="D830" s="7">
        <v>250.71156729</v>
      </c>
      <c r="E830" s="8">
        <v>169.291414609474</v>
      </c>
      <c r="F830" s="11">
        <v>22</v>
      </c>
      <c r="G830" s="7">
        <v>242.20262933000001</v>
      </c>
      <c r="H830" s="8">
        <v>169.57947136642801</v>
      </c>
      <c r="I830" s="11" t="s">
        <v>8</v>
      </c>
      <c r="J830" s="7" t="s">
        <v>8</v>
      </c>
      <c r="K830" s="9" t="s">
        <v>8</v>
      </c>
      <c r="L830" s="11" t="s">
        <v>8</v>
      </c>
      <c r="M830" s="7" t="s">
        <v>8</v>
      </c>
      <c r="N830" s="9" t="s">
        <v>8</v>
      </c>
      <c r="O830" s="11" t="s">
        <v>8</v>
      </c>
      <c r="P830" s="7" t="s">
        <v>8</v>
      </c>
      <c r="Q830" s="9" t="s">
        <v>8</v>
      </c>
      <c r="R830" s="11" t="s">
        <v>8</v>
      </c>
      <c r="S830" s="7" t="s">
        <v>8</v>
      </c>
      <c r="T830" s="9" t="s">
        <v>8</v>
      </c>
    </row>
    <row r="831" spans="1:20" ht="14.1" customHeight="1" x14ac:dyDescent="0.3">
      <c r="A831" s="3" t="s">
        <v>3182</v>
      </c>
      <c r="B831" s="3" t="s">
        <v>6787</v>
      </c>
      <c r="C831" s="11">
        <v>99</v>
      </c>
      <c r="D831" s="7">
        <v>350.06838936999998</v>
      </c>
      <c r="E831" s="8">
        <v>256.015592403933</v>
      </c>
      <c r="F831" s="11" t="s">
        <v>8</v>
      </c>
      <c r="G831" s="7" t="s">
        <v>8</v>
      </c>
      <c r="H831" s="9" t="s">
        <v>8</v>
      </c>
      <c r="I831" s="11" t="s">
        <v>8</v>
      </c>
      <c r="J831" s="7" t="s">
        <v>8</v>
      </c>
      <c r="K831" s="9" t="s">
        <v>8</v>
      </c>
      <c r="L831" s="11" t="s">
        <v>8</v>
      </c>
      <c r="M831" s="7" t="s">
        <v>8</v>
      </c>
      <c r="N831" s="9" t="s">
        <v>8</v>
      </c>
      <c r="O831" s="11" t="s">
        <v>8</v>
      </c>
      <c r="P831" s="7" t="s">
        <v>8</v>
      </c>
      <c r="Q831" s="9" t="s">
        <v>8</v>
      </c>
      <c r="R831" s="11" t="s">
        <v>8</v>
      </c>
      <c r="S831" s="7" t="s">
        <v>8</v>
      </c>
      <c r="T831" s="9" t="s">
        <v>8</v>
      </c>
    </row>
    <row r="832" spans="1:20" ht="14.1" customHeight="1" x14ac:dyDescent="0.3">
      <c r="A832" s="3" t="s">
        <v>3185</v>
      </c>
      <c r="B832" s="3" t="s">
        <v>3186</v>
      </c>
      <c r="C832" s="11">
        <v>249</v>
      </c>
      <c r="D832" s="7">
        <v>118.05149757</v>
      </c>
      <c r="E832" s="8">
        <v>79.430483055075896</v>
      </c>
      <c r="F832" s="11" t="s">
        <v>8</v>
      </c>
      <c r="G832" s="7" t="s">
        <v>8</v>
      </c>
      <c r="H832" s="9" t="s">
        <v>8</v>
      </c>
      <c r="I832" s="11" t="s">
        <v>8</v>
      </c>
      <c r="J832" s="7" t="s">
        <v>8</v>
      </c>
      <c r="K832" s="9" t="s">
        <v>8</v>
      </c>
      <c r="L832" s="11" t="s">
        <v>8</v>
      </c>
      <c r="M832" s="7" t="s">
        <v>8</v>
      </c>
      <c r="N832" s="9" t="s">
        <v>8</v>
      </c>
      <c r="O832" s="11" t="s">
        <v>8</v>
      </c>
      <c r="P832" s="7" t="s">
        <v>8</v>
      </c>
      <c r="Q832" s="9" t="s">
        <v>8</v>
      </c>
      <c r="R832" s="11" t="s">
        <v>8</v>
      </c>
      <c r="S832" s="7" t="s">
        <v>8</v>
      </c>
      <c r="T832" s="9" t="s">
        <v>8</v>
      </c>
    </row>
    <row r="833" spans="1:20" ht="14.1" customHeight="1" x14ac:dyDescent="0.3">
      <c r="A833" s="3" t="s">
        <v>3188</v>
      </c>
      <c r="B833" s="3" t="s">
        <v>3189</v>
      </c>
      <c r="C833" s="11">
        <v>9025</v>
      </c>
      <c r="D833" s="7">
        <v>327.15793753000003</v>
      </c>
      <c r="E833" s="8">
        <v>227.30538726072001</v>
      </c>
      <c r="F833" s="11">
        <v>642</v>
      </c>
      <c r="G833" s="7">
        <v>367.71750715000002</v>
      </c>
      <c r="H833" s="8">
        <v>258.70593353045399</v>
      </c>
      <c r="I833" s="11" t="s">
        <v>8</v>
      </c>
      <c r="J833" s="7" t="s">
        <v>8</v>
      </c>
      <c r="K833" s="9" t="s">
        <v>8</v>
      </c>
      <c r="L833" s="11" t="s">
        <v>8</v>
      </c>
      <c r="M833" s="7" t="s">
        <v>8</v>
      </c>
      <c r="N833" s="9" t="s">
        <v>8</v>
      </c>
      <c r="O833" s="11">
        <v>21</v>
      </c>
      <c r="P833" s="7">
        <v>166.36266853000001</v>
      </c>
      <c r="Q833" s="8">
        <v>114.30580909299999</v>
      </c>
      <c r="R833" s="11">
        <v>469</v>
      </c>
      <c r="S833" s="7">
        <v>471.93947328000002</v>
      </c>
      <c r="T833" s="8">
        <v>332.34648588996203</v>
      </c>
    </row>
    <row r="834" spans="1:20" ht="14.1" customHeight="1" x14ac:dyDescent="0.3">
      <c r="A834" s="3" t="s">
        <v>3192</v>
      </c>
      <c r="B834" s="3" t="s">
        <v>3193</v>
      </c>
      <c r="C834" s="11">
        <v>1185</v>
      </c>
      <c r="D834" s="7">
        <v>172.92861531</v>
      </c>
      <c r="E834" s="8">
        <v>120.33648672991001</v>
      </c>
      <c r="F834" s="11">
        <v>13</v>
      </c>
      <c r="G834" s="7">
        <v>241.82318429</v>
      </c>
      <c r="H834" s="8">
        <v>169.35279917043599</v>
      </c>
      <c r="I834" s="11" t="s">
        <v>8</v>
      </c>
      <c r="J834" s="7" t="s">
        <v>8</v>
      </c>
      <c r="K834" s="9" t="s">
        <v>8</v>
      </c>
      <c r="L834" s="11" t="s">
        <v>8</v>
      </c>
      <c r="M834" s="7" t="s">
        <v>8</v>
      </c>
      <c r="N834" s="9" t="s">
        <v>8</v>
      </c>
      <c r="O834" s="11" t="s">
        <v>8</v>
      </c>
      <c r="P834" s="7" t="s">
        <v>8</v>
      </c>
      <c r="Q834" s="9" t="s">
        <v>8</v>
      </c>
      <c r="R834" s="11" t="s">
        <v>8</v>
      </c>
      <c r="S834" s="7" t="s">
        <v>8</v>
      </c>
      <c r="T834" s="9" t="s">
        <v>8</v>
      </c>
    </row>
    <row r="835" spans="1:20" ht="14.1" customHeight="1" x14ac:dyDescent="0.3">
      <c r="A835" s="3" t="s">
        <v>3196</v>
      </c>
      <c r="B835" s="3" t="s">
        <v>6788</v>
      </c>
      <c r="C835" s="11">
        <v>2371</v>
      </c>
      <c r="D835" s="7">
        <v>294.02081435999997</v>
      </c>
      <c r="E835" s="8">
        <v>203.42087618682501</v>
      </c>
      <c r="F835" s="11">
        <v>247</v>
      </c>
      <c r="G835" s="7">
        <v>338.93852486999998</v>
      </c>
      <c r="H835" s="8">
        <v>237.36423587079199</v>
      </c>
      <c r="I835" s="11" t="s">
        <v>8</v>
      </c>
      <c r="J835" s="7" t="s">
        <v>8</v>
      </c>
      <c r="K835" s="9" t="s">
        <v>8</v>
      </c>
      <c r="L835" s="11" t="s">
        <v>8</v>
      </c>
      <c r="M835" s="7" t="s">
        <v>8</v>
      </c>
      <c r="N835" s="9" t="s">
        <v>8</v>
      </c>
      <c r="O835" s="11" t="s">
        <v>8</v>
      </c>
      <c r="P835" s="7" t="s">
        <v>8</v>
      </c>
      <c r="Q835" s="9" t="s">
        <v>8</v>
      </c>
      <c r="R835" s="11">
        <v>48</v>
      </c>
      <c r="S835" s="7">
        <v>249.03270762</v>
      </c>
      <c r="T835" s="8">
        <v>174.00504173949301</v>
      </c>
    </row>
    <row r="836" spans="1:20" ht="14.1" customHeight="1" x14ac:dyDescent="0.3">
      <c r="A836" s="3" t="s">
        <v>3199</v>
      </c>
      <c r="B836" s="3" t="s">
        <v>6282</v>
      </c>
      <c r="C836" s="11">
        <v>73</v>
      </c>
      <c r="D836" s="7">
        <v>648.13421153000002</v>
      </c>
      <c r="E836" s="8">
        <v>452.45101918746798</v>
      </c>
      <c r="F836" s="11" t="s">
        <v>8</v>
      </c>
      <c r="G836" s="7" t="s">
        <v>8</v>
      </c>
      <c r="H836" s="9" t="s">
        <v>8</v>
      </c>
      <c r="I836" s="11" t="s">
        <v>8</v>
      </c>
      <c r="J836" s="7" t="s">
        <v>8</v>
      </c>
      <c r="K836" s="9" t="s">
        <v>8</v>
      </c>
      <c r="L836" s="11" t="s">
        <v>8</v>
      </c>
      <c r="M836" s="7" t="s">
        <v>8</v>
      </c>
      <c r="N836" s="9" t="s">
        <v>8</v>
      </c>
      <c r="O836" s="11" t="s">
        <v>8</v>
      </c>
      <c r="P836" s="7" t="s">
        <v>8</v>
      </c>
      <c r="Q836" s="9" t="s">
        <v>8</v>
      </c>
      <c r="R836" s="11" t="s">
        <v>8</v>
      </c>
      <c r="S836" s="7" t="s">
        <v>8</v>
      </c>
      <c r="T836" s="9" t="s">
        <v>8</v>
      </c>
    </row>
    <row r="837" spans="1:20" ht="14.1" customHeight="1" x14ac:dyDescent="0.3">
      <c r="A837" s="3" t="s">
        <v>3201</v>
      </c>
      <c r="B837" s="3" t="s">
        <v>6789</v>
      </c>
      <c r="C837" s="11">
        <v>97</v>
      </c>
      <c r="D837" s="7">
        <v>447.0467908</v>
      </c>
      <c r="E837" s="8">
        <v>318.405620978907</v>
      </c>
      <c r="F837" s="11" t="s">
        <v>8</v>
      </c>
      <c r="G837" s="7" t="s">
        <v>8</v>
      </c>
      <c r="H837" s="9" t="s">
        <v>8</v>
      </c>
      <c r="I837" s="11" t="s">
        <v>8</v>
      </c>
      <c r="J837" s="7" t="s">
        <v>8</v>
      </c>
      <c r="K837" s="9" t="s">
        <v>8</v>
      </c>
      <c r="L837" s="11" t="s">
        <v>8</v>
      </c>
      <c r="M837" s="7" t="s">
        <v>8</v>
      </c>
      <c r="N837" s="9" t="s">
        <v>8</v>
      </c>
      <c r="O837" s="11" t="s">
        <v>8</v>
      </c>
      <c r="P837" s="7" t="s">
        <v>8</v>
      </c>
      <c r="Q837" s="9" t="s">
        <v>8</v>
      </c>
      <c r="R837" s="11" t="s">
        <v>8</v>
      </c>
      <c r="S837" s="7" t="s">
        <v>8</v>
      </c>
      <c r="T837" s="9" t="s">
        <v>8</v>
      </c>
    </row>
    <row r="838" spans="1:20" ht="14.1" customHeight="1" x14ac:dyDescent="0.3">
      <c r="A838" s="3" t="s">
        <v>3205</v>
      </c>
      <c r="B838" s="3" t="s">
        <v>6790</v>
      </c>
      <c r="C838" s="11">
        <v>1004</v>
      </c>
      <c r="D838" s="7">
        <v>366.75872751000003</v>
      </c>
      <c r="E838" s="8">
        <v>249.59071388009201</v>
      </c>
      <c r="F838" s="11">
        <v>66</v>
      </c>
      <c r="G838" s="7">
        <v>529.85449091999999</v>
      </c>
      <c r="H838" s="8">
        <v>372.77663385970601</v>
      </c>
      <c r="I838" s="11" t="s">
        <v>8</v>
      </c>
      <c r="J838" s="7" t="s">
        <v>8</v>
      </c>
      <c r="K838" s="9" t="s">
        <v>8</v>
      </c>
      <c r="L838" s="11">
        <v>12</v>
      </c>
      <c r="M838" s="7">
        <v>225.65342824000001</v>
      </c>
      <c r="N838" s="8">
        <v>146.628364598589</v>
      </c>
      <c r="O838" s="11" t="s">
        <v>8</v>
      </c>
      <c r="P838" s="7" t="s">
        <v>8</v>
      </c>
      <c r="Q838" s="9" t="s">
        <v>8</v>
      </c>
      <c r="R838" s="11">
        <v>36</v>
      </c>
      <c r="S838" s="7">
        <v>673.97278073999996</v>
      </c>
      <c r="T838" s="8">
        <v>474.79420992376402</v>
      </c>
    </row>
    <row r="839" spans="1:20" ht="14.1" customHeight="1" x14ac:dyDescent="0.3">
      <c r="A839" s="3" t="s">
        <v>3209</v>
      </c>
      <c r="B839" s="3" t="s">
        <v>6791</v>
      </c>
      <c r="C839" s="11">
        <v>2048</v>
      </c>
      <c r="D839" s="7">
        <v>216.59059133</v>
      </c>
      <c r="E839" s="8">
        <v>146.52638294715899</v>
      </c>
      <c r="F839" s="11">
        <v>131</v>
      </c>
      <c r="G839" s="7">
        <v>308.61527303999998</v>
      </c>
      <c r="H839" s="8">
        <v>216.128361985743</v>
      </c>
      <c r="I839" s="11" t="s">
        <v>8</v>
      </c>
      <c r="J839" s="7" t="s">
        <v>8</v>
      </c>
      <c r="K839" s="9" t="s">
        <v>8</v>
      </c>
      <c r="L839" s="11">
        <v>34</v>
      </c>
      <c r="M839" s="7">
        <v>82.103617611000004</v>
      </c>
      <c r="N839" s="8">
        <v>50.935376785213698</v>
      </c>
      <c r="O839" s="11" t="s">
        <v>8</v>
      </c>
      <c r="P839" s="7" t="s">
        <v>8</v>
      </c>
      <c r="Q839" s="9" t="s">
        <v>8</v>
      </c>
      <c r="R839" s="11">
        <v>83</v>
      </c>
      <c r="S839" s="7">
        <v>184.02946818999999</v>
      </c>
      <c r="T839" s="8">
        <v>128.539235355351</v>
      </c>
    </row>
    <row r="840" spans="1:20" ht="14.1" customHeight="1" x14ac:dyDescent="0.3">
      <c r="A840" s="3" t="s">
        <v>3213</v>
      </c>
      <c r="B840" s="3" t="s">
        <v>6226</v>
      </c>
      <c r="C840" s="11">
        <v>1459</v>
      </c>
      <c r="D840" s="7">
        <v>432.85710504000002</v>
      </c>
      <c r="E840" s="8">
        <v>306.69915457678798</v>
      </c>
      <c r="F840" s="11">
        <v>160</v>
      </c>
      <c r="G840" s="7">
        <v>339.98772802000002</v>
      </c>
      <c r="H840" s="8">
        <v>239.19679424733201</v>
      </c>
      <c r="I840" s="11" t="s">
        <v>8</v>
      </c>
      <c r="J840" s="7" t="s">
        <v>8</v>
      </c>
      <c r="K840" s="9" t="s">
        <v>8</v>
      </c>
      <c r="L840" s="11" t="s">
        <v>8</v>
      </c>
      <c r="M840" s="7" t="s">
        <v>8</v>
      </c>
      <c r="N840" s="9" t="s">
        <v>8</v>
      </c>
      <c r="O840" s="11" t="s">
        <v>8</v>
      </c>
      <c r="P840" s="7" t="s">
        <v>8</v>
      </c>
      <c r="Q840" s="9" t="s">
        <v>8</v>
      </c>
      <c r="R840" s="11">
        <v>69</v>
      </c>
      <c r="S840" s="7">
        <v>524.35426581000002</v>
      </c>
      <c r="T840" s="8">
        <v>369.25586775370698</v>
      </c>
    </row>
    <row r="841" spans="1:20" ht="14.1" customHeight="1" x14ac:dyDescent="0.3">
      <c r="A841" s="3" t="s">
        <v>3216</v>
      </c>
      <c r="B841" s="3" t="s">
        <v>6792</v>
      </c>
      <c r="C841" s="11">
        <v>25</v>
      </c>
      <c r="D841" s="7">
        <v>171.06973117000001</v>
      </c>
      <c r="E841" s="8">
        <v>119.476978185364</v>
      </c>
      <c r="F841" s="11" t="s">
        <v>8</v>
      </c>
      <c r="G841" s="7" t="s">
        <v>8</v>
      </c>
      <c r="H841" s="9" t="s">
        <v>8</v>
      </c>
      <c r="I841" s="11" t="s">
        <v>8</v>
      </c>
      <c r="J841" s="7" t="s">
        <v>8</v>
      </c>
      <c r="K841" s="9" t="s">
        <v>8</v>
      </c>
      <c r="L841" s="11" t="s">
        <v>8</v>
      </c>
      <c r="M841" s="7" t="s">
        <v>8</v>
      </c>
      <c r="N841" s="9" t="s">
        <v>8</v>
      </c>
      <c r="O841" s="11" t="s">
        <v>8</v>
      </c>
      <c r="P841" s="7" t="s">
        <v>8</v>
      </c>
      <c r="Q841" s="9" t="s">
        <v>8</v>
      </c>
      <c r="R841" s="11" t="s">
        <v>8</v>
      </c>
      <c r="S841" s="7" t="s">
        <v>8</v>
      </c>
      <c r="T841" s="9" t="s">
        <v>8</v>
      </c>
    </row>
    <row r="842" spans="1:20" ht="14.1" customHeight="1" x14ac:dyDescent="0.3">
      <c r="A842" s="3" t="s">
        <v>3220</v>
      </c>
      <c r="B842" s="3" t="s">
        <v>6793</v>
      </c>
      <c r="C842" s="11">
        <v>11426</v>
      </c>
      <c r="D842" s="7">
        <v>194.45709252</v>
      </c>
      <c r="E842" s="8">
        <v>132.71350763902899</v>
      </c>
      <c r="F842" s="11">
        <v>660</v>
      </c>
      <c r="G842" s="7">
        <v>248.44823262</v>
      </c>
      <c r="H842" s="8">
        <v>173.99238844962201</v>
      </c>
      <c r="I842" s="11" t="s">
        <v>8</v>
      </c>
      <c r="J842" s="7" t="s">
        <v>8</v>
      </c>
      <c r="K842" s="9" t="s">
        <v>8</v>
      </c>
      <c r="L842" s="11">
        <v>83</v>
      </c>
      <c r="M842" s="7">
        <v>108.11648375</v>
      </c>
      <c r="N842" s="8">
        <v>66.104945789754197</v>
      </c>
      <c r="O842" s="11">
        <v>26</v>
      </c>
      <c r="P842" s="7">
        <v>66.270001828000005</v>
      </c>
      <c r="Q842" s="8">
        <v>44.861358620560097</v>
      </c>
      <c r="R842" s="11">
        <v>408</v>
      </c>
      <c r="S842" s="7">
        <v>204.20031922000001</v>
      </c>
      <c r="T842" s="8">
        <v>142.64758849161899</v>
      </c>
    </row>
    <row r="843" spans="1:20" ht="14.1" customHeight="1" x14ac:dyDescent="0.3">
      <c r="A843" s="3" t="s">
        <v>3224</v>
      </c>
      <c r="B843" s="3" t="s">
        <v>6794</v>
      </c>
      <c r="C843" s="11">
        <v>707</v>
      </c>
      <c r="D843" s="7">
        <v>284.19984567</v>
      </c>
      <c r="E843" s="8">
        <v>192.65537747741999</v>
      </c>
      <c r="F843" s="11">
        <v>46</v>
      </c>
      <c r="G843" s="7">
        <v>363.60064933000001</v>
      </c>
      <c r="H843" s="8">
        <v>255.80953117753199</v>
      </c>
      <c r="I843" s="11" t="s">
        <v>8</v>
      </c>
      <c r="J843" s="7" t="s">
        <v>8</v>
      </c>
      <c r="K843" s="9" t="s">
        <v>8</v>
      </c>
      <c r="L843" s="11" t="s">
        <v>8</v>
      </c>
      <c r="M843" s="7" t="s">
        <v>8</v>
      </c>
      <c r="N843" s="9" t="s">
        <v>8</v>
      </c>
      <c r="O843" s="11" t="s">
        <v>8</v>
      </c>
      <c r="P843" s="7" t="s">
        <v>8</v>
      </c>
      <c r="Q843" s="9" t="s">
        <v>8</v>
      </c>
      <c r="R843" s="11">
        <v>23</v>
      </c>
      <c r="S843" s="7">
        <v>224.65072470999999</v>
      </c>
      <c r="T843" s="8">
        <v>158.12682036141399</v>
      </c>
    </row>
    <row r="844" spans="1:20" ht="14.1" customHeight="1" x14ac:dyDescent="0.3">
      <c r="A844" s="3" t="s">
        <v>3227</v>
      </c>
      <c r="B844" s="3" t="s">
        <v>6795</v>
      </c>
      <c r="C844" s="11">
        <v>1097</v>
      </c>
      <c r="D844" s="7">
        <v>442.13612462999998</v>
      </c>
      <c r="E844" s="8">
        <v>307.53140768276597</v>
      </c>
      <c r="F844" s="11">
        <v>146</v>
      </c>
      <c r="G844" s="7">
        <v>477.34260509000001</v>
      </c>
      <c r="H844" s="8">
        <v>335.83212939030602</v>
      </c>
      <c r="I844" s="11" t="s">
        <v>8</v>
      </c>
      <c r="J844" s="7" t="s">
        <v>8</v>
      </c>
      <c r="K844" s="9" t="s">
        <v>8</v>
      </c>
      <c r="L844" s="11" t="s">
        <v>8</v>
      </c>
      <c r="M844" s="7" t="s">
        <v>8</v>
      </c>
      <c r="N844" s="9" t="s">
        <v>8</v>
      </c>
      <c r="O844" s="11" t="s">
        <v>8</v>
      </c>
      <c r="P844" s="7" t="s">
        <v>8</v>
      </c>
      <c r="Q844" s="9" t="s">
        <v>8</v>
      </c>
      <c r="R844" s="11">
        <v>41</v>
      </c>
      <c r="S844" s="7">
        <v>778.58194140000001</v>
      </c>
      <c r="T844" s="8">
        <v>548.54152048512503</v>
      </c>
    </row>
    <row r="845" spans="1:20" ht="14.1" customHeight="1" x14ac:dyDescent="0.3">
      <c r="A845" s="3" t="s">
        <v>3231</v>
      </c>
      <c r="B845" s="3" t="s">
        <v>6796</v>
      </c>
      <c r="C845" s="11">
        <v>2755</v>
      </c>
      <c r="D845" s="7">
        <v>416.58831550000002</v>
      </c>
      <c r="E845" s="8">
        <v>291.72390755782999</v>
      </c>
      <c r="F845" s="11">
        <v>236</v>
      </c>
      <c r="G845" s="7">
        <v>494.29062126999997</v>
      </c>
      <c r="H845" s="8">
        <v>347.755827391926</v>
      </c>
      <c r="I845" s="11" t="s">
        <v>8</v>
      </c>
      <c r="J845" s="7" t="s">
        <v>8</v>
      </c>
      <c r="K845" s="9" t="s">
        <v>8</v>
      </c>
      <c r="L845" s="11" t="s">
        <v>8</v>
      </c>
      <c r="M845" s="7" t="s">
        <v>8</v>
      </c>
      <c r="N845" s="9" t="s">
        <v>8</v>
      </c>
      <c r="O845" s="11">
        <v>11</v>
      </c>
      <c r="P845" s="7">
        <v>244.78509473</v>
      </c>
      <c r="Q845" s="8">
        <v>164.85629099338399</v>
      </c>
      <c r="R845" s="11">
        <v>135</v>
      </c>
      <c r="S845" s="7">
        <v>609.99288732000002</v>
      </c>
      <c r="T845" s="8">
        <v>429.40629330956898</v>
      </c>
    </row>
    <row r="846" spans="1:20" ht="14.1" customHeight="1" x14ac:dyDescent="0.3">
      <c r="A846" s="3" t="s">
        <v>3234</v>
      </c>
      <c r="B846" s="3" t="s">
        <v>6797</v>
      </c>
      <c r="C846" s="11">
        <v>1967</v>
      </c>
      <c r="D846" s="7">
        <v>261.34980316000002</v>
      </c>
      <c r="E846" s="8">
        <v>179.79201049118501</v>
      </c>
      <c r="F846" s="11">
        <v>144</v>
      </c>
      <c r="G846" s="7">
        <v>316.20638564000001</v>
      </c>
      <c r="H846" s="8">
        <v>221.444531359895</v>
      </c>
      <c r="I846" s="11" t="s">
        <v>8</v>
      </c>
      <c r="J846" s="7" t="s">
        <v>8</v>
      </c>
      <c r="K846" s="9" t="s">
        <v>8</v>
      </c>
      <c r="L846" s="11">
        <v>25</v>
      </c>
      <c r="M846" s="7">
        <v>122.29372530000001</v>
      </c>
      <c r="N846" s="8">
        <v>82.308150176334493</v>
      </c>
      <c r="O846" s="11" t="s">
        <v>8</v>
      </c>
      <c r="P846" s="7" t="s">
        <v>8</v>
      </c>
      <c r="Q846" s="9" t="s">
        <v>8</v>
      </c>
      <c r="R846" s="11">
        <v>58</v>
      </c>
      <c r="S846" s="7">
        <v>234.14984895000001</v>
      </c>
      <c r="T846" s="8">
        <v>163.89217487500801</v>
      </c>
    </row>
    <row r="847" spans="1:20" ht="14.1" customHeight="1" x14ac:dyDescent="0.3">
      <c r="A847" s="3" t="s">
        <v>3238</v>
      </c>
      <c r="B847" s="3" t="s">
        <v>6798</v>
      </c>
      <c r="C847" s="11">
        <v>152</v>
      </c>
      <c r="D847" s="7">
        <v>153.62142093</v>
      </c>
      <c r="E847" s="8">
        <v>148.98308947303701</v>
      </c>
      <c r="F847" s="11">
        <v>18</v>
      </c>
      <c r="G847" s="7">
        <v>158.22716571000001</v>
      </c>
      <c r="H847" s="8">
        <v>131.24905041856599</v>
      </c>
      <c r="I847" s="11" t="s">
        <v>8</v>
      </c>
      <c r="J847" s="7" t="s">
        <v>8</v>
      </c>
      <c r="K847" s="9" t="s">
        <v>8</v>
      </c>
      <c r="L847" s="11" t="s">
        <v>8</v>
      </c>
      <c r="M847" s="7" t="s">
        <v>8</v>
      </c>
      <c r="N847" s="9" t="s">
        <v>8</v>
      </c>
      <c r="O847" s="11" t="s">
        <v>8</v>
      </c>
      <c r="P847" s="7" t="s">
        <v>8</v>
      </c>
      <c r="Q847" s="9" t="s">
        <v>8</v>
      </c>
      <c r="R847" s="11" t="s">
        <v>8</v>
      </c>
      <c r="S847" s="7" t="s">
        <v>8</v>
      </c>
      <c r="T847" s="9" t="s">
        <v>8</v>
      </c>
    </row>
    <row r="848" spans="1:20" ht="14.1" customHeight="1" x14ac:dyDescent="0.3">
      <c r="A848" s="3" t="s">
        <v>3242</v>
      </c>
      <c r="B848" s="3" t="s">
        <v>6799</v>
      </c>
      <c r="C848" s="11">
        <v>19</v>
      </c>
      <c r="D848" s="7">
        <v>107.55498317</v>
      </c>
      <c r="E848" s="8">
        <v>281.121542865994</v>
      </c>
      <c r="F848" s="11" t="s">
        <v>8</v>
      </c>
      <c r="G848" s="7" t="s">
        <v>8</v>
      </c>
      <c r="H848" s="9" t="s">
        <v>8</v>
      </c>
      <c r="I848" s="11" t="s">
        <v>8</v>
      </c>
      <c r="J848" s="7" t="s">
        <v>8</v>
      </c>
      <c r="K848" s="9" t="s">
        <v>8</v>
      </c>
      <c r="L848" s="11" t="s">
        <v>8</v>
      </c>
      <c r="M848" s="7" t="s">
        <v>8</v>
      </c>
      <c r="N848" s="9" t="s">
        <v>8</v>
      </c>
      <c r="O848" s="11" t="s">
        <v>8</v>
      </c>
      <c r="P848" s="7" t="s">
        <v>8</v>
      </c>
      <c r="Q848" s="9" t="s">
        <v>8</v>
      </c>
      <c r="R848" s="11" t="s">
        <v>8</v>
      </c>
      <c r="S848" s="7" t="s">
        <v>8</v>
      </c>
      <c r="T848" s="9" t="s">
        <v>8</v>
      </c>
    </row>
    <row r="849" spans="1:20" ht="14.1" customHeight="1" x14ac:dyDescent="0.3">
      <c r="A849" s="3" t="s">
        <v>3245</v>
      </c>
      <c r="B849" s="3" t="s">
        <v>6446</v>
      </c>
      <c r="C849" s="11">
        <v>17</v>
      </c>
      <c r="D849" s="7">
        <v>217.68180476000001</v>
      </c>
      <c r="E849" s="8">
        <v>269.445613223549</v>
      </c>
      <c r="F849" s="11" t="s">
        <v>8</v>
      </c>
      <c r="G849" s="7" t="s">
        <v>8</v>
      </c>
      <c r="H849" s="9" t="s">
        <v>8</v>
      </c>
      <c r="I849" s="11" t="s">
        <v>8</v>
      </c>
      <c r="J849" s="7" t="s">
        <v>8</v>
      </c>
      <c r="K849" s="9" t="s">
        <v>8</v>
      </c>
      <c r="L849" s="11" t="s">
        <v>8</v>
      </c>
      <c r="M849" s="7" t="s">
        <v>8</v>
      </c>
      <c r="N849" s="9" t="s">
        <v>8</v>
      </c>
      <c r="O849" s="11" t="s">
        <v>8</v>
      </c>
      <c r="P849" s="7" t="s">
        <v>8</v>
      </c>
      <c r="Q849" s="9" t="s">
        <v>8</v>
      </c>
      <c r="R849" s="11" t="s">
        <v>8</v>
      </c>
      <c r="S849" s="7" t="s">
        <v>8</v>
      </c>
      <c r="T849" s="9" t="s">
        <v>8</v>
      </c>
    </row>
    <row r="850" spans="1:20" ht="14.1" customHeight="1" x14ac:dyDescent="0.3">
      <c r="A850" s="3" t="s">
        <v>3248</v>
      </c>
      <c r="B850" s="3" t="s">
        <v>6800</v>
      </c>
      <c r="C850" s="11">
        <v>37</v>
      </c>
      <c r="D850" s="7">
        <v>88.065156907000002</v>
      </c>
      <c r="E850" s="8">
        <v>271.724875181941</v>
      </c>
      <c r="F850" s="11" t="s">
        <v>8</v>
      </c>
      <c r="G850" s="7" t="s">
        <v>8</v>
      </c>
      <c r="H850" s="9" t="s">
        <v>8</v>
      </c>
      <c r="I850" s="11" t="s">
        <v>8</v>
      </c>
      <c r="J850" s="7" t="s">
        <v>8</v>
      </c>
      <c r="K850" s="9" t="s">
        <v>8</v>
      </c>
      <c r="L850" s="11" t="s">
        <v>8</v>
      </c>
      <c r="M850" s="7" t="s">
        <v>8</v>
      </c>
      <c r="N850" s="9" t="s">
        <v>8</v>
      </c>
      <c r="O850" s="11" t="s">
        <v>8</v>
      </c>
      <c r="P850" s="7" t="s">
        <v>8</v>
      </c>
      <c r="Q850" s="9" t="s">
        <v>8</v>
      </c>
      <c r="R850" s="11" t="s">
        <v>8</v>
      </c>
      <c r="S850" s="7" t="s">
        <v>8</v>
      </c>
      <c r="T850" s="9" t="s">
        <v>8</v>
      </c>
    </row>
    <row r="851" spans="1:20" ht="14.1" customHeight="1" x14ac:dyDescent="0.3">
      <c r="A851" s="3" t="s">
        <v>3252</v>
      </c>
      <c r="B851" s="3" t="s">
        <v>6801</v>
      </c>
      <c r="C851" s="11">
        <v>36</v>
      </c>
      <c r="D851" s="7">
        <v>124.89547507</v>
      </c>
      <c r="E851" s="8">
        <v>205.13642605303301</v>
      </c>
      <c r="F851" s="11" t="s">
        <v>8</v>
      </c>
      <c r="G851" s="7" t="s">
        <v>8</v>
      </c>
      <c r="H851" s="9" t="s">
        <v>8</v>
      </c>
      <c r="I851" s="11" t="s">
        <v>8</v>
      </c>
      <c r="J851" s="7" t="s">
        <v>8</v>
      </c>
      <c r="K851" s="9" t="s">
        <v>8</v>
      </c>
      <c r="L851" s="11" t="s">
        <v>8</v>
      </c>
      <c r="M851" s="7" t="s">
        <v>8</v>
      </c>
      <c r="N851" s="9" t="s">
        <v>8</v>
      </c>
      <c r="O851" s="11" t="s">
        <v>8</v>
      </c>
      <c r="P851" s="7" t="s">
        <v>8</v>
      </c>
      <c r="Q851" s="9" t="s">
        <v>8</v>
      </c>
      <c r="R851" s="11" t="s">
        <v>8</v>
      </c>
      <c r="S851" s="7" t="s">
        <v>8</v>
      </c>
      <c r="T851" s="9" t="s">
        <v>8</v>
      </c>
    </row>
    <row r="852" spans="1:20" ht="14.1" customHeight="1" x14ac:dyDescent="0.3">
      <c r="A852" s="3" t="s">
        <v>3256</v>
      </c>
      <c r="B852" s="3" t="s">
        <v>3257</v>
      </c>
      <c r="C852" s="11">
        <v>1499</v>
      </c>
      <c r="D852" s="7">
        <v>176.13712416999999</v>
      </c>
      <c r="E852" s="8">
        <v>170.36895455602101</v>
      </c>
      <c r="F852" s="11">
        <v>48</v>
      </c>
      <c r="G852" s="7">
        <v>166.87662520999999</v>
      </c>
      <c r="H852" s="8">
        <v>178.812442743226</v>
      </c>
      <c r="I852" s="11" t="s">
        <v>8</v>
      </c>
      <c r="J852" s="7" t="s">
        <v>8</v>
      </c>
      <c r="K852" s="9" t="s">
        <v>8</v>
      </c>
      <c r="L852" s="11" t="s">
        <v>8</v>
      </c>
      <c r="M852" s="7" t="s">
        <v>8</v>
      </c>
      <c r="N852" s="9" t="s">
        <v>8</v>
      </c>
      <c r="O852" s="11" t="s">
        <v>8</v>
      </c>
      <c r="P852" s="7" t="s">
        <v>8</v>
      </c>
      <c r="Q852" s="9" t="s">
        <v>8</v>
      </c>
      <c r="R852" s="11">
        <v>33</v>
      </c>
      <c r="S852" s="7">
        <v>168.86208657</v>
      </c>
      <c r="T852" s="8">
        <v>285.78596751414</v>
      </c>
    </row>
    <row r="853" spans="1:20" ht="14.1" customHeight="1" x14ac:dyDescent="0.3">
      <c r="A853" s="3" t="s">
        <v>3259</v>
      </c>
      <c r="B853" s="3" t="s">
        <v>6802</v>
      </c>
      <c r="C853" s="11">
        <v>330</v>
      </c>
      <c r="D853" s="7">
        <v>269.26902811000002</v>
      </c>
      <c r="E853" s="8">
        <v>267.440502205055</v>
      </c>
      <c r="F853" s="11">
        <v>29</v>
      </c>
      <c r="G853" s="7">
        <v>265.25291418</v>
      </c>
      <c r="H853" s="8">
        <v>284.617726124385</v>
      </c>
      <c r="I853" s="11" t="s">
        <v>8</v>
      </c>
      <c r="J853" s="7" t="s">
        <v>8</v>
      </c>
      <c r="K853" s="9" t="s">
        <v>8</v>
      </c>
      <c r="L853" s="11" t="s">
        <v>8</v>
      </c>
      <c r="M853" s="7" t="s">
        <v>8</v>
      </c>
      <c r="N853" s="9" t="s">
        <v>8</v>
      </c>
      <c r="O853" s="11" t="s">
        <v>8</v>
      </c>
      <c r="P853" s="7" t="s">
        <v>8</v>
      </c>
      <c r="Q853" s="9" t="s">
        <v>8</v>
      </c>
      <c r="R853" s="11">
        <v>16</v>
      </c>
      <c r="S853" s="7">
        <v>266.98759243000001</v>
      </c>
      <c r="T853" s="8">
        <v>548.86386669378805</v>
      </c>
    </row>
    <row r="854" spans="1:20" ht="14.1" customHeight="1" x14ac:dyDescent="0.3">
      <c r="A854" s="3" t="s">
        <v>3262</v>
      </c>
      <c r="B854" s="3" t="s">
        <v>6803</v>
      </c>
      <c r="C854" s="11">
        <v>91</v>
      </c>
      <c r="D854" s="7">
        <v>136.67394413</v>
      </c>
      <c r="E854" s="8">
        <v>342.07490362415302</v>
      </c>
      <c r="F854" s="11" t="s">
        <v>8</v>
      </c>
      <c r="G854" s="7" t="s">
        <v>8</v>
      </c>
      <c r="H854" s="9" t="s">
        <v>8</v>
      </c>
      <c r="I854" s="11" t="s">
        <v>8</v>
      </c>
      <c r="J854" s="7" t="s">
        <v>8</v>
      </c>
      <c r="K854" s="9" t="s">
        <v>8</v>
      </c>
      <c r="L854" s="11" t="s">
        <v>8</v>
      </c>
      <c r="M854" s="7" t="s">
        <v>8</v>
      </c>
      <c r="N854" s="9" t="s">
        <v>8</v>
      </c>
      <c r="O854" s="11" t="s">
        <v>8</v>
      </c>
      <c r="P854" s="7" t="s">
        <v>8</v>
      </c>
      <c r="Q854" s="9" t="s">
        <v>8</v>
      </c>
      <c r="R854" s="11" t="s">
        <v>8</v>
      </c>
      <c r="S854" s="7" t="s">
        <v>8</v>
      </c>
      <c r="T854" s="9" t="s">
        <v>8</v>
      </c>
    </row>
    <row r="855" spans="1:20" ht="14.1" customHeight="1" x14ac:dyDescent="0.3">
      <c r="A855" s="3" t="s">
        <v>3266</v>
      </c>
      <c r="B855" s="3" t="s">
        <v>6804</v>
      </c>
      <c r="C855" s="11">
        <v>811</v>
      </c>
      <c r="D855" s="7">
        <v>154.84547871999999</v>
      </c>
      <c r="E855" s="8">
        <v>300.09181082017398</v>
      </c>
      <c r="F855" s="11">
        <v>118</v>
      </c>
      <c r="G855" s="7">
        <v>153.03541025999999</v>
      </c>
      <c r="H855" s="8">
        <v>345.60989398418798</v>
      </c>
      <c r="I855" s="11" t="s">
        <v>8</v>
      </c>
      <c r="J855" s="7" t="s">
        <v>8</v>
      </c>
      <c r="K855" s="9" t="s">
        <v>8</v>
      </c>
      <c r="L855" s="11" t="s">
        <v>8</v>
      </c>
      <c r="M855" s="7" t="s">
        <v>8</v>
      </c>
      <c r="N855" s="9" t="s">
        <v>8</v>
      </c>
      <c r="O855" s="11" t="s">
        <v>8</v>
      </c>
      <c r="P855" s="7" t="s">
        <v>8</v>
      </c>
      <c r="Q855" s="9" t="s">
        <v>8</v>
      </c>
      <c r="R855" s="11">
        <v>54</v>
      </c>
      <c r="S855" s="7">
        <v>153.61141794</v>
      </c>
      <c r="T855" s="8">
        <v>491.949184225436</v>
      </c>
    </row>
    <row r="856" spans="1:20" ht="14.1" customHeight="1" x14ac:dyDescent="0.3">
      <c r="A856" s="3" t="s">
        <v>3270</v>
      </c>
      <c r="B856" s="3" t="s">
        <v>6805</v>
      </c>
      <c r="C856" s="11">
        <v>324</v>
      </c>
      <c r="D856" s="7">
        <v>229.8776618</v>
      </c>
      <c r="E856" s="8">
        <v>291.47750908365998</v>
      </c>
      <c r="F856" s="11">
        <v>29</v>
      </c>
      <c r="G856" s="7">
        <v>231.94899561</v>
      </c>
      <c r="H856" s="8">
        <v>309.102725506816</v>
      </c>
      <c r="I856" s="11" t="s">
        <v>8</v>
      </c>
      <c r="J856" s="7" t="s">
        <v>8</v>
      </c>
      <c r="K856" s="9" t="s">
        <v>8</v>
      </c>
      <c r="L856" s="11" t="s">
        <v>8</v>
      </c>
      <c r="M856" s="7" t="s">
        <v>8</v>
      </c>
      <c r="N856" s="9" t="s">
        <v>8</v>
      </c>
      <c r="O856" s="11" t="s">
        <v>8</v>
      </c>
      <c r="P856" s="7" t="s">
        <v>8</v>
      </c>
      <c r="Q856" s="9" t="s">
        <v>8</v>
      </c>
      <c r="R856" s="11">
        <v>32</v>
      </c>
      <c r="S856" s="7">
        <v>231.51988172</v>
      </c>
      <c r="T856" s="8">
        <v>526.83648128890002</v>
      </c>
    </row>
    <row r="857" spans="1:20" ht="14.1" customHeight="1" x14ac:dyDescent="0.3">
      <c r="A857" s="3" t="s">
        <v>3274</v>
      </c>
      <c r="B857" s="3" t="s">
        <v>6806</v>
      </c>
      <c r="C857" s="11">
        <v>413</v>
      </c>
      <c r="D857" s="7">
        <v>140.77263353999999</v>
      </c>
      <c r="E857" s="8">
        <v>264.23512766758898</v>
      </c>
      <c r="F857" s="11">
        <v>45</v>
      </c>
      <c r="G857" s="7">
        <v>146.70393178</v>
      </c>
      <c r="H857" s="8">
        <v>264.95971286966102</v>
      </c>
      <c r="I857" s="11" t="s">
        <v>8</v>
      </c>
      <c r="J857" s="7" t="s">
        <v>8</v>
      </c>
      <c r="K857" s="9" t="s">
        <v>8</v>
      </c>
      <c r="L857" s="11" t="s">
        <v>8</v>
      </c>
      <c r="M857" s="7" t="s">
        <v>8</v>
      </c>
      <c r="N857" s="9" t="s">
        <v>8</v>
      </c>
      <c r="O857" s="11" t="s">
        <v>8</v>
      </c>
      <c r="P857" s="7" t="s">
        <v>8</v>
      </c>
      <c r="Q857" s="9" t="s">
        <v>8</v>
      </c>
      <c r="R857" s="11">
        <v>21</v>
      </c>
      <c r="S857" s="7">
        <v>144.24540744000001</v>
      </c>
      <c r="T857" s="8">
        <v>668.12397490786896</v>
      </c>
    </row>
    <row r="858" spans="1:20" ht="14.1" customHeight="1" x14ac:dyDescent="0.3">
      <c r="A858" s="3" t="s">
        <v>3277</v>
      </c>
      <c r="B858" s="3" t="s">
        <v>6807</v>
      </c>
      <c r="C858" s="11">
        <v>39</v>
      </c>
      <c r="D858" s="7">
        <v>191.53123982</v>
      </c>
      <c r="E858" s="8">
        <v>114.549240369914</v>
      </c>
      <c r="F858" s="11" t="s">
        <v>8</v>
      </c>
      <c r="G858" s="7" t="s">
        <v>8</v>
      </c>
      <c r="H858" s="9" t="s">
        <v>8</v>
      </c>
      <c r="I858" s="11" t="s">
        <v>8</v>
      </c>
      <c r="J858" s="7" t="s">
        <v>8</v>
      </c>
      <c r="K858" s="9" t="s">
        <v>8</v>
      </c>
      <c r="L858" s="11" t="s">
        <v>8</v>
      </c>
      <c r="M858" s="7" t="s">
        <v>8</v>
      </c>
      <c r="N858" s="9" t="s">
        <v>8</v>
      </c>
      <c r="O858" s="11" t="s">
        <v>8</v>
      </c>
      <c r="P858" s="7" t="s">
        <v>8</v>
      </c>
      <c r="Q858" s="9" t="s">
        <v>8</v>
      </c>
      <c r="R858" s="11" t="s">
        <v>8</v>
      </c>
      <c r="S858" s="7" t="s">
        <v>8</v>
      </c>
      <c r="T858" s="9" t="s">
        <v>8</v>
      </c>
    </row>
    <row r="859" spans="1:20" ht="14.1" customHeight="1" x14ac:dyDescent="0.3">
      <c r="A859" s="3" t="s">
        <v>3281</v>
      </c>
      <c r="B859" s="3" t="s">
        <v>6519</v>
      </c>
      <c r="C859" s="11">
        <v>31</v>
      </c>
      <c r="D859" s="7">
        <v>111.0602516</v>
      </c>
      <c r="E859" s="8">
        <v>276.46846116547999</v>
      </c>
      <c r="F859" s="11" t="s">
        <v>8</v>
      </c>
      <c r="G859" s="7" t="s">
        <v>8</v>
      </c>
      <c r="H859" s="9" t="s">
        <v>8</v>
      </c>
      <c r="I859" s="11" t="s">
        <v>8</v>
      </c>
      <c r="J859" s="7" t="s">
        <v>8</v>
      </c>
      <c r="K859" s="9" t="s">
        <v>8</v>
      </c>
      <c r="L859" s="11" t="s">
        <v>8</v>
      </c>
      <c r="M859" s="7" t="s">
        <v>8</v>
      </c>
      <c r="N859" s="9" t="s">
        <v>8</v>
      </c>
      <c r="O859" s="11" t="s">
        <v>8</v>
      </c>
      <c r="P859" s="7" t="s">
        <v>8</v>
      </c>
      <c r="Q859" s="9" t="s">
        <v>8</v>
      </c>
      <c r="R859" s="11" t="s">
        <v>8</v>
      </c>
      <c r="S859" s="7" t="s">
        <v>8</v>
      </c>
      <c r="T859" s="9" t="s">
        <v>8</v>
      </c>
    </row>
    <row r="860" spans="1:20" ht="14.1" customHeight="1" x14ac:dyDescent="0.3">
      <c r="A860" s="3" t="s">
        <v>3283</v>
      </c>
      <c r="B860" s="3" t="s">
        <v>6808</v>
      </c>
      <c r="C860" s="11">
        <v>79</v>
      </c>
      <c r="D860" s="7">
        <v>154.36631593999999</v>
      </c>
      <c r="E860" s="8">
        <v>130.88567485124199</v>
      </c>
      <c r="F860" s="11" t="s">
        <v>8</v>
      </c>
      <c r="G860" s="7" t="s">
        <v>8</v>
      </c>
      <c r="H860" s="9" t="s">
        <v>8</v>
      </c>
      <c r="I860" s="11" t="s">
        <v>8</v>
      </c>
      <c r="J860" s="7" t="s">
        <v>8</v>
      </c>
      <c r="K860" s="9" t="s">
        <v>8</v>
      </c>
      <c r="L860" s="11" t="s">
        <v>8</v>
      </c>
      <c r="M860" s="7" t="s">
        <v>8</v>
      </c>
      <c r="N860" s="9" t="s">
        <v>8</v>
      </c>
      <c r="O860" s="11" t="s">
        <v>8</v>
      </c>
      <c r="P860" s="7" t="s">
        <v>8</v>
      </c>
      <c r="Q860" s="9" t="s">
        <v>8</v>
      </c>
      <c r="R860" s="11" t="s">
        <v>8</v>
      </c>
      <c r="S860" s="7" t="s">
        <v>8</v>
      </c>
      <c r="T860" s="9" t="s">
        <v>8</v>
      </c>
    </row>
    <row r="861" spans="1:20" ht="14.1" customHeight="1" x14ac:dyDescent="0.3">
      <c r="A861" s="3" t="s">
        <v>3287</v>
      </c>
      <c r="B861" s="3" t="s">
        <v>6809</v>
      </c>
      <c r="C861" s="11">
        <v>23</v>
      </c>
      <c r="D861" s="7">
        <v>91.573126440999999</v>
      </c>
      <c r="E861" s="8">
        <v>334.98515377554202</v>
      </c>
      <c r="F861" s="11" t="s">
        <v>8</v>
      </c>
      <c r="G861" s="7" t="s">
        <v>8</v>
      </c>
      <c r="H861" s="9" t="s">
        <v>8</v>
      </c>
      <c r="I861" s="11" t="s">
        <v>8</v>
      </c>
      <c r="J861" s="7" t="s">
        <v>8</v>
      </c>
      <c r="K861" s="9" t="s">
        <v>8</v>
      </c>
      <c r="L861" s="11" t="s">
        <v>8</v>
      </c>
      <c r="M861" s="7" t="s">
        <v>8</v>
      </c>
      <c r="N861" s="9" t="s">
        <v>8</v>
      </c>
      <c r="O861" s="11" t="s">
        <v>8</v>
      </c>
      <c r="P861" s="7" t="s">
        <v>8</v>
      </c>
      <c r="Q861" s="9" t="s">
        <v>8</v>
      </c>
      <c r="R861" s="11" t="s">
        <v>8</v>
      </c>
      <c r="S861" s="7" t="s">
        <v>8</v>
      </c>
      <c r="T861" s="9" t="s">
        <v>8</v>
      </c>
    </row>
    <row r="862" spans="1:20" ht="14.1" customHeight="1" x14ac:dyDescent="0.3">
      <c r="A862" s="3" t="s">
        <v>3292</v>
      </c>
      <c r="B862" s="3" t="s">
        <v>3293</v>
      </c>
      <c r="C862" s="11">
        <v>2409</v>
      </c>
      <c r="D862" s="7">
        <v>246.45582096999999</v>
      </c>
      <c r="E862" s="8">
        <v>196.88999556126899</v>
      </c>
      <c r="F862" s="11">
        <v>51</v>
      </c>
      <c r="G862" s="7">
        <v>277.94091807000001</v>
      </c>
      <c r="H862" s="8">
        <v>243.740598593893</v>
      </c>
      <c r="I862" s="11" t="s">
        <v>8</v>
      </c>
      <c r="J862" s="7" t="s">
        <v>8</v>
      </c>
      <c r="K862" s="9" t="s">
        <v>8</v>
      </c>
      <c r="L862" s="11" t="s">
        <v>8</v>
      </c>
      <c r="M862" s="7" t="s">
        <v>8</v>
      </c>
      <c r="N862" s="9" t="s">
        <v>8</v>
      </c>
      <c r="O862" s="11" t="s">
        <v>8</v>
      </c>
      <c r="P862" s="7" t="s">
        <v>8</v>
      </c>
      <c r="Q862" s="9" t="s">
        <v>8</v>
      </c>
      <c r="R862" s="11">
        <v>53</v>
      </c>
      <c r="S862" s="7">
        <v>305.64790871999998</v>
      </c>
      <c r="T862" s="8">
        <v>239.35641406581601</v>
      </c>
    </row>
    <row r="863" spans="1:20" ht="14.1" customHeight="1" x14ac:dyDescent="0.3">
      <c r="A863" s="3" t="s">
        <v>3297</v>
      </c>
      <c r="B863" s="3" t="s">
        <v>3298</v>
      </c>
      <c r="C863" s="11">
        <v>2330</v>
      </c>
      <c r="D863" s="7">
        <v>265.72286946000003</v>
      </c>
      <c r="E863" s="8">
        <v>196.34405485575601</v>
      </c>
      <c r="F863" s="11">
        <v>13</v>
      </c>
      <c r="G863" s="7">
        <v>319.61865029000001</v>
      </c>
      <c r="H863" s="8">
        <v>233.29205732548201</v>
      </c>
      <c r="I863" s="11" t="s">
        <v>8</v>
      </c>
      <c r="J863" s="7" t="s">
        <v>8</v>
      </c>
      <c r="K863" s="9" t="s">
        <v>8</v>
      </c>
      <c r="L863" s="11">
        <v>13</v>
      </c>
      <c r="M863" s="7">
        <v>181.54941023999999</v>
      </c>
      <c r="N863" s="8">
        <v>117.37931498359499</v>
      </c>
      <c r="O863" s="11" t="s">
        <v>8</v>
      </c>
      <c r="P863" s="7" t="s">
        <v>8</v>
      </c>
      <c r="Q863" s="9" t="s">
        <v>8</v>
      </c>
      <c r="R863" s="11">
        <v>115</v>
      </c>
      <c r="S863" s="7">
        <v>496.17753807999998</v>
      </c>
      <c r="T863" s="8">
        <v>362.05585663687901</v>
      </c>
    </row>
    <row r="864" spans="1:20" ht="14.1" customHeight="1" x14ac:dyDescent="0.3">
      <c r="A864" s="3" t="s">
        <v>3301</v>
      </c>
      <c r="B864" s="3" t="s">
        <v>3302</v>
      </c>
      <c r="C864" s="11">
        <v>3475</v>
      </c>
      <c r="D864" s="7">
        <v>275.09153376</v>
      </c>
      <c r="E864" s="8">
        <v>213.62004683736899</v>
      </c>
      <c r="F864" s="11">
        <v>20</v>
      </c>
      <c r="G864" s="7">
        <v>278.57132597999998</v>
      </c>
      <c r="H864" s="8">
        <v>217.76783449817299</v>
      </c>
      <c r="I864" s="11" t="s">
        <v>8</v>
      </c>
      <c r="J864" s="7" t="s">
        <v>8</v>
      </c>
      <c r="K864" s="9" t="s">
        <v>8</v>
      </c>
      <c r="L864" s="11" t="s">
        <v>8</v>
      </c>
      <c r="M864" s="7" t="s">
        <v>8</v>
      </c>
      <c r="N864" s="9" t="s">
        <v>8</v>
      </c>
      <c r="O864" s="11" t="s">
        <v>8</v>
      </c>
      <c r="P864" s="7" t="s">
        <v>8</v>
      </c>
      <c r="Q864" s="9" t="s">
        <v>8</v>
      </c>
      <c r="R864" s="11">
        <v>85</v>
      </c>
      <c r="S864" s="7">
        <v>303.49785098000001</v>
      </c>
      <c r="T864" s="8">
        <v>238.02720103183799</v>
      </c>
    </row>
    <row r="865" spans="1:20" ht="14.1" customHeight="1" x14ac:dyDescent="0.3">
      <c r="A865" s="3" t="s">
        <v>3306</v>
      </c>
      <c r="B865" s="3" t="s">
        <v>3307</v>
      </c>
      <c r="C865" s="11">
        <v>6962</v>
      </c>
      <c r="D865" s="7">
        <v>357.64066464000001</v>
      </c>
      <c r="E865" s="8">
        <v>261.16084908135701</v>
      </c>
      <c r="F865" s="11">
        <v>51</v>
      </c>
      <c r="G865" s="7">
        <v>366.61346890999999</v>
      </c>
      <c r="H865" s="8">
        <v>267.59390585564802</v>
      </c>
      <c r="I865" s="11" t="s">
        <v>8</v>
      </c>
      <c r="J865" s="7" t="s">
        <v>8</v>
      </c>
      <c r="K865" s="9" t="s">
        <v>8</v>
      </c>
      <c r="L865" s="11">
        <v>17</v>
      </c>
      <c r="M865" s="7">
        <v>307.47140419999999</v>
      </c>
      <c r="N865" s="8">
        <v>200.857455098667</v>
      </c>
      <c r="O865" s="11" t="s">
        <v>8</v>
      </c>
      <c r="P865" s="7" t="s">
        <v>8</v>
      </c>
      <c r="Q865" s="9" t="s">
        <v>8</v>
      </c>
      <c r="R865" s="11">
        <v>131</v>
      </c>
      <c r="S865" s="7">
        <v>651.08845756000005</v>
      </c>
      <c r="T865" s="8">
        <v>476.29070266546199</v>
      </c>
    </row>
    <row r="866" spans="1:20" ht="14.1" customHeight="1" x14ac:dyDescent="0.3">
      <c r="A866" s="3" t="s">
        <v>3311</v>
      </c>
      <c r="B866" s="3" t="s">
        <v>3312</v>
      </c>
      <c r="C866" s="11">
        <v>881</v>
      </c>
      <c r="D866" s="7">
        <v>461.62196089999998</v>
      </c>
      <c r="E866" s="8">
        <v>364.06139646111802</v>
      </c>
      <c r="F866" s="11" t="s">
        <v>8</v>
      </c>
      <c r="G866" s="7" t="s">
        <v>8</v>
      </c>
      <c r="H866" s="9" t="s">
        <v>8</v>
      </c>
      <c r="I866" s="11" t="s">
        <v>8</v>
      </c>
      <c r="J866" s="7" t="s">
        <v>8</v>
      </c>
      <c r="K866" s="9" t="s">
        <v>8</v>
      </c>
      <c r="L866" s="11" t="s">
        <v>8</v>
      </c>
      <c r="M866" s="7" t="s">
        <v>8</v>
      </c>
      <c r="N866" s="9" t="s">
        <v>8</v>
      </c>
      <c r="O866" s="11" t="s">
        <v>8</v>
      </c>
      <c r="P866" s="7" t="s">
        <v>8</v>
      </c>
      <c r="Q866" s="9" t="s">
        <v>8</v>
      </c>
      <c r="R866" s="11">
        <v>16</v>
      </c>
      <c r="S866" s="7">
        <v>572.72184851999998</v>
      </c>
      <c r="T866" s="8">
        <v>448.41793519488198</v>
      </c>
    </row>
    <row r="867" spans="1:20" ht="14.1" customHeight="1" x14ac:dyDescent="0.3">
      <c r="A867" s="3" t="s">
        <v>3315</v>
      </c>
      <c r="B867" s="3" t="s">
        <v>6810</v>
      </c>
      <c r="C867" s="11">
        <v>2897</v>
      </c>
      <c r="D867" s="7">
        <v>301.37150494000002</v>
      </c>
      <c r="E867" s="8">
        <v>229.855182280956</v>
      </c>
      <c r="F867" s="11">
        <v>16</v>
      </c>
      <c r="G867" s="7">
        <v>314.49712048999999</v>
      </c>
      <c r="H867" s="8">
        <v>229.5537662159</v>
      </c>
      <c r="I867" s="11" t="s">
        <v>8</v>
      </c>
      <c r="J867" s="7" t="s">
        <v>8</v>
      </c>
      <c r="K867" s="9" t="s">
        <v>8</v>
      </c>
      <c r="L867" s="11">
        <v>12</v>
      </c>
      <c r="M867" s="7">
        <v>322.79972613000001</v>
      </c>
      <c r="N867" s="8">
        <v>224.654328178356</v>
      </c>
      <c r="O867" s="11" t="s">
        <v>8</v>
      </c>
      <c r="P867" s="7" t="s">
        <v>8</v>
      </c>
      <c r="Q867" s="9" t="s">
        <v>8</v>
      </c>
      <c r="R867" s="11">
        <v>66</v>
      </c>
      <c r="S867" s="7">
        <v>329.37928347000002</v>
      </c>
      <c r="T867" s="8">
        <v>240.736800429678</v>
      </c>
    </row>
    <row r="868" spans="1:20" ht="14.1" customHeight="1" x14ac:dyDescent="0.3">
      <c r="A868" s="3" t="s">
        <v>3319</v>
      </c>
      <c r="B868" s="3" t="s">
        <v>6811</v>
      </c>
      <c r="C868" s="11">
        <v>1868</v>
      </c>
      <c r="D868" s="7">
        <v>312.14007268</v>
      </c>
      <c r="E868" s="8">
        <v>240.71416160784</v>
      </c>
      <c r="F868" s="11">
        <v>31</v>
      </c>
      <c r="G868" s="7">
        <v>386.06457241999999</v>
      </c>
      <c r="H868" s="8">
        <v>301.798622158135</v>
      </c>
      <c r="I868" s="11" t="s">
        <v>8</v>
      </c>
      <c r="J868" s="7" t="s">
        <v>8</v>
      </c>
      <c r="K868" s="9" t="s">
        <v>8</v>
      </c>
      <c r="L868" s="11" t="s">
        <v>8</v>
      </c>
      <c r="M868" s="7" t="s">
        <v>8</v>
      </c>
      <c r="N868" s="9" t="s">
        <v>8</v>
      </c>
      <c r="O868" s="11" t="s">
        <v>8</v>
      </c>
      <c r="P868" s="7" t="s">
        <v>8</v>
      </c>
      <c r="Q868" s="9" t="s">
        <v>8</v>
      </c>
      <c r="R868" s="11">
        <v>55</v>
      </c>
      <c r="S868" s="7">
        <v>497.64553026999999</v>
      </c>
      <c r="T868" s="8">
        <v>388.93449031919698</v>
      </c>
    </row>
    <row r="869" spans="1:20" ht="14.1" customHeight="1" x14ac:dyDescent="0.3">
      <c r="A869" s="3" t="s">
        <v>3323</v>
      </c>
      <c r="B869" s="3" t="s">
        <v>3324</v>
      </c>
      <c r="C869" s="11">
        <v>1769</v>
      </c>
      <c r="D869" s="7">
        <v>356.56334059</v>
      </c>
      <c r="E869" s="8">
        <v>260.36178693416002</v>
      </c>
      <c r="F869" s="11">
        <v>11</v>
      </c>
      <c r="G869" s="7">
        <v>370.61367265000001</v>
      </c>
      <c r="H869" s="8">
        <v>270.92372439688199</v>
      </c>
      <c r="I869" s="11" t="s">
        <v>8</v>
      </c>
      <c r="J869" s="7" t="s">
        <v>8</v>
      </c>
      <c r="K869" s="9" t="s">
        <v>8</v>
      </c>
      <c r="L869" s="11">
        <v>11</v>
      </c>
      <c r="M869" s="7">
        <v>292.62624844999999</v>
      </c>
      <c r="N869" s="8">
        <v>180.82382942083399</v>
      </c>
      <c r="O869" s="11" t="s">
        <v>8</v>
      </c>
      <c r="P869" s="7" t="s">
        <v>8</v>
      </c>
      <c r="Q869" s="9" t="s">
        <v>8</v>
      </c>
      <c r="R869" s="11">
        <v>28</v>
      </c>
      <c r="S869" s="7">
        <v>376.21256003000002</v>
      </c>
      <c r="T869" s="8">
        <v>274.76539999120598</v>
      </c>
    </row>
    <row r="870" spans="1:20" ht="14.1" customHeight="1" x14ac:dyDescent="0.3">
      <c r="A870" s="3" t="s">
        <v>3326</v>
      </c>
      <c r="B870" s="3" t="s">
        <v>6812</v>
      </c>
      <c r="C870" s="11">
        <v>1729</v>
      </c>
      <c r="D870" s="7">
        <v>392.18378761000002</v>
      </c>
      <c r="E870" s="8">
        <v>321.52384887694598</v>
      </c>
      <c r="F870" s="11" t="s">
        <v>8</v>
      </c>
      <c r="G870" s="7" t="s">
        <v>8</v>
      </c>
      <c r="H870" s="9" t="s">
        <v>8</v>
      </c>
      <c r="I870" s="11" t="s">
        <v>8</v>
      </c>
      <c r="J870" s="7" t="s">
        <v>8</v>
      </c>
      <c r="K870" s="9" t="s">
        <v>8</v>
      </c>
      <c r="L870" s="11" t="s">
        <v>8</v>
      </c>
      <c r="M870" s="7" t="s">
        <v>8</v>
      </c>
      <c r="N870" s="9" t="s">
        <v>8</v>
      </c>
      <c r="O870" s="11" t="s">
        <v>8</v>
      </c>
      <c r="P870" s="7" t="s">
        <v>8</v>
      </c>
      <c r="Q870" s="9" t="s">
        <v>8</v>
      </c>
      <c r="R870" s="11" t="s">
        <v>8</v>
      </c>
      <c r="S870" s="7" t="s">
        <v>8</v>
      </c>
      <c r="T870" s="9" t="s">
        <v>8</v>
      </c>
    </row>
    <row r="871" spans="1:20" ht="14.1" customHeight="1" x14ac:dyDescent="0.3">
      <c r="A871" s="3" t="s">
        <v>3330</v>
      </c>
      <c r="B871" s="3" t="s">
        <v>6813</v>
      </c>
      <c r="C871" s="11">
        <v>9933</v>
      </c>
      <c r="D871" s="7">
        <v>252.25799187999999</v>
      </c>
      <c r="E871" s="8">
        <v>205.51501664110799</v>
      </c>
      <c r="F871" s="11">
        <v>85</v>
      </c>
      <c r="G871" s="7">
        <v>230.89003350999999</v>
      </c>
      <c r="H871" s="8">
        <v>180.49387185002101</v>
      </c>
      <c r="I871" s="11" t="s">
        <v>8</v>
      </c>
      <c r="J871" s="7" t="s">
        <v>8</v>
      </c>
      <c r="K871" s="9" t="s">
        <v>8</v>
      </c>
      <c r="L871" s="11" t="s">
        <v>8</v>
      </c>
      <c r="M871" s="7" t="s">
        <v>8</v>
      </c>
      <c r="N871" s="9" t="s">
        <v>8</v>
      </c>
      <c r="O871" s="11" t="s">
        <v>8</v>
      </c>
      <c r="P871" s="7" t="s">
        <v>8</v>
      </c>
      <c r="Q871" s="9" t="s">
        <v>8</v>
      </c>
      <c r="R871" s="11">
        <v>119</v>
      </c>
      <c r="S871" s="7">
        <v>387.92382240000001</v>
      </c>
      <c r="T871" s="8">
        <v>339.79639100360299</v>
      </c>
    </row>
    <row r="872" spans="1:20" ht="14.1" customHeight="1" x14ac:dyDescent="0.3">
      <c r="A872" s="3" t="s">
        <v>3335</v>
      </c>
      <c r="B872" s="3" t="s">
        <v>6814</v>
      </c>
      <c r="C872" s="11">
        <v>1834</v>
      </c>
      <c r="D872" s="7">
        <v>285.58500063000002</v>
      </c>
      <c r="E872" s="8">
        <v>217.137333030082</v>
      </c>
      <c r="F872" s="11" t="s">
        <v>8</v>
      </c>
      <c r="G872" s="7" t="s">
        <v>8</v>
      </c>
      <c r="H872" s="9" t="s">
        <v>8</v>
      </c>
      <c r="I872" s="11" t="s">
        <v>8</v>
      </c>
      <c r="J872" s="7" t="s">
        <v>8</v>
      </c>
      <c r="K872" s="9" t="s">
        <v>8</v>
      </c>
      <c r="L872" s="11" t="s">
        <v>8</v>
      </c>
      <c r="M872" s="7" t="s">
        <v>8</v>
      </c>
      <c r="N872" s="9" t="s">
        <v>8</v>
      </c>
      <c r="O872" s="11" t="s">
        <v>8</v>
      </c>
      <c r="P872" s="7" t="s">
        <v>8</v>
      </c>
      <c r="Q872" s="9" t="s">
        <v>8</v>
      </c>
      <c r="R872" s="11">
        <v>37</v>
      </c>
      <c r="S872" s="7">
        <v>188.90301013000001</v>
      </c>
      <c r="T872" s="8">
        <v>137.89217852205101</v>
      </c>
    </row>
    <row r="873" spans="1:20" ht="14.1" customHeight="1" x14ac:dyDescent="0.3">
      <c r="A873" s="3" t="s">
        <v>3338</v>
      </c>
      <c r="B873" s="3" t="s">
        <v>3339</v>
      </c>
      <c r="C873" s="11">
        <v>852</v>
      </c>
      <c r="D873" s="7">
        <v>245.18690613999999</v>
      </c>
      <c r="E873" s="8">
        <v>204.82719581967501</v>
      </c>
      <c r="F873" s="11" t="s">
        <v>8</v>
      </c>
      <c r="G873" s="7" t="s">
        <v>8</v>
      </c>
      <c r="H873" s="9" t="s">
        <v>8</v>
      </c>
      <c r="I873" s="11" t="s">
        <v>8</v>
      </c>
      <c r="J873" s="7" t="s">
        <v>8</v>
      </c>
      <c r="K873" s="9" t="s">
        <v>8</v>
      </c>
      <c r="L873" s="11" t="s">
        <v>8</v>
      </c>
      <c r="M873" s="7" t="s">
        <v>8</v>
      </c>
      <c r="N873" s="9" t="s">
        <v>8</v>
      </c>
      <c r="O873" s="11" t="s">
        <v>8</v>
      </c>
      <c r="P873" s="7" t="s">
        <v>8</v>
      </c>
      <c r="Q873" s="9" t="s">
        <v>8</v>
      </c>
      <c r="R873" s="11">
        <v>41</v>
      </c>
      <c r="S873" s="7">
        <v>376.95122375</v>
      </c>
      <c r="T873" s="8">
        <v>296.18063482375402</v>
      </c>
    </row>
    <row r="874" spans="1:20" ht="14.1" customHeight="1" x14ac:dyDescent="0.3">
      <c r="A874" s="3" t="s">
        <v>3341</v>
      </c>
      <c r="B874" s="3" t="s">
        <v>6815</v>
      </c>
      <c r="C874" s="11">
        <v>43</v>
      </c>
      <c r="D874" s="7">
        <v>133.04195217</v>
      </c>
      <c r="E874" s="8">
        <v>237.56229570768599</v>
      </c>
      <c r="F874" s="11" t="s">
        <v>8</v>
      </c>
      <c r="G874" s="7" t="s">
        <v>8</v>
      </c>
      <c r="H874" s="9" t="s">
        <v>8</v>
      </c>
      <c r="I874" s="11" t="s">
        <v>8</v>
      </c>
      <c r="J874" s="7" t="s">
        <v>8</v>
      </c>
      <c r="K874" s="9" t="s">
        <v>8</v>
      </c>
      <c r="L874" s="11" t="s">
        <v>8</v>
      </c>
      <c r="M874" s="7" t="s">
        <v>8</v>
      </c>
      <c r="N874" s="9" t="s">
        <v>8</v>
      </c>
      <c r="O874" s="11" t="s">
        <v>8</v>
      </c>
      <c r="P874" s="7" t="s">
        <v>8</v>
      </c>
      <c r="Q874" s="9" t="s">
        <v>8</v>
      </c>
      <c r="R874" s="11" t="s">
        <v>8</v>
      </c>
      <c r="S874" s="7" t="s">
        <v>8</v>
      </c>
      <c r="T874" s="9" t="s">
        <v>8</v>
      </c>
    </row>
    <row r="875" spans="1:20" ht="14.1" customHeight="1" x14ac:dyDescent="0.3">
      <c r="A875" s="3" t="s">
        <v>3345</v>
      </c>
      <c r="B875" s="3" t="s">
        <v>6816</v>
      </c>
      <c r="C875" s="11">
        <v>113</v>
      </c>
      <c r="D875" s="7">
        <v>202.42457005</v>
      </c>
      <c r="E875" s="8">
        <v>452.85507794160401</v>
      </c>
      <c r="F875" s="11" t="s">
        <v>8</v>
      </c>
      <c r="G875" s="7" t="s">
        <v>8</v>
      </c>
      <c r="H875" s="9" t="s">
        <v>8</v>
      </c>
      <c r="I875" s="11" t="s">
        <v>8</v>
      </c>
      <c r="J875" s="7" t="s">
        <v>8</v>
      </c>
      <c r="K875" s="9" t="s">
        <v>8</v>
      </c>
      <c r="L875" s="11" t="s">
        <v>8</v>
      </c>
      <c r="M875" s="7" t="s">
        <v>8</v>
      </c>
      <c r="N875" s="9" t="s">
        <v>8</v>
      </c>
      <c r="O875" s="11" t="s">
        <v>8</v>
      </c>
      <c r="P875" s="7" t="s">
        <v>8</v>
      </c>
      <c r="Q875" s="9" t="s">
        <v>8</v>
      </c>
      <c r="R875" s="11" t="s">
        <v>8</v>
      </c>
      <c r="S875" s="7" t="s">
        <v>8</v>
      </c>
      <c r="T875" s="9" t="s">
        <v>8</v>
      </c>
    </row>
    <row r="876" spans="1:20" ht="14.1" customHeight="1" x14ac:dyDescent="0.3">
      <c r="A876" s="3" t="s">
        <v>3349</v>
      </c>
      <c r="B876" s="3" t="s">
        <v>6817</v>
      </c>
      <c r="C876" s="11">
        <v>76</v>
      </c>
      <c r="D876" s="7">
        <v>170.05441769000001</v>
      </c>
      <c r="E876" s="8">
        <v>242.71425277832199</v>
      </c>
      <c r="F876" s="11" t="s">
        <v>8</v>
      </c>
      <c r="G876" s="7" t="s">
        <v>8</v>
      </c>
      <c r="H876" s="9" t="s">
        <v>8</v>
      </c>
      <c r="I876" s="11" t="s">
        <v>8</v>
      </c>
      <c r="J876" s="7" t="s">
        <v>8</v>
      </c>
      <c r="K876" s="9" t="s">
        <v>8</v>
      </c>
      <c r="L876" s="11" t="s">
        <v>8</v>
      </c>
      <c r="M876" s="7" t="s">
        <v>8</v>
      </c>
      <c r="N876" s="9" t="s">
        <v>8</v>
      </c>
      <c r="O876" s="11" t="s">
        <v>8</v>
      </c>
      <c r="P876" s="7" t="s">
        <v>8</v>
      </c>
      <c r="Q876" s="9" t="s">
        <v>8</v>
      </c>
      <c r="R876" s="11" t="s">
        <v>8</v>
      </c>
      <c r="S876" s="7" t="s">
        <v>8</v>
      </c>
      <c r="T876" s="9" t="s">
        <v>8</v>
      </c>
    </row>
    <row r="877" spans="1:20" ht="14.1" customHeight="1" x14ac:dyDescent="0.3">
      <c r="A877" s="3" t="s">
        <v>3352</v>
      </c>
      <c r="B877" s="3" t="s">
        <v>3353</v>
      </c>
      <c r="C877" s="11" t="s">
        <v>8</v>
      </c>
      <c r="D877" s="7" t="s">
        <v>8</v>
      </c>
      <c r="E877" s="9" t="s">
        <v>8</v>
      </c>
      <c r="F877" s="11" t="s">
        <v>8</v>
      </c>
      <c r="G877" s="7" t="s">
        <v>8</v>
      </c>
      <c r="H877" s="9" t="s">
        <v>8</v>
      </c>
      <c r="I877" s="11" t="s">
        <v>8</v>
      </c>
      <c r="J877" s="7" t="s">
        <v>8</v>
      </c>
      <c r="K877" s="9" t="s">
        <v>8</v>
      </c>
      <c r="L877" s="11" t="s">
        <v>8</v>
      </c>
      <c r="M877" s="7" t="s">
        <v>8</v>
      </c>
      <c r="N877" s="9" t="s">
        <v>8</v>
      </c>
      <c r="O877" s="11" t="s">
        <v>8</v>
      </c>
      <c r="P877" s="7" t="s">
        <v>8</v>
      </c>
      <c r="Q877" s="9" t="s">
        <v>8</v>
      </c>
      <c r="R877" s="11" t="s">
        <v>8</v>
      </c>
      <c r="S877" s="7" t="s">
        <v>8</v>
      </c>
      <c r="T877" s="9" t="s">
        <v>8</v>
      </c>
    </row>
    <row r="878" spans="1:20" ht="14.1" customHeight="1" x14ac:dyDescent="0.3">
      <c r="A878" s="3" t="s">
        <v>3356</v>
      </c>
      <c r="B878" s="3" t="s">
        <v>6818</v>
      </c>
      <c r="C878" s="11">
        <v>1282</v>
      </c>
      <c r="D878" s="7">
        <v>150.02683764</v>
      </c>
      <c r="E878" s="8">
        <v>240.22571665804699</v>
      </c>
      <c r="F878" s="11" t="s">
        <v>8</v>
      </c>
      <c r="G878" s="7" t="s">
        <v>8</v>
      </c>
      <c r="H878" s="9" t="s">
        <v>8</v>
      </c>
      <c r="I878" s="11" t="s">
        <v>8</v>
      </c>
      <c r="J878" s="7" t="s">
        <v>8</v>
      </c>
      <c r="K878" s="9" t="s">
        <v>8</v>
      </c>
      <c r="L878" s="11" t="s">
        <v>8</v>
      </c>
      <c r="M878" s="7" t="s">
        <v>8</v>
      </c>
      <c r="N878" s="9" t="s">
        <v>8</v>
      </c>
      <c r="O878" s="11" t="s">
        <v>8</v>
      </c>
      <c r="P878" s="7" t="s">
        <v>8</v>
      </c>
      <c r="Q878" s="9" t="s">
        <v>8</v>
      </c>
      <c r="R878" s="11">
        <v>24</v>
      </c>
      <c r="S878" s="7">
        <v>151.49100583000001</v>
      </c>
      <c r="T878" s="8">
        <v>483.82733595543101</v>
      </c>
    </row>
    <row r="879" spans="1:20" ht="14.1" customHeight="1" x14ac:dyDescent="0.3">
      <c r="A879" s="3" t="s">
        <v>3360</v>
      </c>
      <c r="B879" s="3" t="s">
        <v>6819</v>
      </c>
      <c r="C879" s="11">
        <v>257</v>
      </c>
      <c r="D879" s="7">
        <v>188.16058699999999</v>
      </c>
      <c r="E879" s="8">
        <v>280.41301523925398</v>
      </c>
      <c r="F879" s="11" t="s">
        <v>8</v>
      </c>
      <c r="G879" s="7" t="s">
        <v>8</v>
      </c>
      <c r="H879" s="9" t="s">
        <v>8</v>
      </c>
      <c r="I879" s="11" t="s">
        <v>8</v>
      </c>
      <c r="J879" s="7" t="s">
        <v>8</v>
      </c>
      <c r="K879" s="9" t="s">
        <v>8</v>
      </c>
      <c r="L879" s="11" t="s">
        <v>8</v>
      </c>
      <c r="M879" s="7" t="s">
        <v>8</v>
      </c>
      <c r="N879" s="9" t="s">
        <v>8</v>
      </c>
      <c r="O879" s="11" t="s">
        <v>8</v>
      </c>
      <c r="P879" s="7" t="s">
        <v>8</v>
      </c>
      <c r="Q879" s="9" t="s">
        <v>8</v>
      </c>
      <c r="R879" s="11" t="s">
        <v>8</v>
      </c>
      <c r="S879" s="7" t="s">
        <v>8</v>
      </c>
      <c r="T879" s="9" t="s">
        <v>8</v>
      </c>
    </row>
    <row r="880" spans="1:20" ht="14.1" customHeight="1" x14ac:dyDescent="0.3">
      <c r="A880" s="3" t="s">
        <v>3364</v>
      </c>
      <c r="B880" s="3" t="s">
        <v>6820</v>
      </c>
      <c r="C880" s="11">
        <v>241</v>
      </c>
      <c r="D880" s="7">
        <v>162.49857653000001</v>
      </c>
      <c r="E880" s="8">
        <v>211.41703735870101</v>
      </c>
      <c r="F880" s="11" t="s">
        <v>8</v>
      </c>
      <c r="G880" s="7" t="s">
        <v>8</v>
      </c>
      <c r="H880" s="9" t="s">
        <v>8</v>
      </c>
      <c r="I880" s="11" t="s">
        <v>8</v>
      </c>
      <c r="J880" s="7" t="s">
        <v>8</v>
      </c>
      <c r="K880" s="9" t="s">
        <v>8</v>
      </c>
      <c r="L880" s="11" t="s">
        <v>8</v>
      </c>
      <c r="M880" s="7" t="s">
        <v>8</v>
      </c>
      <c r="N880" s="9" t="s">
        <v>8</v>
      </c>
      <c r="O880" s="11" t="s">
        <v>8</v>
      </c>
      <c r="P880" s="7" t="s">
        <v>8</v>
      </c>
      <c r="Q880" s="9" t="s">
        <v>8</v>
      </c>
      <c r="R880" s="11" t="s">
        <v>8</v>
      </c>
      <c r="S880" s="7" t="s">
        <v>8</v>
      </c>
      <c r="T880" s="9" t="s">
        <v>8</v>
      </c>
    </row>
    <row r="881" spans="1:20" ht="14.1" customHeight="1" x14ac:dyDescent="0.3">
      <c r="A881" s="3" t="s">
        <v>3368</v>
      </c>
      <c r="B881" s="3" t="s">
        <v>6821</v>
      </c>
      <c r="C881" s="11">
        <v>160</v>
      </c>
      <c r="D881" s="7">
        <v>159.32937337999999</v>
      </c>
      <c r="E881" s="8">
        <v>292.01455765658199</v>
      </c>
      <c r="F881" s="11" t="s">
        <v>8</v>
      </c>
      <c r="G881" s="7" t="s">
        <v>8</v>
      </c>
      <c r="H881" s="9" t="s">
        <v>8</v>
      </c>
      <c r="I881" s="11" t="s">
        <v>8</v>
      </c>
      <c r="J881" s="7" t="s">
        <v>8</v>
      </c>
      <c r="K881" s="9" t="s">
        <v>8</v>
      </c>
      <c r="L881" s="11" t="s">
        <v>8</v>
      </c>
      <c r="M881" s="7" t="s">
        <v>8</v>
      </c>
      <c r="N881" s="9" t="s">
        <v>8</v>
      </c>
      <c r="O881" s="11" t="s">
        <v>8</v>
      </c>
      <c r="P881" s="7" t="s">
        <v>8</v>
      </c>
      <c r="Q881" s="9" t="s">
        <v>8</v>
      </c>
      <c r="R881" s="11" t="s">
        <v>8</v>
      </c>
      <c r="S881" s="7" t="s">
        <v>8</v>
      </c>
      <c r="T881" s="9" t="s">
        <v>8</v>
      </c>
    </row>
    <row r="882" spans="1:20" ht="14.1" customHeight="1" x14ac:dyDescent="0.3">
      <c r="A882" s="3" t="s">
        <v>3372</v>
      </c>
      <c r="B882" s="3" t="s">
        <v>6822</v>
      </c>
      <c r="C882" s="11">
        <v>55</v>
      </c>
      <c r="D882" s="7">
        <v>110.01590409000001</v>
      </c>
      <c r="E882" s="8">
        <v>255.08916922986</v>
      </c>
      <c r="F882" s="11" t="s">
        <v>8</v>
      </c>
      <c r="G882" s="7" t="s">
        <v>8</v>
      </c>
      <c r="H882" s="9" t="s">
        <v>8</v>
      </c>
      <c r="I882" s="11" t="s">
        <v>8</v>
      </c>
      <c r="J882" s="7" t="s">
        <v>8</v>
      </c>
      <c r="K882" s="9" t="s">
        <v>8</v>
      </c>
      <c r="L882" s="11" t="s">
        <v>8</v>
      </c>
      <c r="M882" s="7" t="s">
        <v>8</v>
      </c>
      <c r="N882" s="9" t="s">
        <v>8</v>
      </c>
      <c r="O882" s="11" t="s">
        <v>8</v>
      </c>
      <c r="P882" s="7" t="s">
        <v>8</v>
      </c>
      <c r="Q882" s="9" t="s">
        <v>8</v>
      </c>
      <c r="R882" s="11" t="s">
        <v>8</v>
      </c>
      <c r="S882" s="7" t="s">
        <v>8</v>
      </c>
      <c r="T882" s="9" t="s">
        <v>8</v>
      </c>
    </row>
    <row r="883" spans="1:20" ht="14.1" customHeight="1" x14ac:dyDescent="0.3">
      <c r="A883" s="3" t="s">
        <v>3376</v>
      </c>
      <c r="B883" s="3" t="s">
        <v>6823</v>
      </c>
      <c r="C883" s="11">
        <v>1263</v>
      </c>
      <c r="D883" s="7">
        <v>197.30639604999999</v>
      </c>
      <c r="E883" s="8">
        <v>223.37174940944701</v>
      </c>
      <c r="F883" s="11" t="s">
        <v>8</v>
      </c>
      <c r="G883" s="7" t="s">
        <v>8</v>
      </c>
      <c r="H883" s="9" t="s">
        <v>8</v>
      </c>
      <c r="I883" s="11" t="s">
        <v>8</v>
      </c>
      <c r="J883" s="7" t="s">
        <v>8</v>
      </c>
      <c r="K883" s="9" t="s">
        <v>8</v>
      </c>
      <c r="L883" s="11" t="s">
        <v>8</v>
      </c>
      <c r="M883" s="7" t="s">
        <v>8</v>
      </c>
      <c r="N883" s="9" t="s">
        <v>8</v>
      </c>
      <c r="O883" s="11" t="s">
        <v>8</v>
      </c>
      <c r="P883" s="7" t="s">
        <v>8</v>
      </c>
      <c r="Q883" s="9" t="s">
        <v>8</v>
      </c>
      <c r="R883" s="11" t="s">
        <v>8</v>
      </c>
      <c r="S883" s="7" t="s">
        <v>8</v>
      </c>
      <c r="T883" s="9" t="s">
        <v>8</v>
      </c>
    </row>
    <row r="884" spans="1:20" ht="14.1" customHeight="1" x14ac:dyDescent="0.3">
      <c r="A884" s="3" t="s">
        <v>3380</v>
      </c>
      <c r="B884" s="3" t="s">
        <v>3381</v>
      </c>
      <c r="C884" s="11" t="s">
        <v>8</v>
      </c>
      <c r="D884" s="7" t="s">
        <v>8</v>
      </c>
      <c r="E884" s="9" t="s">
        <v>8</v>
      </c>
      <c r="F884" s="11" t="s">
        <v>8</v>
      </c>
      <c r="G884" s="7" t="s">
        <v>8</v>
      </c>
      <c r="H884" s="9" t="s">
        <v>8</v>
      </c>
      <c r="I884" s="11" t="s">
        <v>8</v>
      </c>
      <c r="J884" s="7" t="s">
        <v>8</v>
      </c>
      <c r="K884" s="9" t="s">
        <v>8</v>
      </c>
      <c r="L884" s="11" t="s">
        <v>8</v>
      </c>
      <c r="M884" s="7" t="s">
        <v>8</v>
      </c>
      <c r="N884" s="9" t="s">
        <v>8</v>
      </c>
      <c r="O884" s="11" t="s">
        <v>8</v>
      </c>
      <c r="P884" s="7" t="s">
        <v>8</v>
      </c>
      <c r="Q884" s="9" t="s">
        <v>8</v>
      </c>
      <c r="R884" s="11" t="s">
        <v>8</v>
      </c>
      <c r="S884" s="7" t="s">
        <v>8</v>
      </c>
      <c r="T884" s="9" t="s">
        <v>8</v>
      </c>
    </row>
    <row r="885" spans="1:20" ht="14.1" customHeight="1" x14ac:dyDescent="0.3">
      <c r="A885" s="3" t="s">
        <v>3384</v>
      </c>
      <c r="B885" s="3" t="s">
        <v>6824</v>
      </c>
      <c r="C885" s="11">
        <v>84</v>
      </c>
      <c r="D885" s="7">
        <v>151.32436408000001</v>
      </c>
      <c r="E885" s="8">
        <v>297.22153306832899</v>
      </c>
      <c r="F885" s="11" t="s">
        <v>8</v>
      </c>
      <c r="G885" s="7" t="s">
        <v>8</v>
      </c>
      <c r="H885" s="9" t="s">
        <v>8</v>
      </c>
      <c r="I885" s="11" t="s">
        <v>8</v>
      </c>
      <c r="J885" s="7" t="s">
        <v>8</v>
      </c>
      <c r="K885" s="9" t="s">
        <v>8</v>
      </c>
      <c r="L885" s="11" t="s">
        <v>8</v>
      </c>
      <c r="M885" s="7" t="s">
        <v>8</v>
      </c>
      <c r="N885" s="9" t="s">
        <v>8</v>
      </c>
      <c r="O885" s="11" t="s">
        <v>8</v>
      </c>
      <c r="P885" s="7" t="s">
        <v>8</v>
      </c>
      <c r="Q885" s="9" t="s">
        <v>8</v>
      </c>
      <c r="R885" s="11" t="s">
        <v>8</v>
      </c>
      <c r="S885" s="7" t="s">
        <v>8</v>
      </c>
      <c r="T885" s="9" t="s">
        <v>8</v>
      </c>
    </row>
    <row r="886" spans="1:20" ht="14.1" customHeight="1" x14ac:dyDescent="0.3">
      <c r="A886" s="3" t="s">
        <v>3388</v>
      </c>
      <c r="B886" s="3" t="s">
        <v>6825</v>
      </c>
      <c r="C886" s="11" t="s">
        <v>8</v>
      </c>
      <c r="D886" s="7" t="s">
        <v>8</v>
      </c>
      <c r="E886" s="9" t="s">
        <v>8</v>
      </c>
      <c r="F886" s="11" t="s">
        <v>8</v>
      </c>
      <c r="G886" s="7" t="s">
        <v>8</v>
      </c>
      <c r="H886" s="9" t="s">
        <v>8</v>
      </c>
      <c r="I886" s="11" t="s">
        <v>8</v>
      </c>
      <c r="J886" s="7" t="s">
        <v>8</v>
      </c>
      <c r="K886" s="9" t="s">
        <v>8</v>
      </c>
      <c r="L886" s="11" t="s">
        <v>8</v>
      </c>
      <c r="M886" s="7" t="s">
        <v>8</v>
      </c>
      <c r="N886" s="9" t="s">
        <v>8</v>
      </c>
      <c r="O886" s="11" t="s">
        <v>8</v>
      </c>
      <c r="P886" s="7" t="s">
        <v>8</v>
      </c>
      <c r="Q886" s="9" t="s">
        <v>8</v>
      </c>
      <c r="R886" s="11" t="s">
        <v>8</v>
      </c>
      <c r="S886" s="7" t="s">
        <v>8</v>
      </c>
      <c r="T886" s="9" t="s">
        <v>8</v>
      </c>
    </row>
    <row r="887" spans="1:20" ht="14.1" customHeight="1" x14ac:dyDescent="0.3">
      <c r="A887" s="3" t="s">
        <v>3392</v>
      </c>
      <c r="B887" s="3" t="s">
        <v>3393</v>
      </c>
      <c r="C887" s="11" t="s">
        <v>8</v>
      </c>
      <c r="D887" s="7" t="s">
        <v>8</v>
      </c>
      <c r="E887" s="9" t="s">
        <v>8</v>
      </c>
      <c r="F887" s="11" t="s">
        <v>8</v>
      </c>
      <c r="G887" s="7" t="s">
        <v>8</v>
      </c>
      <c r="H887" s="9" t="s">
        <v>8</v>
      </c>
      <c r="I887" s="11" t="s">
        <v>8</v>
      </c>
      <c r="J887" s="7" t="s">
        <v>8</v>
      </c>
      <c r="K887" s="9" t="s">
        <v>8</v>
      </c>
      <c r="L887" s="11" t="s">
        <v>8</v>
      </c>
      <c r="M887" s="7" t="s">
        <v>8</v>
      </c>
      <c r="N887" s="9" t="s">
        <v>8</v>
      </c>
      <c r="O887" s="11" t="s">
        <v>8</v>
      </c>
      <c r="P887" s="7" t="s">
        <v>8</v>
      </c>
      <c r="Q887" s="9" t="s">
        <v>8</v>
      </c>
      <c r="R887" s="11" t="s">
        <v>8</v>
      </c>
      <c r="S887" s="7" t="s">
        <v>8</v>
      </c>
      <c r="T887" s="9" t="s">
        <v>8</v>
      </c>
    </row>
    <row r="888" spans="1:20" ht="14.1" customHeight="1" x14ac:dyDescent="0.3">
      <c r="A888" s="3" t="s">
        <v>3396</v>
      </c>
      <c r="B888" s="3" t="s">
        <v>6826</v>
      </c>
      <c r="C888" s="11">
        <v>208</v>
      </c>
      <c r="D888" s="7">
        <v>161.74905161999999</v>
      </c>
      <c r="E888" s="8">
        <v>172.194045864033</v>
      </c>
      <c r="F888" s="11" t="s">
        <v>8</v>
      </c>
      <c r="G888" s="7" t="s">
        <v>8</v>
      </c>
      <c r="H888" s="9" t="s">
        <v>8</v>
      </c>
      <c r="I888" s="11" t="s">
        <v>8</v>
      </c>
      <c r="J888" s="7" t="s">
        <v>8</v>
      </c>
      <c r="K888" s="9" t="s">
        <v>8</v>
      </c>
      <c r="L888" s="11" t="s">
        <v>8</v>
      </c>
      <c r="M888" s="7" t="s">
        <v>8</v>
      </c>
      <c r="N888" s="9" t="s">
        <v>8</v>
      </c>
      <c r="O888" s="11" t="s">
        <v>8</v>
      </c>
      <c r="P888" s="7" t="s">
        <v>8</v>
      </c>
      <c r="Q888" s="9" t="s">
        <v>8</v>
      </c>
      <c r="R888" s="11" t="s">
        <v>8</v>
      </c>
      <c r="S888" s="7" t="s">
        <v>8</v>
      </c>
      <c r="T888" s="9" t="s">
        <v>8</v>
      </c>
    </row>
    <row r="889" spans="1:20" ht="14.1" customHeight="1" x14ac:dyDescent="0.3">
      <c r="A889" s="3" t="s">
        <v>3400</v>
      </c>
      <c r="B889" s="3" t="s">
        <v>3401</v>
      </c>
      <c r="C889" s="11">
        <v>402</v>
      </c>
      <c r="D889" s="7">
        <v>171.34404456999999</v>
      </c>
      <c r="E889" s="8">
        <v>247.45840042586499</v>
      </c>
      <c r="F889" s="11" t="s">
        <v>8</v>
      </c>
      <c r="G889" s="7" t="s">
        <v>8</v>
      </c>
      <c r="H889" s="9" t="s">
        <v>8</v>
      </c>
      <c r="I889" s="11" t="s">
        <v>8</v>
      </c>
      <c r="J889" s="7" t="s">
        <v>8</v>
      </c>
      <c r="K889" s="9" t="s">
        <v>8</v>
      </c>
      <c r="L889" s="11" t="s">
        <v>8</v>
      </c>
      <c r="M889" s="7" t="s">
        <v>8</v>
      </c>
      <c r="N889" s="9" t="s">
        <v>8</v>
      </c>
      <c r="O889" s="11" t="s">
        <v>8</v>
      </c>
      <c r="P889" s="7" t="s">
        <v>8</v>
      </c>
      <c r="Q889" s="9" t="s">
        <v>8</v>
      </c>
      <c r="R889" s="11" t="s">
        <v>8</v>
      </c>
      <c r="S889" s="7" t="s">
        <v>8</v>
      </c>
      <c r="T889" s="9" t="s">
        <v>8</v>
      </c>
    </row>
    <row r="890" spans="1:20" ht="14.1" customHeight="1" x14ac:dyDescent="0.3">
      <c r="A890" s="3" t="s">
        <v>3404</v>
      </c>
      <c r="B890" s="3" t="s">
        <v>6827</v>
      </c>
      <c r="C890" s="11" t="s">
        <v>8</v>
      </c>
      <c r="D890" s="7" t="s">
        <v>8</v>
      </c>
      <c r="E890" s="9" t="s">
        <v>8</v>
      </c>
      <c r="F890" s="11" t="s">
        <v>8</v>
      </c>
      <c r="G890" s="7" t="s">
        <v>8</v>
      </c>
      <c r="H890" s="9" t="s">
        <v>8</v>
      </c>
      <c r="I890" s="11" t="s">
        <v>8</v>
      </c>
      <c r="J890" s="7" t="s">
        <v>8</v>
      </c>
      <c r="K890" s="9" t="s">
        <v>8</v>
      </c>
      <c r="L890" s="11" t="s">
        <v>8</v>
      </c>
      <c r="M890" s="7" t="s">
        <v>8</v>
      </c>
      <c r="N890" s="9" t="s">
        <v>8</v>
      </c>
      <c r="O890" s="11" t="s">
        <v>8</v>
      </c>
      <c r="P890" s="7" t="s">
        <v>8</v>
      </c>
      <c r="Q890" s="9" t="s">
        <v>8</v>
      </c>
      <c r="R890" s="11" t="s">
        <v>8</v>
      </c>
      <c r="S890" s="7" t="s">
        <v>8</v>
      </c>
      <c r="T890" s="9" t="s">
        <v>8</v>
      </c>
    </row>
    <row r="891" spans="1:20" ht="14.1" customHeight="1" x14ac:dyDescent="0.3">
      <c r="A891" s="3" t="s">
        <v>3408</v>
      </c>
      <c r="B891" s="3" t="s">
        <v>3409</v>
      </c>
      <c r="C891" s="11">
        <v>78963</v>
      </c>
      <c r="D891" s="7">
        <v>341.85834438000001</v>
      </c>
      <c r="E891" s="8">
        <v>281.67743455481099</v>
      </c>
      <c r="F891" s="11">
        <v>6638</v>
      </c>
      <c r="G891" s="7">
        <v>401.36275412999998</v>
      </c>
      <c r="H891" s="8">
        <v>312.43774827962102</v>
      </c>
      <c r="I891" s="11">
        <v>92</v>
      </c>
      <c r="J891" s="7">
        <v>310.09399275999999</v>
      </c>
      <c r="K891" s="8">
        <v>287.94749676022502</v>
      </c>
      <c r="L891" s="11">
        <v>231</v>
      </c>
      <c r="M891" s="7">
        <v>287.66150741000001</v>
      </c>
      <c r="N891" s="8">
        <v>214.96738402571</v>
      </c>
      <c r="O891" s="11">
        <v>298</v>
      </c>
      <c r="P891" s="7">
        <v>265.57024729</v>
      </c>
      <c r="Q891" s="8">
        <v>219.581757701453</v>
      </c>
      <c r="R891" s="11">
        <v>2711</v>
      </c>
      <c r="S891" s="7">
        <v>642.82764642999996</v>
      </c>
      <c r="T891" s="8">
        <v>536.67441658184498</v>
      </c>
    </row>
    <row r="892" spans="1:20" ht="14.1" customHeight="1" x14ac:dyDescent="0.3">
      <c r="A892" s="3" t="s">
        <v>3413</v>
      </c>
      <c r="B892" s="3" t="s">
        <v>6828</v>
      </c>
      <c r="C892" s="11">
        <v>98458</v>
      </c>
      <c r="D892" s="7">
        <v>280.83264267999999</v>
      </c>
      <c r="E892" s="8">
        <v>240.87831377441501</v>
      </c>
      <c r="F892" s="11">
        <v>2349</v>
      </c>
      <c r="G892" s="7">
        <v>362.09168464999999</v>
      </c>
      <c r="H892" s="8">
        <v>301.283262475968</v>
      </c>
      <c r="I892" s="11">
        <v>163</v>
      </c>
      <c r="J892" s="7">
        <v>229.67173209000001</v>
      </c>
      <c r="K892" s="8">
        <v>197.812862686183</v>
      </c>
      <c r="L892" s="11">
        <v>1680</v>
      </c>
      <c r="M892" s="7">
        <v>302.65291550000001</v>
      </c>
      <c r="N892" s="8">
        <v>233.18145316085599</v>
      </c>
      <c r="O892" s="11">
        <v>328</v>
      </c>
      <c r="P892" s="7">
        <v>162.17144428</v>
      </c>
      <c r="Q892" s="8">
        <v>128.75456315072799</v>
      </c>
      <c r="R892" s="11">
        <v>4415</v>
      </c>
      <c r="S892" s="7">
        <v>483.61714742999999</v>
      </c>
      <c r="T892" s="8">
        <v>438.39981742227002</v>
      </c>
    </row>
    <row r="893" spans="1:20" ht="14.1" customHeight="1" x14ac:dyDescent="0.3">
      <c r="A893" s="3" t="s">
        <v>3415</v>
      </c>
      <c r="B893" s="3" t="s">
        <v>6829</v>
      </c>
      <c r="C893" s="11">
        <v>53792</v>
      </c>
      <c r="D893" s="7">
        <v>295.62294491</v>
      </c>
      <c r="E893" s="8">
        <v>251.77327066620799</v>
      </c>
      <c r="F893" s="11">
        <v>3843</v>
      </c>
      <c r="G893" s="7">
        <v>392.17828784</v>
      </c>
      <c r="H893" s="8">
        <v>326.67049391874099</v>
      </c>
      <c r="I893" s="11" t="s">
        <v>8</v>
      </c>
      <c r="J893" s="7" t="s">
        <v>8</v>
      </c>
      <c r="K893" s="9" t="s">
        <v>8</v>
      </c>
      <c r="L893" s="11">
        <v>414</v>
      </c>
      <c r="M893" s="7">
        <v>173.53734219</v>
      </c>
      <c r="N893" s="8">
        <v>132.184580089766</v>
      </c>
      <c r="O893" s="11">
        <v>49</v>
      </c>
      <c r="P893" s="7">
        <v>163.13943295999999</v>
      </c>
      <c r="Q893" s="8">
        <v>137.251784564421</v>
      </c>
      <c r="R893" s="11">
        <v>2364</v>
      </c>
      <c r="S893" s="7">
        <v>420.13628383000002</v>
      </c>
      <c r="T893" s="8">
        <v>361.22687064640701</v>
      </c>
    </row>
    <row r="894" spans="1:20" ht="14.1" customHeight="1" x14ac:dyDescent="0.3">
      <c r="A894" s="3" t="s">
        <v>3420</v>
      </c>
      <c r="B894" s="3" t="s">
        <v>1312</v>
      </c>
      <c r="C894" s="11">
        <v>52172</v>
      </c>
      <c r="D894" s="7">
        <v>280.97214107999997</v>
      </c>
      <c r="E894" s="8">
        <v>222.517093173668</v>
      </c>
      <c r="F894" s="11">
        <v>2831</v>
      </c>
      <c r="G894" s="7">
        <v>326.06154567999999</v>
      </c>
      <c r="H894" s="8">
        <v>257.92908841799999</v>
      </c>
      <c r="I894" s="11">
        <v>28</v>
      </c>
      <c r="J894" s="7">
        <v>183.66769521000001</v>
      </c>
      <c r="K894" s="8">
        <v>145.289332606497</v>
      </c>
      <c r="L894" s="11">
        <v>1283</v>
      </c>
      <c r="M894" s="7">
        <v>374.12658111000002</v>
      </c>
      <c r="N894" s="8">
        <v>277.08950435636598</v>
      </c>
      <c r="O894" s="11">
        <v>158</v>
      </c>
      <c r="P894" s="7">
        <v>209.01011414000001</v>
      </c>
      <c r="Q894" s="8">
        <v>164.44035419934099</v>
      </c>
      <c r="R894" s="11">
        <v>1973</v>
      </c>
      <c r="S894" s="7">
        <v>456.43345226000002</v>
      </c>
      <c r="T894" s="8">
        <v>363.32229899279503</v>
      </c>
    </row>
    <row r="895" spans="1:20" ht="14.1" customHeight="1" x14ac:dyDescent="0.3">
      <c r="A895" s="3" t="s">
        <v>3423</v>
      </c>
      <c r="B895" s="3" t="s">
        <v>3424</v>
      </c>
      <c r="C895" s="11">
        <v>139320</v>
      </c>
      <c r="D895" s="7">
        <v>282.03515535999998</v>
      </c>
      <c r="E895" s="8">
        <v>219.418969114036</v>
      </c>
      <c r="F895" s="11">
        <v>6358</v>
      </c>
      <c r="G895" s="7">
        <v>283.31805681999998</v>
      </c>
      <c r="H895" s="8">
        <v>224.45175523942299</v>
      </c>
      <c r="I895" s="11">
        <v>61</v>
      </c>
      <c r="J895" s="7">
        <v>228.99311768000001</v>
      </c>
      <c r="K895" s="8">
        <v>183.22975327011099</v>
      </c>
      <c r="L895" s="11">
        <v>2075</v>
      </c>
      <c r="M895" s="7">
        <v>299.06491274000001</v>
      </c>
      <c r="N895" s="8">
        <v>216.566785507726</v>
      </c>
      <c r="O895" s="11">
        <v>490</v>
      </c>
      <c r="P895" s="7">
        <v>154.30619278</v>
      </c>
      <c r="Q895" s="8">
        <v>118.882250092898</v>
      </c>
      <c r="R895" s="11">
        <v>4784</v>
      </c>
      <c r="S895" s="7">
        <v>429.37048394999999</v>
      </c>
      <c r="T895" s="8">
        <v>343.421429340793</v>
      </c>
    </row>
    <row r="896" spans="1:20" ht="14.1" customHeight="1" x14ac:dyDescent="0.3">
      <c r="A896" s="3" t="s">
        <v>3427</v>
      </c>
      <c r="B896" s="3" t="s">
        <v>6830</v>
      </c>
      <c r="C896" s="11">
        <v>32847</v>
      </c>
      <c r="D896" s="7">
        <v>311.86947040000001</v>
      </c>
      <c r="E896" s="8">
        <v>238.774530938514</v>
      </c>
      <c r="F896" s="11">
        <v>2864</v>
      </c>
      <c r="G896" s="7">
        <v>234.07275039999999</v>
      </c>
      <c r="H896" s="8">
        <v>182.78568088993799</v>
      </c>
      <c r="I896" s="11" t="s">
        <v>8</v>
      </c>
      <c r="J896" s="7" t="s">
        <v>8</v>
      </c>
      <c r="K896" s="9" t="s">
        <v>8</v>
      </c>
      <c r="L896" s="11">
        <v>705</v>
      </c>
      <c r="M896" s="7">
        <v>369.50246971000001</v>
      </c>
      <c r="N896" s="8">
        <v>233.24305069977399</v>
      </c>
      <c r="O896" s="11">
        <v>84</v>
      </c>
      <c r="P896" s="7">
        <v>354.12697758000002</v>
      </c>
      <c r="Q896" s="8">
        <v>259.73957583179498</v>
      </c>
      <c r="R896" s="11">
        <v>1318</v>
      </c>
      <c r="S896" s="7">
        <v>510.57681310999999</v>
      </c>
      <c r="T896" s="8">
        <v>398.93819900176698</v>
      </c>
    </row>
    <row r="897" spans="1:20" ht="14.1" customHeight="1" x14ac:dyDescent="0.3">
      <c r="A897" s="3" t="s">
        <v>3430</v>
      </c>
      <c r="B897" s="3" t="s">
        <v>6831</v>
      </c>
      <c r="C897" s="11">
        <v>12446</v>
      </c>
      <c r="D897" s="7">
        <v>456.87871237000002</v>
      </c>
      <c r="E897" s="8">
        <v>368.37347796730199</v>
      </c>
      <c r="F897" s="11">
        <v>1324</v>
      </c>
      <c r="G897" s="7">
        <v>639.67235290999997</v>
      </c>
      <c r="H897" s="8">
        <v>520.60790740815503</v>
      </c>
      <c r="I897" s="11" t="s">
        <v>8</v>
      </c>
      <c r="J897" s="7" t="s">
        <v>8</v>
      </c>
      <c r="K897" s="9" t="s">
        <v>8</v>
      </c>
      <c r="L897" s="11">
        <v>433</v>
      </c>
      <c r="M897" s="7">
        <v>356.72993172999998</v>
      </c>
      <c r="N897" s="8">
        <v>265.17830631992899</v>
      </c>
      <c r="O897" s="11">
        <v>48</v>
      </c>
      <c r="P897" s="7">
        <v>298.97983649999998</v>
      </c>
      <c r="Q897" s="8">
        <v>229.149701348191</v>
      </c>
      <c r="R897" s="11">
        <v>451</v>
      </c>
      <c r="S897" s="7">
        <v>509.04022271000002</v>
      </c>
      <c r="T897" s="8">
        <v>416.00296089904703</v>
      </c>
    </row>
    <row r="898" spans="1:20" ht="14.1" customHeight="1" x14ac:dyDescent="0.3">
      <c r="A898" s="3" t="s">
        <v>3434</v>
      </c>
      <c r="B898" s="3" t="s">
        <v>6832</v>
      </c>
      <c r="C898" s="11">
        <v>75790</v>
      </c>
      <c r="D898" s="7">
        <v>329.20537598999999</v>
      </c>
      <c r="E898" s="8">
        <v>255.84037823604001</v>
      </c>
      <c r="F898" s="11">
        <v>3470</v>
      </c>
      <c r="G898" s="7">
        <v>340.62540005</v>
      </c>
      <c r="H898" s="8">
        <v>264.07948271156801</v>
      </c>
      <c r="I898" s="11">
        <v>53</v>
      </c>
      <c r="J898" s="7">
        <v>373.60447108</v>
      </c>
      <c r="K898" s="8">
        <v>309.08801114574999</v>
      </c>
      <c r="L898" s="11">
        <v>1067</v>
      </c>
      <c r="M898" s="7">
        <v>260.68292287999998</v>
      </c>
      <c r="N898" s="8">
        <v>184.76641573386499</v>
      </c>
      <c r="O898" s="11">
        <v>260</v>
      </c>
      <c r="P898" s="7">
        <v>293.48637862999999</v>
      </c>
      <c r="Q898" s="8">
        <v>209.60258856770099</v>
      </c>
      <c r="R898" s="11">
        <v>2581</v>
      </c>
      <c r="S898" s="7">
        <v>595.15391966000004</v>
      </c>
      <c r="T898" s="8">
        <v>464.20330722034799</v>
      </c>
    </row>
    <row r="899" spans="1:20" ht="14.1" customHeight="1" x14ac:dyDescent="0.3">
      <c r="A899" s="3" t="s">
        <v>3438</v>
      </c>
      <c r="B899" s="3" t="s">
        <v>6833</v>
      </c>
      <c r="C899" s="11">
        <v>44162</v>
      </c>
      <c r="D899" s="7">
        <v>212.13568850999999</v>
      </c>
      <c r="E899" s="8">
        <v>176.26952824474799</v>
      </c>
      <c r="F899" s="11">
        <v>3596</v>
      </c>
      <c r="G899" s="7">
        <v>170.71554205000001</v>
      </c>
      <c r="H899" s="8">
        <v>142.92968646518901</v>
      </c>
      <c r="I899" s="11" t="s">
        <v>8</v>
      </c>
      <c r="J899" s="7" t="s">
        <v>8</v>
      </c>
      <c r="K899" s="9" t="s">
        <v>8</v>
      </c>
      <c r="L899" s="11">
        <v>1194</v>
      </c>
      <c r="M899" s="7">
        <v>241.08334593999999</v>
      </c>
      <c r="N899" s="8">
        <v>184.980071824731</v>
      </c>
      <c r="O899" s="11">
        <v>119</v>
      </c>
      <c r="P899" s="7">
        <v>111.56052201999999</v>
      </c>
      <c r="Q899" s="8">
        <v>90.377906292230506</v>
      </c>
      <c r="R899" s="11">
        <v>2174</v>
      </c>
      <c r="S899" s="7">
        <v>314.47645127999999</v>
      </c>
      <c r="T899" s="8">
        <v>267.68725170097002</v>
      </c>
    </row>
    <row r="900" spans="1:20" ht="14.1" customHeight="1" x14ac:dyDescent="0.3">
      <c r="A900" s="3" t="s">
        <v>3442</v>
      </c>
      <c r="B900" s="3" t="s">
        <v>6834</v>
      </c>
      <c r="C900" s="11">
        <v>33330</v>
      </c>
      <c r="D900" s="7">
        <v>237.23540485999999</v>
      </c>
      <c r="E900" s="8">
        <v>182.246252523968</v>
      </c>
      <c r="F900" s="11">
        <v>1607</v>
      </c>
      <c r="G900" s="7">
        <v>239.83897063000001</v>
      </c>
      <c r="H900" s="8">
        <v>189.723218786828</v>
      </c>
      <c r="I900" s="11">
        <v>11</v>
      </c>
      <c r="J900" s="7">
        <v>283.06724667999998</v>
      </c>
      <c r="K900" s="8">
        <v>223.91877013589399</v>
      </c>
      <c r="L900" s="11">
        <v>580</v>
      </c>
      <c r="M900" s="7">
        <v>313.86272384</v>
      </c>
      <c r="N900" s="8">
        <v>227.82888556920901</v>
      </c>
      <c r="O900" s="11">
        <v>55</v>
      </c>
      <c r="P900" s="7">
        <v>121.31818361000001</v>
      </c>
      <c r="Q900" s="8">
        <v>95.348733833865097</v>
      </c>
      <c r="R900" s="11">
        <v>1555</v>
      </c>
      <c r="S900" s="7">
        <v>377.84794900999998</v>
      </c>
      <c r="T900" s="8">
        <v>299.41618286602301</v>
      </c>
    </row>
    <row r="901" spans="1:20" ht="14.1" customHeight="1" x14ac:dyDescent="0.3">
      <c r="A901" s="3" t="s">
        <v>3445</v>
      </c>
      <c r="B901" s="3" t="s">
        <v>3446</v>
      </c>
      <c r="C901" s="11">
        <v>62344</v>
      </c>
      <c r="D901" s="7">
        <v>278.75382440999999</v>
      </c>
      <c r="E901" s="8">
        <v>223.68341967021701</v>
      </c>
      <c r="F901" s="11">
        <v>3360</v>
      </c>
      <c r="G901" s="7">
        <v>346.50015317999998</v>
      </c>
      <c r="H901" s="8">
        <v>281.01959310120202</v>
      </c>
      <c r="I901" s="11">
        <v>24</v>
      </c>
      <c r="J901" s="7">
        <v>267.60394043000002</v>
      </c>
      <c r="K901" s="8">
        <v>284.98881496196401</v>
      </c>
      <c r="L901" s="11">
        <v>1447</v>
      </c>
      <c r="M901" s="7">
        <v>258.35395897000001</v>
      </c>
      <c r="N901" s="8">
        <v>186.27178230745699</v>
      </c>
      <c r="O901" s="11">
        <v>151</v>
      </c>
      <c r="P901" s="7">
        <v>213.73684125</v>
      </c>
      <c r="Q901" s="8">
        <v>164.99303146676201</v>
      </c>
      <c r="R901" s="11">
        <v>2576</v>
      </c>
      <c r="S901" s="7">
        <v>516.42957280999997</v>
      </c>
      <c r="T901" s="8">
        <v>419.91396623519199</v>
      </c>
    </row>
    <row r="902" spans="1:20" ht="14.1" customHeight="1" x14ac:dyDescent="0.3">
      <c r="A902" s="3" t="s">
        <v>3449</v>
      </c>
      <c r="B902" s="3" t="s">
        <v>6835</v>
      </c>
      <c r="C902" s="11">
        <v>47752</v>
      </c>
      <c r="D902" s="7">
        <v>363.50889991999998</v>
      </c>
      <c r="E902" s="8">
        <v>294.25449365116998</v>
      </c>
      <c r="F902" s="11">
        <v>3546</v>
      </c>
      <c r="G902" s="7">
        <v>486.75468763999999</v>
      </c>
      <c r="H902" s="8">
        <v>394.76513734089099</v>
      </c>
      <c r="I902" s="11">
        <v>42</v>
      </c>
      <c r="J902" s="7">
        <v>261.09652139999997</v>
      </c>
      <c r="K902" s="8">
        <v>213.44505135353199</v>
      </c>
      <c r="L902" s="11">
        <v>965</v>
      </c>
      <c r="M902" s="7">
        <v>333.18732145000001</v>
      </c>
      <c r="N902" s="8">
        <v>251.10530355049701</v>
      </c>
      <c r="O902" s="11">
        <v>130</v>
      </c>
      <c r="P902" s="7">
        <v>258.49224099000003</v>
      </c>
      <c r="Q902" s="8">
        <v>197.96494324303299</v>
      </c>
      <c r="R902" s="11">
        <v>2216</v>
      </c>
      <c r="S902" s="7">
        <v>504.61839566999998</v>
      </c>
      <c r="T902" s="8">
        <v>408.98333011396102</v>
      </c>
    </row>
    <row r="903" spans="1:20" ht="14.1" customHeight="1" x14ac:dyDescent="0.3">
      <c r="A903" s="3" t="s">
        <v>3453</v>
      </c>
      <c r="B903" s="3" t="s">
        <v>6836</v>
      </c>
      <c r="C903" s="11">
        <v>61245</v>
      </c>
      <c r="D903" s="7">
        <v>287.08442644000002</v>
      </c>
      <c r="E903" s="8">
        <v>241.774255791358</v>
      </c>
      <c r="F903" s="11">
        <v>2690</v>
      </c>
      <c r="G903" s="7">
        <v>313.25716905000002</v>
      </c>
      <c r="H903" s="8">
        <v>249.15806492403499</v>
      </c>
      <c r="I903" s="11">
        <v>169</v>
      </c>
      <c r="J903" s="7">
        <v>266.86141620000001</v>
      </c>
      <c r="K903" s="8">
        <v>243.248873462684</v>
      </c>
      <c r="L903" s="11">
        <v>449</v>
      </c>
      <c r="M903" s="7">
        <v>252.68816856999999</v>
      </c>
      <c r="N903" s="8">
        <v>192.52493536369701</v>
      </c>
      <c r="O903" s="11">
        <v>180</v>
      </c>
      <c r="P903" s="7">
        <v>174.30781798999999</v>
      </c>
      <c r="Q903" s="8">
        <v>148.975698290629</v>
      </c>
      <c r="R903" s="11">
        <v>1750</v>
      </c>
      <c r="S903" s="7">
        <v>376.43960879000002</v>
      </c>
      <c r="T903" s="8">
        <v>302.30175771725999</v>
      </c>
    </row>
    <row r="904" spans="1:20" ht="14.1" customHeight="1" x14ac:dyDescent="0.3">
      <c r="A904" s="3" t="s">
        <v>3456</v>
      </c>
      <c r="B904" s="3" t="s">
        <v>6837</v>
      </c>
      <c r="C904" s="11">
        <v>3164</v>
      </c>
      <c r="D904" s="7">
        <v>169.57957375999999</v>
      </c>
      <c r="E904" s="8">
        <v>355.85532539620601</v>
      </c>
      <c r="F904" s="11">
        <v>267</v>
      </c>
      <c r="G904" s="7">
        <v>196.71053706999999</v>
      </c>
      <c r="H904" s="8">
        <v>303.91924154040998</v>
      </c>
      <c r="I904" s="11" t="s">
        <v>8</v>
      </c>
      <c r="J904" s="7" t="s">
        <v>8</v>
      </c>
      <c r="K904" s="9" t="s">
        <v>8</v>
      </c>
      <c r="L904" s="11">
        <v>23</v>
      </c>
      <c r="M904" s="7">
        <v>158.26485321999999</v>
      </c>
      <c r="N904" s="8">
        <v>255.901765433766</v>
      </c>
      <c r="O904" s="11" t="s">
        <v>8</v>
      </c>
      <c r="P904" s="7" t="s">
        <v>8</v>
      </c>
      <c r="Q904" s="9" t="s">
        <v>8</v>
      </c>
      <c r="R904" s="11">
        <v>132</v>
      </c>
      <c r="S904" s="7">
        <v>187.45592787999999</v>
      </c>
      <c r="T904" s="8">
        <v>622.78102338696101</v>
      </c>
    </row>
    <row r="905" spans="1:20" ht="14.1" customHeight="1" x14ac:dyDescent="0.3">
      <c r="A905" s="3" t="s">
        <v>3460</v>
      </c>
      <c r="B905" s="3" t="s">
        <v>3461</v>
      </c>
      <c r="C905" s="11">
        <v>4528</v>
      </c>
      <c r="D905" s="7">
        <v>160.75387760999999</v>
      </c>
      <c r="E905" s="8">
        <v>200.17310343825099</v>
      </c>
      <c r="F905" s="11">
        <v>531</v>
      </c>
      <c r="G905" s="7">
        <v>152.32534297000001</v>
      </c>
      <c r="H905" s="8">
        <v>149.40494453197999</v>
      </c>
      <c r="I905" s="11" t="s">
        <v>8</v>
      </c>
      <c r="J905" s="7" t="s">
        <v>8</v>
      </c>
      <c r="K905" s="9" t="s">
        <v>8</v>
      </c>
      <c r="L905" s="11">
        <v>106</v>
      </c>
      <c r="M905" s="7">
        <v>226.60642849000001</v>
      </c>
      <c r="N905" s="8">
        <v>289.49302960411597</v>
      </c>
      <c r="O905" s="11" t="s">
        <v>8</v>
      </c>
      <c r="P905" s="7" t="s">
        <v>8</v>
      </c>
      <c r="Q905" s="9" t="s">
        <v>8</v>
      </c>
      <c r="R905" s="11">
        <v>186</v>
      </c>
      <c r="S905" s="7">
        <v>149.62850803000001</v>
      </c>
      <c r="T905" s="8">
        <v>333.10325015149499</v>
      </c>
    </row>
    <row r="906" spans="1:20" ht="14.1" customHeight="1" x14ac:dyDescent="0.3">
      <c r="A906" s="3" t="s">
        <v>3464</v>
      </c>
      <c r="B906" s="3" t="s">
        <v>6838</v>
      </c>
      <c r="C906" s="11">
        <v>13573</v>
      </c>
      <c r="D906" s="7">
        <v>183.96879324</v>
      </c>
      <c r="E906" s="8">
        <v>257.67585809784299</v>
      </c>
      <c r="F906" s="11">
        <v>1026</v>
      </c>
      <c r="G906" s="7">
        <v>184.25696232999999</v>
      </c>
      <c r="H906" s="8">
        <v>260.657098256349</v>
      </c>
      <c r="I906" s="11" t="s">
        <v>8</v>
      </c>
      <c r="J906" s="7" t="s">
        <v>8</v>
      </c>
      <c r="K906" s="9" t="s">
        <v>8</v>
      </c>
      <c r="L906" s="11">
        <v>209</v>
      </c>
      <c r="M906" s="7">
        <v>197.50849277</v>
      </c>
      <c r="N906" s="8">
        <v>263.97189901172101</v>
      </c>
      <c r="O906" s="11">
        <v>40</v>
      </c>
      <c r="P906" s="7">
        <v>209.40114614000001</v>
      </c>
      <c r="Q906" s="8">
        <v>218.60761384304899</v>
      </c>
      <c r="R906" s="11">
        <v>566</v>
      </c>
      <c r="S906" s="7">
        <v>168.82006998</v>
      </c>
      <c r="T906" s="8">
        <v>468.77350990612001</v>
      </c>
    </row>
    <row r="907" spans="1:20" ht="14.1" customHeight="1" x14ac:dyDescent="0.3">
      <c r="A907" s="3" t="s">
        <v>3467</v>
      </c>
      <c r="B907" s="3" t="s">
        <v>3468</v>
      </c>
      <c r="C907" s="11">
        <v>9740</v>
      </c>
      <c r="D907" s="7">
        <v>169.15287261</v>
      </c>
      <c r="E907" s="8">
        <v>274.70168028137903</v>
      </c>
      <c r="F907" s="11">
        <v>593</v>
      </c>
      <c r="G907" s="7">
        <v>191.09736193000001</v>
      </c>
      <c r="H907" s="8">
        <v>283.85316264049601</v>
      </c>
      <c r="I907" s="11" t="s">
        <v>8</v>
      </c>
      <c r="J907" s="7" t="s">
        <v>8</v>
      </c>
      <c r="K907" s="9" t="s">
        <v>8</v>
      </c>
      <c r="L907" s="11">
        <v>158</v>
      </c>
      <c r="M907" s="7">
        <v>186.17131624000001</v>
      </c>
      <c r="N907" s="8">
        <v>158.09121132174801</v>
      </c>
      <c r="O907" s="11" t="s">
        <v>8</v>
      </c>
      <c r="P907" s="7" t="s">
        <v>8</v>
      </c>
      <c r="Q907" s="9" t="s">
        <v>8</v>
      </c>
      <c r="R907" s="11">
        <v>361</v>
      </c>
      <c r="S907" s="7">
        <v>201.53656985999999</v>
      </c>
      <c r="T907" s="8">
        <v>360.35730724272997</v>
      </c>
    </row>
    <row r="908" spans="1:20" ht="14.1" customHeight="1" x14ac:dyDescent="0.3">
      <c r="A908" s="3" t="s">
        <v>3471</v>
      </c>
      <c r="B908" s="3" t="s">
        <v>3472</v>
      </c>
      <c r="C908" s="11">
        <v>14156</v>
      </c>
      <c r="D908" s="7">
        <v>126.812485</v>
      </c>
      <c r="E908" s="8">
        <v>264.23234119597402</v>
      </c>
      <c r="F908" s="11">
        <v>1353</v>
      </c>
      <c r="G908" s="7">
        <v>138.84418871</v>
      </c>
      <c r="H908" s="8">
        <v>182.61182047776501</v>
      </c>
      <c r="I908" s="11" t="s">
        <v>8</v>
      </c>
      <c r="J908" s="7" t="s">
        <v>8</v>
      </c>
      <c r="K908" s="9" t="s">
        <v>8</v>
      </c>
      <c r="L908" s="11">
        <v>282</v>
      </c>
      <c r="M908" s="7">
        <v>161.46553094000001</v>
      </c>
      <c r="N908" s="8">
        <v>376.93113507802502</v>
      </c>
      <c r="O908" s="11">
        <v>33</v>
      </c>
      <c r="P908" s="7">
        <v>133.35495133000001</v>
      </c>
      <c r="Q908" s="8">
        <v>255.05121139417901</v>
      </c>
      <c r="R908" s="11">
        <v>595</v>
      </c>
      <c r="S908" s="7">
        <v>114.14295285</v>
      </c>
      <c r="T908" s="8">
        <v>359.85221246370998</v>
      </c>
    </row>
    <row r="909" spans="1:20" ht="14.1" customHeight="1" x14ac:dyDescent="0.3">
      <c r="A909" s="3" t="s">
        <v>3475</v>
      </c>
      <c r="B909" s="3" t="s">
        <v>6839</v>
      </c>
      <c r="C909" s="11">
        <v>9104</v>
      </c>
      <c r="D909" s="7">
        <v>114.46832768</v>
      </c>
      <c r="E909" s="8">
        <v>230.740442921322</v>
      </c>
      <c r="F909" s="11">
        <v>750</v>
      </c>
      <c r="G909" s="7">
        <v>116.98747014</v>
      </c>
      <c r="H909" s="8">
        <v>159.84866798209001</v>
      </c>
      <c r="I909" s="11" t="s">
        <v>8</v>
      </c>
      <c r="J909" s="7" t="s">
        <v>8</v>
      </c>
      <c r="K909" s="9" t="s">
        <v>8</v>
      </c>
      <c r="L909" s="11">
        <v>153</v>
      </c>
      <c r="M909" s="7">
        <v>124.7542533</v>
      </c>
      <c r="N909" s="8">
        <v>163.34476423920901</v>
      </c>
      <c r="O909" s="11">
        <v>34</v>
      </c>
      <c r="P909" s="7">
        <v>128.66754051999999</v>
      </c>
      <c r="Q909" s="8">
        <v>197.52903390591001</v>
      </c>
      <c r="R909" s="11">
        <v>335</v>
      </c>
      <c r="S909" s="7">
        <v>103.55443916999999</v>
      </c>
      <c r="T909" s="8">
        <v>361.48206143374802</v>
      </c>
    </row>
    <row r="910" spans="1:20" ht="14.1" customHeight="1" x14ac:dyDescent="0.3">
      <c r="A910" s="3" t="s">
        <v>3478</v>
      </c>
      <c r="B910" s="3" t="s">
        <v>290</v>
      </c>
      <c r="C910" s="11">
        <v>18457</v>
      </c>
      <c r="D910" s="7">
        <v>126.78855666</v>
      </c>
      <c r="E910" s="8">
        <v>198.98682109279</v>
      </c>
      <c r="F910" s="11">
        <v>1120</v>
      </c>
      <c r="G910" s="7">
        <v>140.14692532000001</v>
      </c>
      <c r="H910" s="8">
        <v>178.796777794912</v>
      </c>
      <c r="I910" s="11" t="s">
        <v>8</v>
      </c>
      <c r="J910" s="7" t="s">
        <v>8</v>
      </c>
      <c r="K910" s="9" t="s">
        <v>8</v>
      </c>
      <c r="L910" s="11">
        <v>287</v>
      </c>
      <c r="M910" s="7">
        <v>253.96032779000001</v>
      </c>
      <c r="N910" s="8">
        <v>218.37259320923999</v>
      </c>
      <c r="O910" s="11">
        <v>45</v>
      </c>
      <c r="P910" s="7">
        <v>101.85586429</v>
      </c>
      <c r="Q910" s="8">
        <v>106.00329745358</v>
      </c>
      <c r="R910" s="11">
        <v>916</v>
      </c>
      <c r="S910" s="7">
        <v>140.02556336999999</v>
      </c>
      <c r="T910" s="8">
        <v>406.523101753275</v>
      </c>
    </row>
    <row r="911" spans="1:20" ht="14.1" customHeight="1" x14ac:dyDescent="0.3">
      <c r="A911" s="3" t="s">
        <v>3481</v>
      </c>
      <c r="B911" s="3" t="s">
        <v>6840</v>
      </c>
      <c r="C911" s="11">
        <v>9846</v>
      </c>
      <c r="D911" s="7">
        <v>147.94306792</v>
      </c>
      <c r="E911" s="8">
        <v>279.98276003875202</v>
      </c>
      <c r="F911" s="11">
        <v>1180</v>
      </c>
      <c r="G911" s="7">
        <v>152.41951295000001</v>
      </c>
      <c r="H911" s="8">
        <v>262.06928377863699</v>
      </c>
      <c r="I911" s="11" t="s">
        <v>8</v>
      </c>
      <c r="J911" s="7" t="s">
        <v>8</v>
      </c>
      <c r="K911" s="9" t="s">
        <v>8</v>
      </c>
      <c r="L911" s="11">
        <v>46</v>
      </c>
      <c r="M911" s="7">
        <v>153.49750764000001</v>
      </c>
      <c r="N911" s="8">
        <v>251.36789550277101</v>
      </c>
      <c r="O911" s="11" t="s">
        <v>8</v>
      </c>
      <c r="P911" s="7" t="s">
        <v>8</v>
      </c>
      <c r="Q911" s="9" t="s">
        <v>8</v>
      </c>
      <c r="R911" s="11">
        <v>496</v>
      </c>
      <c r="S911" s="7">
        <v>143.22859819000001</v>
      </c>
      <c r="T911" s="8">
        <v>507.20499164781899</v>
      </c>
    </row>
    <row r="912" spans="1:20" ht="14.1" customHeight="1" x14ac:dyDescent="0.3">
      <c r="A912" s="3" t="s">
        <v>3485</v>
      </c>
      <c r="B912" s="3" t="s">
        <v>6841</v>
      </c>
      <c r="C912" s="11">
        <v>18866</v>
      </c>
      <c r="D912" s="7">
        <v>169.31887019999999</v>
      </c>
      <c r="E912" s="8">
        <v>264.80576379137199</v>
      </c>
      <c r="F912" s="11">
        <v>2088</v>
      </c>
      <c r="G912" s="7">
        <v>176.46113915000001</v>
      </c>
      <c r="H912" s="8">
        <v>199.60427138381101</v>
      </c>
      <c r="I912" s="11" t="s">
        <v>8</v>
      </c>
      <c r="J912" s="7" t="s">
        <v>8</v>
      </c>
      <c r="K912" s="9" t="s">
        <v>8</v>
      </c>
      <c r="L912" s="11">
        <v>324</v>
      </c>
      <c r="M912" s="7">
        <v>167.06289584999999</v>
      </c>
      <c r="N912" s="8">
        <v>263.57377894850799</v>
      </c>
      <c r="O912" s="11">
        <v>34</v>
      </c>
      <c r="P912" s="7">
        <v>169.70550309999999</v>
      </c>
      <c r="Q912" s="8">
        <v>141.78836373449201</v>
      </c>
      <c r="R912" s="11">
        <v>748</v>
      </c>
      <c r="S912" s="7">
        <v>175.79574624</v>
      </c>
      <c r="T912" s="8">
        <v>496.68232436082599</v>
      </c>
    </row>
    <row r="913" spans="1:20" ht="14.1" customHeight="1" x14ac:dyDescent="0.3">
      <c r="A913" s="3" t="s">
        <v>3489</v>
      </c>
      <c r="B913" s="3" t="s">
        <v>6842</v>
      </c>
      <c r="C913" s="11">
        <v>8855</v>
      </c>
      <c r="D913" s="7">
        <v>146.31649766000001</v>
      </c>
      <c r="E913" s="8">
        <v>264.99239660016201</v>
      </c>
      <c r="F913" s="11">
        <v>601</v>
      </c>
      <c r="G913" s="7">
        <v>151.93115642000001</v>
      </c>
      <c r="H913" s="8">
        <v>236.69503077050999</v>
      </c>
      <c r="I913" s="11" t="s">
        <v>8</v>
      </c>
      <c r="J913" s="7" t="s">
        <v>8</v>
      </c>
      <c r="K913" s="9" t="s">
        <v>8</v>
      </c>
      <c r="L913" s="11">
        <v>33</v>
      </c>
      <c r="M913" s="7">
        <v>141.52455332</v>
      </c>
      <c r="N913" s="8">
        <v>331.04832314025901</v>
      </c>
      <c r="O913" s="11" t="s">
        <v>8</v>
      </c>
      <c r="P913" s="7" t="s">
        <v>8</v>
      </c>
      <c r="Q913" s="9" t="s">
        <v>8</v>
      </c>
      <c r="R913" s="11">
        <v>413</v>
      </c>
      <c r="S913" s="7">
        <v>152.27235876</v>
      </c>
      <c r="T913" s="8">
        <v>429.217177286545</v>
      </c>
    </row>
    <row r="914" spans="1:20" ht="14.1" customHeight="1" x14ac:dyDescent="0.3">
      <c r="A914" s="3" t="s">
        <v>3493</v>
      </c>
      <c r="B914" s="3" t="s">
        <v>6843</v>
      </c>
      <c r="C914" s="11">
        <v>19903</v>
      </c>
      <c r="D914" s="7">
        <v>168.43875058</v>
      </c>
      <c r="E914" s="8">
        <v>200.92845784885699</v>
      </c>
      <c r="F914" s="11">
        <v>1826</v>
      </c>
      <c r="G914" s="7">
        <v>168.18988014000001</v>
      </c>
      <c r="H914" s="8">
        <v>242.535546100819</v>
      </c>
      <c r="I914" s="11" t="s">
        <v>8</v>
      </c>
      <c r="J914" s="7" t="s">
        <v>8</v>
      </c>
      <c r="K914" s="9" t="s">
        <v>8</v>
      </c>
      <c r="L914" s="11">
        <v>393</v>
      </c>
      <c r="M914" s="7">
        <v>191.38508109</v>
      </c>
      <c r="N914" s="8">
        <v>160.856003097263</v>
      </c>
      <c r="O914" s="11">
        <v>56</v>
      </c>
      <c r="P914" s="7">
        <v>143.06907102</v>
      </c>
      <c r="Q914" s="8">
        <v>83.708439567633107</v>
      </c>
      <c r="R914" s="11">
        <v>702</v>
      </c>
      <c r="S914" s="7">
        <v>160.49669847999999</v>
      </c>
      <c r="T914" s="8">
        <v>346.79352809091603</v>
      </c>
    </row>
    <row r="915" spans="1:20" ht="14.1" customHeight="1" x14ac:dyDescent="0.3">
      <c r="A915" s="3" t="s">
        <v>3496</v>
      </c>
      <c r="B915" s="3" t="s">
        <v>3497</v>
      </c>
      <c r="C915" s="11">
        <v>16090</v>
      </c>
      <c r="D915" s="7">
        <v>141.15444037</v>
      </c>
      <c r="E915" s="8">
        <v>234.98584743832399</v>
      </c>
      <c r="F915" s="11">
        <v>1735</v>
      </c>
      <c r="G915" s="7">
        <v>147.62313691</v>
      </c>
      <c r="H915" s="8">
        <v>185.060021631186</v>
      </c>
      <c r="I915" s="11" t="s">
        <v>8</v>
      </c>
      <c r="J915" s="7" t="s">
        <v>8</v>
      </c>
      <c r="K915" s="9" t="s">
        <v>8</v>
      </c>
      <c r="L915" s="11">
        <v>203</v>
      </c>
      <c r="M915" s="7">
        <v>142.36477722999999</v>
      </c>
      <c r="N915" s="8">
        <v>240.19612098320701</v>
      </c>
      <c r="O915" s="11">
        <v>20</v>
      </c>
      <c r="P915" s="7">
        <v>130.39800806</v>
      </c>
      <c r="Q915" s="8">
        <v>189.637437107832</v>
      </c>
      <c r="R915" s="11">
        <v>550</v>
      </c>
      <c r="S915" s="7">
        <v>142.60551229000001</v>
      </c>
      <c r="T915" s="8">
        <v>379.46004702762798</v>
      </c>
    </row>
    <row r="916" spans="1:20" ht="14.1" customHeight="1" x14ac:dyDescent="0.3">
      <c r="A916" s="3" t="s">
        <v>3500</v>
      </c>
      <c r="B916" s="3" t="s">
        <v>3501</v>
      </c>
      <c r="C916" s="11">
        <v>14977</v>
      </c>
      <c r="D916" s="7">
        <v>328.25625309999998</v>
      </c>
      <c r="E916" s="8">
        <v>243.95670330109499</v>
      </c>
      <c r="F916" s="11">
        <v>447</v>
      </c>
      <c r="G916" s="7">
        <v>347.95810602</v>
      </c>
      <c r="H916" s="8">
        <v>276.41390481823601</v>
      </c>
      <c r="I916" s="11" t="s">
        <v>8</v>
      </c>
      <c r="J916" s="7" t="s">
        <v>8</v>
      </c>
      <c r="K916" s="9" t="s">
        <v>8</v>
      </c>
      <c r="L916" s="11">
        <v>72</v>
      </c>
      <c r="M916" s="7">
        <v>283.12431427000001</v>
      </c>
      <c r="N916" s="8">
        <v>173.81960567959601</v>
      </c>
      <c r="O916" s="11">
        <v>11</v>
      </c>
      <c r="P916" s="7">
        <v>242.23296465000001</v>
      </c>
      <c r="Q916" s="8">
        <v>169.44507761999901</v>
      </c>
      <c r="R916" s="11">
        <v>449</v>
      </c>
      <c r="S916" s="7">
        <v>611.45091229000002</v>
      </c>
      <c r="T916" s="8">
        <v>449.54022036318997</v>
      </c>
    </row>
    <row r="917" spans="1:20" ht="14.1" customHeight="1" x14ac:dyDescent="0.3">
      <c r="A917" s="3" t="s">
        <v>3506</v>
      </c>
      <c r="B917" s="3" t="s">
        <v>6844</v>
      </c>
      <c r="C917" s="11">
        <v>6456</v>
      </c>
      <c r="D917" s="7">
        <v>344.28672311999998</v>
      </c>
      <c r="E917" s="8">
        <v>267.835181388487</v>
      </c>
      <c r="F917" s="11">
        <v>298</v>
      </c>
      <c r="G917" s="7">
        <v>343.81334161000001</v>
      </c>
      <c r="H917" s="8">
        <v>264.915340384449</v>
      </c>
      <c r="I917" s="11" t="s">
        <v>8</v>
      </c>
      <c r="J917" s="7" t="s">
        <v>8</v>
      </c>
      <c r="K917" s="9" t="s">
        <v>8</v>
      </c>
      <c r="L917" s="11">
        <v>11</v>
      </c>
      <c r="M917" s="7">
        <v>350.83145401000002</v>
      </c>
      <c r="N917" s="8">
        <v>246.18425326091</v>
      </c>
      <c r="O917" s="11">
        <v>18</v>
      </c>
      <c r="P917" s="7">
        <v>192.61748072</v>
      </c>
      <c r="Q917" s="8">
        <v>153.48374908640901</v>
      </c>
      <c r="R917" s="11">
        <v>128</v>
      </c>
      <c r="S917" s="7">
        <v>423.67888148999998</v>
      </c>
      <c r="T917" s="8">
        <v>327.549625490148</v>
      </c>
    </row>
    <row r="918" spans="1:20" ht="14.1" customHeight="1" x14ac:dyDescent="0.3">
      <c r="A918" s="3" t="s">
        <v>3510</v>
      </c>
      <c r="B918" s="3" t="s">
        <v>6845</v>
      </c>
      <c r="C918" s="11">
        <v>1179</v>
      </c>
      <c r="D918" s="7">
        <v>960.35459083000001</v>
      </c>
      <c r="E918" s="8">
        <v>726.02610908843701</v>
      </c>
      <c r="F918" s="11">
        <v>112</v>
      </c>
      <c r="G918" s="7">
        <v>976.18686520999995</v>
      </c>
      <c r="H918" s="8">
        <v>839.00718235510897</v>
      </c>
      <c r="I918" s="11" t="s">
        <v>8</v>
      </c>
      <c r="J918" s="7" t="s">
        <v>8</v>
      </c>
      <c r="K918" s="9" t="s">
        <v>8</v>
      </c>
      <c r="L918" s="11" t="s">
        <v>8</v>
      </c>
      <c r="M918" s="7" t="s">
        <v>8</v>
      </c>
      <c r="N918" s="9" t="s">
        <v>8</v>
      </c>
      <c r="O918" s="11" t="s">
        <v>8</v>
      </c>
      <c r="P918" s="7" t="s">
        <v>8</v>
      </c>
      <c r="Q918" s="9" t="s">
        <v>8</v>
      </c>
      <c r="R918" s="11">
        <v>49</v>
      </c>
      <c r="S918" s="7">
        <v>1349.5791913</v>
      </c>
      <c r="T918" s="8">
        <v>1111.1540716639299</v>
      </c>
    </row>
    <row r="919" spans="1:20" ht="14.1" customHeight="1" x14ac:dyDescent="0.3">
      <c r="A919" s="3" t="s">
        <v>3514</v>
      </c>
      <c r="B919" s="3" t="s">
        <v>6846</v>
      </c>
      <c r="C919" s="11">
        <v>1423</v>
      </c>
      <c r="D919" s="7">
        <v>745.40828106000004</v>
      </c>
      <c r="E919" s="8">
        <v>560.20043744898305</v>
      </c>
      <c r="F919" s="11">
        <v>54</v>
      </c>
      <c r="G919" s="7">
        <v>560.76690415999997</v>
      </c>
      <c r="H919" s="8">
        <v>404.64943546376998</v>
      </c>
      <c r="I919" s="11" t="s">
        <v>8</v>
      </c>
      <c r="J919" s="7" t="s">
        <v>8</v>
      </c>
      <c r="K919" s="9" t="s">
        <v>8</v>
      </c>
      <c r="L919" s="11">
        <v>26</v>
      </c>
      <c r="M919" s="7">
        <v>1187.1940707000001</v>
      </c>
      <c r="N919" s="8">
        <v>956.24175121922497</v>
      </c>
      <c r="O919" s="11" t="s">
        <v>8</v>
      </c>
      <c r="P919" s="7" t="s">
        <v>8</v>
      </c>
      <c r="Q919" s="9" t="s">
        <v>8</v>
      </c>
      <c r="R919" s="11">
        <v>28</v>
      </c>
      <c r="S919" s="7">
        <v>905.33430681000004</v>
      </c>
      <c r="T919" s="8">
        <v>651.18872438476399</v>
      </c>
    </row>
    <row r="920" spans="1:20" ht="14.1" customHeight="1" x14ac:dyDescent="0.3">
      <c r="A920" s="3" t="s">
        <v>3518</v>
      </c>
      <c r="B920" s="3" t="s">
        <v>6847</v>
      </c>
      <c r="C920" s="11">
        <v>2419</v>
      </c>
      <c r="D920" s="7">
        <v>383.70292373000001</v>
      </c>
      <c r="E920" s="8">
        <v>286.15875979275103</v>
      </c>
      <c r="F920" s="11">
        <v>88</v>
      </c>
      <c r="G920" s="7">
        <v>324.81375260999999</v>
      </c>
      <c r="H920" s="8">
        <v>249.68164439776501</v>
      </c>
      <c r="I920" s="11" t="s">
        <v>8</v>
      </c>
      <c r="J920" s="7" t="s">
        <v>8</v>
      </c>
      <c r="K920" s="9" t="s">
        <v>8</v>
      </c>
      <c r="L920" s="11" t="s">
        <v>8</v>
      </c>
      <c r="M920" s="7" t="s">
        <v>8</v>
      </c>
      <c r="N920" s="9" t="s">
        <v>8</v>
      </c>
      <c r="O920" s="11" t="s">
        <v>8</v>
      </c>
      <c r="P920" s="7" t="s">
        <v>8</v>
      </c>
      <c r="Q920" s="9" t="s">
        <v>8</v>
      </c>
      <c r="R920" s="11">
        <v>105</v>
      </c>
      <c r="S920" s="7">
        <v>692.67491096000003</v>
      </c>
      <c r="T920" s="8">
        <v>526.34339452538097</v>
      </c>
    </row>
    <row r="921" spans="1:20" ht="14.1" customHeight="1" x14ac:dyDescent="0.3">
      <c r="A921" s="3" t="s">
        <v>3521</v>
      </c>
      <c r="B921" s="3" t="s">
        <v>6848</v>
      </c>
      <c r="C921" s="11">
        <v>1387</v>
      </c>
      <c r="D921" s="7">
        <v>753.11025004999999</v>
      </c>
      <c r="E921" s="8">
        <v>509.50867621228002</v>
      </c>
      <c r="F921" s="11">
        <v>62</v>
      </c>
      <c r="G921" s="7">
        <v>895.88676597999995</v>
      </c>
      <c r="H921" s="8">
        <v>643.00721682717995</v>
      </c>
      <c r="I921" s="11" t="s">
        <v>8</v>
      </c>
      <c r="J921" s="7" t="s">
        <v>8</v>
      </c>
      <c r="K921" s="9" t="s">
        <v>8</v>
      </c>
      <c r="L921" s="11">
        <v>41</v>
      </c>
      <c r="M921" s="7">
        <v>733.32042664000005</v>
      </c>
      <c r="N921" s="8">
        <v>437.89422449082599</v>
      </c>
      <c r="O921" s="11" t="s">
        <v>8</v>
      </c>
      <c r="P921" s="7" t="s">
        <v>8</v>
      </c>
      <c r="Q921" s="9" t="s">
        <v>8</v>
      </c>
      <c r="R921" s="11">
        <v>54</v>
      </c>
      <c r="S921" s="7">
        <v>1169.9752142</v>
      </c>
      <c r="T921" s="8">
        <v>834.24012890666302</v>
      </c>
    </row>
    <row r="922" spans="1:20" ht="14.1" customHeight="1" x14ac:dyDescent="0.3">
      <c r="A922" s="3" t="s">
        <v>3524</v>
      </c>
      <c r="B922" s="3" t="s">
        <v>6849</v>
      </c>
      <c r="C922" s="11">
        <v>6302</v>
      </c>
      <c r="D922" s="7">
        <v>249.77796659000001</v>
      </c>
      <c r="E922" s="8">
        <v>177.12998695489301</v>
      </c>
      <c r="F922" s="11">
        <v>483</v>
      </c>
      <c r="G922" s="7">
        <v>291.23054173000003</v>
      </c>
      <c r="H922" s="8">
        <v>209.029690287829</v>
      </c>
      <c r="I922" s="11">
        <v>24</v>
      </c>
      <c r="J922" s="7">
        <v>306.11763961000003</v>
      </c>
      <c r="K922" s="8">
        <v>224.504947280702</v>
      </c>
      <c r="L922" s="11">
        <v>21</v>
      </c>
      <c r="M922" s="7">
        <v>272.17251091999998</v>
      </c>
      <c r="N922" s="8">
        <v>172.88056366380701</v>
      </c>
      <c r="O922" s="11">
        <v>11</v>
      </c>
      <c r="P922" s="7">
        <v>243.50398397999999</v>
      </c>
      <c r="Q922" s="8">
        <v>182.71488188596101</v>
      </c>
      <c r="R922" s="11">
        <v>302</v>
      </c>
      <c r="S922" s="7">
        <v>387.82995505000002</v>
      </c>
      <c r="T922" s="8">
        <v>276.82099496715301</v>
      </c>
    </row>
    <row r="923" spans="1:20" ht="14.1" customHeight="1" x14ac:dyDescent="0.3">
      <c r="A923" s="3" t="s">
        <v>3528</v>
      </c>
      <c r="B923" s="3" t="s">
        <v>6850</v>
      </c>
      <c r="C923" s="11">
        <v>1868</v>
      </c>
      <c r="D923" s="7">
        <v>379.19578475999998</v>
      </c>
      <c r="E923" s="8">
        <v>283.51573016857901</v>
      </c>
      <c r="F923" s="11">
        <v>164</v>
      </c>
      <c r="G923" s="7">
        <v>354.80849877999998</v>
      </c>
      <c r="H923" s="8">
        <v>273.38733528958602</v>
      </c>
      <c r="I923" s="11" t="s">
        <v>8</v>
      </c>
      <c r="J923" s="7" t="s">
        <v>8</v>
      </c>
      <c r="K923" s="9" t="s">
        <v>8</v>
      </c>
      <c r="L923" s="11">
        <v>13</v>
      </c>
      <c r="M923" s="7">
        <v>372.20520741000001</v>
      </c>
      <c r="N923" s="8">
        <v>244.46593626214801</v>
      </c>
      <c r="O923" s="11" t="s">
        <v>8</v>
      </c>
      <c r="P923" s="7" t="s">
        <v>8</v>
      </c>
      <c r="Q923" s="9" t="s">
        <v>8</v>
      </c>
      <c r="R923" s="11">
        <v>64</v>
      </c>
      <c r="S923" s="7">
        <v>412.50050241999998</v>
      </c>
      <c r="T923" s="8">
        <v>316.27678752366199</v>
      </c>
    </row>
    <row r="924" spans="1:20" ht="14.1" customHeight="1" x14ac:dyDescent="0.3">
      <c r="A924" s="3" t="s">
        <v>3533</v>
      </c>
      <c r="B924" s="3" t="s">
        <v>6851</v>
      </c>
      <c r="C924" s="11">
        <v>833</v>
      </c>
      <c r="D924" s="7">
        <v>300.77938188000002</v>
      </c>
      <c r="E924" s="8">
        <v>201.42301453983299</v>
      </c>
      <c r="F924" s="11">
        <v>45</v>
      </c>
      <c r="G924" s="7">
        <v>377.71989200000002</v>
      </c>
      <c r="H924" s="8">
        <v>272.56268350838297</v>
      </c>
      <c r="I924" s="11" t="s">
        <v>8</v>
      </c>
      <c r="J924" s="7" t="s">
        <v>8</v>
      </c>
      <c r="K924" s="9" t="s">
        <v>8</v>
      </c>
      <c r="L924" s="11">
        <v>17</v>
      </c>
      <c r="M924" s="7">
        <v>240.04257125000001</v>
      </c>
      <c r="N924" s="8">
        <v>162.37252676029701</v>
      </c>
      <c r="O924" s="11" t="s">
        <v>8</v>
      </c>
      <c r="P924" s="7" t="s">
        <v>8</v>
      </c>
      <c r="Q924" s="9" t="s">
        <v>8</v>
      </c>
      <c r="R924" s="11">
        <v>42</v>
      </c>
      <c r="S924" s="7">
        <v>602.04011713</v>
      </c>
      <c r="T924" s="8">
        <v>431.93565862642799</v>
      </c>
    </row>
    <row r="925" spans="1:20" ht="14.1" customHeight="1" x14ac:dyDescent="0.3">
      <c r="A925" s="3" t="s">
        <v>3537</v>
      </c>
      <c r="B925" s="3" t="s">
        <v>6852</v>
      </c>
      <c r="C925" s="11">
        <v>1425</v>
      </c>
      <c r="D925" s="7">
        <v>596.23002995000002</v>
      </c>
      <c r="E925" s="8">
        <v>417.57112856933099</v>
      </c>
      <c r="F925" s="11">
        <v>62</v>
      </c>
      <c r="G925" s="7">
        <v>593.81703250999999</v>
      </c>
      <c r="H925" s="8">
        <v>428.49833607581098</v>
      </c>
      <c r="I925" s="11" t="s">
        <v>8</v>
      </c>
      <c r="J925" s="7" t="s">
        <v>8</v>
      </c>
      <c r="K925" s="9" t="s">
        <v>8</v>
      </c>
      <c r="L925" s="11">
        <v>24</v>
      </c>
      <c r="M925" s="7">
        <v>453.51124869</v>
      </c>
      <c r="N925" s="8">
        <v>279.91684061311798</v>
      </c>
      <c r="O925" s="11" t="s">
        <v>8</v>
      </c>
      <c r="P925" s="7" t="s">
        <v>8</v>
      </c>
      <c r="Q925" s="9" t="s">
        <v>8</v>
      </c>
      <c r="R925" s="11">
        <v>71</v>
      </c>
      <c r="S925" s="7">
        <v>1029.7572488999999</v>
      </c>
      <c r="T925" s="8">
        <v>737.87876901905702</v>
      </c>
    </row>
    <row r="926" spans="1:20" ht="14.1" customHeight="1" x14ac:dyDescent="0.3">
      <c r="A926" s="3" t="s">
        <v>3541</v>
      </c>
      <c r="B926" s="3" t="s">
        <v>6853</v>
      </c>
      <c r="C926" s="11">
        <v>8594</v>
      </c>
      <c r="D926" s="7">
        <v>248.88275376999999</v>
      </c>
      <c r="E926" s="8">
        <v>170.40373585910299</v>
      </c>
      <c r="F926" s="11">
        <v>526</v>
      </c>
      <c r="G926" s="7">
        <v>285.26075513000001</v>
      </c>
      <c r="H926" s="8">
        <v>204.74095126957599</v>
      </c>
      <c r="I926" s="11" t="s">
        <v>8</v>
      </c>
      <c r="J926" s="7" t="s">
        <v>8</v>
      </c>
      <c r="K926" s="9" t="s">
        <v>8</v>
      </c>
      <c r="L926" s="11">
        <v>154</v>
      </c>
      <c r="M926" s="7">
        <v>210.65862165999999</v>
      </c>
      <c r="N926" s="8">
        <v>134.63674631870299</v>
      </c>
      <c r="O926" s="11">
        <v>45</v>
      </c>
      <c r="P926" s="7">
        <v>304.74642448999998</v>
      </c>
      <c r="Q926" s="8">
        <v>205.183877262511</v>
      </c>
      <c r="R926" s="11">
        <v>251</v>
      </c>
      <c r="S926" s="7">
        <v>409.31809683</v>
      </c>
      <c r="T926" s="8">
        <v>292.45792671292202</v>
      </c>
    </row>
    <row r="927" spans="1:20" ht="14.1" customHeight="1" x14ac:dyDescent="0.3">
      <c r="A927" s="3" t="s">
        <v>3544</v>
      </c>
      <c r="B927" s="3" t="s">
        <v>6309</v>
      </c>
      <c r="C927" s="11">
        <v>2782</v>
      </c>
      <c r="D927" s="7">
        <v>743.93025047000003</v>
      </c>
      <c r="E927" s="8">
        <v>519.93864104988904</v>
      </c>
      <c r="F927" s="11">
        <v>74</v>
      </c>
      <c r="G927" s="7">
        <v>822.20517962999998</v>
      </c>
      <c r="H927" s="8">
        <v>553.97129465526496</v>
      </c>
      <c r="I927" s="11" t="s">
        <v>8</v>
      </c>
      <c r="J927" s="7" t="s">
        <v>8</v>
      </c>
      <c r="K927" s="9" t="s">
        <v>8</v>
      </c>
      <c r="L927" s="11" t="s">
        <v>8</v>
      </c>
      <c r="M927" s="7" t="s">
        <v>8</v>
      </c>
      <c r="N927" s="9" t="s">
        <v>8</v>
      </c>
      <c r="O927" s="11" t="s">
        <v>8</v>
      </c>
      <c r="P927" s="7" t="s">
        <v>8</v>
      </c>
      <c r="Q927" s="9" t="s">
        <v>8</v>
      </c>
      <c r="R927" s="11">
        <v>122</v>
      </c>
      <c r="S927" s="7">
        <v>934.16949881999994</v>
      </c>
      <c r="T927" s="8">
        <v>628.79302584504296</v>
      </c>
    </row>
    <row r="928" spans="1:20" ht="14.1" customHeight="1" x14ac:dyDescent="0.3">
      <c r="A928" s="3" t="s">
        <v>3547</v>
      </c>
      <c r="B928" s="3" t="s">
        <v>3548</v>
      </c>
      <c r="C928" s="11">
        <v>66608</v>
      </c>
      <c r="D928" s="7">
        <v>282.45227003000002</v>
      </c>
      <c r="E928" s="8">
        <v>194.74585553603501</v>
      </c>
      <c r="F928" s="11">
        <v>4150</v>
      </c>
      <c r="G928" s="7">
        <v>270.93172211000001</v>
      </c>
      <c r="H928" s="8">
        <v>196.563819698934</v>
      </c>
      <c r="I928" s="11">
        <v>53</v>
      </c>
      <c r="J928" s="7">
        <v>324.91310003000001</v>
      </c>
      <c r="K928" s="8">
        <v>224.96073748133699</v>
      </c>
      <c r="L928" s="11">
        <v>1730</v>
      </c>
      <c r="M928" s="7">
        <v>285.23260923999999</v>
      </c>
      <c r="N928" s="8">
        <v>163.35826700481601</v>
      </c>
      <c r="O928" s="11">
        <v>207</v>
      </c>
      <c r="P928" s="7">
        <v>263.35754410999999</v>
      </c>
      <c r="Q928" s="8">
        <v>167.034622586436</v>
      </c>
      <c r="R928" s="11">
        <v>2113</v>
      </c>
      <c r="S928" s="7">
        <v>302.07385354000002</v>
      </c>
      <c r="T928" s="8">
        <v>227.96544868773699</v>
      </c>
    </row>
    <row r="929" spans="1:20" ht="14.1" customHeight="1" x14ac:dyDescent="0.3">
      <c r="A929" s="3" t="s">
        <v>3550</v>
      </c>
      <c r="B929" s="3" t="s">
        <v>6854</v>
      </c>
      <c r="C929" s="11">
        <v>1192</v>
      </c>
      <c r="D929" s="7">
        <v>440.74466430000001</v>
      </c>
      <c r="E929" s="8">
        <v>287.05309807779503</v>
      </c>
      <c r="F929" s="11">
        <v>46</v>
      </c>
      <c r="G929" s="7">
        <v>488.54849316000002</v>
      </c>
      <c r="H929" s="8">
        <v>329.16582393756403</v>
      </c>
      <c r="I929" s="11" t="s">
        <v>8</v>
      </c>
      <c r="J929" s="7" t="s">
        <v>8</v>
      </c>
      <c r="K929" s="9" t="s">
        <v>8</v>
      </c>
      <c r="L929" s="11" t="s">
        <v>8</v>
      </c>
      <c r="M929" s="7" t="s">
        <v>8</v>
      </c>
      <c r="N929" s="9" t="s">
        <v>8</v>
      </c>
      <c r="O929" s="11" t="s">
        <v>8</v>
      </c>
      <c r="P929" s="7" t="s">
        <v>8</v>
      </c>
      <c r="Q929" s="9" t="s">
        <v>8</v>
      </c>
      <c r="R929" s="11">
        <v>44</v>
      </c>
      <c r="S929" s="7">
        <v>561.19278177000001</v>
      </c>
      <c r="T929" s="8">
        <v>375.963653698798</v>
      </c>
    </row>
    <row r="930" spans="1:20" ht="14.1" customHeight="1" x14ac:dyDescent="0.3">
      <c r="A930" s="3" t="s">
        <v>3554</v>
      </c>
      <c r="B930" s="3" t="s">
        <v>6855</v>
      </c>
      <c r="C930" s="11">
        <v>562</v>
      </c>
      <c r="D930" s="7">
        <v>678.78874824000002</v>
      </c>
      <c r="E930" s="8">
        <v>517.98864331117102</v>
      </c>
      <c r="F930" s="11">
        <v>27</v>
      </c>
      <c r="G930" s="7">
        <v>631.34661301999995</v>
      </c>
      <c r="H930" s="8">
        <v>484.33361303756999</v>
      </c>
      <c r="I930" s="11" t="s">
        <v>8</v>
      </c>
      <c r="J930" s="7" t="s">
        <v>8</v>
      </c>
      <c r="K930" s="9" t="s">
        <v>8</v>
      </c>
      <c r="L930" s="11" t="s">
        <v>8</v>
      </c>
      <c r="M930" s="7" t="s">
        <v>8</v>
      </c>
      <c r="N930" s="9" t="s">
        <v>8</v>
      </c>
      <c r="O930" s="11" t="s">
        <v>8</v>
      </c>
      <c r="P930" s="7" t="s">
        <v>8</v>
      </c>
      <c r="Q930" s="9" t="s">
        <v>8</v>
      </c>
      <c r="R930" s="11">
        <v>30</v>
      </c>
      <c r="S930" s="7">
        <v>1249.1514379</v>
      </c>
      <c r="T930" s="8">
        <v>945.566625679156</v>
      </c>
    </row>
    <row r="931" spans="1:20" ht="14.1" customHeight="1" x14ac:dyDescent="0.3">
      <c r="A931" s="3" t="s">
        <v>3558</v>
      </c>
      <c r="B931" s="3" t="s">
        <v>6856</v>
      </c>
      <c r="C931" s="11">
        <v>717</v>
      </c>
      <c r="D931" s="7">
        <v>569.04460809</v>
      </c>
      <c r="E931" s="8">
        <v>428.79186311526098</v>
      </c>
      <c r="F931" s="11">
        <v>52</v>
      </c>
      <c r="G931" s="7">
        <v>506.77014864</v>
      </c>
      <c r="H931" s="8">
        <v>390.47692858668302</v>
      </c>
      <c r="I931" s="11" t="s">
        <v>8</v>
      </c>
      <c r="J931" s="7" t="s">
        <v>8</v>
      </c>
      <c r="K931" s="9" t="s">
        <v>8</v>
      </c>
      <c r="L931" s="11">
        <v>17</v>
      </c>
      <c r="M931" s="7">
        <v>448.54827626999997</v>
      </c>
      <c r="N931" s="8">
        <v>315.96689430100298</v>
      </c>
      <c r="O931" s="11" t="s">
        <v>8</v>
      </c>
      <c r="P931" s="7" t="s">
        <v>8</v>
      </c>
      <c r="Q931" s="9" t="s">
        <v>8</v>
      </c>
      <c r="R931" s="11">
        <v>25</v>
      </c>
      <c r="S931" s="7">
        <v>917.06227477000004</v>
      </c>
      <c r="T931" s="8">
        <v>701.82798291062898</v>
      </c>
    </row>
    <row r="932" spans="1:20" ht="14.1" customHeight="1" x14ac:dyDescent="0.3">
      <c r="A932" s="3" t="s">
        <v>3562</v>
      </c>
      <c r="B932" s="3" t="s">
        <v>6857</v>
      </c>
      <c r="C932" s="11">
        <v>597</v>
      </c>
      <c r="D932" s="7">
        <v>576.54479441000001</v>
      </c>
      <c r="E932" s="8">
        <v>411.91739747382502</v>
      </c>
      <c r="F932" s="11">
        <v>39</v>
      </c>
      <c r="G932" s="7">
        <v>507.79816106999999</v>
      </c>
      <c r="H932" s="8">
        <v>366.42715463748902</v>
      </c>
      <c r="I932" s="11" t="s">
        <v>8</v>
      </c>
      <c r="J932" s="7" t="s">
        <v>8</v>
      </c>
      <c r="K932" s="9" t="s">
        <v>8</v>
      </c>
      <c r="L932" s="11">
        <v>12</v>
      </c>
      <c r="M932" s="7">
        <v>524.22495547000005</v>
      </c>
      <c r="N932" s="8">
        <v>332.11548942043299</v>
      </c>
      <c r="O932" s="11" t="s">
        <v>8</v>
      </c>
      <c r="P932" s="7" t="s">
        <v>8</v>
      </c>
      <c r="Q932" s="9" t="s">
        <v>8</v>
      </c>
      <c r="R932" s="11">
        <v>29</v>
      </c>
      <c r="S932" s="7">
        <v>855.16811919999998</v>
      </c>
      <c r="T932" s="8">
        <v>613.59357166176096</v>
      </c>
    </row>
    <row r="933" spans="1:20" ht="14.1" customHeight="1" x14ac:dyDescent="0.3">
      <c r="A933" s="3" t="s">
        <v>3566</v>
      </c>
      <c r="B933" s="3" t="s">
        <v>6858</v>
      </c>
      <c r="C933" s="11">
        <v>33</v>
      </c>
      <c r="D933" s="7">
        <v>106.46448460000001</v>
      </c>
      <c r="E933" s="8">
        <v>98.791399166704906</v>
      </c>
      <c r="F933" s="11" t="s">
        <v>8</v>
      </c>
      <c r="G933" s="7" t="s">
        <v>8</v>
      </c>
      <c r="H933" s="9" t="s">
        <v>8</v>
      </c>
      <c r="I933" s="11" t="s">
        <v>8</v>
      </c>
      <c r="J933" s="7" t="s">
        <v>8</v>
      </c>
      <c r="K933" s="9" t="s">
        <v>8</v>
      </c>
      <c r="L933" s="11" t="s">
        <v>8</v>
      </c>
      <c r="M933" s="7" t="s">
        <v>8</v>
      </c>
      <c r="N933" s="9" t="s">
        <v>8</v>
      </c>
      <c r="O933" s="11" t="s">
        <v>8</v>
      </c>
      <c r="P933" s="7" t="s">
        <v>8</v>
      </c>
      <c r="Q933" s="9" t="s">
        <v>8</v>
      </c>
      <c r="R933" s="11" t="s">
        <v>8</v>
      </c>
      <c r="S933" s="7" t="s">
        <v>8</v>
      </c>
      <c r="T933" s="9" t="s">
        <v>8</v>
      </c>
    </row>
    <row r="934" spans="1:20" ht="14.1" customHeight="1" x14ac:dyDescent="0.3">
      <c r="A934" s="3" t="s">
        <v>3570</v>
      </c>
      <c r="B934" s="3" t="s">
        <v>6859</v>
      </c>
      <c r="C934" s="11">
        <v>148</v>
      </c>
      <c r="D934" s="7">
        <v>173.47558308000001</v>
      </c>
      <c r="E934" s="8">
        <v>179.20320379414699</v>
      </c>
      <c r="F934" s="11" t="s">
        <v>8</v>
      </c>
      <c r="G934" s="7" t="s">
        <v>8</v>
      </c>
      <c r="H934" s="9" t="s">
        <v>8</v>
      </c>
      <c r="I934" s="11" t="s">
        <v>8</v>
      </c>
      <c r="J934" s="7" t="s">
        <v>8</v>
      </c>
      <c r="K934" s="9" t="s">
        <v>8</v>
      </c>
      <c r="L934" s="11" t="s">
        <v>8</v>
      </c>
      <c r="M934" s="7" t="s">
        <v>8</v>
      </c>
      <c r="N934" s="9" t="s">
        <v>8</v>
      </c>
      <c r="O934" s="11" t="s">
        <v>8</v>
      </c>
      <c r="P934" s="7" t="s">
        <v>8</v>
      </c>
      <c r="Q934" s="9" t="s">
        <v>8</v>
      </c>
      <c r="R934" s="11" t="s">
        <v>8</v>
      </c>
      <c r="S934" s="7" t="s">
        <v>8</v>
      </c>
      <c r="T934" s="9" t="s">
        <v>8</v>
      </c>
    </row>
    <row r="935" spans="1:20" ht="14.1" customHeight="1" x14ac:dyDescent="0.3">
      <c r="A935" s="3" t="s">
        <v>3574</v>
      </c>
      <c r="B935" s="3" t="s">
        <v>6860</v>
      </c>
      <c r="C935" s="11">
        <v>1124</v>
      </c>
      <c r="D935" s="7">
        <v>747.06784416999994</v>
      </c>
      <c r="E935" s="8">
        <v>544.25097897995101</v>
      </c>
      <c r="F935" s="11">
        <v>69</v>
      </c>
      <c r="G935" s="7">
        <v>762.17852833999996</v>
      </c>
      <c r="H935" s="8">
        <v>584.70051232939704</v>
      </c>
      <c r="I935" s="11" t="s">
        <v>8</v>
      </c>
      <c r="J935" s="7" t="s">
        <v>8</v>
      </c>
      <c r="K935" s="9" t="s">
        <v>8</v>
      </c>
      <c r="L935" s="11">
        <v>19</v>
      </c>
      <c r="M935" s="7">
        <v>697.07662822999998</v>
      </c>
      <c r="N935" s="8">
        <v>427.08848446412401</v>
      </c>
      <c r="O935" s="11" t="s">
        <v>8</v>
      </c>
      <c r="P935" s="7" t="s">
        <v>8</v>
      </c>
      <c r="Q935" s="9" t="s">
        <v>8</v>
      </c>
      <c r="R935" s="11">
        <v>43</v>
      </c>
      <c r="S935" s="7">
        <v>1378.1175519999999</v>
      </c>
      <c r="T935" s="8">
        <v>1045.8419073248899</v>
      </c>
    </row>
    <row r="936" spans="1:20" ht="14.1" customHeight="1" x14ac:dyDescent="0.3">
      <c r="A936" s="3" t="s">
        <v>3578</v>
      </c>
      <c r="B936" s="3" t="s">
        <v>6861</v>
      </c>
      <c r="C936" s="11">
        <v>264</v>
      </c>
      <c r="D936" s="7">
        <v>790.80211726000005</v>
      </c>
      <c r="E936" s="8">
        <v>588.79879550498697</v>
      </c>
      <c r="F936" s="11">
        <v>20</v>
      </c>
      <c r="G936" s="7">
        <v>683.95388372000002</v>
      </c>
      <c r="H936" s="8">
        <v>524.69094853929698</v>
      </c>
      <c r="I936" s="11" t="s">
        <v>8</v>
      </c>
      <c r="J936" s="7" t="s">
        <v>8</v>
      </c>
      <c r="K936" s="9" t="s">
        <v>8</v>
      </c>
      <c r="L936" s="11" t="s">
        <v>8</v>
      </c>
      <c r="M936" s="7" t="s">
        <v>8</v>
      </c>
      <c r="N936" s="9" t="s">
        <v>8</v>
      </c>
      <c r="O936" s="11" t="s">
        <v>8</v>
      </c>
      <c r="P936" s="7" t="s">
        <v>8</v>
      </c>
      <c r="Q936" s="9" t="s">
        <v>8</v>
      </c>
      <c r="R936" s="11">
        <v>14</v>
      </c>
      <c r="S936" s="7">
        <v>1232.7351665000001</v>
      </c>
      <c r="T936" s="8">
        <v>933.41366597728199</v>
      </c>
    </row>
    <row r="937" spans="1:20" ht="14.1" customHeight="1" x14ac:dyDescent="0.3">
      <c r="A937" s="3" t="s">
        <v>3582</v>
      </c>
      <c r="B937" s="3" t="s">
        <v>6862</v>
      </c>
      <c r="C937" s="11">
        <v>221</v>
      </c>
      <c r="D937" s="7">
        <v>405.43367152000002</v>
      </c>
      <c r="E937" s="8">
        <v>311.59481184786</v>
      </c>
      <c r="F937" s="11">
        <v>21</v>
      </c>
      <c r="G937" s="7">
        <v>347.34326153000001</v>
      </c>
      <c r="H937" s="8">
        <v>250.64288865882699</v>
      </c>
      <c r="I937" s="11" t="s">
        <v>8</v>
      </c>
      <c r="J937" s="7" t="s">
        <v>8</v>
      </c>
      <c r="K937" s="9" t="s">
        <v>8</v>
      </c>
      <c r="L937" s="11" t="s">
        <v>8</v>
      </c>
      <c r="M937" s="7" t="s">
        <v>8</v>
      </c>
      <c r="N937" s="9" t="s">
        <v>8</v>
      </c>
      <c r="O937" s="11" t="s">
        <v>8</v>
      </c>
      <c r="P937" s="7" t="s">
        <v>8</v>
      </c>
      <c r="Q937" s="9" t="s">
        <v>8</v>
      </c>
      <c r="R937" s="11" t="s">
        <v>8</v>
      </c>
      <c r="S937" s="7" t="s">
        <v>8</v>
      </c>
      <c r="T937" s="9" t="s">
        <v>8</v>
      </c>
    </row>
    <row r="938" spans="1:20" ht="14.1" customHeight="1" x14ac:dyDescent="0.3">
      <c r="A938" s="3" t="s">
        <v>3586</v>
      </c>
      <c r="B938" s="3" t="s">
        <v>6863</v>
      </c>
      <c r="C938" s="11">
        <v>3782</v>
      </c>
      <c r="D938" s="7">
        <v>248.82317800999999</v>
      </c>
      <c r="E938" s="8">
        <v>171.46073267110199</v>
      </c>
      <c r="F938" s="11">
        <v>383</v>
      </c>
      <c r="G938" s="7">
        <v>277.81156032000001</v>
      </c>
      <c r="H938" s="8">
        <v>199.39442270203401</v>
      </c>
      <c r="I938" s="11" t="s">
        <v>8</v>
      </c>
      <c r="J938" s="7" t="s">
        <v>8</v>
      </c>
      <c r="K938" s="9" t="s">
        <v>8</v>
      </c>
      <c r="L938" s="11">
        <v>15</v>
      </c>
      <c r="M938" s="7">
        <v>237.36744985999999</v>
      </c>
      <c r="N938" s="8">
        <v>158.209771694864</v>
      </c>
      <c r="O938" s="11" t="s">
        <v>8</v>
      </c>
      <c r="P938" s="7" t="s">
        <v>8</v>
      </c>
      <c r="Q938" s="9" t="s">
        <v>8</v>
      </c>
      <c r="R938" s="11">
        <v>150</v>
      </c>
      <c r="S938" s="7">
        <v>382.56915608999998</v>
      </c>
      <c r="T938" s="8">
        <v>273.02620175227298</v>
      </c>
    </row>
    <row r="939" spans="1:20" ht="14.1" customHeight="1" x14ac:dyDescent="0.3">
      <c r="A939" s="3" t="s">
        <v>3589</v>
      </c>
      <c r="B939" s="3" t="s">
        <v>6864</v>
      </c>
      <c r="C939" s="11">
        <v>533</v>
      </c>
      <c r="D939" s="7">
        <v>549.86429013999998</v>
      </c>
      <c r="E939" s="8">
        <v>350.62406158158097</v>
      </c>
      <c r="F939" s="11">
        <v>36</v>
      </c>
      <c r="G939" s="7">
        <v>597.08103632999996</v>
      </c>
      <c r="H939" s="8">
        <v>402.2909888085</v>
      </c>
      <c r="I939" s="11" t="s">
        <v>8</v>
      </c>
      <c r="J939" s="7" t="s">
        <v>8</v>
      </c>
      <c r="K939" s="9" t="s">
        <v>8</v>
      </c>
      <c r="L939" s="11">
        <v>20</v>
      </c>
      <c r="M939" s="7">
        <v>304.84163440999998</v>
      </c>
      <c r="N939" s="8">
        <v>179.78871452148999</v>
      </c>
      <c r="O939" s="11" t="s">
        <v>8</v>
      </c>
      <c r="P939" s="7" t="s">
        <v>8</v>
      </c>
      <c r="Q939" s="9" t="s">
        <v>8</v>
      </c>
      <c r="R939" s="11">
        <v>24</v>
      </c>
      <c r="S939" s="7">
        <v>1179.2305733000001</v>
      </c>
      <c r="T939" s="8">
        <v>792.56504703332996</v>
      </c>
    </row>
    <row r="940" spans="1:20" ht="14.1" customHeight="1" x14ac:dyDescent="0.3">
      <c r="A940" s="3" t="s">
        <v>3593</v>
      </c>
      <c r="B940" s="3" t="s">
        <v>6865</v>
      </c>
      <c r="C940" s="11">
        <v>2187</v>
      </c>
      <c r="D940" s="7">
        <v>664.20959331999995</v>
      </c>
      <c r="E940" s="8">
        <v>445.04064863406501</v>
      </c>
      <c r="F940" s="11">
        <v>114</v>
      </c>
      <c r="G940" s="7">
        <v>636.42722391999996</v>
      </c>
      <c r="H940" s="8">
        <v>428.801016843051</v>
      </c>
      <c r="I940" s="11">
        <v>13</v>
      </c>
      <c r="J940" s="7">
        <v>555.72574907000001</v>
      </c>
      <c r="K940" s="8">
        <v>377.16595696487099</v>
      </c>
      <c r="L940" s="11" t="s">
        <v>8</v>
      </c>
      <c r="M940" s="7" t="s">
        <v>8</v>
      </c>
      <c r="N940" s="9" t="s">
        <v>8</v>
      </c>
      <c r="O940" s="11" t="s">
        <v>8</v>
      </c>
      <c r="P940" s="7" t="s">
        <v>8</v>
      </c>
      <c r="Q940" s="9" t="s">
        <v>8</v>
      </c>
      <c r="R940" s="11">
        <v>63</v>
      </c>
      <c r="S940" s="7">
        <v>1046.502966</v>
      </c>
      <c r="T940" s="8">
        <v>704.23304468002004</v>
      </c>
    </row>
    <row r="941" spans="1:20" ht="14.1" customHeight="1" x14ac:dyDescent="0.3">
      <c r="A941" s="3" t="s">
        <v>3596</v>
      </c>
      <c r="B941" s="3" t="s">
        <v>6866</v>
      </c>
      <c r="C941" s="11">
        <v>628</v>
      </c>
      <c r="D941" s="7">
        <v>329.89910949</v>
      </c>
      <c r="E941" s="8">
        <v>212.92115123810299</v>
      </c>
      <c r="F941" s="11">
        <v>45</v>
      </c>
      <c r="G941" s="7">
        <v>386.33256043</v>
      </c>
      <c r="H941" s="8">
        <v>260.296516015679</v>
      </c>
      <c r="I941" s="11" t="s">
        <v>8</v>
      </c>
      <c r="J941" s="7" t="s">
        <v>8</v>
      </c>
      <c r="K941" s="9" t="s">
        <v>8</v>
      </c>
      <c r="L941" s="11">
        <v>50</v>
      </c>
      <c r="M941" s="7">
        <v>284.22087561000001</v>
      </c>
      <c r="N941" s="8">
        <v>160.67798986909901</v>
      </c>
      <c r="O941" s="11" t="s">
        <v>8</v>
      </c>
      <c r="P941" s="7" t="s">
        <v>8</v>
      </c>
      <c r="Q941" s="9" t="s">
        <v>8</v>
      </c>
      <c r="R941" s="11">
        <v>38</v>
      </c>
      <c r="S941" s="7">
        <v>365.88578954000002</v>
      </c>
      <c r="T941" s="8">
        <v>245.14846607235901</v>
      </c>
    </row>
    <row r="942" spans="1:20" ht="14.1" customHeight="1" x14ac:dyDescent="0.3">
      <c r="A942" s="3" t="s">
        <v>3599</v>
      </c>
      <c r="B942" s="3" t="s">
        <v>6867</v>
      </c>
      <c r="C942" s="11">
        <v>1959</v>
      </c>
      <c r="D942" s="7">
        <v>257.31433800000002</v>
      </c>
      <c r="E942" s="8">
        <v>186.35144657640501</v>
      </c>
      <c r="F942" s="11">
        <v>116</v>
      </c>
      <c r="G942" s="7">
        <v>314.59901102999999</v>
      </c>
      <c r="H942" s="8">
        <v>225.79794112255101</v>
      </c>
      <c r="I942" s="11" t="s">
        <v>8</v>
      </c>
      <c r="J942" s="7" t="s">
        <v>8</v>
      </c>
      <c r="K942" s="9" t="s">
        <v>8</v>
      </c>
      <c r="L942" s="11">
        <v>38</v>
      </c>
      <c r="M942" s="7">
        <v>330.71340737999998</v>
      </c>
      <c r="N942" s="8">
        <v>380.52031838759501</v>
      </c>
      <c r="O942" s="11">
        <v>47</v>
      </c>
      <c r="P942" s="7">
        <v>229.50773586</v>
      </c>
      <c r="Q942" s="8">
        <v>164.54866559813601</v>
      </c>
      <c r="R942" s="11">
        <v>68</v>
      </c>
      <c r="S942" s="7">
        <v>576.47405370000001</v>
      </c>
      <c r="T942" s="8">
        <v>406.453940005802</v>
      </c>
    </row>
    <row r="943" spans="1:20" ht="14.1" customHeight="1" x14ac:dyDescent="0.3">
      <c r="A943" s="3" t="s">
        <v>3603</v>
      </c>
      <c r="B943" s="3" t="s">
        <v>3604</v>
      </c>
      <c r="C943" s="11">
        <v>101</v>
      </c>
      <c r="D943" s="7">
        <v>164.82751117000001</v>
      </c>
      <c r="E943" s="8">
        <v>205.93027589516501</v>
      </c>
      <c r="F943" s="11">
        <v>15</v>
      </c>
      <c r="G943" s="7">
        <v>167.61667704000001</v>
      </c>
      <c r="H943" s="8">
        <v>172.60457593115501</v>
      </c>
      <c r="I943" s="11" t="s">
        <v>8</v>
      </c>
      <c r="J943" s="7" t="s">
        <v>8</v>
      </c>
      <c r="K943" s="9" t="s">
        <v>8</v>
      </c>
      <c r="L943" s="11" t="s">
        <v>8</v>
      </c>
      <c r="M943" s="7" t="s">
        <v>8</v>
      </c>
      <c r="N943" s="9" t="s">
        <v>8</v>
      </c>
      <c r="O943" s="11" t="s">
        <v>8</v>
      </c>
      <c r="P943" s="7" t="s">
        <v>8</v>
      </c>
      <c r="Q943" s="9" t="s">
        <v>8</v>
      </c>
      <c r="R943" s="11" t="s">
        <v>8</v>
      </c>
      <c r="S943" s="7" t="s">
        <v>8</v>
      </c>
      <c r="T943" s="9" t="s">
        <v>8</v>
      </c>
    </row>
    <row r="944" spans="1:20" ht="14.1" customHeight="1" x14ac:dyDescent="0.3">
      <c r="A944" s="3" t="s">
        <v>3607</v>
      </c>
      <c r="B944" s="3" t="s">
        <v>6868</v>
      </c>
      <c r="C944" s="11">
        <v>724</v>
      </c>
      <c r="D944" s="7">
        <v>178.77796902</v>
      </c>
      <c r="E944" s="8">
        <v>311.71801021433799</v>
      </c>
      <c r="F944" s="11">
        <v>77</v>
      </c>
      <c r="G944" s="7">
        <v>194.66119412</v>
      </c>
      <c r="H944" s="8">
        <v>271.32251007166599</v>
      </c>
      <c r="I944" s="11" t="s">
        <v>8</v>
      </c>
      <c r="J944" s="7" t="s">
        <v>8</v>
      </c>
      <c r="K944" s="9" t="s">
        <v>8</v>
      </c>
      <c r="L944" s="11" t="s">
        <v>8</v>
      </c>
      <c r="M944" s="7" t="s">
        <v>8</v>
      </c>
      <c r="N944" s="9" t="s">
        <v>8</v>
      </c>
      <c r="O944" s="11" t="s">
        <v>8</v>
      </c>
      <c r="P944" s="7" t="s">
        <v>8</v>
      </c>
      <c r="Q944" s="9" t="s">
        <v>8</v>
      </c>
      <c r="R944" s="11">
        <v>31</v>
      </c>
      <c r="S944" s="7">
        <v>149.73540426</v>
      </c>
      <c r="T944" s="8">
        <v>398.21094551976802</v>
      </c>
    </row>
    <row r="945" spans="1:20" ht="14.1" customHeight="1" x14ac:dyDescent="0.3">
      <c r="A945" s="3" t="s">
        <v>3611</v>
      </c>
      <c r="B945" s="3" t="s">
        <v>6869</v>
      </c>
      <c r="C945" s="11">
        <v>264</v>
      </c>
      <c r="D945" s="7">
        <v>115.78439197</v>
      </c>
      <c r="E945" s="8">
        <v>364.24355705506701</v>
      </c>
      <c r="F945" s="11">
        <v>25</v>
      </c>
      <c r="G945" s="7">
        <v>192.05059528000001</v>
      </c>
      <c r="H945" s="8">
        <v>322.55554242059497</v>
      </c>
      <c r="I945" s="11" t="s">
        <v>8</v>
      </c>
      <c r="J945" s="7" t="s">
        <v>8</v>
      </c>
      <c r="K945" s="9" t="s">
        <v>8</v>
      </c>
      <c r="L945" s="11" t="s">
        <v>8</v>
      </c>
      <c r="M945" s="7" t="s">
        <v>8</v>
      </c>
      <c r="N945" s="9" t="s">
        <v>8</v>
      </c>
      <c r="O945" s="11" t="s">
        <v>8</v>
      </c>
      <c r="P945" s="7" t="s">
        <v>8</v>
      </c>
      <c r="Q945" s="9" t="s">
        <v>8</v>
      </c>
      <c r="R945" s="11">
        <v>14</v>
      </c>
      <c r="S945" s="7">
        <v>130.81530354</v>
      </c>
      <c r="T945" s="8">
        <v>442.78977694409002</v>
      </c>
    </row>
    <row r="946" spans="1:20" ht="14.1" customHeight="1" x14ac:dyDescent="0.3">
      <c r="A946" s="3" t="s">
        <v>3615</v>
      </c>
      <c r="B946" s="3" t="s">
        <v>6870</v>
      </c>
      <c r="C946" s="11">
        <v>529</v>
      </c>
      <c r="D946" s="7">
        <v>225.65037949000001</v>
      </c>
      <c r="E946" s="8">
        <v>353.10446971087703</v>
      </c>
      <c r="F946" s="11">
        <v>32</v>
      </c>
      <c r="G946" s="7">
        <v>224.05173764</v>
      </c>
      <c r="H946" s="8">
        <v>363.740215165547</v>
      </c>
      <c r="I946" s="11" t="s">
        <v>8</v>
      </c>
      <c r="J946" s="7" t="s">
        <v>8</v>
      </c>
      <c r="K946" s="9" t="s">
        <v>8</v>
      </c>
      <c r="L946" s="11" t="s">
        <v>8</v>
      </c>
      <c r="M946" s="7" t="s">
        <v>8</v>
      </c>
      <c r="N946" s="9" t="s">
        <v>8</v>
      </c>
      <c r="O946" s="11" t="s">
        <v>8</v>
      </c>
      <c r="P946" s="7" t="s">
        <v>8</v>
      </c>
      <c r="Q946" s="9" t="s">
        <v>8</v>
      </c>
      <c r="R946" s="11">
        <v>11</v>
      </c>
      <c r="S946" s="7">
        <v>150.28670550000001</v>
      </c>
      <c r="T946" s="8">
        <v>463.299585419864</v>
      </c>
    </row>
    <row r="947" spans="1:20" ht="14.1" customHeight="1" x14ac:dyDescent="0.3">
      <c r="A947" s="3" t="s">
        <v>3619</v>
      </c>
      <c r="B947" s="3" t="s">
        <v>6871</v>
      </c>
      <c r="C947" s="11">
        <v>544</v>
      </c>
      <c r="D947" s="7">
        <v>133.62376305999999</v>
      </c>
      <c r="E947" s="8">
        <v>235.82052877451699</v>
      </c>
      <c r="F947" s="11">
        <v>40</v>
      </c>
      <c r="G947" s="7">
        <v>126.73809435</v>
      </c>
      <c r="H947" s="8">
        <v>264.71118203644301</v>
      </c>
      <c r="I947" s="11" t="s">
        <v>8</v>
      </c>
      <c r="J947" s="7" t="s">
        <v>8</v>
      </c>
      <c r="K947" s="9" t="s">
        <v>8</v>
      </c>
      <c r="L947" s="11" t="s">
        <v>8</v>
      </c>
      <c r="M947" s="7" t="s">
        <v>8</v>
      </c>
      <c r="N947" s="9" t="s">
        <v>8</v>
      </c>
      <c r="O947" s="11" t="s">
        <v>8</v>
      </c>
      <c r="P947" s="7" t="s">
        <v>8</v>
      </c>
      <c r="Q947" s="9" t="s">
        <v>8</v>
      </c>
      <c r="R947" s="11">
        <v>29</v>
      </c>
      <c r="S947" s="7">
        <v>121.64001365</v>
      </c>
      <c r="T947" s="8">
        <v>294.38436900016802</v>
      </c>
    </row>
    <row r="948" spans="1:20" ht="14.1" customHeight="1" x14ac:dyDescent="0.3">
      <c r="A948" s="3" t="s">
        <v>3623</v>
      </c>
      <c r="B948" s="3" t="s">
        <v>6872</v>
      </c>
      <c r="C948" s="11">
        <v>168</v>
      </c>
      <c r="D948" s="7">
        <v>255.94979674000001</v>
      </c>
      <c r="E948" s="8">
        <v>363.09192297594802</v>
      </c>
      <c r="F948" s="11" t="s">
        <v>8</v>
      </c>
      <c r="G948" s="7" t="s">
        <v>8</v>
      </c>
      <c r="H948" s="9" t="s">
        <v>8</v>
      </c>
      <c r="I948" s="11" t="s">
        <v>8</v>
      </c>
      <c r="J948" s="7" t="s">
        <v>8</v>
      </c>
      <c r="K948" s="9" t="s">
        <v>8</v>
      </c>
      <c r="L948" s="11" t="s">
        <v>8</v>
      </c>
      <c r="M948" s="7" t="s">
        <v>8</v>
      </c>
      <c r="N948" s="9" t="s">
        <v>8</v>
      </c>
      <c r="O948" s="11" t="s">
        <v>8</v>
      </c>
      <c r="P948" s="7" t="s">
        <v>8</v>
      </c>
      <c r="Q948" s="9" t="s">
        <v>8</v>
      </c>
      <c r="R948" s="11" t="s">
        <v>8</v>
      </c>
      <c r="S948" s="7" t="s">
        <v>8</v>
      </c>
      <c r="T948" s="9" t="s">
        <v>8</v>
      </c>
    </row>
    <row r="949" spans="1:20" ht="14.1" customHeight="1" x14ac:dyDescent="0.3">
      <c r="A949" s="3" t="s">
        <v>3627</v>
      </c>
      <c r="B949" s="3" t="s">
        <v>3628</v>
      </c>
      <c r="C949" s="11">
        <v>3793</v>
      </c>
      <c r="D949" s="7">
        <v>150.19983352</v>
      </c>
      <c r="E949" s="8">
        <v>109.88537112709599</v>
      </c>
      <c r="F949" s="11">
        <v>280</v>
      </c>
      <c r="G949" s="7">
        <v>330.90559644000001</v>
      </c>
      <c r="H949" s="8">
        <v>246.21427242645399</v>
      </c>
      <c r="I949" s="11">
        <v>11</v>
      </c>
      <c r="J949" s="7">
        <v>165.96486358999999</v>
      </c>
      <c r="K949" s="8">
        <v>123.48820785003301</v>
      </c>
      <c r="L949" s="11">
        <v>107</v>
      </c>
      <c r="M949" s="7">
        <v>273.87875990999999</v>
      </c>
      <c r="N949" s="8">
        <v>184.96121873852201</v>
      </c>
      <c r="O949" s="11">
        <v>15</v>
      </c>
      <c r="P949" s="7">
        <v>96.319588104000005</v>
      </c>
      <c r="Q949" s="8">
        <v>69.286177730058895</v>
      </c>
      <c r="R949" s="11">
        <v>90</v>
      </c>
      <c r="S949" s="7">
        <v>127.12052403</v>
      </c>
      <c r="T949" s="8">
        <v>95.247844762442497</v>
      </c>
    </row>
    <row r="950" spans="1:20" ht="14.1" customHeight="1" x14ac:dyDescent="0.3">
      <c r="A950" s="3" t="s">
        <v>3632</v>
      </c>
      <c r="B950" s="3" t="s">
        <v>6873</v>
      </c>
      <c r="C950" s="11">
        <v>41</v>
      </c>
      <c r="D950" s="7">
        <v>80.581260557999997</v>
      </c>
      <c r="E950" s="8">
        <v>64.613359954716699</v>
      </c>
      <c r="F950" s="11" t="s">
        <v>8</v>
      </c>
      <c r="G950" s="7" t="s">
        <v>8</v>
      </c>
      <c r="H950" s="9" t="s">
        <v>8</v>
      </c>
      <c r="I950" s="11" t="s">
        <v>8</v>
      </c>
      <c r="J950" s="7" t="s">
        <v>8</v>
      </c>
      <c r="K950" s="9" t="s">
        <v>8</v>
      </c>
      <c r="L950" s="11" t="s">
        <v>8</v>
      </c>
      <c r="M950" s="7" t="s">
        <v>8</v>
      </c>
      <c r="N950" s="9" t="s">
        <v>8</v>
      </c>
      <c r="O950" s="11" t="s">
        <v>8</v>
      </c>
      <c r="P950" s="7" t="s">
        <v>8</v>
      </c>
      <c r="Q950" s="9" t="s">
        <v>8</v>
      </c>
      <c r="R950" s="11" t="s">
        <v>8</v>
      </c>
      <c r="S950" s="7" t="s">
        <v>8</v>
      </c>
      <c r="T950" s="9" t="s">
        <v>8</v>
      </c>
    </row>
    <row r="951" spans="1:20" ht="14.1" customHeight="1" x14ac:dyDescent="0.3">
      <c r="A951" s="3" t="s">
        <v>3635</v>
      </c>
      <c r="B951" s="3" t="s">
        <v>3636</v>
      </c>
      <c r="C951" s="11">
        <v>43</v>
      </c>
      <c r="D951" s="7">
        <v>152.23462172999999</v>
      </c>
      <c r="E951" s="8">
        <v>123.551293725162</v>
      </c>
      <c r="F951" s="11" t="s">
        <v>8</v>
      </c>
      <c r="G951" s="7" t="s">
        <v>8</v>
      </c>
      <c r="H951" s="9" t="s">
        <v>8</v>
      </c>
      <c r="I951" s="11" t="s">
        <v>8</v>
      </c>
      <c r="J951" s="7" t="s">
        <v>8</v>
      </c>
      <c r="K951" s="9" t="s">
        <v>8</v>
      </c>
      <c r="L951" s="11" t="s">
        <v>8</v>
      </c>
      <c r="M951" s="7" t="s">
        <v>8</v>
      </c>
      <c r="N951" s="9" t="s">
        <v>8</v>
      </c>
      <c r="O951" s="11" t="s">
        <v>8</v>
      </c>
      <c r="P951" s="7" t="s">
        <v>8</v>
      </c>
      <c r="Q951" s="9" t="s">
        <v>8</v>
      </c>
      <c r="R951" s="11" t="s">
        <v>8</v>
      </c>
      <c r="S951" s="7" t="s">
        <v>8</v>
      </c>
      <c r="T951" s="9" t="s">
        <v>8</v>
      </c>
    </row>
    <row r="952" spans="1:20" ht="14.1" customHeight="1" x14ac:dyDescent="0.3">
      <c r="A952" s="3" t="s">
        <v>3640</v>
      </c>
      <c r="B952" s="3" t="s">
        <v>6874</v>
      </c>
      <c r="C952" s="11">
        <v>120</v>
      </c>
      <c r="D952" s="7">
        <v>196.83246407999999</v>
      </c>
      <c r="E952" s="8">
        <v>133.97735198886701</v>
      </c>
      <c r="F952" s="11" t="s">
        <v>8</v>
      </c>
      <c r="G952" s="7" t="s">
        <v>8</v>
      </c>
      <c r="H952" s="9" t="s">
        <v>8</v>
      </c>
      <c r="I952" s="11" t="s">
        <v>8</v>
      </c>
      <c r="J952" s="7" t="s">
        <v>8</v>
      </c>
      <c r="K952" s="9" t="s">
        <v>8</v>
      </c>
      <c r="L952" s="11" t="s">
        <v>8</v>
      </c>
      <c r="M952" s="7" t="s">
        <v>8</v>
      </c>
      <c r="N952" s="9" t="s">
        <v>8</v>
      </c>
      <c r="O952" s="11" t="s">
        <v>8</v>
      </c>
      <c r="P952" s="7" t="s">
        <v>8</v>
      </c>
      <c r="Q952" s="9" t="s">
        <v>8</v>
      </c>
      <c r="R952" s="11" t="s">
        <v>8</v>
      </c>
      <c r="S952" s="7" t="s">
        <v>8</v>
      </c>
      <c r="T952" s="9" t="s">
        <v>8</v>
      </c>
    </row>
    <row r="953" spans="1:20" ht="14.1" customHeight="1" x14ac:dyDescent="0.3">
      <c r="A953" s="3" t="s">
        <v>3645</v>
      </c>
      <c r="B953" s="3" t="s">
        <v>3646</v>
      </c>
      <c r="C953" s="11">
        <v>16</v>
      </c>
      <c r="D953" s="7">
        <v>244.37314534999999</v>
      </c>
      <c r="E953" s="8">
        <v>215.57047951469499</v>
      </c>
      <c r="F953" s="11" t="s">
        <v>8</v>
      </c>
      <c r="G953" s="7" t="s">
        <v>8</v>
      </c>
      <c r="H953" s="9" t="s">
        <v>8</v>
      </c>
      <c r="I953" s="11" t="s">
        <v>8</v>
      </c>
      <c r="J953" s="7" t="s">
        <v>8</v>
      </c>
      <c r="K953" s="9" t="s">
        <v>8</v>
      </c>
      <c r="L953" s="11" t="s">
        <v>8</v>
      </c>
      <c r="M953" s="7" t="s">
        <v>8</v>
      </c>
      <c r="N953" s="9" t="s">
        <v>8</v>
      </c>
      <c r="O953" s="11" t="s">
        <v>8</v>
      </c>
      <c r="P953" s="7" t="s">
        <v>8</v>
      </c>
      <c r="Q953" s="9" t="s">
        <v>8</v>
      </c>
      <c r="R953" s="11" t="s">
        <v>8</v>
      </c>
      <c r="S953" s="7" t="s">
        <v>8</v>
      </c>
      <c r="T953" s="9" t="s">
        <v>8</v>
      </c>
    </row>
    <row r="954" spans="1:20" ht="14.1" customHeight="1" x14ac:dyDescent="0.3">
      <c r="A954" s="3" t="s">
        <v>3648</v>
      </c>
      <c r="B954" s="3" t="s">
        <v>3293</v>
      </c>
      <c r="C954" s="11">
        <v>38</v>
      </c>
      <c r="D954" s="7">
        <v>203.12082543</v>
      </c>
      <c r="E954" s="8">
        <v>141.133149045474</v>
      </c>
      <c r="F954" s="11" t="s">
        <v>8</v>
      </c>
      <c r="G954" s="7" t="s">
        <v>8</v>
      </c>
      <c r="H954" s="9" t="s">
        <v>8</v>
      </c>
      <c r="I954" s="11" t="s">
        <v>8</v>
      </c>
      <c r="J954" s="7" t="s">
        <v>8</v>
      </c>
      <c r="K954" s="9" t="s">
        <v>8</v>
      </c>
      <c r="L954" s="11" t="s">
        <v>8</v>
      </c>
      <c r="M954" s="7" t="s">
        <v>8</v>
      </c>
      <c r="N954" s="9" t="s">
        <v>8</v>
      </c>
      <c r="O954" s="11" t="s">
        <v>8</v>
      </c>
      <c r="P954" s="7" t="s">
        <v>8</v>
      </c>
      <c r="Q954" s="9" t="s">
        <v>8</v>
      </c>
      <c r="R954" s="11" t="s">
        <v>8</v>
      </c>
      <c r="S954" s="7" t="s">
        <v>8</v>
      </c>
      <c r="T954" s="9" t="s">
        <v>8</v>
      </c>
    </row>
    <row r="955" spans="1:20" ht="14.1" customHeight="1" x14ac:dyDescent="0.3">
      <c r="A955" s="3" t="s">
        <v>3650</v>
      </c>
      <c r="B955" s="3" t="s">
        <v>6875</v>
      </c>
      <c r="C955" s="11">
        <v>638</v>
      </c>
      <c r="D955" s="7">
        <v>126.50116035000001</v>
      </c>
      <c r="E955" s="8">
        <v>93.4041067303272</v>
      </c>
      <c r="F955" s="11">
        <v>22</v>
      </c>
      <c r="G955" s="7">
        <v>340.84579459999998</v>
      </c>
      <c r="H955" s="8">
        <v>253.61043126522699</v>
      </c>
      <c r="I955" s="11" t="s">
        <v>8</v>
      </c>
      <c r="J955" s="7" t="s">
        <v>8</v>
      </c>
      <c r="K955" s="9" t="s">
        <v>8</v>
      </c>
      <c r="L955" s="11" t="s">
        <v>8</v>
      </c>
      <c r="M955" s="7" t="s">
        <v>8</v>
      </c>
      <c r="N955" s="9" t="s">
        <v>8</v>
      </c>
      <c r="O955" s="11" t="s">
        <v>8</v>
      </c>
      <c r="P955" s="7" t="s">
        <v>8</v>
      </c>
      <c r="Q955" s="9" t="s">
        <v>8</v>
      </c>
      <c r="R955" s="11">
        <v>20</v>
      </c>
      <c r="S955" s="7">
        <v>113.11459134</v>
      </c>
      <c r="T955" s="8">
        <v>84.669244637417506</v>
      </c>
    </row>
    <row r="956" spans="1:20" ht="14.1" customHeight="1" x14ac:dyDescent="0.3">
      <c r="A956" s="3" t="s">
        <v>3654</v>
      </c>
      <c r="B956" s="3" t="s">
        <v>6876</v>
      </c>
      <c r="C956" s="11">
        <v>339</v>
      </c>
      <c r="D956" s="7">
        <v>191.47995811000001</v>
      </c>
      <c r="E956" s="8">
        <v>126.63612784800701</v>
      </c>
      <c r="F956" s="11">
        <v>36</v>
      </c>
      <c r="G956" s="7">
        <v>376.14530907</v>
      </c>
      <c r="H956" s="8">
        <v>256.66585717536799</v>
      </c>
      <c r="I956" s="11" t="s">
        <v>8</v>
      </c>
      <c r="J956" s="7" t="s">
        <v>8</v>
      </c>
      <c r="K956" s="9" t="s">
        <v>8</v>
      </c>
      <c r="L956" s="11" t="s">
        <v>8</v>
      </c>
      <c r="M956" s="7" t="s">
        <v>8</v>
      </c>
      <c r="N956" s="9" t="s">
        <v>8</v>
      </c>
      <c r="O956" s="11" t="s">
        <v>8</v>
      </c>
      <c r="P956" s="7" t="s">
        <v>8</v>
      </c>
      <c r="Q956" s="9" t="s">
        <v>8</v>
      </c>
      <c r="R956" s="11">
        <v>13</v>
      </c>
      <c r="S956" s="7">
        <v>132.75982020000001</v>
      </c>
      <c r="T956" s="8">
        <v>90.2147360397623</v>
      </c>
    </row>
    <row r="957" spans="1:20" ht="14.1" customHeight="1" x14ac:dyDescent="0.3">
      <c r="A957" s="3" t="s">
        <v>3658</v>
      </c>
      <c r="B957" s="3" t="s">
        <v>6877</v>
      </c>
      <c r="C957" s="11">
        <v>170</v>
      </c>
      <c r="D957" s="7">
        <v>172.20409043000001</v>
      </c>
      <c r="E957" s="8">
        <v>110.49425198980499</v>
      </c>
      <c r="F957" s="11">
        <v>37</v>
      </c>
      <c r="G957" s="7">
        <v>184.48919218</v>
      </c>
      <c r="H957" s="8">
        <v>125.887715859889</v>
      </c>
      <c r="I957" s="11" t="s">
        <v>8</v>
      </c>
      <c r="J957" s="7" t="s">
        <v>8</v>
      </c>
      <c r="K957" s="9" t="s">
        <v>8</v>
      </c>
      <c r="L957" s="11" t="s">
        <v>8</v>
      </c>
      <c r="M957" s="7" t="s">
        <v>8</v>
      </c>
      <c r="N957" s="9" t="s">
        <v>8</v>
      </c>
      <c r="O957" s="11" t="s">
        <v>8</v>
      </c>
      <c r="P957" s="7" t="s">
        <v>8</v>
      </c>
      <c r="Q957" s="9" t="s">
        <v>8</v>
      </c>
      <c r="R957" s="11" t="s">
        <v>8</v>
      </c>
      <c r="S957" s="7" t="s">
        <v>8</v>
      </c>
      <c r="T957" s="9" t="s">
        <v>8</v>
      </c>
    </row>
    <row r="958" spans="1:20" ht="14.1" customHeight="1" x14ac:dyDescent="0.3">
      <c r="A958" s="3" t="s">
        <v>3663</v>
      </c>
      <c r="B958" s="3" t="s">
        <v>6878</v>
      </c>
      <c r="C958" s="11">
        <v>1386</v>
      </c>
      <c r="D958" s="7">
        <v>146.11730693999999</v>
      </c>
      <c r="E958" s="8">
        <v>105.121423859755</v>
      </c>
      <c r="F958" s="11">
        <v>102</v>
      </c>
      <c r="G958" s="7">
        <v>347.31352484000001</v>
      </c>
      <c r="H958" s="8">
        <v>258.42277566753302</v>
      </c>
      <c r="I958" s="11" t="s">
        <v>8</v>
      </c>
      <c r="J958" s="7" t="s">
        <v>8</v>
      </c>
      <c r="K958" s="9" t="s">
        <v>8</v>
      </c>
      <c r="L958" s="11">
        <v>34</v>
      </c>
      <c r="M958" s="7">
        <v>158.15841882000001</v>
      </c>
      <c r="N958" s="8">
        <v>112.413202627918</v>
      </c>
      <c r="O958" s="11" t="s">
        <v>8</v>
      </c>
      <c r="P958" s="7" t="s">
        <v>8</v>
      </c>
      <c r="Q958" s="9" t="s">
        <v>8</v>
      </c>
      <c r="R958" s="11" t="s">
        <v>8</v>
      </c>
      <c r="S958" s="7" t="s">
        <v>8</v>
      </c>
      <c r="T958" s="9" t="s">
        <v>8</v>
      </c>
    </row>
    <row r="959" spans="1:20" ht="14.1" customHeight="1" x14ac:dyDescent="0.3">
      <c r="A959" s="3" t="s">
        <v>3667</v>
      </c>
      <c r="B959" s="3" t="s">
        <v>6879</v>
      </c>
      <c r="C959" s="11">
        <v>19</v>
      </c>
      <c r="D959" s="7">
        <v>296.34573963999998</v>
      </c>
      <c r="E959" s="8">
        <v>210.05386041945499</v>
      </c>
      <c r="F959" s="11" t="s">
        <v>8</v>
      </c>
      <c r="G959" s="7" t="s">
        <v>8</v>
      </c>
      <c r="H959" s="9" t="s">
        <v>8</v>
      </c>
      <c r="I959" s="11" t="s">
        <v>8</v>
      </c>
      <c r="J959" s="7" t="s">
        <v>8</v>
      </c>
      <c r="K959" s="9" t="s">
        <v>8</v>
      </c>
      <c r="L959" s="11" t="s">
        <v>8</v>
      </c>
      <c r="M959" s="7" t="s">
        <v>8</v>
      </c>
      <c r="N959" s="9" t="s">
        <v>8</v>
      </c>
      <c r="O959" s="11" t="s">
        <v>8</v>
      </c>
      <c r="P959" s="7" t="s">
        <v>8</v>
      </c>
      <c r="Q959" s="9" t="s">
        <v>8</v>
      </c>
      <c r="R959" s="11" t="s">
        <v>8</v>
      </c>
      <c r="S959" s="7" t="s">
        <v>8</v>
      </c>
      <c r="T959" s="9" t="s">
        <v>8</v>
      </c>
    </row>
    <row r="960" spans="1:20" ht="14.1" customHeight="1" x14ac:dyDescent="0.3">
      <c r="A960" s="3" t="s">
        <v>3671</v>
      </c>
      <c r="B960" s="3" t="s">
        <v>6880</v>
      </c>
      <c r="C960" s="11">
        <v>96</v>
      </c>
      <c r="D960" s="7">
        <v>310.00609100000003</v>
      </c>
      <c r="E960" s="8">
        <v>247.71484963504699</v>
      </c>
      <c r="F960" s="11" t="s">
        <v>8</v>
      </c>
      <c r="G960" s="7" t="s">
        <v>8</v>
      </c>
      <c r="H960" s="9" t="s">
        <v>8</v>
      </c>
      <c r="I960" s="11" t="s">
        <v>8</v>
      </c>
      <c r="J960" s="7" t="s">
        <v>8</v>
      </c>
      <c r="K960" s="9" t="s">
        <v>8</v>
      </c>
      <c r="L960" s="11" t="s">
        <v>8</v>
      </c>
      <c r="M960" s="7" t="s">
        <v>8</v>
      </c>
      <c r="N960" s="9" t="s">
        <v>8</v>
      </c>
      <c r="O960" s="11" t="s">
        <v>8</v>
      </c>
      <c r="P960" s="7" t="s">
        <v>8</v>
      </c>
      <c r="Q960" s="9" t="s">
        <v>8</v>
      </c>
      <c r="R960" s="11" t="s">
        <v>8</v>
      </c>
      <c r="S960" s="7" t="s">
        <v>8</v>
      </c>
      <c r="T960" s="9" t="s">
        <v>8</v>
      </c>
    </row>
    <row r="961" spans="1:20" ht="14.1" customHeight="1" x14ac:dyDescent="0.3">
      <c r="A961" s="3" t="s">
        <v>3675</v>
      </c>
      <c r="B961" s="3" t="s">
        <v>6881</v>
      </c>
      <c r="C961" s="11">
        <v>1027</v>
      </c>
      <c r="D961" s="7">
        <v>147.97659626000001</v>
      </c>
      <c r="E961" s="8">
        <v>109.540381415168</v>
      </c>
      <c r="F961" s="11">
        <v>80</v>
      </c>
      <c r="G961" s="7">
        <v>318.49714124000002</v>
      </c>
      <c r="H961" s="8">
        <v>236.981605887379</v>
      </c>
      <c r="I961" s="11" t="s">
        <v>8</v>
      </c>
      <c r="J961" s="7" t="s">
        <v>8</v>
      </c>
      <c r="K961" s="9" t="s">
        <v>8</v>
      </c>
      <c r="L961" s="11">
        <v>35</v>
      </c>
      <c r="M961" s="7">
        <v>180.78987771000001</v>
      </c>
      <c r="N961" s="8">
        <v>127.156237528274</v>
      </c>
      <c r="O961" s="11" t="s">
        <v>8</v>
      </c>
      <c r="P961" s="7" t="s">
        <v>8</v>
      </c>
      <c r="Q961" s="9" t="s">
        <v>8</v>
      </c>
      <c r="R961" s="11">
        <v>14</v>
      </c>
      <c r="S961" s="7">
        <v>130.97347919000001</v>
      </c>
      <c r="T961" s="8">
        <v>97.832368314449596</v>
      </c>
    </row>
    <row r="962" spans="1:20" ht="14.1" customHeight="1" x14ac:dyDescent="0.3">
      <c r="A962" s="3" t="s">
        <v>3679</v>
      </c>
      <c r="B962" s="3" t="s">
        <v>6882</v>
      </c>
      <c r="C962" s="11">
        <v>28</v>
      </c>
      <c r="D962" s="7">
        <v>247.71276165</v>
      </c>
      <c r="E962" s="8">
        <v>167.156832820544</v>
      </c>
      <c r="F962" s="11" t="s">
        <v>8</v>
      </c>
      <c r="G962" s="7" t="s">
        <v>8</v>
      </c>
      <c r="H962" s="9" t="s">
        <v>8</v>
      </c>
      <c r="I962" s="11" t="s">
        <v>8</v>
      </c>
      <c r="J962" s="7" t="s">
        <v>8</v>
      </c>
      <c r="K962" s="9" t="s">
        <v>8</v>
      </c>
      <c r="L962" s="11" t="s">
        <v>8</v>
      </c>
      <c r="M962" s="7" t="s">
        <v>8</v>
      </c>
      <c r="N962" s="9" t="s">
        <v>8</v>
      </c>
      <c r="O962" s="11" t="s">
        <v>8</v>
      </c>
      <c r="P962" s="7" t="s">
        <v>8</v>
      </c>
      <c r="Q962" s="9" t="s">
        <v>8</v>
      </c>
      <c r="R962" s="11" t="s">
        <v>8</v>
      </c>
      <c r="S962" s="7" t="s">
        <v>8</v>
      </c>
      <c r="T962" s="9" t="s">
        <v>8</v>
      </c>
    </row>
    <row r="963" spans="1:20" ht="14.1" customHeight="1" x14ac:dyDescent="0.3">
      <c r="A963" s="3" t="s">
        <v>3684</v>
      </c>
      <c r="B963" s="3" t="s">
        <v>3685</v>
      </c>
      <c r="C963" s="11">
        <v>15</v>
      </c>
      <c r="D963" s="7">
        <v>479.07945451000001</v>
      </c>
      <c r="E963" s="8">
        <v>417.13535555966001</v>
      </c>
      <c r="F963" s="11" t="s">
        <v>8</v>
      </c>
      <c r="G963" s="7" t="s">
        <v>8</v>
      </c>
      <c r="H963" s="9" t="s">
        <v>8</v>
      </c>
      <c r="I963" s="11" t="s">
        <v>8</v>
      </c>
      <c r="J963" s="7" t="s">
        <v>8</v>
      </c>
      <c r="K963" s="9" t="s">
        <v>8</v>
      </c>
      <c r="L963" s="11" t="s">
        <v>8</v>
      </c>
      <c r="M963" s="7" t="s">
        <v>8</v>
      </c>
      <c r="N963" s="9" t="s">
        <v>8</v>
      </c>
      <c r="O963" s="11" t="s">
        <v>8</v>
      </c>
      <c r="P963" s="7" t="s">
        <v>8</v>
      </c>
      <c r="Q963" s="9" t="s">
        <v>8</v>
      </c>
      <c r="R963" s="11" t="s">
        <v>8</v>
      </c>
      <c r="S963" s="7" t="s">
        <v>8</v>
      </c>
      <c r="T963" s="9" t="s">
        <v>8</v>
      </c>
    </row>
    <row r="964" spans="1:20" ht="14.1" customHeight="1" x14ac:dyDescent="0.3">
      <c r="A964" s="3" t="s">
        <v>3689</v>
      </c>
      <c r="B964" s="3" t="s">
        <v>6883</v>
      </c>
      <c r="C964" s="11">
        <v>21</v>
      </c>
      <c r="D964" s="7">
        <v>339.05643135999998</v>
      </c>
      <c r="E964" s="8">
        <v>302.84806851873401</v>
      </c>
      <c r="F964" s="11" t="s">
        <v>8</v>
      </c>
      <c r="G964" s="7" t="s">
        <v>8</v>
      </c>
      <c r="H964" s="9" t="s">
        <v>8</v>
      </c>
      <c r="I964" s="11" t="s">
        <v>8</v>
      </c>
      <c r="J964" s="7" t="s">
        <v>8</v>
      </c>
      <c r="K964" s="9" t="s">
        <v>8</v>
      </c>
      <c r="L964" s="11" t="s">
        <v>8</v>
      </c>
      <c r="M964" s="7" t="s">
        <v>8</v>
      </c>
      <c r="N964" s="9" t="s">
        <v>8</v>
      </c>
      <c r="O964" s="11" t="s">
        <v>8</v>
      </c>
      <c r="P964" s="7" t="s">
        <v>8</v>
      </c>
      <c r="Q964" s="9" t="s">
        <v>8</v>
      </c>
      <c r="R964" s="11" t="s">
        <v>8</v>
      </c>
      <c r="S964" s="7" t="s">
        <v>8</v>
      </c>
      <c r="T964" s="9" t="s">
        <v>8</v>
      </c>
    </row>
    <row r="965" spans="1:20" ht="14.1" customHeight="1" x14ac:dyDescent="0.3">
      <c r="A965" s="3" t="s">
        <v>3694</v>
      </c>
      <c r="B965" s="3" t="s">
        <v>6884</v>
      </c>
      <c r="C965" s="11">
        <v>54</v>
      </c>
      <c r="D965" s="7">
        <v>104.65932662</v>
      </c>
      <c r="E965" s="8">
        <v>77.941539307097699</v>
      </c>
      <c r="F965" s="11" t="s">
        <v>8</v>
      </c>
      <c r="G965" s="7" t="s">
        <v>8</v>
      </c>
      <c r="H965" s="9" t="s">
        <v>8</v>
      </c>
      <c r="I965" s="11" t="s">
        <v>8</v>
      </c>
      <c r="J965" s="7" t="s">
        <v>8</v>
      </c>
      <c r="K965" s="9" t="s">
        <v>8</v>
      </c>
      <c r="L965" s="11" t="s">
        <v>8</v>
      </c>
      <c r="M965" s="7" t="s">
        <v>8</v>
      </c>
      <c r="N965" s="9" t="s">
        <v>8</v>
      </c>
      <c r="O965" s="11" t="s">
        <v>8</v>
      </c>
      <c r="P965" s="7" t="s">
        <v>8</v>
      </c>
      <c r="Q965" s="9" t="s">
        <v>8</v>
      </c>
      <c r="R965" s="11" t="s">
        <v>8</v>
      </c>
      <c r="S965" s="7" t="s">
        <v>8</v>
      </c>
      <c r="T965" s="9" t="s">
        <v>8</v>
      </c>
    </row>
    <row r="966" spans="1:20" ht="14.1" customHeight="1" x14ac:dyDescent="0.3">
      <c r="A966" s="3" t="s">
        <v>3698</v>
      </c>
      <c r="B966" s="3" t="s">
        <v>3699</v>
      </c>
      <c r="C966" s="11">
        <v>80</v>
      </c>
      <c r="D966" s="7">
        <v>271.53745492000002</v>
      </c>
      <c r="E966" s="8">
        <v>204.163830770809</v>
      </c>
      <c r="F966" s="11" t="s">
        <v>8</v>
      </c>
      <c r="G966" s="7" t="s">
        <v>8</v>
      </c>
      <c r="H966" s="9" t="s">
        <v>8</v>
      </c>
      <c r="I966" s="11" t="s">
        <v>8</v>
      </c>
      <c r="J966" s="7" t="s">
        <v>8</v>
      </c>
      <c r="K966" s="9" t="s">
        <v>8</v>
      </c>
      <c r="L966" s="11" t="s">
        <v>8</v>
      </c>
      <c r="M966" s="7" t="s">
        <v>8</v>
      </c>
      <c r="N966" s="9" t="s">
        <v>8</v>
      </c>
      <c r="O966" s="11" t="s">
        <v>8</v>
      </c>
      <c r="P966" s="7" t="s">
        <v>8</v>
      </c>
      <c r="Q966" s="9" t="s">
        <v>8</v>
      </c>
      <c r="R966" s="11" t="s">
        <v>8</v>
      </c>
      <c r="S966" s="7" t="s">
        <v>8</v>
      </c>
      <c r="T966" s="9" t="s">
        <v>8</v>
      </c>
    </row>
    <row r="967" spans="1:20" ht="14.1" customHeight="1" x14ac:dyDescent="0.3">
      <c r="A967" s="3" t="s">
        <v>3701</v>
      </c>
      <c r="B967" s="3" t="s">
        <v>6885</v>
      </c>
      <c r="C967" s="11">
        <v>1413</v>
      </c>
      <c r="D967" s="7">
        <v>197.57120932999999</v>
      </c>
      <c r="E967" s="8">
        <v>131.468447046612</v>
      </c>
      <c r="F967" s="11">
        <v>74</v>
      </c>
      <c r="G967" s="7">
        <v>286.66358509000003</v>
      </c>
      <c r="H967" s="8">
        <v>195.607284538334</v>
      </c>
      <c r="I967" s="11" t="s">
        <v>8</v>
      </c>
      <c r="J967" s="7" t="s">
        <v>8</v>
      </c>
      <c r="K967" s="9" t="s">
        <v>8</v>
      </c>
      <c r="L967" s="11">
        <v>17</v>
      </c>
      <c r="M967" s="7">
        <v>130.97518883999999</v>
      </c>
      <c r="N967" s="8">
        <v>85.067682160959393</v>
      </c>
      <c r="O967" s="11" t="s">
        <v>8</v>
      </c>
      <c r="P967" s="7" t="s">
        <v>8</v>
      </c>
      <c r="Q967" s="9" t="s">
        <v>8</v>
      </c>
      <c r="R967" s="11">
        <v>57</v>
      </c>
      <c r="S967" s="7">
        <v>316.64862161000002</v>
      </c>
      <c r="T967" s="8">
        <v>215.844675853002</v>
      </c>
    </row>
    <row r="968" spans="1:20" ht="14.1" customHeight="1" x14ac:dyDescent="0.3">
      <c r="A968" s="3" t="s">
        <v>3704</v>
      </c>
      <c r="B968" s="3" t="s">
        <v>3705</v>
      </c>
      <c r="C968" s="11">
        <v>44</v>
      </c>
      <c r="D968" s="7">
        <v>124.09809217</v>
      </c>
      <c r="E968" s="8">
        <v>80.300573732361599</v>
      </c>
      <c r="F968" s="11" t="s">
        <v>8</v>
      </c>
      <c r="G968" s="7" t="s">
        <v>8</v>
      </c>
      <c r="H968" s="9" t="s">
        <v>8</v>
      </c>
      <c r="I968" s="11" t="s">
        <v>8</v>
      </c>
      <c r="J968" s="7" t="s">
        <v>8</v>
      </c>
      <c r="K968" s="9" t="s">
        <v>8</v>
      </c>
      <c r="L968" s="11" t="s">
        <v>8</v>
      </c>
      <c r="M968" s="7" t="s">
        <v>8</v>
      </c>
      <c r="N968" s="9" t="s">
        <v>8</v>
      </c>
      <c r="O968" s="11" t="s">
        <v>8</v>
      </c>
      <c r="P968" s="7" t="s">
        <v>8</v>
      </c>
      <c r="Q968" s="9" t="s">
        <v>8</v>
      </c>
      <c r="R968" s="11" t="s">
        <v>8</v>
      </c>
      <c r="S968" s="7" t="s">
        <v>8</v>
      </c>
      <c r="T968" s="9" t="s">
        <v>8</v>
      </c>
    </row>
    <row r="969" spans="1:20" ht="14.1" customHeight="1" x14ac:dyDescent="0.3">
      <c r="A969" s="3" t="s">
        <v>3708</v>
      </c>
      <c r="B969" s="3" t="s">
        <v>6886</v>
      </c>
      <c r="C969" s="11">
        <v>3213</v>
      </c>
      <c r="D969" s="7">
        <v>104.69985875</v>
      </c>
      <c r="E969" s="8">
        <v>78.014445545093295</v>
      </c>
      <c r="F969" s="11">
        <v>260</v>
      </c>
      <c r="G969" s="7">
        <v>223.22917781000001</v>
      </c>
      <c r="H969" s="8">
        <v>166.096341881732</v>
      </c>
      <c r="I969" s="11" t="s">
        <v>8</v>
      </c>
      <c r="J969" s="7" t="s">
        <v>8</v>
      </c>
      <c r="K969" s="9" t="s">
        <v>8</v>
      </c>
      <c r="L969" s="11">
        <v>26</v>
      </c>
      <c r="M969" s="7">
        <v>160.50008941999999</v>
      </c>
      <c r="N969" s="8">
        <v>117.201507137634</v>
      </c>
      <c r="O969" s="11" t="s">
        <v>8</v>
      </c>
      <c r="P969" s="7" t="s">
        <v>8</v>
      </c>
      <c r="Q969" s="9" t="s">
        <v>8</v>
      </c>
      <c r="R969" s="11">
        <v>89</v>
      </c>
      <c r="S969" s="7">
        <v>100.48015932</v>
      </c>
      <c r="T969" s="8">
        <v>74.955026607624902</v>
      </c>
    </row>
    <row r="970" spans="1:20" ht="14.1" customHeight="1" x14ac:dyDescent="0.3">
      <c r="A970" s="3" t="s">
        <v>3712</v>
      </c>
      <c r="B970" s="3" t="s">
        <v>3713</v>
      </c>
      <c r="C970" s="11">
        <v>689</v>
      </c>
      <c r="D970" s="7">
        <v>193.56708</v>
      </c>
      <c r="E970" s="8">
        <v>133.39509908924001</v>
      </c>
      <c r="F970" s="11">
        <v>27</v>
      </c>
      <c r="G970" s="7">
        <v>183.15196800999999</v>
      </c>
      <c r="H970" s="8">
        <v>134.38891555120199</v>
      </c>
      <c r="I970" s="11" t="s">
        <v>8</v>
      </c>
      <c r="J970" s="7" t="s">
        <v>8</v>
      </c>
      <c r="K970" s="9" t="s">
        <v>8</v>
      </c>
      <c r="L970" s="11" t="s">
        <v>8</v>
      </c>
      <c r="M970" s="7" t="s">
        <v>8</v>
      </c>
      <c r="N970" s="9" t="s">
        <v>8</v>
      </c>
      <c r="O970" s="11" t="s">
        <v>8</v>
      </c>
      <c r="P970" s="7" t="s">
        <v>8</v>
      </c>
      <c r="Q970" s="9" t="s">
        <v>8</v>
      </c>
      <c r="R970" s="11" t="s">
        <v>8</v>
      </c>
      <c r="S970" s="7" t="s">
        <v>8</v>
      </c>
      <c r="T970" s="9" t="s">
        <v>8</v>
      </c>
    </row>
    <row r="971" spans="1:20" ht="14.1" customHeight="1" x14ac:dyDescent="0.3">
      <c r="A971" s="3" t="s">
        <v>3715</v>
      </c>
      <c r="B971" s="3" t="s">
        <v>3716</v>
      </c>
      <c r="C971" s="11">
        <v>15</v>
      </c>
      <c r="D971" s="7">
        <v>170.80320936999999</v>
      </c>
      <c r="E971" s="8">
        <v>119.724664275607</v>
      </c>
      <c r="F971" s="11" t="s">
        <v>8</v>
      </c>
      <c r="G971" s="7" t="s">
        <v>8</v>
      </c>
      <c r="H971" s="9" t="s">
        <v>8</v>
      </c>
      <c r="I971" s="11" t="s">
        <v>8</v>
      </c>
      <c r="J971" s="7" t="s">
        <v>8</v>
      </c>
      <c r="K971" s="9" t="s">
        <v>8</v>
      </c>
      <c r="L971" s="11" t="s">
        <v>8</v>
      </c>
      <c r="M971" s="7" t="s">
        <v>8</v>
      </c>
      <c r="N971" s="9" t="s">
        <v>8</v>
      </c>
      <c r="O971" s="11" t="s">
        <v>8</v>
      </c>
      <c r="P971" s="7" t="s">
        <v>8</v>
      </c>
      <c r="Q971" s="9" t="s">
        <v>8</v>
      </c>
      <c r="R971" s="11" t="s">
        <v>8</v>
      </c>
      <c r="S971" s="7" t="s">
        <v>8</v>
      </c>
      <c r="T971" s="9" t="s">
        <v>8</v>
      </c>
    </row>
    <row r="972" spans="1:20" ht="14.1" customHeight="1" x14ac:dyDescent="0.3">
      <c r="A972" s="3" t="s">
        <v>3719</v>
      </c>
      <c r="B972" s="3" t="s">
        <v>6887</v>
      </c>
      <c r="C972" s="11">
        <v>30</v>
      </c>
      <c r="D972" s="7">
        <v>172.73043269999999</v>
      </c>
      <c r="E972" s="8">
        <v>151.06784807307599</v>
      </c>
      <c r="F972" s="11" t="s">
        <v>8</v>
      </c>
      <c r="G972" s="7" t="s">
        <v>8</v>
      </c>
      <c r="H972" s="9" t="s">
        <v>8</v>
      </c>
      <c r="I972" s="11" t="s">
        <v>8</v>
      </c>
      <c r="J972" s="7" t="s">
        <v>8</v>
      </c>
      <c r="K972" s="9" t="s">
        <v>8</v>
      </c>
      <c r="L972" s="11" t="s">
        <v>8</v>
      </c>
      <c r="M972" s="7" t="s">
        <v>8</v>
      </c>
      <c r="N972" s="9" t="s">
        <v>8</v>
      </c>
      <c r="O972" s="11" t="s">
        <v>8</v>
      </c>
      <c r="P972" s="7" t="s">
        <v>8</v>
      </c>
      <c r="Q972" s="9" t="s">
        <v>8</v>
      </c>
      <c r="R972" s="11" t="s">
        <v>8</v>
      </c>
      <c r="S972" s="7" t="s">
        <v>8</v>
      </c>
      <c r="T972" s="9" t="s">
        <v>8</v>
      </c>
    </row>
    <row r="973" spans="1:20" ht="14.1" customHeight="1" x14ac:dyDescent="0.3">
      <c r="A973" s="3" t="s">
        <v>3722</v>
      </c>
      <c r="B973" s="3" t="s">
        <v>6888</v>
      </c>
      <c r="C973" s="11">
        <v>1212</v>
      </c>
      <c r="D973" s="7">
        <v>135.68230123999999</v>
      </c>
      <c r="E973" s="8">
        <v>99.098755396554196</v>
      </c>
      <c r="F973" s="11">
        <v>63</v>
      </c>
      <c r="G973" s="7">
        <v>260.51104121999998</v>
      </c>
      <c r="H973" s="8">
        <v>193.83636461426599</v>
      </c>
      <c r="I973" s="11" t="s">
        <v>8</v>
      </c>
      <c r="J973" s="7" t="s">
        <v>8</v>
      </c>
      <c r="K973" s="9" t="s">
        <v>8</v>
      </c>
      <c r="L973" s="11">
        <v>14</v>
      </c>
      <c r="M973" s="7">
        <v>225.50789843000001</v>
      </c>
      <c r="N973" s="8">
        <v>143.961820944175</v>
      </c>
      <c r="O973" s="11" t="s">
        <v>8</v>
      </c>
      <c r="P973" s="7" t="s">
        <v>8</v>
      </c>
      <c r="Q973" s="9" t="s">
        <v>8</v>
      </c>
      <c r="R973" s="11">
        <v>39</v>
      </c>
      <c r="S973" s="7">
        <v>104.29553853</v>
      </c>
      <c r="T973" s="8">
        <v>77.690752949930598</v>
      </c>
    </row>
    <row r="974" spans="1:20" ht="14.1" customHeight="1" x14ac:dyDescent="0.3">
      <c r="A974" s="3" t="s">
        <v>3725</v>
      </c>
      <c r="B974" s="3" t="s">
        <v>6889</v>
      </c>
      <c r="C974" s="11">
        <v>179</v>
      </c>
      <c r="D974" s="7">
        <v>451.33894328999997</v>
      </c>
      <c r="E974" s="8">
        <v>311.86333022330302</v>
      </c>
      <c r="F974" s="11" t="s">
        <v>8</v>
      </c>
      <c r="G974" s="7" t="s">
        <v>8</v>
      </c>
      <c r="H974" s="9" t="s">
        <v>8</v>
      </c>
      <c r="I974" s="11" t="s">
        <v>8</v>
      </c>
      <c r="J974" s="7" t="s">
        <v>8</v>
      </c>
      <c r="K974" s="9" t="s">
        <v>8</v>
      </c>
      <c r="L974" s="11" t="s">
        <v>8</v>
      </c>
      <c r="M974" s="7" t="s">
        <v>8</v>
      </c>
      <c r="N974" s="9" t="s">
        <v>8</v>
      </c>
      <c r="O974" s="11" t="s">
        <v>8</v>
      </c>
      <c r="P974" s="7" t="s">
        <v>8</v>
      </c>
      <c r="Q974" s="9" t="s">
        <v>8</v>
      </c>
      <c r="R974" s="11" t="s">
        <v>8</v>
      </c>
      <c r="S974" s="7" t="s">
        <v>8</v>
      </c>
      <c r="T974" s="9" t="s">
        <v>8</v>
      </c>
    </row>
    <row r="975" spans="1:20" ht="14.1" customHeight="1" x14ac:dyDescent="0.3">
      <c r="A975" s="3" t="s">
        <v>3730</v>
      </c>
      <c r="B975" s="3" t="s">
        <v>6890</v>
      </c>
      <c r="C975" s="11">
        <v>18</v>
      </c>
      <c r="D975" s="7">
        <v>583.58477782</v>
      </c>
      <c r="E975" s="8">
        <v>513.65619806314305</v>
      </c>
      <c r="F975" s="11" t="s">
        <v>8</v>
      </c>
      <c r="G975" s="7" t="s">
        <v>8</v>
      </c>
      <c r="H975" s="9" t="s">
        <v>8</v>
      </c>
      <c r="I975" s="11" t="s">
        <v>8</v>
      </c>
      <c r="J975" s="7" t="s">
        <v>8</v>
      </c>
      <c r="K975" s="9" t="s">
        <v>8</v>
      </c>
      <c r="L975" s="11" t="s">
        <v>8</v>
      </c>
      <c r="M975" s="7" t="s">
        <v>8</v>
      </c>
      <c r="N975" s="9" t="s">
        <v>8</v>
      </c>
      <c r="O975" s="11" t="s">
        <v>8</v>
      </c>
      <c r="P975" s="7" t="s">
        <v>8</v>
      </c>
      <c r="Q975" s="9" t="s">
        <v>8</v>
      </c>
      <c r="R975" s="11" t="s">
        <v>8</v>
      </c>
      <c r="S975" s="7" t="s">
        <v>8</v>
      </c>
      <c r="T975" s="9" t="s">
        <v>8</v>
      </c>
    </row>
    <row r="976" spans="1:20" ht="14.1" customHeight="1" x14ac:dyDescent="0.3">
      <c r="A976" s="3" t="s">
        <v>3735</v>
      </c>
      <c r="B976" s="3" t="s">
        <v>6891</v>
      </c>
      <c r="C976" s="11">
        <v>93</v>
      </c>
      <c r="D976" s="7">
        <v>573.60790025999995</v>
      </c>
      <c r="E976" s="8">
        <v>496.51815451939899</v>
      </c>
      <c r="F976" s="11" t="s">
        <v>8</v>
      </c>
      <c r="G976" s="7" t="s">
        <v>8</v>
      </c>
      <c r="H976" s="9" t="s">
        <v>8</v>
      </c>
      <c r="I976" s="11" t="s">
        <v>8</v>
      </c>
      <c r="J976" s="7" t="s">
        <v>8</v>
      </c>
      <c r="K976" s="9" t="s">
        <v>8</v>
      </c>
      <c r="L976" s="11" t="s">
        <v>8</v>
      </c>
      <c r="M976" s="7" t="s">
        <v>8</v>
      </c>
      <c r="N976" s="9" t="s">
        <v>8</v>
      </c>
      <c r="O976" s="11" t="s">
        <v>8</v>
      </c>
      <c r="P976" s="7" t="s">
        <v>8</v>
      </c>
      <c r="Q976" s="9" t="s">
        <v>8</v>
      </c>
      <c r="R976" s="11" t="s">
        <v>8</v>
      </c>
      <c r="S976" s="7" t="s">
        <v>8</v>
      </c>
      <c r="T976" s="9" t="s">
        <v>8</v>
      </c>
    </row>
    <row r="977" spans="1:20" ht="14.1" customHeight="1" x14ac:dyDescent="0.3">
      <c r="A977" s="3" t="s">
        <v>3738</v>
      </c>
      <c r="B977" s="3" t="s">
        <v>6892</v>
      </c>
      <c r="C977" s="11">
        <v>553</v>
      </c>
      <c r="D977" s="7">
        <v>202.00932154</v>
      </c>
      <c r="E977" s="8">
        <v>149.14231803106699</v>
      </c>
      <c r="F977" s="11">
        <v>36</v>
      </c>
      <c r="G977" s="7">
        <v>657.85064213999999</v>
      </c>
      <c r="H977" s="8">
        <v>489.48164324609502</v>
      </c>
      <c r="I977" s="11" t="s">
        <v>8</v>
      </c>
      <c r="J977" s="7" t="s">
        <v>8</v>
      </c>
      <c r="K977" s="9" t="s">
        <v>8</v>
      </c>
      <c r="L977" s="11" t="s">
        <v>8</v>
      </c>
      <c r="M977" s="7" t="s">
        <v>8</v>
      </c>
      <c r="N977" s="9" t="s">
        <v>8</v>
      </c>
      <c r="O977" s="11" t="s">
        <v>8</v>
      </c>
      <c r="P977" s="7" t="s">
        <v>8</v>
      </c>
      <c r="Q977" s="9" t="s">
        <v>8</v>
      </c>
      <c r="R977" s="11">
        <v>12</v>
      </c>
      <c r="S977" s="7">
        <v>273.34813624999998</v>
      </c>
      <c r="T977" s="8">
        <v>205.261489539026</v>
      </c>
    </row>
    <row r="978" spans="1:20" ht="14.1" customHeight="1" x14ac:dyDescent="0.3">
      <c r="A978" s="3" t="s">
        <v>3741</v>
      </c>
      <c r="B978" s="3" t="s">
        <v>6893</v>
      </c>
      <c r="C978" s="11">
        <v>94</v>
      </c>
      <c r="D978" s="7">
        <v>409.02855879999998</v>
      </c>
      <c r="E978" s="8">
        <v>286.750557854737</v>
      </c>
      <c r="F978" s="11">
        <v>15</v>
      </c>
      <c r="G978" s="7">
        <v>383.40112044</v>
      </c>
      <c r="H978" s="8">
        <v>270.25667340016003</v>
      </c>
      <c r="I978" s="11" t="s">
        <v>8</v>
      </c>
      <c r="J978" s="7" t="s">
        <v>8</v>
      </c>
      <c r="K978" s="9" t="s">
        <v>8</v>
      </c>
      <c r="L978" s="11" t="s">
        <v>8</v>
      </c>
      <c r="M978" s="7" t="s">
        <v>8</v>
      </c>
      <c r="N978" s="9" t="s">
        <v>8</v>
      </c>
      <c r="O978" s="11" t="s">
        <v>8</v>
      </c>
      <c r="P978" s="7" t="s">
        <v>8</v>
      </c>
      <c r="Q978" s="9" t="s">
        <v>8</v>
      </c>
      <c r="R978" s="11" t="s">
        <v>8</v>
      </c>
      <c r="S978" s="7" t="s">
        <v>8</v>
      </c>
      <c r="T978" s="9" t="s">
        <v>8</v>
      </c>
    </row>
    <row r="979" spans="1:20" ht="14.1" customHeight="1" x14ac:dyDescent="0.3">
      <c r="A979" s="3" t="s">
        <v>3745</v>
      </c>
      <c r="B979" s="3" t="s">
        <v>6894</v>
      </c>
      <c r="C979" s="11">
        <v>1625</v>
      </c>
      <c r="D979" s="7">
        <v>208.80350297999999</v>
      </c>
      <c r="E979" s="8">
        <v>141.61638396337301</v>
      </c>
      <c r="F979" s="11">
        <v>274</v>
      </c>
      <c r="G979" s="7">
        <v>178.42794642999999</v>
      </c>
      <c r="H979" s="8">
        <v>121.751788528501</v>
      </c>
      <c r="I979" s="11" t="s">
        <v>8</v>
      </c>
      <c r="J979" s="7" t="s">
        <v>8</v>
      </c>
      <c r="K979" s="9" t="s">
        <v>8</v>
      </c>
      <c r="L979" s="11">
        <v>34</v>
      </c>
      <c r="M979" s="7">
        <v>116.65813824</v>
      </c>
      <c r="N979" s="8">
        <v>73.674390180841499</v>
      </c>
      <c r="O979" s="11" t="s">
        <v>8</v>
      </c>
      <c r="P979" s="7" t="s">
        <v>8</v>
      </c>
      <c r="Q979" s="9" t="s">
        <v>8</v>
      </c>
      <c r="R979" s="11">
        <v>29</v>
      </c>
      <c r="S979" s="7">
        <v>234.56849360000001</v>
      </c>
      <c r="T979" s="8">
        <v>160.07764334132</v>
      </c>
    </row>
    <row r="980" spans="1:20" ht="14.1" customHeight="1" x14ac:dyDescent="0.3">
      <c r="A980" s="3" t="s">
        <v>3748</v>
      </c>
      <c r="B980" s="3" t="s">
        <v>6895</v>
      </c>
      <c r="C980" s="11">
        <v>28</v>
      </c>
      <c r="D980" s="7">
        <v>180.39108590000001</v>
      </c>
      <c r="E980" s="8">
        <v>121.388776927427</v>
      </c>
      <c r="F980" s="11" t="s">
        <v>8</v>
      </c>
      <c r="G980" s="7" t="s">
        <v>8</v>
      </c>
      <c r="H980" s="9" t="s">
        <v>8</v>
      </c>
      <c r="I980" s="11" t="s">
        <v>8</v>
      </c>
      <c r="J980" s="7" t="s">
        <v>8</v>
      </c>
      <c r="K980" s="9" t="s">
        <v>8</v>
      </c>
      <c r="L980" s="11" t="s">
        <v>8</v>
      </c>
      <c r="M980" s="7" t="s">
        <v>8</v>
      </c>
      <c r="N980" s="9" t="s">
        <v>8</v>
      </c>
      <c r="O980" s="11" t="s">
        <v>8</v>
      </c>
      <c r="P980" s="7" t="s">
        <v>8</v>
      </c>
      <c r="Q980" s="9" t="s">
        <v>8</v>
      </c>
      <c r="R980" s="11" t="s">
        <v>8</v>
      </c>
      <c r="S980" s="7" t="s">
        <v>8</v>
      </c>
      <c r="T980" s="9" t="s">
        <v>8</v>
      </c>
    </row>
    <row r="981" spans="1:20" ht="14.1" customHeight="1" x14ac:dyDescent="0.3">
      <c r="A981" s="3" t="s">
        <v>3752</v>
      </c>
      <c r="B981" s="3" t="s">
        <v>6896</v>
      </c>
      <c r="C981" s="11">
        <v>54</v>
      </c>
      <c r="D981" s="7">
        <v>133.19369047999999</v>
      </c>
      <c r="E981" s="8">
        <v>91.371033029244302</v>
      </c>
      <c r="F981" s="11">
        <v>11</v>
      </c>
      <c r="G981" s="7">
        <v>85.248783838999998</v>
      </c>
      <c r="H981" s="8">
        <v>58.170212496899801</v>
      </c>
      <c r="I981" s="11" t="s">
        <v>8</v>
      </c>
      <c r="J981" s="7" t="s">
        <v>8</v>
      </c>
      <c r="K981" s="9" t="s">
        <v>8</v>
      </c>
      <c r="L981" s="11" t="s">
        <v>8</v>
      </c>
      <c r="M981" s="7" t="s">
        <v>8</v>
      </c>
      <c r="N981" s="9" t="s">
        <v>8</v>
      </c>
      <c r="O981" s="11" t="s">
        <v>8</v>
      </c>
      <c r="P981" s="7" t="s">
        <v>8</v>
      </c>
      <c r="Q981" s="9" t="s">
        <v>8</v>
      </c>
      <c r="R981" s="11" t="s">
        <v>8</v>
      </c>
      <c r="S981" s="7" t="s">
        <v>8</v>
      </c>
      <c r="T981" s="9" t="s">
        <v>8</v>
      </c>
    </row>
    <row r="982" spans="1:20" ht="14.1" customHeight="1" x14ac:dyDescent="0.3">
      <c r="A982" s="3" t="s">
        <v>3756</v>
      </c>
      <c r="B982" s="3" t="s">
        <v>6897</v>
      </c>
      <c r="C982" s="11">
        <v>28</v>
      </c>
      <c r="D982" s="7">
        <v>119.9196092</v>
      </c>
      <c r="E982" s="8">
        <v>82.100372549446803</v>
      </c>
      <c r="F982" s="11" t="s">
        <v>8</v>
      </c>
      <c r="G982" s="7" t="s">
        <v>8</v>
      </c>
      <c r="H982" s="9" t="s">
        <v>8</v>
      </c>
      <c r="I982" s="11" t="s">
        <v>8</v>
      </c>
      <c r="J982" s="7" t="s">
        <v>8</v>
      </c>
      <c r="K982" s="9" t="s">
        <v>8</v>
      </c>
      <c r="L982" s="11" t="s">
        <v>8</v>
      </c>
      <c r="M982" s="7" t="s">
        <v>8</v>
      </c>
      <c r="N982" s="9" t="s">
        <v>8</v>
      </c>
      <c r="O982" s="11" t="s">
        <v>8</v>
      </c>
      <c r="P982" s="7" t="s">
        <v>8</v>
      </c>
      <c r="Q982" s="9" t="s">
        <v>8</v>
      </c>
      <c r="R982" s="11" t="s">
        <v>8</v>
      </c>
      <c r="S982" s="7" t="s">
        <v>8</v>
      </c>
      <c r="T982" s="9" t="s">
        <v>8</v>
      </c>
    </row>
    <row r="983" spans="1:20" ht="14.1" customHeight="1" x14ac:dyDescent="0.3">
      <c r="A983" s="3" t="s">
        <v>3761</v>
      </c>
      <c r="B983" s="3" t="s">
        <v>6898</v>
      </c>
      <c r="C983" s="11">
        <v>44</v>
      </c>
      <c r="D983" s="7">
        <v>376.10047043999998</v>
      </c>
      <c r="E983" s="8">
        <v>300.41302554109097</v>
      </c>
      <c r="F983" s="11" t="s">
        <v>8</v>
      </c>
      <c r="G983" s="7" t="s">
        <v>8</v>
      </c>
      <c r="H983" s="9" t="s">
        <v>8</v>
      </c>
      <c r="I983" s="11" t="s">
        <v>8</v>
      </c>
      <c r="J983" s="7" t="s">
        <v>8</v>
      </c>
      <c r="K983" s="9" t="s">
        <v>8</v>
      </c>
      <c r="L983" s="11" t="s">
        <v>8</v>
      </c>
      <c r="M983" s="7" t="s">
        <v>8</v>
      </c>
      <c r="N983" s="9" t="s">
        <v>8</v>
      </c>
      <c r="O983" s="11" t="s">
        <v>8</v>
      </c>
      <c r="P983" s="7" t="s">
        <v>8</v>
      </c>
      <c r="Q983" s="9" t="s">
        <v>8</v>
      </c>
      <c r="R983" s="11" t="s">
        <v>8</v>
      </c>
      <c r="S983" s="7" t="s">
        <v>8</v>
      </c>
      <c r="T983" s="9" t="s">
        <v>8</v>
      </c>
    </row>
    <row r="984" spans="1:20" ht="14.1" customHeight="1" x14ac:dyDescent="0.3">
      <c r="A984" s="3" t="s">
        <v>3765</v>
      </c>
      <c r="B984" s="3" t="s">
        <v>6899</v>
      </c>
      <c r="C984" s="11">
        <v>25</v>
      </c>
      <c r="D984" s="7">
        <v>132.04039728000001</v>
      </c>
      <c r="E984" s="8">
        <v>90.395750172710905</v>
      </c>
      <c r="F984" s="11">
        <v>12</v>
      </c>
      <c r="G984" s="7">
        <v>157.32144174000001</v>
      </c>
      <c r="H984" s="8">
        <v>107.34959870270499</v>
      </c>
      <c r="I984" s="11" t="s">
        <v>8</v>
      </c>
      <c r="J984" s="7" t="s">
        <v>8</v>
      </c>
      <c r="K984" s="9" t="s">
        <v>8</v>
      </c>
      <c r="L984" s="11" t="s">
        <v>8</v>
      </c>
      <c r="M984" s="7" t="s">
        <v>8</v>
      </c>
      <c r="N984" s="9" t="s">
        <v>8</v>
      </c>
      <c r="O984" s="11" t="s">
        <v>8</v>
      </c>
      <c r="P984" s="7" t="s">
        <v>8</v>
      </c>
      <c r="Q984" s="9" t="s">
        <v>8</v>
      </c>
      <c r="R984" s="11" t="s">
        <v>8</v>
      </c>
      <c r="S984" s="7" t="s">
        <v>8</v>
      </c>
      <c r="T984" s="9" t="s">
        <v>8</v>
      </c>
    </row>
    <row r="985" spans="1:20" ht="14.1" customHeight="1" x14ac:dyDescent="0.3">
      <c r="A985" s="3" t="s">
        <v>3769</v>
      </c>
      <c r="B985" s="3" t="s">
        <v>6900</v>
      </c>
      <c r="C985" s="11">
        <v>93</v>
      </c>
      <c r="D985" s="7">
        <v>271.04973390999999</v>
      </c>
      <c r="E985" s="8">
        <v>227.05173749839301</v>
      </c>
      <c r="F985" s="11" t="s">
        <v>8</v>
      </c>
      <c r="G985" s="7" t="s">
        <v>8</v>
      </c>
      <c r="H985" s="9" t="s">
        <v>8</v>
      </c>
      <c r="I985" s="11" t="s">
        <v>8</v>
      </c>
      <c r="J985" s="7" t="s">
        <v>8</v>
      </c>
      <c r="K985" s="9" t="s">
        <v>8</v>
      </c>
      <c r="L985" s="11" t="s">
        <v>8</v>
      </c>
      <c r="M985" s="7" t="s">
        <v>8</v>
      </c>
      <c r="N985" s="9" t="s">
        <v>8</v>
      </c>
      <c r="O985" s="11" t="s">
        <v>8</v>
      </c>
      <c r="P985" s="7" t="s">
        <v>8</v>
      </c>
      <c r="Q985" s="9" t="s">
        <v>8</v>
      </c>
      <c r="R985" s="11" t="s">
        <v>8</v>
      </c>
      <c r="S985" s="7" t="s">
        <v>8</v>
      </c>
      <c r="T985" s="9" t="s">
        <v>8</v>
      </c>
    </row>
    <row r="986" spans="1:20" ht="14.1" customHeight="1" x14ac:dyDescent="0.3">
      <c r="A986" s="3" t="s">
        <v>3772</v>
      </c>
      <c r="B986" s="3" t="s">
        <v>6901</v>
      </c>
      <c r="C986" s="11">
        <v>787</v>
      </c>
      <c r="D986" s="7">
        <v>149.10195664</v>
      </c>
      <c r="E986" s="8">
        <v>110.411497541443</v>
      </c>
      <c r="F986" s="11">
        <v>77</v>
      </c>
      <c r="G986" s="7">
        <v>320.67736940999998</v>
      </c>
      <c r="H986" s="8">
        <v>238.603832313711</v>
      </c>
      <c r="I986" s="11" t="s">
        <v>8</v>
      </c>
      <c r="J986" s="7" t="s">
        <v>8</v>
      </c>
      <c r="K986" s="9" t="s">
        <v>8</v>
      </c>
      <c r="L986" s="11" t="s">
        <v>8</v>
      </c>
      <c r="M986" s="7" t="s">
        <v>8</v>
      </c>
      <c r="N986" s="9" t="s">
        <v>8</v>
      </c>
      <c r="O986" s="11" t="s">
        <v>8</v>
      </c>
      <c r="P986" s="7" t="s">
        <v>8</v>
      </c>
      <c r="Q986" s="9" t="s">
        <v>8</v>
      </c>
      <c r="R986" s="11" t="s">
        <v>8</v>
      </c>
      <c r="S986" s="7" t="s">
        <v>8</v>
      </c>
      <c r="T986" s="9" t="s">
        <v>8</v>
      </c>
    </row>
    <row r="987" spans="1:20" ht="14.1" customHeight="1" x14ac:dyDescent="0.3">
      <c r="A987" s="3" t="s">
        <v>3775</v>
      </c>
      <c r="B987" s="3" t="s">
        <v>6902</v>
      </c>
      <c r="C987" s="11">
        <v>3202</v>
      </c>
      <c r="D987" s="7">
        <v>235.78845401999999</v>
      </c>
      <c r="E987" s="8">
        <v>162.10481390192501</v>
      </c>
      <c r="F987" s="11">
        <v>104</v>
      </c>
      <c r="G987" s="7">
        <v>287.69842104999998</v>
      </c>
      <c r="H987" s="8">
        <v>211.10053964589801</v>
      </c>
      <c r="I987" s="11" t="s">
        <v>8</v>
      </c>
      <c r="J987" s="7" t="s">
        <v>8</v>
      </c>
      <c r="K987" s="9" t="s">
        <v>8</v>
      </c>
      <c r="L987" s="11">
        <v>17</v>
      </c>
      <c r="M987" s="7">
        <v>166.22809895</v>
      </c>
      <c r="N987" s="8">
        <v>111.21766044893</v>
      </c>
      <c r="O987" s="11" t="s">
        <v>8</v>
      </c>
      <c r="P987" s="7" t="s">
        <v>8</v>
      </c>
      <c r="Q987" s="9" t="s">
        <v>8</v>
      </c>
      <c r="R987" s="11">
        <v>70</v>
      </c>
      <c r="S987" s="7">
        <v>419.88227261999998</v>
      </c>
      <c r="T987" s="8">
        <v>297.67055565911897</v>
      </c>
    </row>
    <row r="988" spans="1:20" ht="14.1" customHeight="1" x14ac:dyDescent="0.3">
      <c r="A988" s="3" t="s">
        <v>3778</v>
      </c>
      <c r="B988" s="3" t="s">
        <v>6903</v>
      </c>
      <c r="C988" s="11">
        <v>30</v>
      </c>
      <c r="D988" s="7">
        <v>388.70629405</v>
      </c>
      <c r="E988" s="8">
        <v>346.87460866628999</v>
      </c>
      <c r="F988" s="11" t="s">
        <v>8</v>
      </c>
      <c r="G988" s="7" t="s">
        <v>8</v>
      </c>
      <c r="H988" s="9" t="s">
        <v>8</v>
      </c>
      <c r="I988" s="11" t="s">
        <v>8</v>
      </c>
      <c r="J988" s="7" t="s">
        <v>8</v>
      </c>
      <c r="K988" s="9" t="s">
        <v>8</v>
      </c>
      <c r="L988" s="11" t="s">
        <v>8</v>
      </c>
      <c r="M988" s="7" t="s">
        <v>8</v>
      </c>
      <c r="N988" s="9" t="s">
        <v>8</v>
      </c>
      <c r="O988" s="11" t="s">
        <v>8</v>
      </c>
      <c r="P988" s="7" t="s">
        <v>8</v>
      </c>
      <c r="Q988" s="9" t="s">
        <v>8</v>
      </c>
      <c r="R988" s="11" t="s">
        <v>8</v>
      </c>
      <c r="S988" s="7" t="s">
        <v>8</v>
      </c>
      <c r="T988" s="9" t="s">
        <v>8</v>
      </c>
    </row>
    <row r="989" spans="1:20" ht="14.1" customHeight="1" x14ac:dyDescent="0.3">
      <c r="A989" s="3" t="s">
        <v>3782</v>
      </c>
      <c r="B989" s="3" t="s">
        <v>6904</v>
      </c>
      <c r="C989" s="11">
        <v>13</v>
      </c>
      <c r="D989" s="7">
        <v>356.93935665999999</v>
      </c>
      <c r="E989" s="8">
        <v>263.40128427324203</v>
      </c>
      <c r="F989" s="11" t="s">
        <v>8</v>
      </c>
      <c r="G989" s="7" t="s">
        <v>8</v>
      </c>
      <c r="H989" s="9" t="s">
        <v>8</v>
      </c>
      <c r="I989" s="11" t="s">
        <v>8</v>
      </c>
      <c r="J989" s="7" t="s">
        <v>8</v>
      </c>
      <c r="K989" s="9" t="s">
        <v>8</v>
      </c>
      <c r="L989" s="11" t="s">
        <v>8</v>
      </c>
      <c r="M989" s="7" t="s">
        <v>8</v>
      </c>
      <c r="N989" s="9" t="s">
        <v>8</v>
      </c>
      <c r="O989" s="11" t="s">
        <v>8</v>
      </c>
      <c r="P989" s="7" t="s">
        <v>8</v>
      </c>
      <c r="Q989" s="9" t="s">
        <v>8</v>
      </c>
      <c r="R989" s="11" t="s">
        <v>8</v>
      </c>
      <c r="S989" s="7" t="s">
        <v>8</v>
      </c>
      <c r="T989" s="9" t="s">
        <v>8</v>
      </c>
    </row>
    <row r="990" spans="1:20" ht="14.1" customHeight="1" x14ac:dyDescent="0.3">
      <c r="A990" s="3" t="s">
        <v>3787</v>
      </c>
      <c r="B990" s="3" t="s">
        <v>6905</v>
      </c>
      <c r="C990" s="11">
        <v>75</v>
      </c>
      <c r="D990" s="7">
        <v>602.38337480999996</v>
      </c>
      <c r="E990" s="8">
        <v>540.36831532060296</v>
      </c>
      <c r="F990" s="11" t="s">
        <v>8</v>
      </c>
      <c r="G990" s="7" t="s">
        <v>8</v>
      </c>
      <c r="H990" s="9" t="s">
        <v>8</v>
      </c>
      <c r="I990" s="11" t="s">
        <v>8</v>
      </c>
      <c r="J990" s="7" t="s">
        <v>8</v>
      </c>
      <c r="K990" s="9" t="s">
        <v>8</v>
      </c>
      <c r="L990" s="11" t="s">
        <v>8</v>
      </c>
      <c r="M990" s="7" t="s">
        <v>8</v>
      </c>
      <c r="N990" s="9" t="s">
        <v>8</v>
      </c>
      <c r="O990" s="11" t="s">
        <v>8</v>
      </c>
      <c r="P990" s="7" t="s">
        <v>8</v>
      </c>
      <c r="Q990" s="9" t="s">
        <v>8</v>
      </c>
      <c r="R990" s="11" t="s">
        <v>8</v>
      </c>
      <c r="S990" s="7" t="s">
        <v>8</v>
      </c>
      <c r="T990" s="9" t="s">
        <v>8</v>
      </c>
    </row>
    <row r="991" spans="1:20" ht="14.1" customHeight="1" x14ac:dyDescent="0.3">
      <c r="A991" s="3" t="s">
        <v>3791</v>
      </c>
      <c r="B991" s="3" t="s">
        <v>6906</v>
      </c>
      <c r="C991" s="11">
        <v>267</v>
      </c>
      <c r="D991" s="7">
        <v>133.11137506</v>
      </c>
      <c r="E991" s="8">
        <v>86.204192360375004</v>
      </c>
      <c r="F991" s="11">
        <v>38</v>
      </c>
      <c r="G991" s="7">
        <v>140.53372210000001</v>
      </c>
      <c r="H991" s="8">
        <v>129.65567709379701</v>
      </c>
      <c r="I991" s="11" t="s">
        <v>8</v>
      </c>
      <c r="J991" s="7" t="s">
        <v>8</v>
      </c>
      <c r="K991" s="9" t="s">
        <v>8</v>
      </c>
      <c r="L991" s="11" t="s">
        <v>8</v>
      </c>
      <c r="M991" s="7" t="s">
        <v>8</v>
      </c>
      <c r="N991" s="9" t="s">
        <v>8</v>
      </c>
      <c r="O991" s="11" t="s">
        <v>8</v>
      </c>
      <c r="P991" s="7" t="s">
        <v>8</v>
      </c>
      <c r="Q991" s="9" t="s">
        <v>8</v>
      </c>
      <c r="R991" s="11">
        <v>11</v>
      </c>
      <c r="S991" s="7">
        <v>137.02992771000001</v>
      </c>
      <c r="T991" s="8">
        <v>72.638157754832307</v>
      </c>
    </row>
    <row r="992" spans="1:20" ht="14.1" customHeight="1" x14ac:dyDescent="0.3">
      <c r="A992" s="3" t="s">
        <v>3795</v>
      </c>
      <c r="B992" s="3" t="s">
        <v>6907</v>
      </c>
      <c r="C992" s="11">
        <v>58</v>
      </c>
      <c r="D992" s="7">
        <v>368.93382735</v>
      </c>
      <c r="E992" s="8">
        <v>254.63512613717</v>
      </c>
      <c r="F992" s="11" t="s">
        <v>8</v>
      </c>
      <c r="G992" s="7" t="s">
        <v>8</v>
      </c>
      <c r="H992" s="9" t="s">
        <v>8</v>
      </c>
      <c r="I992" s="11" t="s">
        <v>8</v>
      </c>
      <c r="J992" s="7" t="s">
        <v>8</v>
      </c>
      <c r="K992" s="9" t="s">
        <v>8</v>
      </c>
      <c r="L992" s="11" t="s">
        <v>8</v>
      </c>
      <c r="M992" s="7" t="s">
        <v>8</v>
      </c>
      <c r="N992" s="9" t="s">
        <v>8</v>
      </c>
      <c r="O992" s="11" t="s">
        <v>8</v>
      </c>
      <c r="P992" s="7" t="s">
        <v>8</v>
      </c>
      <c r="Q992" s="9" t="s">
        <v>8</v>
      </c>
      <c r="R992" s="11" t="s">
        <v>8</v>
      </c>
      <c r="S992" s="7" t="s">
        <v>8</v>
      </c>
      <c r="T992" s="9" t="s">
        <v>8</v>
      </c>
    </row>
    <row r="993" spans="1:20" ht="14.1" customHeight="1" x14ac:dyDescent="0.3">
      <c r="A993" s="3" t="s">
        <v>3801</v>
      </c>
      <c r="B993" s="3" t="s">
        <v>6908</v>
      </c>
      <c r="C993" s="11">
        <v>53</v>
      </c>
      <c r="D993" s="7">
        <v>372.32603984000002</v>
      </c>
      <c r="E993" s="8">
        <v>251.25468576570901</v>
      </c>
      <c r="F993" s="11" t="s">
        <v>8</v>
      </c>
      <c r="G993" s="7" t="s">
        <v>8</v>
      </c>
      <c r="H993" s="9" t="s">
        <v>8</v>
      </c>
      <c r="I993" s="11" t="s">
        <v>8</v>
      </c>
      <c r="J993" s="7" t="s">
        <v>8</v>
      </c>
      <c r="K993" s="9" t="s">
        <v>8</v>
      </c>
      <c r="L993" s="11" t="s">
        <v>8</v>
      </c>
      <c r="M993" s="7" t="s">
        <v>8</v>
      </c>
      <c r="N993" s="9" t="s">
        <v>8</v>
      </c>
      <c r="O993" s="11" t="s">
        <v>8</v>
      </c>
      <c r="P993" s="7" t="s">
        <v>8</v>
      </c>
      <c r="Q993" s="9" t="s">
        <v>8</v>
      </c>
      <c r="R993" s="11" t="s">
        <v>8</v>
      </c>
      <c r="S993" s="7" t="s">
        <v>8</v>
      </c>
      <c r="T993" s="9" t="s">
        <v>8</v>
      </c>
    </row>
    <row r="994" spans="1:20" ht="14.1" customHeight="1" x14ac:dyDescent="0.3">
      <c r="A994" s="3" t="s">
        <v>3806</v>
      </c>
      <c r="B994" s="3" t="s">
        <v>6909</v>
      </c>
      <c r="C994" s="11">
        <v>28</v>
      </c>
      <c r="D994" s="7">
        <v>293.05029738000002</v>
      </c>
      <c r="E994" s="8">
        <v>207.936247147671</v>
      </c>
      <c r="F994" s="11" t="s">
        <v>8</v>
      </c>
      <c r="G994" s="7" t="s">
        <v>8</v>
      </c>
      <c r="H994" s="9" t="s">
        <v>8</v>
      </c>
      <c r="I994" s="11" t="s">
        <v>8</v>
      </c>
      <c r="J994" s="7" t="s">
        <v>8</v>
      </c>
      <c r="K994" s="9" t="s">
        <v>8</v>
      </c>
      <c r="L994" s="11" t="s">
        <v>8</v>
      </c>
      <c r="M994" s="7" t="s">
        <v>8</v>
      </c>
      <c r="N994" s="9" t="s">
        <v>8</v>
      </c>
      <c r="O994" s="11" t="s">
        <v>8</v>
      </c>
      <c r="P994" s="7" t="s">
        <v>8</v>
      </c>
      <c r="Q994" s="9" t="s">
        <v>8</v>
      </c>
      <c r="R994" s="11" t="s">
        <v>8</v>
      </c>
      <c r="S994" s="7" t="s">
        <v>8</v>
      </c>
      <c r="T994" s="9" t="s">
        <v>8</v>
      </c>
    </row>
    <row r="995" spans="1:20" ht="14.1" customHeight="1" x14ac:dyDescent="0.3">
      <c r="A995" s="3" t="s">
        <v>3810</v>
      </c>
      <c r="B995" s="3" t="s">
        <v>6910</v>
      </c>
      <c r="C995" s="11">
        <v>97</v>
      </c>
      <c r="D995" s="7">
        <v>405.05703956000002</v>
      </c>
      <c r="E995" s="8">
        <v>273.84011324017899</v>
      </c>
      <c r="F995" s="11" t="s">
        <v>8</v>
      </c>
      <c r="G995" s="7" t="s">
        <v>8</v>
      </c>
      <c r="H995" s="9" t="s">
        <v>8</v>
      </c>
      <c r="I995" s="11" t="s">
        <v>8</v>
      </c>
      <c r="J995" s="7" t="s">
        <v>8</v>
      </c>
      <c r="K995" s="9" t="s">
        <v>8</v>
      </c>
      <c r="L995" s="11" t="s">
        <v>8</v>
      </c>
      <c r="M995" s="7" t="s">
        <v>8</v>
      </c>
      <c r="N995" s="9" t="s">
        <v>8</v>
      </c>
      <c r="O995" s="11" t="s">
        <v>8</v>
      </c>
      <c r="P995" s="7" t="s">
        <v>8</v>
      </c>
      <c r="Q995" s="9" t="s">
        <v>8</v>
      </c>
      <c r="R995" s="11" t="s">
        <v>8</v>
      </c>
      <c r="S995" s="7" t="s">
        <v>8</v>
      </c>
      <c r="T995" s="9" t="s">
        <v>8</v>
      </c>
    </row>
    <row r="996" spans="1:20" ht="14.1" customHeight="1" x14ac:dyDescent="0.3">
      <c r="A996" s="3" t="s">
        <v>3815</v>
      </c>
      <c r="B996" s="3" t="s">
        <v>6911</v>
      </c>
      <c r="C996" s="11">
        <v>17</v>
      </c>
      <c r="D996" s="7">
        <v>287.05650347</v>
      </c>
      <c r="E996" s="8">
        <v>199.36230100586599</v>
      </c>
      <c r="F996" s="11" t="s">
        <v>8</v>
      </c>
      <c r="G996" s="7" t="s">
        <v>8</v>
      </c>
      <c r="H996" s="9" t="s">
        <v>8</v>
      </c>
      <c r="I996" s="11" t="s">
        <v>8</v>
      </c>
      <c r="J996" s="7" t="s">
        <v>8</v>
      </c>
      <c r="K996" s="9" t="s">
        <v>8</v>
      </c>
      <c r="L996" s="11" t="s">
        <v>8</v>
      </c>
      <c r="M996" s="7" t="s">
        <v>8</v>
      </c>
      <c r="N996" s="9" t="s">
        <v>8</v>
      </c>
      <c r="O996" s="11" t="s">
        <v>8</v>
      </c>
      <c r="P996" s="7" t="s">
        <v>8</v>
      </c>
      <c r="Q996" s="9" t="s">
        <v>8</v>
      </c>
      <c r="R996" s="11" t="s">
        <v>8</v>
      </c>
      <c r="S996" s="7" t="s">
        <v>8</v>
      </c>
      <c r="T996" s="9" t="s">
        <v>8</v>
      </c>
    </row>
    <row r="997" spans="1:20" ht="14.1" customHeight="1" x14ac:dyDescent="0.3">
      <c r="A997" s="3" t="s">
        <v>3819</v>
      </c>
      <c r="B997" s="3" t="s">
        <v>6912</v>
      </c>
      <c r="C997" s="11">
        <v>46</v>
      </c>
      <c r="D997" s="7">
        <v>345.19378675000002</v>
      </c>
      <c r="E997" s="8">
        <v>227.05274057802001</v>
      </c>
      <c r="F997" s="11" t="s">
        <v>8</v>
      </c>
      <c r="G997" s="7" t="s">
        <v>8</v>
      </c>
      <c r="H997" s="9" t="s">
        <v>8</v>
      </c>
      <c r="I997" s="11" t="s">
        <v>8</v>
      </c>
      <c r="J997" s="7" t="s">
        <v>8</v>
      </c>
      <c r="K997" s="9" t="s">
        <v>8</v>
      </c>
      <c r="L997" s="11" t="s">
        <v>8</v>
      </c>
      <c r="M997" s="7" t="s">
        <v>8</v>
      </c>
      <c r="N997" s="9" t="s">
        <v>8</v>
      </c>
      <c r="O997" s="11" t="s">
        <v>8</v>
      </c>
      <c r="P997" s="7" t="s">
        <v>8</v>
      </c>
      <c r="Q997" s="9" t="s">
        <v>8</v>
      </c>
      <c r="R997" s="11" t="s">
        <v>8</v>
      </c>
      <c r="S997" s="7" t="s">
        <v>8</v>
      </c>
      <c r="T997" s="9" t="s">
        <v>8</v>
      </c>
    </row>
    <row r="998" spans="1:20" ht="14.1" customHeight="1" x14ac:dyDescent="0.3">
      <c r="A998" s="3" t="s">
        <v>3823</v>
      </c>
      <c r="B998" s="3" t="s">
        <v>6913</v>
      </c>
      <c r="C998" s="11">
        <v>22</v>
      </c>
      <c r="D998" s="7">
        <v>289.08829580999998</v>
      </c>
      <c r="E998" s="8">
        <v>196.108620667118</v>
      </c>
      <c r="F998" s="11" t="s">
        <v>8</v>
      </c>
      <c r="G998" s="7" t="s">
        <v>8</v>
      </c>
      <c r="H998" s="9" t="s">
        <v>8</v>
      </c>
      <c r="I998" s="11" t="s">
        <v>8</v>
      </c>
      <c r="J998" s="7" t="s">
        <v>8</v>
      </c>
      <c r="K998" s="9" t="s">
        <v>8</v>
      </c>
      <c r="L998" s="11" t="s">
        <v>8</v>
      </c>
      <c r="M998" s="7" t="s">
        <v>8</v>
      </c>
      <c r="N998" s="9" t="s">
        <v>8</v>
      </c>
      <c r="O998" s="11" t="s">
        <v>8</v>
      </c>
      <c r="P998" s="7" t="s">
        <v>8</v>
      </c>
      <c r="Q998" s="9" t="s">
        <v>8</v>
      </c>
      <c r="R998" s="11" t="s">
        <v>8</v>
      </c>
      <c r="S998" s="7" t="s">
        <v>8</v>
      </c>
      <c r="T998" s="9" t="s">
        <v>8</v>
      </c>
    </row>
    <row r="999" spans="1:20" ht="14.1" customHeight="1" x14ac:dyDescent="0.3">
      <c r="A999" s="3" t="s">
        <v>3827</v>
      </c>
      <c r="B999" s="3" t="s">
        <v>3828</v>
      </c>
      <c r="C999" s="11">
        <v>24</v>
      </c>
      <c r="D999" s="7">
        <v>263.08215173999997</v>
      </c>
      <c r="E999" s="8">
        <v>163.92375213602901</v>
      </c>
      <c r="F999" s="11" t="s">
        <v>8</v>
      </c>
      <c r="G999" s="7" t="s">
        <v>8</v>
      </c>
      <c r="H999" s="9" t="s">
        <v>8</v>
      </c>
      <c r="I999" s="11" t="s">
        <v>8</v>
      </c>
      <c r="J999" s="7" t="s">
        <v>8</v>
      </c>
      <c r="K999" s="9" t="s">
        <v>8</v>
      </c>
      <c r="L999" s="11" t="s">
        <v>8</v>
      </c>
      <c r="M999" s="7" t="s">
        <v>8</v>
      </c>
      <c r="N999" s="9" t="s">
        <v>8</v>
      </c>
      <c r="O999" s="11" t="s">
        <v>8</v>
      </c>
      <c r="P999" s="7" t="s">
        <v>8</v>
      </c>
      <c r="Q999" s="9" t="s">
        <v>8</v>
      </c>
      <c r="R999" s="11" t="s">
        <v>8</v>
      </c>
      <c r="S999" s="7" t="s">
        <v>8</v>
      </c>
      <c r="T999" s="9" t="s">
        <v>8</v>
      </c>
    </row>
    <row r="1000" spans="1:20" ht="14.1" customHeight="1" x14ac:dyDescent="0.3">
      <c r="A1000" s="3" t="s">
        <v>3830</v>
      </c>
      <c r="B1000" s="3" t="s">
        <v>6914</v>
      </c>
      <c r="C1000" s="11">
        <v>58</v>
      </c>
      <c r="D1000" s="7">
        <v>527.04526365000004</v>
      </c>
      <c r="E1000" s="8">
        <v>353.96744026761201</v>
      </c>
      <c r="F1000" s="11" t="s">
        <v>8</v>
      </c>
      <c r="G1000" s="7" t="s">
        <v>8</v>
      </c>
      <c r="H1000" s="9" t="s">
        <v>8</v>
      </c>
      <c r="I1000" s="11" t="s">
        <v>8</v>
      </c>
      <c r="J1000" s="7" t="s">
        <v>8</v>
      </c>
      <c r="K1000" s="9" t="s">
        <v>8</v>
      </c>
      <c r="L1000" s="11" t="s">
        <v>8</v>
      </c>
      <c r="M1000" s="7" t="s">
        <v>8</v>
      </c>
      <c r="N1000" s="9" t="s">
        <v>8</v>
      </c>
      <c r="O1000" s="11" t="s">
        <v>8</v>
      </c>
      <c r="P1000" s="7" t="s">
        <v>8</v>
      </c>
      <c r="Q1000" s="9" t="s">
        <v>8</v>
      </c>
      <c r="R1000" s="11" t="s">
        <v>8</v>
      </c>
      <c r="S1000" s="7" t="s">
        <v>8</v>
      </c>
      <c r="T1000" s="9" t="s">
        <v>8</v>
      </c>
    </row>
    <row r="1001" spans="1:20" ht="14.1" customHeight="1" x14ac:dyDescent="0.3">
      <c r="A1001" s="3" t="s">
        <v>3834</v>
      </c>
      <c r="B1001" s="3" t="s">
        <v>6915</v>
      </c>
      <c r="C1001" s="11">
        <v>631</v>
      </c>
      <c r="D1001" s="7">
        <v>319.97084453000002</v>
      </c>
      <c r="E1001" s="8">
        <v>227.09957342669301</v>
      </c>
      <c r="F1001" s="11" t="s">
        <v>8</v>
      </c>
      <c r="G1001" s="7" t="s">
        <v>8</v>
      </c>
      <c r="H1001" s="9" t="s">
        <v>8</v>
      </c>
      <c r="I1001" s="11" t="s">
        <v>8</v>
      </c>
      <c r="J1001" s="7" t="s">
        <v>8</v>
      </c>
      <c r="K1001" s="9" t="s">
        <v>8</v>
      </c>
      <c r="L1001" s="11" t="s">
        <v>8</v>
      </c>
      <c r="M1001" s="7" t="s">
        <v>8</v>
      </c>
      <c r="N1001" s="9" t="s">
        <v>8</v>
      </c>
      <c r="O1001" s="11" t="s">
        <v>8</v>
      </c>
      <c r="P1001" s="7" t="s">
        <v>8</v>
      </c>
      <c r="Q1001" s="9" t="s">
        <v>8</v>
      </c>
      <c r="R1001" s="11">
        <v>15</v>
      </c>
      <c r="S1001" s="7">
        <v>586.62810268999999</v>
      </c>
      <c r="T1001" s="8">
        <v>424.97934922340801</v>
      </c>
    </row>
    <row r="1002" spans="1:20" ht="14.1" customHeight="1" x14ac:dyDescent="0.3">
      <c r="A1002" s="3" t="s">
        <v>3839</v>
      </c>
      <c r="B1002" s="3" t="s">
        <v>6916</v>
      </c>
      <c r="C1002" s="11">
        <v>22</v>
      </c>
      <c r="D1002" s="7">
        <v>881.60140188000003</v>
      </c>
      <c r="E1002" s="8">
        <v>610.65383474038504</v>
      </c>
      <c r="F1002" s="11" t="s">
        <v>8</v>
      </c>
      <c r="G1002" s="7" t="s">
        <v>8</v>
      </c>
      <c r="H1002" s="9" t="s">
        <v>8</v>
      </c>
      <c r="I1002" s="11" t="s">
        <v>8</v>
      </c>
      <c r="J1002" s="7" t="s">
        <v>8</v>
      </c>
      <c r="K1002" s="9" t="s">
        <v>8</v>
      </c>
      <c r="L1002" s="11" t="s">
        <v>8</v>
      </c>
      <c r="M1002" s="7" t="s">
        <v>8</v>
      </c>
      <c r="N1002" s="9" t="s">
        <v>8</v>
      </c>
      <c r="O1002" s="11" t="s">
        <v>8</v>
      </c>
      <c r="P1002" s="7" t="s">
        <v>8</v>
      </c>
      <c r="Q1002" s="9" t="s">
        <v>8</v>
      </c>
      <c r="R1002" s="11" t="s">
        <v>8</v>
      </c>
      <c r="S1002" s="7" t="s">
        <v>8</v>
      </c>
      <c r="T1002" s="9" t="s">
        <v>8</v>
      </c>
    </row>
    <row r="1003" spans="1:20" ht="14.1" customHeight="1" x14ac:dyDescent="0.3">
      <c r="A1003" s="3" t="s">
        <v>3843</v>
      </c>
      <c r="B1003" s="3" t="s">
        <v>3844</v>
      </c>
      <c r="C1003" s="11">
        <v>45</v>
      </c>
      <c r="D1003" s="7">
        <v>433.97373519000001</v>
      </c>
      <c r="E1003" s="8">
        <v>313.02946988348702</v>
      </c>
      <c r="F1003" s="11" t="s">
        <v>8</v>
      </c>
      <c r="G1003" s="7" t="s">
        <v>8</v>
      </c>
      <c r="H1003" s="9" t="s">
        <v>8</v>
      </c>
      <c r="I1003" s="11" t="s">
        <v>8</v>
      </c>
      <c r="J1003" s="7" t="s">
        <v>8</v>
      </c>
      <c r="K1003" s="9" t="s">
        <v>8</v>
      </c>
      <c r="L1003" s="11" t="s">
        <v>8</v>
      </c>
      <c r="M1003" s="7" t="s">
        <v>8</v>
      </c>
      <c r="N1003" s="9" t="s">
        <v>8</v>
      </c>
      <c r="O1003" s="11" t="s">
        <v>8</v>
      </c>
      <c r="P1003" s="7" t="s">
        <v>8</v>
      </c>
      <c r="Q1003" s="9" t="s">
        <v>8</v>
      </c>
      <c r="R1003" s="11" t="s">
        <v>8</v>
      </c>
      <c r="S1003" s="7" t="s">
        <v>8</v>
      </c>
      <c r="T1003" s="9" t="s">
        <v>8</v>
      </c>
    </row>
    <row r="1004" spans="1:20" ht="14.1" customHeight="1" x14ac:dyDescent="0.3">
      <c r="A1004" s="3" t="s">
        <v>3847</v>
      </c>
      <c r="B1004" s="3" t="s">
        <v>6917</v>
      </c>
      <c r="C1004" s="11">
        <v>136</v>
      </c>
      <c r="D1004" s="7">
        <v>253.20468482000001</v>
      </c>
      <c r="E1004" s="8">
        <v>169.06159501584401</v>
      </c>
      <c r="F1004" s="11" t="s">
        <v>8</v>
      </c>
      <c r="G1004" s="7" t="s">
        <v>8</v>
      </c>
      <c r="H1004" s="9" t="s">
        <v>8</v>
      </c>
      <c r="I1004" s="11" t="s">
        <v>8</v>
      </c>
      <c r="J1004" s="7" t="s">
        <v>8</v>
      </c>
      <c r="K1004" s="9" t="s">
        <v>8</v>
      </c>
      <c r="L1004" s="11" t="s">
        <v>8</v>
      </c>
      <c r="M1004" s="7" t="s">
        <v>8</v>
      </c>
      <c r="N1004" s="9" t="s">
        <v>8</v>
      </c>
      <c r="O1004" s="11" t="s">
        <v>8</v>
      </c>
      <c r="P1004" s="7" t="s">
        <v>8</v>
      </c>
      <c r="Q1004" s="9" t="s">
        <v>8</v>
      </c>
      <c r="R1004" s="11" t="s">
        <v>8</v>
      </c>
      <c r="S1004" s="7" t="s">
        <v>8</v>
      </c>
      <c r="T1004" s="9" t="s">
        <v>8</v>
      </c>
    </row>
    <row r="1005" spans="1:20" ht="14.1" customHeight="1" x14ac:dyDescent="0.3">
      <c r="A1005" s="3" t="s">
        <v>3851</v>
      </c>
      <c r="B1005" s="3" t="s">
        <v>6918</v>
      </c>
      <c r="C1005" s="11">
        <v>32</v>
      </c>
      <c r="D1005" s="7">
        <v>356.96150691999998</v>
      </c>
      <c r="E1005" s="8">
        <v>250.05104959742101</v>
      </c>
      <c r="F1005" s="11" t="s">
        <v>8</v>
      </c>
      <c r="G1005" s="7" t="s">
        <v>8</v>
      </c>
      <c r="H1005" s="9" t="s">
        <v>8</v>
      </c>
      <c r="I1005" s="11" t="s">
        <v>8</v>
      </c>
      <c r="J1005" s="7" t="s">
        <v>8</v>
      </c>
      <c r="K1005" s="9" t="s">
        <v>8</v>
      </c>
      <c r="L1005" s="11" t="s">
        <v>8</v>
      </c>
      <c r="M1005" s="7" t="s">
        <v>8</v>
      </c>
      <c r="N1005" s="9" t="s">
        <v>8</v>
      </c>
      <c r="O1005" s="11" t="s">
        <v>8</v>
      </c>
      <c r="P1005" s="7" t="s">
        <v>8</v>
      </c>
      <c r="Q1005" s="9" t="s">
        <v>8</v>
      </c>
      <c r="R1005" s="11" t="s">
        <v>8</v>
      </c>
      <c r="S1005" s="7" t="s">
        <v>8</v>
      </c>
      <c r="T1005" s="9" t="s">
        <v>8</v>
      </c>
    </row>
    <row r="1006" spans="1:20" ht="14.1" customHeight="1" x14ac:dyDescent="0.3">
      <c r="A1006" s="3" t="s">
        <v>3856</v>
      </c>
      <c r="B1006" s="3" t="s">
        <v>6919</v>
      </c>
      <c r="C1006" s="11">
        <v>189</v>
      </c>
      <c r="D1006" s="7">
        <v>320.13566187999999</v>
      </c>
      <c r="E1006" s="8">
        <v>231.45941821365199</v>
      </c>
      <c r="F1006" s="11" t="s">
        <v>8</v>
      </c>
      <c r="G1006" s="7" t="s">
        <v>8</v>
      </c>
      <c r="H1006" s="9" t="s">
        <v>8</v>
      </c>
      <c r="I1006" s="11" t="s">
        <v>8</v>
      </c>
      <c r="J1006" s="7" t="s">
        <v>8</v>
      </c>
      <c r="K1006" s="9" t="s">
        <v>8</v>
      </c>
      <c r="L1006" s="11" t="s">
        <v>8</v>
      </c>
      <c r="M1006" s="7" t="s">
        <v>8</v>
      </c>
      <c r="N1006" s="9" t="s">
        <v>8</v>
      </c>
      <c r="O1006" s="11" t="s">
        <v>8</v>
      </c>
      <c r="P1006" s="7" t="s">
        <v>8</v>
      </c>
      <c r="Q1006" s="9" t="s">
        <v>8</v>
      </c>
      <c r="R1006" s="11" t="s">
        <v>8</v>
      </c>
      <c r="S1006" s="7" t="s">
        <v>8</v>
      </c>
      <c r="T1006" s="9" t="s">
        <v>8</v>
      </c>
    </row>
    <row r="1007" spans="1:20" ht="14.1" customHeight="1" x14ac:dyDescent="0.3">
      <c r="A1007" s="3" t="s">
        <v>3860</v>
      </c>
      <c r="B1007" s="3" t="s">
        <v>6920</v>
      </c>
      <c r="C1007" s="11">
        <v>72</v>
      </c>
      <c r="D1007" s="7">
        <v>357.25748692000002</v>
      </c>
      <c r="E1007" s="8">
        <v>256.07509916446298</v>
      </c>
      <c r="F1007" s="11" t="s">
        <v>8</v>
      </c>
      <c r="G1007" s="7" t="s">
        <v>8</v>
      </c>
      <c r="H1007" s="9" t="s">
        <v>8</v>
      </c>
      <c r="I1007" s="11" t="s">
        <v>8</v>
      </c>
      <c r="J1007" s="7" t="s">
        <v>8</v>
      </c>
      <c r="K1007" s="9" t="s">
        <v>8</v>
      </c>
      <c r="L1007" s="11" t="s">
        <v>8</v>
      </c>
      <c r="M1007" s="7" t="s">
        <v>8</v>
      </c>
      <c r="N1007" s="9" t="s">
        <v>8</v>
      </c>
      <c r="O1007" s="11" t="s">
        <v>8</v>
      </c>
      <c r="P1007" s="7" t="s">
        <v>8</v>
      </c>
      <c r="Q1007" s="9" t="s">
        <v>8</v>
      </c>
      <c r="R1007" s="11" t="s">
        <v>8</v>
      </c>
      <c r="S1007" s="7" t="s">
        <v>8</v>
      </c>
      <c r="T1007" s="9" t="s">
        <v>8</v>
      </c>
    </row>
    <row r="1008" spans="1:20" ht="14.1" customHeight="1" x14ac:dyDescent="0.3">
      <c r="A1008" s="3" t="s">
        <v>3865</v>
      </c>
      <c r="B1008" s="3" t="s">
        <v>6921</v>
      </c>
      <c r="C1008" s="11">
        <v>38</v>
      </c>
      <c r="D1008" s="7">
        <v>294.76454081000003</v>
      </c>
      <c r="E1008" s="8">
        <v>209.04574793471099</v>
      </c>
      <c r="F1008" s="11" t="s">
        <v>8</v>
      </c>
      <c r="G1008" s="7" t="s">
        <v>8</v>
      </c>
      <c r="H1008" s="9" t="s">
        <v>8</v>
      </c>
      <c r="I1008" s="11" t="s">
        <v>8</v>
      </c>
      <c r="J1008" s="7" t="s">
        <v>8</v>
      </c>
      <c r="K1008" s="9" t="s">
        <v>8</v>
      </c>
      <c r="L1008" s="11" t="s">
        <v>8</v>
      </c>
      <c r="M1008" s="7" t="s">
        <v>8</v>
      </c>
      <c r="N1008" s="9" t="s">
        <v>8</v>
      </c>
      <c r="O1008" s="11" t="s">
        <v>8</v>
      </c>
      <c r="P1008" s="7" t="s">
        <v>8</v>
      </c>
      <c r="Q1008" s="9" t="s">
        <v>8</v>
      </c>
      <c r="R1008" s="11" t="s">
        <v>8</v>
      </c>
      <c r="S1008" s="7" t="s">
        <v>8</v>
      </c>
      <c r="T1008" s="9" t="s">
        <v>8</v>
      </c>
    </row>
    <row r="1009" spans="1:20" ht="14.1" customHeight="1" x14ac:dyDescent="0.3">
      <c r="A1009" s="3" t="s">
        <v>3869</v>
      </c>
      <c r="B1009" s="3" t="s">
        <v>3870</v>
      </c>
      <c r="C1009" s="11">
        <v>41</v>
      </c>
      <c r="D1009" s="7">
        <v>279.56702964999999</v>
      </c>
      <c r="E1009" s="8">
        <v>200.98258527982401</v>
      </c>
      <c r="F1009" s="11" t="s">
        <v>8</v>
      </c>
      <c r="G1009" s="7" t="s">
        <v>8</v>
      </c>
      <c r="H1009" s="9" t="s">
        <v>8</v>
      </c>
      <c r="I1009" s="11" t="s">
        <v>8</v>
      </c>
      <c r="J1009" s="7" t="s">
        <v>8</v>
      </c>
      <c r="K1009" s="9" t="s">
        <v>8</v>
      </c>
      <c r="L1009" s="11" t="s">
        <v>8</v>
      </c>
      <c r="M1009" s="7" t="s">
        <v>8</v>
      </c>
      <c r="N1009" s="9" t="s">
        <v>8</v>
      </c>
      <c r="O1009" s="11" t="s">
        <v>8</v>
      </c>
      <c r="P1009" s="7" t="s">
        <v>8</v>
      </c>
      <c r="Q1009" s="9" t="s">
        <v>8</v>
      </c>
      <c r="R1009" s="11" t="s">
        <v>8</v>
      </c>
      <c r="S1009" s="7" t="s">
        <v>8</v>
      </c>
      <c r="T1009" s="9" t="s">
        <v>8</v>
      </c>
    </row>
    <row r="1010" spans="1:20" ht="14.1" customHeight="1" x14ac:dyDescent="0.3">
      <c r="A1010" s="3" t="s">
        <v>3873</v>
      </c>
      <c r="B1010" s="3" t="s">
        <v>6922</v>
      </c>
      <c r="C1010" s="11">
        <v>144</v>
      </c>
      <c r="D1010" s="7">
        <v>442.43534581</v>
      </c>
      <c r="E1010" s="8">
        <v>288.13993678476601</v>
      </c>
      <c r="F1010" s="11" t="s">
        <v>8</v>
      </c>
      <c r="G1010" s="7" t="s">
        <v>8</v>
      </c>
      <c r="H1010" s="9" t="s">
        <v>8</v>
      </c>
      <c r="I1010" s="11" t="s">
        <v>8</v>
      </c>
      <c r="J1010" s="7" t="s">
        <v>8</v>
      </c>
      <c r="K1010" s="9" t="s">
        <v>8</v>
      </c>
      <c r="L1010" s="11" t="s">
        <v>8</v>
      </c>
      <c r="M1010" s="7" t="s">
        <v>8</v>
      </c>
      <c r="N1010" s="9" t="s">
        <v>8</v>
      </c>
      <c r="O1010" s="11" t="s">
        <v>8</v>
      </c>
      <c r="P1010" s="7" t="s">
        <v>8</v>
      </c>
      <c r="Q1010" s="9" t="s">
        <v>8</v>
      </c>
      <c r="R1010" s="11" t="s">
        <v>8</v>
      </c>
      <c r="S1010" s="7" t="s">
        <v>8</v>
      </c>
      <c r="T1010" s="9" t="s">
        <v>8</v>
      </c>
    </row>
    <row r="1011" spans="1:20" ht="14.1" customHeight="1" x14ac:dyDescent="0.3">
      <c r="A1011" s="3" t="s">
        <v>3877</v>
      </c>
      <c r="B1011" s="3" t="s">
        <v>6923</v>
      </c>
      <c r="C1011" s="11">
        <v>55</v>
      </c>
      <c r="D1011" s="7">
        <v>492.56672021000003</v>
      </c>
      <c r="E1011" s="8">
        <v>334.88023508560298</v>
      </c>
      <c r="F1011" s="11" t="s">
        <v>8</v>
      </c>
      <c r="G1011" s="7" t="s">
        <v>8</v>
      </c>
      <c r="H1011" s="9" t="s">
        <v>8</v>
      </c>
      <c r="I1011" s="11" t="s">
        <v>8</v>
      </c>
      <c r="J1011" s="7" t="s">
        <v>8</v>
      </c>
      <c r="K1011" s="9" t="s">
        <v>8</v>
      </c>
      <c r="L1011" s="11" t="s">
        <v>8</v>
      </c>
      <c r="M1011" s="7" t="s">
        <v>8</v>
      </c>
      <c r="N1011" s="9" t="s">
        <v>8</v>
      </c>
      <c r="O1011" s="11" t="s">
        <v>8</v>
      </c>
      <c r="P1011" s="7" t="s">
        <v>8</v>
      </c>
      <c r="Q1011" s="9" t="s">
        <v>8</v>
      </c>
      <c r="R1011" s="11" t="s">
        <v>8</v>
      </c>
      <c r="S1011" s="7" t="s">
        <v>8</v>
      </c>
      <c r="T1011" s="9" t="s">
        <v>8</v>
      </c>
    </row>
    <row r="1012" spans="1:20" ht="14.1" customHeight="1" x14ac:dyDescent="0.3">
      <c r="A1012" s="3" t="s">
        <v>3880</v>
      </c>
      <c r="B1012" s="3" t="s">
        <v>6924</v>
      </c>
      <c r="C1012" s="11">
        <v>113</v>
      </c>
      <c r="D1012" s="7">
        <v>392.51432320999999</v>
      </c>
      <c r="E1012" s="8">
        <v>271.23322720031098</v>
      </c>
      <c r="F1012" s="11" t="s">
        <v>8</v>
      </c>
      <c r="G1012" s="7" t="s">
        <v>8</v>
      </c>
      <c r="H1012" s="9" t="s">
        <v>8</v>
      </c>
      <c r="I1012" s="11" t="s">
        <v>8</v>
      </c>
      <c r="J1012" s="7" t="s">
        <v>8</v>
      </c>
      <c r="K1012" s="9" t="s">
        <v>8</v>
      </c>
      <c r="L1012" s="11" t="s">
        <v>8</v>
      </c>
      <c r="M1012" s="7" t="s">
        <v>8</v>
      </c>
      <c r="N1012" s="9" t="s">
        <v>8</v>
      </c>
      <c r="O1012" s="11" t="s">
        <v>8</v>
      </c>
      <c r="P1012" s="7" t="s">
        <v>8</v>
      </c>
      <c r="Q1012" s="9" t="s">
        <v>8</v>
      </c>
      <c r="R1012" s="11" t="s">
        <v>8</v>
      </c>
      <c r="S1012" s="7" t="s">
        <v>8</v>
      </c>
      <c r="T1012" s="9" t="s">
        <v>8</v>
      </c>
    </row>
    <row r="1013" spans="1:20" ht="14.1" customHeight="1" x14ac:dyDescent="0.3">
      <c r="A1013" s="3" t="s">
        <v>3884</v>
      </c>
      <c r="B1013" s="3" t="s">
        <v>6925</v>
      </c>
      <c r="C1013" s="11">
        <v>22</v>
      </c>
      <c r="D1013" s="7">
        <v>549.75096441000005</v>
      </c>
      <c r="E1013" s="8">
        <v>410.14576375116002</v>
      </c>
      <c r="F1013" s="11" t="s">
        <v>8</v>
      </c>
      <c r="G1013" s="7" t="s">
        <v>8</v>
      </c>
      <c r="H1013" s="9" t="s">
        <v>8</v>
      </c>
      <c r="I1013" s="11" t="s">
        <v>8</v>
      </c>
      <c r="J1013" s="7" t="s">
        <v>8</v>
      </c>
      <c r="K1013" s="9" t="s">
        <v>8</v>
      </c>
      <c r="L1013" s="11" t="s">
        <v>8</v>
      </c>
      <c r="M1013" s="7" t="s">
        <v>8</v>
      </c>
      <c r="N1013" s="9" t="s">
        <v>8</v>
      </c>
      <c r="O1013" s="11" t="s">
        <v>8</v>
      </c>
      <c r="P1013" s="7" t="s">
        <v>8</v>
      </c>
      <c r="Q1013" s="9" t="s">
        <v>8</v>
      </c>
      <c r="R1013" s="11" t="s">
        <v>8</v>
      </c>
      <c r="S1013" s="7" t="s">
        <v>8</v>
      </c>
      <c r="T1013" s="9" t="s">
        <v>8</v>
      </c>
    </row>
    <row r="1014" spans="1:20" ht="14.1" customHeight="1" x14ac:dyDescent="0.3">
      <c r="A1014" s="3" t="s">
        <v>3889</v>
      </c>
      <c r="B1014" s="3" t="s">
        <v>6926</v>
      </c>
      <c r="C1014" s="11">
        <v>257</v>
      </c>
      <c r="D1014" s="7">
        <v>497.21969393000001</v>
      </c>
      <c r="E1014" s="8">
        <v>323.23383339350301</v>
      </c>
      <c r="F1014" s="11" t="s">
        <v>8</v>
      </c>
      <c r="G1014" s="7" t="s">
        <v>8</v>
      </c>
      <c r="H1014" s="9" t="s">
        <v>8</v>
      </c>
      <c r="I1014" s="11" t="s">
        <v>8</v>
      </c>
      <c r="J1014" s="7" t="s">
        <v>8</v>
      </c>
      <c r="K1014" s="9" t="s">
        <v>8</v>
      </c>
      <c r="L1014" s="11" t="s">
        <v>8</v>
      </c>
      <c r="M1014" s="7" t="s">
        <v>8</v>
      </c>
      <c r="N1014" s="9" t="s">
        <v>8</v>
      </c>
      <c r="O1014" s="11" t="s">
        <v>8</v>
      </c>
      <c r="P1014" s="7" t="s">
        <v>8</v>
      </c>
      <c r="Q1014" s="9" t="s">
        <v>8</v>
      </c>
      <c r="R1014" s="11" t="s">
        <v>8</v>
      </c>
      <c r="S1014" s="7" t="s">
        <v>8</v>
      </c>
      <c r="T1014" s="9" t="s">
        <v>8</v>
      </c>
    </row>
    <row r="1015" spans="1:20" ht="14.1" customHeight="1" x14ac:dyDescent="0.3">
      <c r="A1015" s="3" t="s">
        <v>3892</v>
      </c>
      <c r="B1015" s="3" t="s">
        <v>3893</v>
      </c>
      <c r="C1015" s="11">
        <v>185</v>
      </c>
      <c r="D1015" s="7">
        <v>308.54493908000001</v>
      </c>
      <c r="E1015" s="8">
        <v>212.68202527518</v>
      </c>
      <c r="F1015" s="11" t="s">
        <v>8</v>
      </c>
      <c r="G1015" s="7" t="s">
        <v>8</v>
      </c>
      <c r="H1015" s="9" t="s">
        <v>8</v>
      </c>
      <c r="I1015" s="11" t="s">
        <v>8</v>
      </c>
      <c r="J1015" s="7" t="s">
        <v>8</v>
      </c>
      <c r="K1015" s="9" t="s">
        <v>8</v>
      </c>
      <c r="L1015" s="11" t="s">
        <v>8</v>
      </c>
      <c r="M1015" s="7" t="s">
        <v>8</v>
      </c>
      <c r="N1015" s="9" t="s">
        <v>8</v>
      </c>
      <c r="O1015" s="11" t="s">
        <v>8</v>
      </c>
      <c r="P1015" s="7" t="s">
        <v>8</v>
      </c>
      <c r="Q1015" s="9" t="s">
        <v>8</v>
      </c>
      <c r="R1015" s="11" t="s">
        <v>8</v>
      </c>
      <c r="S1015" s="7" t="s">
        <v>8</v>
      </c>
      <c r="T1015" s="9" t="s">
        <v>8</v>
      </c>
    </row>
    <row r="1016" spans="1:20" ht="14.1" customHeight="1" x14ac:dyDescent="0.3">
      <c r="A1016" s="3" t="s">
        <v>3895</v>
      </c>
      <c r="B1016" s="3" t="s">
        <v>6927</v>
      </c>
      <c r="C1016" s="11">
        <v>22</v>
      </c>
      <c r="D1016" s="7">
        <v>451.65774242999998</v>
      </c>
      <c r="E1016" s="8">
        <v>320.59524042131301</v>
      </c>
      <c r="F1016" s="11" t="s">
        <v>8</v>
      </c>
      <c r="G1016" s="7" t="s">
        <v>8</v>
      </c>
      <c r="H1016" s="9" t="s">
        <v>8</v>
      </c>
      <c r="I1016" s="11" t="s">
        <v>8</v>
      </c>
      <c r="J1016" s="7" t="s">
        <v>8</v>
      </c>
      <c r="K1016" s="9" t="s">
        <v>8</v>
      </c>
      <c r="L1016" s="11" t="s">
        <v>8</v>
      </c>
      <c r="M1016" s="7" t="s">
        <v>8</v>
      </c>
      <c r="N1016" s="9" t="s">
        <v>8</v>
      </c>
      <c r="O1016" s="11" t="s">
        <v>8</v>
      </c>
      <c r="P1016" s="7" t="s">
        <v>8</v>
      </c>
      <c r="Q1016" s="9" t="s">
        <v>8</v>
      </c>
      <c r="R1016" s="11" t="s">
        <v>8</v>
      </c>
      <c r="S1016" s="7" t="s">
        <v>8</v>
      </c>
      <c r="T1016" s="9" t="s">
        <v>8</v>
      </c>
    </row>
    <row r="1017" spans="1:20" ht="14.1" customHeight="1" x14ac:dyDescent="0.3">
      <c r="A1017" s="3" t="s">
        <v>3900</v>
      </c>
      <c r="B1017" s="3" t="s">
        <v>3901</v>
      </c>
      <c r="C1017" s="11">
        <v>15</v>
      </c>
      <c r="D1017" s="7">
        <v>218.41005165999999</v>
      </c>
      <c r="E1017" s="8">
        <v>142.70220104358199</v>
      </c>
      <c r="F1017" s="11" t="s">
        <v>8</v>
      </c>
      <c r="G1017" s="7" t="s">
        <v>8</v>
      </c>
      <c r="H1017" s="9" t="s">
        <v>8</v>
      </c>
      <c r="I1017" s="11" t="s">
        <v>8</v>
      </c>
      <c r="J1017" s="7" t="s">
        <v>8</v>
      </c>
      <c r="K1017" s="9" t="s">
        <v>8</v>
      </c>
      <c r="L1017" s="11" t="s">
        <v>8</v>
      </c>
      <c r="M1017" s="7" t="s">
        <v>8</v>
      </c>
      <c r="N1017" s="9" t="s">
        <v>8</v>
      </c>
      <c r="O1017" s="11" t="s">
        <v>8</v>
      </c>
      <c r="P1017" s="7" t="s">
        <v>8</v>
      </c>
      <c r="Q1017" s="9" t="s">
        <v>8</v>
      </c>
      <c r="R1017" s="11" t="s">
        <v>8</v>
      </c>
      <c r="S1017" s="7" t="s">
        <v>8</v>
      </c>
      <c r="T1017" s="9" t="s">
        <v>8</v>
      </c>
    </row>
    <row r="1018" spans="1:20" ht="14.1" customHeight="1" x14ac:dyDescent="0.3">
      <c r="A1018" s="3" t="s">
        <v>3904</v>
      </c>
      <c r="B1018" s="3" t="s">
        <v>3905</v>
      </c>
      <c r="C1018" s="11">
        <v>24</v>
      </c>
      <c r="D1018" s="7">
        <v>482.22595557</v>
      </c>
      <c r="E1018" s="8">
        <v>337.94689359412502</v>
      </c>
      <c r="F1018" s="11" t="s">
        <v>8</v>
      </c>
      <c r="G1018" s="7" t="s">
        <v>8</v>
      </c>
      <c r="H1018" s="9" t="s">
        <v>8</v>
      </c>
      <c r="I1018" s="11" t="s">
        <v>8</v>
      </c>
      <c r="J1018" s="7" t="s">
        <v>8</v>
      </c>
      <c r="K1018" s="9" t="s">
        <v>8</v>
      </c>
      <c r="L1018" s="11" t="s">
        <v>8</v>
      </c>
      <c r="M1018" s="7" t="s">
        <v>8</v>
      </c>
      <c r="N1018" s="9" t="s">
        <v>8</v>
      </c>
      <c r="O1018" s="11" t="s">
        <v>8</v>
      </c>
      <c r="P1018" s="7" t="s">
        <v>8</v>
      </c>
      <c r="Q1018" s="9" t="s">
        <v>8</v>
      </c>
      <c r="R1018" s="11" t="s">
        <v>8</v>
      </c>
      <c r="S1018" s="7" t="s">
        <v>8</v>
      </c>
      <c r="T1018" s="9" t="s">
        <v>8</v>
      </c>
    </row>
    <row r="1019" spans="1:20" ht="14.1" customHeight="1" x14ac:dyDescent="0.3">
      <c r="A1019" s="3" t="s">
        <v>3908</v>
      </c>
      <c r="B1019" s="3" t="s">
        <v>6928</v>
      </c>
      <c r="C1019" s="11">
        <v>20</v>
      </c>
      <c r="D1019" s="7">
        <v>392.83978259000003</v>
      </c>
      <c r="E1019" s="8">
        <v>293.729963661299</v>
      </c>
      <c r="F1019" s="11" t="s">
        <v>8</v>
      </c>
      <c r="G1019" s="7" t="s">
        <v>8</v>
      </c>
      <c r="H1019" s="9" t="s">
        <v>8</v>
      </c>
      <c r="I1019" s="11" t="s">
        <v>8</v>
      </c>
      <c r="J1019" s="7" t="s">
        <v>8</v>
      </c>
      <c r="K1019" s="9" t="s">
        <v>8</v>
      </c>
      <c r="L1019" s="11" t="s">
        <v>8</v>
      </c>
      <c r="M1019" s="7" t="s">
        <v>8</v>
      </c>
      <c r="N1019" s="9" t="s">
        <v>8</v>
      </c>
      <c r="O1019" s="11" t="s">
        <v>8</v>
      </c>
      <c r="P1019" s="7" t="s">
        <v>8</v>
      </c>
      <c r="Q1019" s="9" t="s">
        <v>8</v>
      </c>
      <c r="R1019" s="11" t="s">
        <v>8</v>
      </c>
      <c r="S1019" s="7" t="s">
        <v>8</v>
      </c>
      <c r="T1019" s="9" t="s">
        <v>8</v>
      </c>
    </row>
    <row r="1020" spans="1:20" ht="14.1" customHeight="1" x14ac:dyDescent="0.3">
      <c r="A1020" s="3" t="s">
        <v>3911</v>
      </c>
      <c r="B1020" s="3" t="s">
        <v>6929</v>
      </c>
      <c r="C1020" s="11">
        <v>22</v>
      </c>
      <c r="D1020" s="7">
        <v>461.49976000999999</v>
      </c>
      <c r="E1020" s="8">
        <v>321.01857102922997</v>
      </c>
      <c r="F1020" s="11" t="s">
        <v>8</v>
      </c>
      <c r="G1020" s="7" t="s">
        <v>8</v>
      </c>
      <c r="H1020" s="9" t="s">
        <v>8</v>
      </c>
      <c r="I1020" s="11" t="s">
        <v>8</v>
      </c>
      <c r="J1020" s="7" t="s">
        <v>8</v>
      </c>
      <c r="K1020" s="9" t="s">
        <v>8</v>
      </c>
      <c r="L1020" s="11" t="s">
        <v>8</v>
      </c>
      <c r="M1020" s="7" t="s">
        <v>8</v>
      </c>
      <c r="N1020" s="9" t="s">
        <v>8</v>
      </c>
      <c r="O1020" s="11" t="s">
        <v>8</v>
      </c>
      <c r="P1020" s="7" t="s">
        <v>8</v>
      </c>
      <c r="Q1020" s="9" t="s">
        <v>8</v>
      </c>
      <c r="R1020" s="11" t="s">
        <v>8</v>
      </c>
      <c r="S1020" s="7" t="s">
        <v>8</v>
      </c>
      <c r="T1020" s="9" t="s">
        <v>8</v>
      </c>
    </row>
    <row r="1021" spans="1:20" ht="14.1" customHeight="1" x14ac:dyDescent="0.3">
      <c r="A1021" s="3" t="s">
        <v>3914</v>
      </c>
      <c r="B1021" s="3" t="s">
        <v>6930</v>
      </c>
      <c r="C1021" s="11">
        <v>101</v>
      </c>
      <c r="D1021" s="7">
        <v>242.68056680999999</v>
      </c>
      <c r="E1021" s="8">
        <v>167.87417644256001</v>
      </c>
      <c r="F1021" s="11" t="s">
        <v>8</v>
      </c>
      <c r="G1021" s="7" t="s">
        <v>8</v>
      </c>
      <c r="H1021" s="9" t="s">
        <v>8</v>
      </c>
      <c r="I1021" s="11" t="s">
        <v>8</v>
      </c>
      <c r="J1021" s="7" t="s">
        <v>8</v>
      </c>
      <c r="K1021" s="9" t="s">
        <v>8</v>
      </c>
      <c r="L1021" s="11" t="s">
        <v>8</v>
      </c>
      <c r="M1021" s="7" t="s">
        <v>8</v>
      </c>
      <c r="N1021" s="9" t="s">
        <v>8</v>
      </c>
      <c r="O1021" s="11" t="s">
        <v>8</v>
      </c>
      <c r="P1021" s="7" t="s">
        <v>8</v>
      </c>
      <c r="Q1021" s="9" t="s">
        <v>8</v>
      </c>
      <c r="R1021" s="11" t="s">
        <v>8</v>
      </c>
      <c r="S1021" s="7" t="s">
        <v>8</v>
      </c>
      <c r="T1021" s="9" t="s">
        <v>8</v>
      </c>
    </row>
    <row r="1022" spans="1:20" ht="14.1" customHeight="1" x14ac:dyDescent="0.3">
      <c r="A1022" s="3" t="s">
        <v>3918</v>
      </c>
      <c r="B1022" s="3" t="s">
        <v>6931</v>
      </c>
      <c r="C1022" s="11">
        <v>71</v>
      </c>
      <c r="D1022" s="7">
        <v>320.71584961999997</v>
      </c>
      <c r="E1022" s="8">
        <v>226.25950781222701</v>
      </c>
      <c r="F1022" s="11" t="s">
        <v>8</v>
      </c>
      <c r="G1022" s="7" t="s">
        <v>8</v>
      </c>
      <c r="H1022" s="9" t="s">
        <v>8</v>
      </c>
      <c r="I1022" s="11" t="s">
        <v>8</v>
      </c>
      <c r="J1022" s="7" t="s">
        <v>8</v>
      </c>
      <c r="K1022" s="9" t="s">
        <v>8</v>
      </c>
      <c r="L1022" s="11" t="s">
        <v>8</v>
      </c>
      <c r="M1022" s="7" t="s">
        <v>8</v>
      </c>
      <c r="N1022" s="9" t="s">
        <v>8</v>
      </c>
      <c r="O1022" s="11" t="s">
        <v>8</v>
      </c>
      <c r="P1022" s="7" t="s">
        <v>8</v>
      </c>
      <c r="Q1022" s="9" t="s">
        <v>8</v>
      </c>
      <c r="R1022" s="11" t="s">
        <v>8</v>
      </c>
      <c r="S1022" s="7" t="s">
        <v>8</v>
      </c>
      <c r="T1022" s="9" t="s">
        <v>8</v>
      </c>
    </row>
    <row r="1023" spans="1:20" ht="14.1" customHeight="1" x14ac:dyDescent="0.3">
      <c r="A1023" s="3" t="s">
        <v>3922</v>
      </c>
      <c r="B1023" s="3" t="s">
        <v>6932</v>
      </c>
      <c r="C1023" s="11">
        <v>21</v>
      </c>
      <c r="D1023" s="7">
        <v>439.72400424</v>
      </c>
      <c r="E1023" s="8">
        <v>308.38025538010498</v>
      </c>
      <c r="F1023" s="11" t="s">
        <v>8</v>
      </c>
      <c r="G1023" s="7" t="s">
        <v>8</v>
      </c>
      <c r="H1023" s="9" t="s">
        <v>8</v>
      </c>
      <c r="I1023" s="11" t="s">
        <v>8</v>
      </c>
      <c r="J1023" s="7" t="s">
        <v>8</v>
      </c>
      <c r="K1023" s="9" t="s">
        <v>8</v>
      </c>
      <c r="L1023" s="11" t="s">
        <v>8</v>
      </c>
      <c r="M1023" s="7" t="s">
        <v>8</v>
      </c>
      <c r="N1023" s="9" t="s">
        <v>8</v>
      </c>
      <c r="O1023" s="11" t="s">
        <v>8</v>
      </c>
      <c r="P1023" s="7" t="s">
        <v>8</v>
      </c>
      <c r="Q1023" s="9" t="s">
        <v>8</v>
      </c>
      <c r="R1023" s="11" t="s">
        <v>8</v>
      </c>
      <c r="S1023" s="7" t="s">
        <v>8</v>
      </c>
      <c r="T1023" s="9" t="s">
        <v>8</v>
      </c>
    </row>
    <row r="1024" spans="1:20" ht="14.1" customHeight="1" x14ac:dyDescent="0.3">
      <c r="A1024" s="3" t="s">
        <v>3926</v>
      </c>
      <c r="B1024" s="3" t="s">
        <v>3927</v>
      </c>
      <c r="C1024" s="11">
        <v>23</v>
      </c>
      <c r="D1024" s="7">
        <v>256.94829548000001</v>
      </c>
      <c r="E1024" s="8">
        <v>181.03273295767201</v>
      </c>
      <c r="F1024" s="11" t="s">
        <v>8</v>
      </c>
      <c r="G1024" s="7" t="s">
        <v>8</v>
      </c>
      <c r="H1024" s="9" t="s">
        <v>8</v>
      </c>
      <c r="I1024" s="11" t="s">
        <v>8</v>
      </c>
      <c r="J1024" s="7" t="s">
        <v>8</v>
      </c>
      <c r="K1024" s="9" t="s">
        <v>8</v>
      </c>
      <c r="L1024" s="11" t="s">
        <v>8</v>
      </c>
      <c r="M1024" s="7" t="s">
        <v>8</v>
      </c>
      <c r="N1024" s="9" t="s">
        <v>8</v>
      </c>
      <c r="O1024" s="11" t="s">
        <v>8</v>
      </c>
      <c r="P1024" s="7" t="s">
        <v>8</v>
      </c>
      <c r="Q1024" s="9" t="s">
        <v>8</v>
      </c>
      <c r="R1024" s="11" t="s">
        <v>8</v>
      </c>
      <c r="S1024" s="7" t="s">
        <v>8</v>
      </c>
      <c r="T1024" s="9" t="s">
        <v>8</v>
      </c>
    </row>
    <row r="1025" spans="1:20" ht="14.1" customHeight="1" x14ac:dyDescent="0.3">
      <c r="A1025" s="3" t="s">
        <v>3930</v>
      </c>
      <c r="B1025" s="3" t="s">
        <v>6933</v>
      </c>
      <c r="C1025" s="11">
        <v>14</v>
      </c>
      <c r="D1025" s="7">
        <v>371.79784820999998</v>
      </c>
      <c r="E1025" s="8">
        <v>259.64610824121598</v>
      </c>
      <c r="F1025" s="11" t="s">
        <v>8</v>
      </c>
      <c r="G1025" s="7" t="s">
        <v>8</v>
      </c>
      <c r="H1025" s="9" t="s">
        <v>8</v>
      </c>
      <c r="I1025" s="11" t="s">
        <v>8</v>
      </c>
      <c r="J1025" s="7" t="s">
        <v>8</v>
      </c>
      <c r="K1025" s="9" t="s">
        <v>8</v>
      </c>
      <c r="L1025" s="11" t="s">
        <v>8</v>
      </c>
      <c r="M1025" s="7" t="s">
        <v>8</v>
      </c>
      <c r="N1025" s="9" t="s">
        <v>8</v>
      </c>
      <c r="O1025" s="11" t="s">
        <v>8</v>
      </c>
      <c r="P1025" s="7" t="s">
        <v>8</v>
      </c>
      <c r="Q1025" s="9" t="s">
        <v>8</v>
      </c>
      <c r="R1025" s="11" t="s">
        <v>8</v>
      </c>
      <c r="S1025" s="7" t="s">
        <v>8</v>
      </c>
      <c r="T1025" s="9" t="s">
        <v>8</v>
      </c>
    </row>
    <row r="1026" spans="1:20" ht="14.1" customHeight="1" x14ac:dyDescent="0.3">
      <c r="A1026" s="3" t="s">
        <v>3934</v>
      </c>
      <c r="B1026" s="3" t="s">
        <v>6934</v>
      </c>
      <c r="C1026" s="11">
        <v>27</v>
      </c>
      <c r="D1026" s="7">
        <v>523.07423008000001</v>
      </c>
      <c r="E1026" s="8">
        <v>365.27026361820901</v>
      </c>
      <c r="F1026" s="11" t="s">
        <v>8</v>
      </c>
      <c r="G1026" s="7" t="s">
        <v>8</v>
      </c>
      <c r="H1026" s="9" t="s">
        <v>8</v>
      </c>
      <c r="I1026" s="11" t="s">
        <v>8</v>
      </c>
      <c r="J1026" s="7" t="s">
        <v>8</v>
      </c>
      <c r="K1026" s="9" t="s">
        <v>8</v>
      </c>
      <c r="L1026" s="11" t="s">
        <v>8</v>
      </c>
      <c r="M1026" s="7" t="s">
        <v>8</v>
      </c>
      <c r="N1026" s="9" t="s">
        <v>8</v>
      </c>
      <c r="O1026" s="11" t="s">
        <v>8</v>
      </c>
      <c r="P1026" s="7" t="s">
        <v>8</v>
      </c>
      <c r="Q1026" s="9" t="s">
        <v>8</v>
      </c>
      <c r="R1026" s="11" t="s">
        <v>8</v>
      </c>
      <c r="S1026" s="7" t="s">
        <v>8</v>
      </c>
      <c r="T1026" s="9" t="s">
        <v>8</v>
      </c>
    </row>
    <row r="1027" spans="1:20" ht="14.1" customHeight="1" x14ac:dyDescent="0.3">
      <c r="A1027" s="3" t="s">
        <v>3938</v>
      </c>
      <c r="B1027" s="3" t="s">
        <v>6935</v>
      </c>
      <c r="C1027" s="11">
        <v>33</v>
      </c>
      <c r="D1027" s="7">
        <v>324.91690298999998</v>
      </c>
      <c r="E1027" s="8">
        <v>235.59620831018</v>
      </c>
      <c r="F1027" s="11" t="s">
        <v>8</v>
      </c>
      <c r="G1027" s="7" t="s">
        <v>8</v>
      </c>
      <c r="H1027" s="9" t="s">
        <v>8</v>
      </c>
      <c r="I1027" s="11" t="s">
        <v>8</v>
      </c>
      <c r="J1027" s="7" t="s">
        <v>8</v>
      </c>
      <c r="K1027" s="9" t="s">
        <v>8</v>
      </c>
      <c r="L1027" s="11" t="s">
        <v>8</v>
      </c>
      <c r="M1027" s="7" t="s">
        <v>8</v>
      </c>
      <c r="N1027" s="9" t="s">
        <v>8</v>
      </c>
      <c r="O1027" s="11" t="s">
        <v>8</v>
      </c>
      <c r="P1027" s="7" t="s">
        <v>8</v>
      </c>
      <c r="Q1027" s="9" t="s">
        <v>8</v>
      </c>
      <c r="R1027" s="11" t="s">
        <v>8</v>
      </c>
      <c r="S1027" s="7" t="s">
        <v>8</v>
      </c>
      <c r="T1027" s="9" t="s">
        <v>8</v>
      </c>
    </row>
    <row r="1028" spans="1:20" ht="14.1" customHeight="1" x14ac:dyDescent="0.3">
      <c r="A1028" s="3" t="s">
        <v>3942</v>
      </c>
      <c r="B1028" s="3" t="s">
        <v>6936</v>
      </c>
      <c r="C1028" s="11">
        <v>130</v>
      </c>
      <c r="D1028" s="7">
        <v>403.23956584000001</v>
      </c>
      <c r="E1028" s="8">
        <v>275.857233178093</v>
      </c>
      <c r="F1028" s="11" t="s">
        <v>8</v>
      </c>
      <c r="G1028" s="7" t="s">
        <v>8</v>
      </c>
      <c r="H1028" s="9" t="s">
        <v>8</v>
      </c>
      <c r="I1028" s="11" t="s">
        <v>8</v>
      </c>
      <c r="J1028" s="7" t="s">
        <v>8</v>
      </c>
      <c r="K1028" s="9" t="s">
        <v>8</v>
      </c>
      <c r="L1028" s="11" t="s">
        <v>8</v>
      </c>
      <c r="M1028" s="7" t="s">
        <v>8</v>
      </c>
      <c r="N1028" s="9" t="s">
        <v>8</v>
      </c>
      <c r="O1028" s="11" t="s">
        <v>8</v>
      </c>
      <c r="P1028" s="7" t="s">
        <v>8</v>
      </c>
      <c r="Q1028" s="9" t="s">
        <v>8</v>
      </c>
      <c r="R1028" s="11" t="s">
        <v>8</v>
      </c>
      <c r="S1028" s="7" t="s">
        <v>8</v>
      </c>
      <c r="T1028" s="9" t="s">
        <v>8</v>
      </c>
    </row>
    <row r="1029" spans="1:20" ht="14.1" customHeight="1" x14ac:dyDescent="0.3">
      <c r="A1029" s="3" t="s">
        <v>3946</v>
      </c>
      <c r="B1029" s="3" t="s">
        <v>6937</v>
      </c>
      <c r="C1029" s="11">
        <v>26</v>
      </c>
      <c r="D1029" s="7">
        <v>332.92258641000001</v>
      </c>
      <c r="E1029" s="8">
        <v>222.14485032715501</v>
      </c>
      <c r="F1029" s="11" t="s">
        <v>8</v>
      </c>
      <c r="G1029" s="7" t="s">
        <v>8</v>
      </c>
      <c r="H1029" s="9" t="s">
        <v>8</v>
      </c>
      <c r="I1029" s="11" t="s">
        <v>8</v>
      </c>
      <c r="J1029" s="7" t="s">
        <v>8</v>
      </c>
      <c r="K1029" s="9" t="s">
        <v>8</v>
      </c>
      <c r="L1029" s="11" t="s">
        <v>8</v>
      </c>
      <c r="M1029" s="7" t="s">
        <v>8</v>
      </c>
      <c r="N1029" s="9" t="s">
        <v>8</v>
      </c>
      <c r="O1029" s="11" t="s">
        <v>8</v>
      </c>
      <c r="P1029" s="7" t="s">
        <v>8</v>
      </c>
      <c r="Q1029" s="9" t="s">
        <v>8</v>
      </c>
      <c r="R1029" s="11" t="s">
        <v>8</v>
      </c>
      <c r="S1029" s="7" t="s">
        <v>8</v>
      </c>
      <c r="T1029" s="9" t="s">
        <v>8</v>
      </c>
    </row>
    <row r="1030" spans="1:20" ht="14.1" customHeight="1" x14ac:dyDescent="0.3">
      <c r="A1030" s="3" t="s">
        <v>3950</v>
      </c>
      <c r="B1030" s="3" t="s">
        <v>6938</v>
      </c>
      <c r="C1030" s="11">
        <v>27</v>
      </c>
      <c r="D1030" s="7">
        <v>480.89442250000002</v>
      </c>
      <c r="E1030" s="8">
        <v>325.56905950912699</v>
      </c>
      <c r="F1030" s="11" t="s">
        <v>8</v>
      </c>
      <c r="G1030" s="7" t="s">
        <v>8</v>
      </c>
      <c r="H1030" s="9" t="s">
        <v>8</v>
      </c>
      <c r="I1030" s="11" t="s">
        <v>8</v>
      </c>
      <c r="J1030" s="7" t="s">
        <v>8</v>
      </c>
      <c r="K1030" s="9" t="s">
        <v>8</v>
      </c>
      <c r="L1030" s="11" t="s">
        <v>8</v>
      </c>
      <c r="M1030" s="7" t="s">
        <v>8</v>
      </c>
      <c r="N1030" s="9" t="s">
        <v>8</v>
      </c>
      <c r="O1030" s="11" t="s">
        <v>8</v>
      </c>
      <c r="P1030" s="7" t="s">
        <v>8</v>
      </c>
      <c r="Q1030" s="9" t="s">
        <v>8</v>
      </c>
      <c r="R1030" s="11" t="s">
        <v>8</v>
      </c>
      <c r="S1030" s="7" t="s">
        <v>8</v>
      </c>
      <c r="T1030" s="9" t="s">
        <v>8</v>
      </c>
    </row>
    <row r="1031" spans="1:20" ht="14.1" customHeight="1" x14ac:dyDescent="0.3">
      <c r="A1031" s="3" t="s">
        <v>3953</v>
      </c>
      <c r="B1031" s="3" t="s">
        <v>3954</v>
      </c>
      <c r="C1031" s="11">
        <v>13</v>
      </c>
      <c r="D1031" s="7">
        <v>146.04991122000001</v>
      </c>
      <c r="E1031" s="8">
        <v>174.820458217294</v>
      </c>
      <c r="F1031" s="11" t="s">
        <v>8</v>
      </c>
      <c r="G1031" s="7" t="s">
        <v>8</v>
      </c>
      <c r="H1031" s="9" t="s">
        <v>8</v>
      </c>
      <c r="I1031" s="11" t="s">
        <v>8</v>
      </c>
      <c r="J1031" s="7" t="s">
        <v>8</v>
      </c>
      <c r="K1031" s="9" t="s">
        <v>8</v>
      </c>
      <c r="L1031" s="11" t="s">
        <v>8</v>
      </c>
      <c r="M1031" s="7" t="s">
        <v>8</v>
      </c>
      <c r="N1031" s="9" t="s">
        <v>8</v>
      </c>
      <c r="O1031" s="11" t="s">
        <v>8</v>
      </c>
      <c r="P1031" s="7" t="s">
        <v>8</v>
      </c>
      <c r="Q1031" s="9" t="s">
        <v>8</v>
      </c>
      <c r="R1031" s="11" t="s">
        <v>8</v>
      </c>
      <c r="S1031" s="7" t="s">
        <v>8</v>
      </c>
      <c r="T1031" s="9" t="s">
        <v>8</v>
      </c>
    </row>
    <row r="1032" spans="1:20" ht="14.1" customHeight="1" x14ac:dyDescent="0.3">
      <c r="A1032" s="3" t="s">
        <v>3957</v>
      </c>
      <c r="B1032" s="3" t="s">
        <v>3958</v>
      </c>
      <c r="C1032" s="11">
        <v>15</v>
      </c>
      <c r="D1032" s="7">
        <v>95.240294242000004</v>
      </c>
      <c r="E1032" s="8">
        <v>144.72732969011199</v>
      </c>
      <c r="F1032" s="11" t="s">
        <v>8</v>
      </c>
      <c r="G1032" s="7" t="s">
        <v>8</v>
      </c>
      <c r="H1032" s="9" t="s">
        <v>8</v>
      </c>
      <c r="I1032" s="11" t="s">
        <v>8</v>
      </c>
      <c r="J1032" s="7" t="s">
        <v>8</v>
      </c>
      <c r="K1032" s="9" t="s">
        <v>8</v>
      </c>
      <c r="L1032" s="11" t="s">
        <v>8</v>
      </c>
      <c r="M1032" s="7" t="s">
        <v>8</v>
      </c>
      <c r="N1032" s="9" t="s">
        <v>8</v>
      </c>
      <c r="O1032" s="11" t="s">
        <v>8</v>
      </c>
      <c r="P1032" s="7" t="s">
        <v>8</v>
      </c>
      <c r="Q1032" s="9" t="s">
        <v>8</v>
      </c>
      <c r="R1032" s="11" t="s">
        <v>8</v>
      </c>
      <c r="S1032" s="7" t="s">
        <v>8</v>
      </c>
      <c r="T1032" s="9" t="s">
        <v>8</v>
      </c>
    </row>
    <row r="1033" spans="1:20" ht="14.1" customHeight="1" x14ac:dyDescent="0.3">
      <c r="A1033" s="3" t="s">
        <v>3961</v>
      </c>
      <c r="B1033" s="3" t="s">
        <v>6939</v>
      </c>
      <c r="C1033" s="11">
        <v>26</v>
      </c>
      <c r="D1033" s="7">
        <v>162.34091955</v>
      </c>
      <c r="E1033" s="8">
        <v>310.69333072273099</v>
      </c>
      <c r="F1033" s="11" t="s">
        <v>8</v>
      </c>
      <c r="G1033" s="7" t="s">
        <v>8</v>
      </c>
      <c r="H1033" s="9" t="s">
        <v>8</v>
      </c>
      <c r="I1033" s="11" t="s">
        <v>8</v>
      </c>
      <c r="J1033" s="7" t="s">
        <v>8</v>
      </c>
      <c r="K1033" s="9" t="s">
        <v>8</v>
      </c>
      <c r="L1033" s="11" t="s">
        <v>8</v>
      </c>
      <c r="M1033" s="7" t="s">
        <v>8</v>
      </c>
      <c r="N1033" s="9" t="s">
        <v>8</v>
      </c>
      <c r="O1033" s="11" t="s">
        <v>8</v>
      </c>
      <c r="P1033" s="7" t="s">
        <v>8</v>
      </c>
      <c r="Q1033" s="9" t="s">
        <v>8</v>
      </c>
      <c r="R1033" s="11" t="s">
        <v>8</v>
      </c>
      <c r="S1033" s="7" t="s">
        <v>8</v>
      </c>
      <c r="T1033" s="9" t="s">
        <v>8</v>
      </c>
    </row>
    <row r="1034" spans="1:20" ht="14.1" customHeight="1" x14ac:dyDescent="0.3">
      <c r="A1034" s="3" t="s">
        <v>3965</v>
      </c>
      <c r="B1034" s="3" t="s">
        <v>6940</v>
      </c>
      <c r="C1034" s="11">
        <v>12</v>
      </c>
      <c r="D1034" s="7">
        <v>205.60978750000001</v>
      </c>
      <c r="E1034" s="8">
        <v>339.53163775382501</v>
      </c>
      <c r="F1034" s="11" t="s">
        <v>8</v>
      </c>
      <c r="G1034" s="7" t="s">
        <v>8</v>
      </c>
      <c r="H1034" s="9" t="s">
        <v>8</v>
      </c>
      <c r="I1034" s="11" t="s">
        <v>8</v>
      </c>
      <c r="J1034" s="7" t="s">
        <v>8</v>
      </c>
      <c r="K1034" s="9" t="s">
        <v>8</v>
      </c>
      <c r="L1034" s="11" t="s">
        <v>8</v>
      </c>
      <c r="M1034" s="7" t="s">
        <v>8</v>
      </c>
      <c r="N1034" s="9" t="s">
        <v>8</v>
      </c>
      <c r="O1034" s="11" t="s">
        <v>8</v>
      </c>
      <c r="P1034" s="7" t="s">
        <v>8</v>
      </c>
      <c r="Q1034" s="9" t="s">
        <v>8</v>
      </c>
      <c r="R1034" s="11" t="s">
        <v>8</v>
      </c>
      <c r="S1034" s="7" t="s">
        <v>8</v>
      </c>
      <c r="T1034" s="9" t="s">
        <v>8</v>
      </c>
    </row>
    <row r="1035" spans="1:20" ht="14.1" customHeight="1" x14ac:dyDescent="0.3">
      <c r="A1035" s="3" t="s">
        <v>3969</v>
      </c>
      <c r="B1035" s="3" t="s">
        <v>6941</v>
      </c>
      <c r="C1035" s="11">
        <v>20</v>
      </c>
      <c r="D1035" s="7">
        <v>360.78243386999998</v>
      </c>
      <c r="E1035" s="8">
        <v>252.14229179326401</v>
      </c>
      <c r="F1035" s="11" t="s">
        <v>8</v>
      </c>
      <c r="G1035" s="7" t="s">
        <v>8</v>
      </c>
      <c r="H1035" s="9" t="s">
        <v>8</v>
      </c>
      <c r="I1035" s="11" t="s">
        <v>8</v>
      </c>
      <c r="J1035" s="7" t="s">
        <v>8</v>
      </c>
      <c r="K1035" s="9" t="s">
        <v>8</v>
      </c>
      <c r="L1035" s="11" t="s">
        <v>8</v>
      </c>
      <c r="M1035" s="7" t="s">
        <v>8</v>
      </c>
      <c r="N1035" s="9" t="s">
        <v>8</v>
      </c>
      <c r="O1035" s="11" t="s">
        <v>8</v>
      </c>
      <c r="P1035" s="7" t="s">
        <v>8</v>
      </c>
      <c r="Q1035" s="9" t="s">
        <v>8</v>
      </c>
      <c r="R1035" s="11" t="s">
        <v>8</v>
      </c>
      <c r="S1035" s="7" t="s">
        <v>8</v>
      </c>
      <c r="T1035" s="9" t="s">
        <v>8</v>
      </c>
    </row>
    <row r="1036" spans="1:20" ht="14.1" customHeight="1" x14ac:dyDescent="0.3">
      <c r="A1036" s="3" t="s">
        <v>3974</v>
      </c>
      <c r="B1036" s="3" t="s">
        <v>6942</v>
      </c>
      <c r="C1036" s="11">
        <v>1016</v>
      </c>
      <c r="D1036" s="7">
        <v>317.90915426999999</v>
      </c>
      <c r="E1036" s="8">
        <v>220.40254499370801</v>
      </c>
      <c r="F1036" s="11">
        <v>24</v>
      </c>
      <c r="G1036" s="7">
        <v>438.06216991999997</v>
      </c>
      <c r="H1036" s="8">
        <v>308.60363704820799</v>
      </c>
      <c r="I1036" s="11" t="s">
        <v>8</v>
      </c>
      <c r="J1036" s="7" t="s">
        <v>8</v>
      </c>
      <c r="K1036" s="9" t="s">
        <v>8</v>
      </c>
      <c r="L1036" s="11" t="s">
        <v>8</v>
      </c>
      <c r="M1036" s="7" t="s">
        <v>8</v>
      </c>
      <c r="N1036" s="9" t="s">
        <v>8</v>
      </c>
      <c r="O1036" s="11" t="s">
        <v>8</v>
      </c>
      <c r="P1036" s="7" t="s">
        <v>8</v>
      </c>
      <c r="Q1036" s="9" t="s">
        <v>8</v>
      </c>
      <c r="R1036" s="11">
        <v>34</v>
      </c>
      <c r="S1036" s="7">
        <v>582.01569796000001</v>
      </c>
      <c r="T1036" s="8">
        <v>410.31883280941997</v>
      </c>
    </row>
    <row r="1037" spans="1:20" ht="14.1" customHeight="1" x14ac:dyDescent="0.3">
      <c r="A1037" s="3" t="s">
        <v>3978</v>
      </c>
      <c r="B1037" s="3" t="s">
        <v>6943</v>
      </c>
      <c r="C1037" s="11">
        <v>237</v>
      </c>
      <c r="D1037" s="7">
        <v>343.37299983000003</v>
      </c>
      <c r="E1037" s="8">
        <v>246.12905531273</v>
      </c>
      <c r="F1037" s="11">
        <v>11</v>
      </c>
      <c r="G1037" s="7">
        <v>314.72043972</v>
      </c>
      <c r="H1037" s="8">
        <v>224.27394609984199</v>
      </c>
      <c r="I1037" s="11" t="s">
        <v>8</v>
      </c>
      <c r="J1037" s="7" t="s">
        <v>8</v>
      </c>
      <c r="K1037" s="9" t="s">
        <v>8</v>
      </c>
      <c r="L1037" s="11" t="s">
        <v>8</v>
      </c>
      <c r="M1037" s="7" t="s">
        <v>8</v>
      </c>
      <c r="N1037" s="9" t="s">
        <v>8</v>
      </c>
      <c r="O1037" s="11" t="s">
        <v>8</v>
      </c>
      <c r="P1037" s="7" t="s">
        <v>8</v>
      </c>
      <c r="Q1037" s="9" t="s">
        <v>8</v>
      </c>
      <c r="R1037" s="11">
        <v>13</v>
      </c>
      <c r="S1037" s="7">
        <v>398.35321341999997</v>
      </c>
      <c r="T1037" s="8">
        <v>284.90322429739598</v>
      </c>
    </row>
    <row r="1038" spans="1:20" ht="14.1" customHeight="1" x14ac:dyDescent="0.3">
      <c r="A1038" s="3" t="s">
        <v>3982</v>
      </c>
      <c r="B1038" s="3" t="s">
        <v>6944</v>
      </c>
      <c r="C1038" s="11">
        <v>31</v>
      </c>
      <c r="D1038" s="7">
        <v>646.82666117999997</v>
      </c>
      <c r="E1038" s="8">
        <v>460.59177781855198</v>
      </c>
      <c r="F1038" s="11" t="s">
        <v>8</v>
      </c>
      <c r="G1038" s="7" t="s">
        <v>8</v>
      </c>
      <c r="H1038" s="9" t="s">
        <v>8</v>
      </c>
      <c r="I1038" s="11" t="s">
        <v>8</v>
      </c>
      <c r="J1038" s="7" t="s">
        <v>8</v>
      </c>
      <c r="K1038" s="9" t="s">
        <v>8</v>
      </c>
      <c r="L1038" s="11" t="s">
        <v>8</v>
      </c>
      <c r="M1038" s="7" t="s">
        <v>8</v>
      </c>
      <c r="N1038" s="9" t="s">
        <v>8</v>
      </c>
      <c r="O1038" s="11" t="s">
        <v>8</v>
      </c>
      <c r="P1038" s="7" t="s">
        <v>8</v>
      </c>
      <c r="Q1038" s="9" t="s">
        <v>8</v>
      </c>
      <c r="R1038" s="11" t="s">
        <v>8</v>
      </c>
      <c r="S1038" s="7" t="s">
        <v>8</v>
      </c>
      <c r="T1038" s="9" t="s">
        <v>8</v>
      </c>
    </row>
    <row r="1039" spans="1:20" ht="14.1" customHeight="1" x14ac:dyDescent="0.3">
      <c r="A1039" s="3" t="s">
        <v>3985</v>
      </c>
      <c r="B1039" s="3" t="s">
        <v>6945</v>
      </c>
      <c r="C1039" s="11">
        <v>2947</v>
      </c>
      <c r="D1039" s="7">
        <v>378.92640821999998</v>
      </c>
      <c r="E1039" s="8">
        <v>259.044828934929</v>
      </c>
      <c r="F1039" s="11">
        <v>251</v>
      </c>
      <c r="G1039" s="7">
        <v>416.60530624</v>
      </c>
      <c r="H1039" s="8">
        <v>292.01360664598701</v>
      </c>
      <c r="I1039" s="11" t="s">
        <v>8</v>
      </c>
      <c r="J1039" s="7" t="s">
        <v>8</v>
      </c>
      <c r="K1039" s="9" t="s">
        <v>8</v>
      </c>
      <c r="L1039" s="11">
        <v>22</v>
      </c>
      <c r="M1039" s="7">
        <v>296.68073432</v>
      </c>
      <c r="N1039" s="8">
        <v>198.844672706588</v>
      </c>
      <c r="O1039" s="11" t="s">
        <v>8</v>
      </c>
      <c r="P1039" s="7" t="s">
        <v>8</v>
      </c>
      <c r="Q1039" s="9" t="s">
        <v>8</v>
      </c>
      <c r="R1039" s="11">
        <v>161</v>
      </c>
      <c r="S1039" s="7">
        <v>606.35207865999996</v>
      </c>
      <c r="T1039" s="8">
        <v>423.22121679256202</v>
      </c>
    </row>
    <row r="1040" spans="1:20" ht="14.1" customHeight="1" x14ac:dyDescent="0.3">
      <c r="A1040" s="3" t="s">
        <v>3989</v>
      </c>
      <c r="B1040" s="3" t="s">
        <v>6368</v>
      </c>
      <c r="C1040" s="11">
        <v>18</v>
      </c>
      <c r="D1040" s="7">
        <v>439.61546873999998</v>
      </c>
      <c r="E1040" s="8">
        <v>311.59214104114102</v>
      </c>
      <c r="F1040" s="11" t="s">
        <v>8</v>
      </c>
      <c r="G1040" s="7" t="s">
        <v>8</v>
      </c>
      <c r="H1040" s="9" t="s">
        <v>8</v>
      </c>
      <c r="I1040" s="11" t="s">
        <v>8</v>
      </c>
      <c r="J1040" s="7" t="s">
        <v>8</v>
      </c>
      <c r="K1040" s="9" t="s">
        <v>8</v>
      </c>
      <c r="L1040" s="11" t="s">
        <v>8</v>
      </c>
      <c r="M1040" s="7" t="s">
        <v>8</v>
      </c>
      <c r="N1040" s="9" t="s">
        <v>8</v>
      </c>
      <c r="O1040" s="11" t="s">
        <v>8</v>
      </c>
      <c r="P1040" s="7" t="s">
        <v>8</v>
      </c>
      <c r="Q1040" s="9" t="s">
        <v>8</v>
      </c>
      <c r="R1040" s="11" t="s">
        <v>8</v>
      </c>
      <c r="S1040" s="7" t="s">
        <v>8</v>
      </c>
      <c r="T1040" s="9" t="s">
        <v>8</v>
      </c>
    </row>
    <row r="1041" spans="1:20" ht="14.1" customHeight="1" x14ac:dyDescent="0.3">
      <c r="A1041" s="3" t="s">
        <v>3991</v>
      </c>
      <c r="B1041" s="3" t="s">
        <v>3992</v>
      </c>
      <c r="C1041" s="11">
        <v>81</v>
      </c>
      <c r="D1041" s="7">
        <v>427.74087637999997</v>
      </c>
      <c r="E1041" s="8">
        <v>287.36238896251899</v>
      </c>
      <c r="F1041" s="11" t="s">
        <v>8</v>
      </c>
      <c r="G1041" s="7" t="s">
        <v>8</v>
      </c>
      <c r="H1041" s="9" t="s">
        <v>8</v>
      </c>
      <c r="I1041" s="11" t="s">
        <v>8</v>
      </c>
      <c r="J1041" s="7" t="s">
        <v>8</v>
      </c>
      <c r="K1041" s="9" t="s">
        <v>8</v>
      </c>
      <c r="L1041" s="11" t="s">
        <v>8</v>
      </c>
      <c r="M1041" s="7" t="s">
        <v>8</v>
      </c>
      <c r="N1041" s="9" t="s">
        <v>8</v>
      </c>
      <c r="O1041" s="11" t="s">
        <v>8</v>
      </c>
      <c r="P1041" s="7" t="s">
        <v>8</v>
      </c>
      <c r="Q1041" s="9" t="s">
        <v>8</v>
      </c>
      <c r="R1041" s="11" t="s">
        <v>8</v>
      </c>
      <c r="S1041" s="7" t="s">
        <v>8</v>
      </c>
      <c r="T1041" s="9" t="s">
        <v>8</v>
      </c>
    </row>
    <row r="1042" spans="1:20" ht="14.1" customHeight="1" x14ac:dyDescent="0.3">
      <c r="A1042" s="3" t="s">
        <v>3995</v>
      </c>
      <c r="B1042" s="3" t="s">
        <v>6946</v>
      </c>
      <c r="C1042" s="11">
        <v>101</v>
      </c>
      <c r="D1042" s="7">
        <v>340.88190006999997</v>
      </c>
      <c r="E1042" s="8">
        <v>233.80622215612499</v>
      </c>
      <c r="F1042" s="11" t="s">
        <v>8</v>
      </c>
      <c r="G1042" s="7" t="s">
        <v>8</v>
      </c>
      <c r="H1042" s="9" t="s">
        <v>8</v>
      </c>
      <c r="I1042" s="11" t="s">
        <v>8</v>
      </c>
      <c r="J1042" s="7" t="s">
        <v>8</v>
      </c>
      <c r="K1042" s="9" t="s">
        <v>8</v>
      </c>
      <c r="L1042" s="11" t="s">
        <v>8</v>
      </c>
      <c r="M1042" s="7" t="s">
        <v>8</v>
      </c>
      <c r="N1042" s="9" t="s">
        <v>8</v>
      </c>
      <c r="O1042" s="11" t="s">
        <v>8</v>
      </c>
      <c r="P1042" s="7" t="s">
        <v>8</v>
      </c>
      <c r="Q1042" s="9" t="s">
        <v>8</v>
      </c>
      <c r="R1042" s="11" t="s">
        <v>8</v>
      </c>
      <c r="S1042" s="7" t="s">
        <v>8</v>
      </c>
      <c r="T1042" s="9" t="s">
        <v>8</v>
      </c>
    </row>
    <row r="1043" spans="1:20" ht="14.1" customHeight="1" x14ac:dyDescent="0.3">
      <c r="A1043" s="3" t="s">
        <v>3998</v>
      </c>
      <c r="B1043" s="3" t="s">
        <v>6947</v>
      </c>
      <c r="C1043" s="11">
        <v>108</v>
      </c>
      <c r="D1043" s="7">
        <v>443.16362088</v>
      </c>
      <c r="E1043" s="8">
        <v>334.38901073200998</v>
      </c>
      <c r="F1043" s="11" t="s">
        <v>8</v>
      </c>
      <c r="G1043" s="7" t="s">
        <v>8</v>
      </c>
      <c r="H1043" s="9" t="s">
        <v>8</v>
      </c>
      <c r="I1043" s="11" t="s">
        <v>8</v>
      </c>
      <c r="J1043" s="7" t="s">
        <v>8</v>
      </c>
      <c r="K1043" s="9" t="s">
        <v>8</v>
      </c>
      <c r="L1043" s="11" t="s">
        <v>8</v>
      </c>
      <c r="M1043" s="7" t="s">
        <v>8</v>
      </c>
      <c r="N1043" s="9" t="s">
        <v>8</v>
      </c>
      <c r="O1043" s="11" t="s">
        <v>8</v>
      </c>
      <c r="P1043" s="7" t="s">
        <v>8</v>
      </c>
      <c r="Q1043" s="9" t="s">
        <v>8</v>
      </c>
      <c r="R1043" s="11">
        <v>11</v>
      </c>
      <c r="S1043" s="7">
        <v>749.92981600999997</v>
      </c>
      <c r="T1043" s="8">
        <v>545.10322455305595</v>
      </c>
    </row>
    <row r="1044" spans="1:20" ht="14.1" customHeight="1" x14ac:dyDescent="0.3">
      <c r="A1044" s="3" t="s">
        <v>4001</v>
      </c>
      <c r="B1044" s="3" t="s">
        <v>4002</v>
      </c>
      <c r="C1044" s="11">
        <v>48</v>
      </c>
      <c r="D1044" s="7">
        <v>305.81203110000001</v>
      </c>
      <c r="E1044" s="8">
        <v>215.32648926365999</v>
      </c>
      <c r="F1044" s="11" t="s">
        <v>8</v>
      </c>
      <c r="G1044" s="7" t="s">
        <v>8</v>
      </c>
      <c r="H1044" s="9" t="s">
        <v>8</v>
      </c>
      <c r="I1044" s="11" t="s">
        <v>8</v>
      </c>
      <c r="J1044" s="7" t="s">
        <v>8</v>
      </c>
      <c r="K1044" s="9" t="s">
        <v>8</v>
      </c>
      <c r="L1044" s="11" t="s">
        <v>8</v>
      </c>
      <c r="M1044" s="7" t="s">
        <v>8</v>
      </c>
      <c r="N1044" s="9" t="s">
        <v>8</v>
      </c>
      <c r="O1044" s="11" t="s">
        <v>8</v>
      </c>
      <c r="P1044" s="7" t="s">
        <v>8</v>
      </c>
      <c r="Q1044" s="9" t="s">
        <v>8</v>
      </c>
      <c r="R1044" s="11" t="s">
        <v>8</v>
      </c>
      <c r="S1044" s="7" t="s">
        <v>8</v>
      </c>
      <c r="T1044" s="9" t="s">
        <v>8</v>
      </c>
    </row>
    <row r="1045" spans="1:20" ht="14.1" customHeight="1" x14ac:dyDescent="0.3">
      <c r="A1045" s="3" t="s">
        <v>4004</v>
      </c>
      <c r="B1045" s="3" t="s">
        <v>4005</v>
      </c>
      <c r="C1045" s="11">
        <v>219</v>
      </c>
      <c r="D1045" s="7">
        <v>429.13350326</v>
      </c>
      <c r="E1045" s="8">
        <v>305.31256999115197</v>
      </c>
      <c r="F1045" s="11">
        <v>18</v>
      </c>
      <c r="G1045" s="7">
        <v>474.18763197999999</v>
      </c>
      <c r="H1045" s="8">
        <v>337.91237361407701</v>
      </c>
      <c r="I1045" s="11" t="s">
        <v>8</v>
      </c>
      <c r="J1045" s="7" t="s">
        <v>8</v>
      </c>
      <c r="K1045" s="9" t="s">
        <v>8</v>
      </c>
      <c r="L1045" s="11" t="s">
        <v>8</v>
      </c>
      <c r="M1045" s="7" t="s">
        <v>8</v>
      </c>
      <c r="N1045" s="9" t="s">
        <v>8</v>
      </c>
      <c r="O1045" s="11" t="s">
        <v>8</v>
      </c>
      <c r="P1045" s="7" t="s">
        <v>8</v>
      </c>
      <c r="Q1045" s="9" t="s">
        <v>8</v>
      </c>
      <c r="R1045" s="11" t="s">
        <v>8</v>
      </c>
      <c r="S1045" s="7" t="s">
        <v>8</v>
      </c>
      <c r="T1045" s="9" t="s">
        <v>8</v>
      </c>
    </row>
    <row r="1046" spans="1:20" ht="14.1" customHeight="1" x14ac:dyDescent="0.3">
      <c r="A1046" s="3" t="s">
        <v>4007</v>
      </c>
      <c r="B1046" s="3" t="s">
        <v>6948</v>
      </c>
      <c r="C1046" s="11">
        <v>126</v>
      </c>
      <c r="D1046" s="7">
        <v>310.95519163</v>
      </c>
      <c r="E1046" s="8">
        <v>213.62508186335401</v>
      </c>
      <c r="F1046" s="11">
        <v>12</v>
      </c>
      <c r="G1046" s="7">
        <v>232.05730844999999</v>
      </c>
      <c r="H1046" s="8">
        <v>160.501750240322</v>
      </c>
      <c r="I1046" s="11" t="s">
        <v>8</v>
      </c>
      <c r="J1046" s="7" t="s">
        <v>8</v>
      </c>
      <c r="K1046" s="9" t="s">
        <v>8</v>
      </c>
      <c r="L1046" s="11" t="s">
        <v>8</v>
      </c>
      <c r="M1046" s="7" t="s">
        <v>8</v>
      </c>
      <c r="N1046" s="9" t="s">
        <v>8</v>
      </c>
      <c r="O1046" s="11" t="s">
        <v>8</v>
      </c>
      <c r="P1046" s="7" t="s">
        <v>8</v>
      </c>
      <c r="Q1046" s="9" t="s">
        <v>8</v>
      </c>
      <c r="R1046" s="11" t="s">
        <v>8</v>
      </c>
      <c r="S1046" s="7" t="s">
        <v>8</v>
      </c>
      <c r="T1046" s="9" t="s">
        <v>8</v>
      </c>
    </row>
    <row r="1047" spans="1:20" ht="14.1" customHeight="1" x14ac:dyDescent="0.3">
      <c r="A1047" s="3" t="s">
        <v>4011</v>
      </c>
      <c r="B1047" s="3" t="s">
        <v>4012</v>
      </c>
      <c r="C1047" s="11">
        <v>945</v>
      </c>
      <c r="D1047" s="7">
        <v>377.53518988000002</v>
      </c>
      <c r="E1047" s="8">
        <v>258.08805223128002</v>
      </c>
      <c r="F1047" s="11">
        <v>42</v>
      </c>
      <c r="G1047" s="7">
        <v>289.77097201999999</v>
      </c>
      <c r="H1047" s="8">
        <v>200.419212165678</v>
      </c>
      <c r="I1047" s="11" t="s">
        <v>8</v>
      </c>
      <c r="J1047" s="7" t="s">
        <v>8</v>
      </c>
      <c r="K1047" s="9" t="s">
        <v>8</v>
      </c>
      <c r="L1047" s="11" t="s">
        <v>8</v>
      </c>
      <c r="M1047" s="7" t="s">
        <v>8</v>
      </c>
      <c r="N1047" s="9" t="s">
        <v>8</v>
      </c>
      <c r="O1047" s="11" t="s">
        <v>8</v>
      </c>
      <c r="P1047" s="7" t="s">
        <v>8</v>
      </c>
      <c r="Q1047" s="9" t="s">
        <v>8</v>
      </c>
      <c r="R1047" s="11">
        <v>33</v>
      </c>
      <c r="S1047" s="7">
        <v>553.14319966999994</v>
      </c>
      <c r="T1047" s="8">
        <v>382.98713813666302</v>
      </c>
    </row>
    <row r="1048" spans="1:20" ht="14.1" customHeight="1" x14ac:dyDescent="0.3">
      <c r="A1048" s="3" t="s">
        <v>4016</v>
      </c>
      <c r="B1048" s="3" t="s">
        <v>6949</v>
      </c>
      <c r="C1048" s="11">
        <v>859</v>
      </c>
      <c r="D1048" s="7">
        <v>276.37927874000002</v>
      </c>
      <c r="E1048" s="8">
        <v>188.767375976111</v>
      </c>
      <c r="F1048" s="11">
        <v>74</v>
      </c>
      <c r="G1048" s="7">
        <v>273.81282041999998</v>
      </c>
      <c r="H1048" s="8">
        <v>188.316003368781</v>
      </c>
      <c r="I1048" s="11" t="s">
        <v>8</v>
      </c>
      <c r="J1048" s="7" t="s">
        <v>8</v>
      </c>
      <c r="K1048" s="9" t="s">
        <v>8</v>
      </c>
      <c r="L1048" s="11" t="s">
        <v>8</v>
      </c>
      <c r="M1048" s="7" t="s">
        <v>8</v>
      </c>
      <c r="N1048" s="9" t="s">
        <v>8</v>
      </c>
      <c r="O1048" s="11" t="s">
        <v>8</v>
      </c>
      <c r="P1048" s="7" t="s">
        <v>8</v>
      </c>
      <c r="Q1048" s="9" t="s">
        <v>8</v>
      </c>
      <c r="R1048" s="11">
        <v>39</v>
      </c>
      <c r="S1048" s="7">
        <v>581.82205216</v>
      </c>
      <c r="T1048" s="8">
        <v>400.90678087050202</v>
      </c>
    </row>
    <row r="1049" spans="1:20" ht="14.1" customHeight="1" x14ac:dyDescent="0.3">
      <c r="A1049" s="3" t="s">
        <v>4019</v>
      </c>
      <c r="B1049" s="3" t="s">
        <v>6950</v>
      </c>
      <c r="C1049" s="11">
        <v>341</v>
      </c>
      <c r="D1049" s="7">
        <v>443.35848569000001</v>
      </c>
      <c r="E1049" s="8">
        <v>298.40912413225601</v>
      </c>
      <c r="F1049" s="11">
        <v>18</v>
      </c>
      <c r="G1049" s="7">
        <v>482.83895144000002</v>
      </c>
      <c r="H1049" s="8">
        <v>330.98543540180498</v>
      </c>
      <c r="I1049" s="11" t="s">
        <v>8</v>
      </c>
      <c r="J1049" s="7" t="s">
        <v>8</v>
      </c>
      <c r="K1049" s="9" t="s">
        <v>8</v>
      </c>
      <c r="L1049" s="11" t="s">
        <v>8</v>
      </c>
      <c r="M1049" s="7" t="s">
        <v>8</v>
      </c>
      <c r="N1049" s="9" t="s">
        <v>8</v>
      </c>
      <c r="O1049" s="11" t="s">
        <v>8</v>
      </c>
      <c r="P1049" s="7" t="s">
        <v>8</v>
      </c>
      <c r="Q1049" s="9" t="s">
        <v>8</v>
      </c>
      <c r="R1049" s="11">
        <v>13</v>
      </c>
      <c r="S1049" s="7">
        <v>754.79501792999997</v>
      </c>
      <c r="T1049" s="8">
        <v>518.41934059623895</v>
      </c>
    </row>
    <row r="1050" spans="1:20" ht="14.1" customHeight="1" x14ac:dyDescent="0.3">
      <c r="A1050" s="3" t="s">
        <v>4024</v>
      </c>
      <c r="B1050" s="3" t="s">
        <v>6951</v>
      </c>
      <c r="C1050" s="11">
        <v>678</v>
      </c>
      <c r="D1050" s="7">
        <v>283.22565419</v>
      </c>
      <c r="E1050" s="8">
        <v>192.75268686163599</v>
      </c>
      <c r="F1050" s="11">
        <v>46</v>
      </c>
      <c r="G1050" s="7">
        <v>254.70585685</v>
      </c>
      <c r="H1050" s="8">
        <v>176.166558128855</v>
      </c>
      <c r="I1050" s="11" t="s">
        <v>8</v>
      </c>
      <c r="J1050" s="7" t="s">
        <v>8</v>
      </c>
      <c r="K1050" s="9" t="s">
        <v>8</v>
      </c>
      <c r="L1050" s="11" t="s">
        <v>8</v>
      </c>
      <c r="M1050" s="7" t="s">
        <v>8</v>
      </c>
      <c r="N1050" s="9" t="s">
        <v>8</v>
      </c>
      <c r="O1050" s="11" t="s">
        <v>8</v>
      </c>
      <c r="P1050" s="7" t="s">
        <v>8</v>
      </c>
      <c r="Q1050" s="9" t="s">
        <v>8</v>
      </c>
      <c r="R1050" s="11">
        <v>41</v>
      </c>
      <c r="S1050" s="7">
        <v>448.24737949000001</v>
      </c>
      <c r="T1050" s="8">
        <v>310.17104835755299</v>
      </c>
    </row>
    <row r="1051" spans="1:20" ht="14.1" customHeight="1" x14ac:dyDescent="0.3">
      <c r="A1051" s="3" t="s">
        <v>4027</v>
      </c>
      <c r="B1051" s="3" t="s">
        <v>4028</v>
      </c>
      <c r="C1051" s="11">
        <v>1389</v>
      </c>
      <c r="D1051" s="7">
        <v>347.62279768000002</v>
      </c>
      <c r="E1051" s="8">
        <v>236.93853942232499</v>
      </c>
      <c r="F1051" s="11">
        <v>103</v>
      </c>
      <c r="G1051" s="7">
        <v>307.86771583000001</v>
      </c>
      <c r="H1051" s="8">
        <v>213.57576951941701</v>
      </c>
      <c r="I1051" s="11" t="s">
        <v>8</v>
      </c>
      <c r="J1051" s="7" t="s">
        <v>8</v>
      </c>
      <c r="K1051" s="9" t="s">
        <v>8</v>
      </c>
      <c r="L1051" s="11">
        <v>13</v>
      </c>
      <c r="M1051" s="7">
        <v>200.29284805</v>
      </c>
      <c r="N1051" s="8">
        <v>133.434380070891</v>
      </c>
      <c r="O1051" s="11" t="s">
        <v>8</v>
      </c>
      <c r="P1051" s="7" t="s">
        <v>8</v>
      </c>
      <c r="Q1051" s="9" t="s">
        <v>8</v>
      </c>
      <c r="R1051" s="11">
        <v>80</v>
      </c>
      <c r="S1051" s="7">
        <v>505.14409010999998</v>
      </c>
      <c r="T1051" s="8">
        <v>350.33309324271897</v>
      </c>
    </row>
    <row r="1052" spans="1:20" ht="14.1" customHeight="1" x14ac:dyDescent="0.3">
      <c r="A1052" s="3" t="s">
        <v>4030</v>
      </c>
      <c r="B1052" s="3" t="s">
        <v>6952</v>
      </c>
      <c r="C1052" s="11">
        <v>396</v>
      </c>
      <c r="D1052" s="7">
        <v>358.71883783999999</v>
      </c>
      <c r="E1052" s="8">
        <v>231.94504793505899</v>
      </c>
      <c r="F1052" s="11">
        <v>13</v>
      </c>
      <c r="G1052" s="7">
        <v>338.3994758</v>
      </c>
      <c r="H1052" s="8">
        <v>240.89190300835401</v>
      </c>
      <c r="I1052" s="11" t="s">
        <v>8</v>
      </c>
      <c r="J1052" s="7" t="s">
        <v>8</v>
      </c>
      <c r="K1052" s="9" t="s">
        <v>8</v>
      </c>
      <c r="L1052" s="11" t="s">
        <v>8</v>
      </c>
      <c r="M1052" s="7" t="s">
        <v>8</v>
      </c>
      <c r="N1052" s="9" t="s">
        <v>8</v>
      </c>
      <c r="O1052" s="11" t="s">
        <v>8</v>
      </c>
      <c r="P1052" s="7" t="s">
        <v>8</v>
      </c>
      <c r="Q1052" s="9" t="s">
        <v>8</v>
      </c>
      <c r="R1052" s="11">
        <v>20</v>
      </c>
      <c r="S1052" s="7">
        <v>852.90378899999996</v>
      </c>
      <c r="T1052" s="8">
        <v>613.25378354982695</v>
      </c>
    </row>
    <row r="1053" spans="1:20" ht="14.1" customHeight="1" x14ac:dyDescent="0.3">
      <c r="A1053" s="3" t="s">
        <v>4034</v>
      </c>
      <c r="B1053" s="3" t="s">
        <v>4035</v>
      </c>
      <c r="C1053" s="11">
        <v>141</v>
      </c>
      <c r="D1053" s="7">
        <v>370.85120332000002</v>
      </c>
      <c r="E1053" s="8">
        <v>262.64389460968403</v>
      </c>
      <c r="F1053" s="11">
        <v>24</v>
      </c>
      <c r="G1053" s="7">
        <v>522.07807652999998</v>
      </c>
      <c r="H1053" s="8">
        <v>372.039716305193</v>
      </c>
      <c r="I1053" s="11" t="s">
        <v>8</v>
      </c>
      <c r="J1053" s="7" t="s">
        <v>8</v>
      </c>
      <c r="K1053" s="9" t="s">
        <v>8</v>
      </c>
      <c r="L1053" s="11" t="s">
        <v>8</v>
      </c>
      <c r="M1053" s="7" t="s">
        <v>8</v>
      </c>
      <c r="N1053" s="9" t="s">
        <v>8</v>
      </c>
      <c r="O1053" s="11" t="s">
        <v>8</v>
      </c>
      <c r="P1053" s="7" t="s">
        <v>8</v>
      </c>
      <c r="Q1053" s="9" t="s">
        <v>8</v>
      </c>
      <c r="R1053" s="11">
        <v>12</v>
      </c>
      <c r="S1053" s="7">
        <v>513.32419583000001</v>
      </c>
      <c r="T1053" s="8">
        <v>367.09828976459897</v>
      </c>
    </row>
    <row r="1054" spans="1:20" ht="14.1" customHeight="1" x14ac:dyDescent="0.3">
      <c r="A1054" s="3" t="s">
        <v>4037</v>
      </c>
      <c r="B1054" s="3" t="s">
        <v>6953</v>
      </c>
      <c r="C1054" s="11">
        <v>35</v>
      </c>
      <c r="D1054" s="7">
        <v>221.32739943000001</v>
      </c>
      <c r="E1054" s="8">
        <v>153.09895848741601</v>
      </c>
      <c r="F1054" s="11" t="s">
        <v>8</v>
      </c>
      <c r="G1054" s="7" t="s">
        <v>8</v>
      </c>
      <c r="H1054" s="9" t="s">
        <v>8</v>
      </c>
      <c r="I1054" s="11" t="s">
        <v>8</v>
      </c>
      <c r="J1054" s="7" t="s">
        <v>8</v>
      </c>
      <c r="K1054" s="9" t="s">
        <v>8</v>
      </c>
      <c r="L1054" s="11" t="s">
        <v>8</v>
      </c>
      <c r="M1054" s="7" t="s">
        <v>8</v>
      </c>
      <c r="N1054" s="9" t="s">
        <v>8</v>
      </c>
      <c r="O1054" s="11" t="s">
        <v>8</v>
      </c>
      <c r="P1054" s="7" t="s">
        <v>8</v>
      </c>
      <c r="Q1054" s="9" t="s">
        <v>8</v>
      </c>
      <c r="R1054" s="11" t="s">
        <v>8</v>
      </c>
      <c r="S1054" s="7" t="s">
        <v>8</v>
      </c>
      <c r="T1054" s="9" t="s">
        <v>8</v>
      </c>
    </row>
    <row r="1055" spans="1:20" ht="14.1" customHeight="1" x14ac:dyDescent="0.3">
      <c r="A1055" s="3" t="s">
        <v>4041</v>
      </c>
      <c r="B1055" s="3" t="s">
        <v>6954</v>
      </c>
      <c r="C1055" s="11">
        <v>170</v>
      </c>
      <c r="D1055" s="7">
        <v>205.11622618999999</v>
      </c>
      <c r="E1055" s="8">
        <v>143.83127693955601</v>
      </c>
      <c r="F1055" s="11" t="s">
        <v>8</v>
      </c>
      <c r="G1055" s="7" t="s">
        <v>8</v>
      </c>
      <c r="H1055" s="9" t="s">
        <v>8</v>
      </c>
      <c r="I1055" s="11" t="s">
        <v>8</v>
      </c>
      <c r="J1055" s="7" t="s">
        <v>8</v>
      </c>
      <c r="K1055" s="9" t="s">
        <v>8</v>
      </c>
      <c r="L1055" s="11" t="s">
        <v>8</v>
      </c>
      <c r="M1055" s="7" t="s">
        <v>8</v>
      </c>
      <c r="N1055" s="9" t="s">
        <v>8</v>
      </c>
      <c r="O1055" s="11" t="s">
        <v>8</v>
      </c>
      <c r="P1055" s="7" t="s">
        <v>8</v>
      </c>
      <c r="Q1055" s="9" t="s">
        <v>8</v>
      </c>
      <c r="R1055" s="11">
        <v>16</v>
      </c>
      <c r="S1055" s="7">
        <v>413.70305879</v>
      </c>
      <c r="T1055" s="8">
        <v>289.10208376085399</v>
      </c>
    </row>
    <row r="1056" spans="1:20" ht="14.1" customHeight="1" x14ac:dyDescent="0.3">
      <c r="A1056" s="3" t="s">
        <v>4046</v>
      </c>
      <c r="B1056" s="3" t="s">
        <v>4047</v>
      </c>
      <c r="C1056" s="11">
        <v>48</v>
      </c>
      <c r="D1056" s="7">
        <v>312.42333062</v>
      </c>
      <c r="E1056" s="8">
        <v>236.16299945486699</v>
      </c>
      <c r="F1056" s="11" t="s">
        <v>8</v>
      </c>
      <c r="G1056" s="7" t="s">
        <v>8</v>
      </c>
      <c r="H1056" s="9" t="s">
        <v>8</v>
      </c>
      <c r="I1056" s="11" t="s">
        <v>8</v>
      </c>
      <c r="J1056" s="7" t="s">
        <v>8</v>
      </c>
      <c r="K1056" s="9" t="s">
        <v>8</v>
      </c>
      <c r="L1056" s="11" t="s">
        <v>8</v>
      </c>
      <c r="M1056" s="7" t="s">
        <v>8</v>
      </c>
      <c r="N1056" s="9" t="s">
        <v>8</v>
      </c>
      <c r="O1056" s="11" t="s">
        <v>8</v>
      </c>
      <c r="P1056" s="7" t="s">
        <v>8</v>
      </c>
      <c r="Q1056" s="9" t="s">
        <v>8</v>
      </c>
      <c r="R1056" s="11" t="s">
        <v>8</v>
      </c>
      <c r="S1056" s="7" t="s">
        <v>8</v>
      </c>
      <c r="T1056" s="9" t="s">
        <v>8</v>
      </c>
    </row>
    <row r="1057" spans="1:20" ht="14.1" customHeight="1" x14ac:dyDescent="0.3">
      <c r="A1057" s="3" t="s">
        <v>4051</v>
      </c>
      <c r="B1057" s="3" t="s">
        <v>6955</v>
      </c>
      <c r="C1057" s="11">
        <v>45</v>
      </c>
      <c r="D1057" s="7">
        <v>390.51338519000001</v>
      </c>
      <c r="E1057" s="8">
        <v>283.64665235877197</v>
      </c>
      <c r="F1057" s="11" t="s">
        <v>8</v>
      </c>
      <c r="G1057" s="7" t="s">
        <v>8</v>
      </c>
      <c r="H1057" s="9" t="s">
        <v>8</v>
      </c>
      <c r="I1057" s="11" t="s">
        <v>8</v>
      </c>
      <c r="J1057" s="7" t="s">
        <v>8</v>
      </c>
      <c r="K1057" s="9" t="s">
        <v>8</v>
      </c>
      <c r="L1057" s="11" t="s">
        <v>8</v>
      </c>
      <c r="M1057" s="7" t="s">
        <v>8</v>
      </c>
      <c r="N1057" s="9" t="s">
        <v>8</v>
      </c>
      <c r="O1057" s="11" t="s">
        <v>8</v>
      </c>
      <c r="P1057" s="7" t="s">
        <v>8</v>
      </c>
      <c r="Q1057" s="9" t="s">
        <v>8</v>
      </c>
      <c r="R1057" s="11" t="s">
        <v>8</v>
      </c>
      <c r="S1057" s="7" t="s">
        <v>8</v>
      </c>
      <c r="T1057" s="9" t="s">
        <v>8</v>
      </c>
    </row>
    <row r="1058" spans="1:20" ht="14.1" customHeight="1" x14ac:dyDescent="0.3">
      <c r="A1058" s="3" t="s">
        <v>4054</v>
      </c>
      <c r="B1058" s="3" t="s">
        <v>6956</v>
      </c>
      <c r="C1058" s="11">
        <v>956</v>
      </c>
      <c r="D1058" s="7">
        <v>178.61953811000001</v>
      </c>
      <c r="E1058" s="8">
        <v>124.483740796623</v>
      </c>
      <c r="F1058" s="11">
        <v>50</v>
      </c>
      <c r="G1058" s="7">
        <v>192.55811949</v>
      </c>
      <c r="H1058" s="8">
        <v>134.51948107042199</v>
      </c>
      <c r="I1058" s="11" t="s">
        <v>8</v>
      </c>
      <c r="J1058" s="7" t="s">
        <v>8</v>
      </c>
      <c r="K1058" s="9" t="s">
        <v>8</v>
      </c>
      <c r="L1058" s="11" t="s">
        <v>8</v>
      </c>
      <c r="M1058" s="7" t="s">
        <v>8</v>
      </c>
      <c r="N1058" s="9" t="s">
        <v>8</v>
      </c>
      <c r="O1058" s="11" t="s">
        <v>8</v>
      </c>
      <c r="P1058" s="7" t="s">
        <v>8</v>
      </c>
      <c r="Q1058" s="9" t="s">
        <v>8</v>
      </c>
      <c r="R1058" s="11">
        <v>71</v>
      </c>
      <c r="S1058" s="7">
        <v>317.31025188000001</v>
      </c>
      <c r="T1058" s="8">
        <v>222.036958329871</v>
      </c>
    </row>
    <row r="1059" spans="1:20" ht="14.1" customHeight="1" x14ac:dyDescent="0.3">
      <c r="A1059" s="3" t="s">
        <v>4059</v>
      </c>
      <c r="B1059" s="3" t="s">
        <v>4060</v>
      </c>
      <c r="C1059" s="11">
        <v>201</v>
      </c>
      <c r="D1059" s="7">
        <v>419.35420341000003</v>
      </c>
      <c r="E1059" s="8">
        <v>293.90743470940299</v>
      </c>
      <c r="F1059" s="11">
        <v>22</v>
      </c>
      <c r="G1059" s="7">
        <v>406.43689115000001</v>
      </c>
      <c r="H1059" s="8">
        <v>291.538963233527</v>
      </c>
      <c r="I1059" s="11" t="s">
        <v>8</v>
      </c>
      <c r="J1059" s="7" t="s">
        <v>8</v>
      </c>
      <c r="K1059" s="9" t="s">
        <v>8</v>
      </c>
      <c r="L1059" s="11" t="s">
        <v>8</v>
      </c>
      <c r="M1059" s="7" t="s">
        <v>8</v>
      </c>
      <c r="N1059" s="9" t="s">
        <v>8</v>
      </c>
      <c r="O1059" s="11" t="s">
        <v>8</v>
      </c>
      <c r="P1059" s="7" t="s">
        <v>8</v>
      </c>
      <c r="Q1059" s="9" t="s">
        <v>8</v>
      </c>
      <c r="R1059" s="11" t="s">
        <v>8</v>
      </c>
      <c r="S1059" s="7" t="s">
        <v>8</v>
      </c>
      <c r="T1059" s="9" t="s">
        <v>8</v>
      </c>
    </row>
    <row r="1060" spans="1:20" ht="14.1" customHeight="1" x14ac:dyDescent="0.3">
      <c r="A1060" s="3" t="s">
        <v>4062</v>
      </c>
      <c r="B1060" s="3" t="s">
        <v>6957</v>
      </c>
      <c r="C1060" s="11">
        <v>26</v>
      </c>
      <c r="D1060" s="7">
        <v>471.45472146999998</v>
      </c>
      <c r="E1060" s="8">
        <v>332.56807554014898</v>
      </c>
      <c r="F1060" s="11" t="s">
        <v>8</v>
      </c>
      <c r="G1060" s="7" t="s">
        <v>8</v>
      </c>
      <c r="H1060" s="9" t="s">
        <v>8</v>
      </c>
      <c r="I1060" s="11" t="s">
        <v>8</v>
      </c>
      <c r="J1060" s="7" t="s">
        <v>8</v>
      </c>
      <c r="K1060" s="9" t="s">
        <v>8</v>
      </c>
      <c r="L1060" s="11" t="s">
        <v>8</v>
      </c>
      <c r="M1060" s="7" t="s">
        <v>8</v>
      </c>
      <c r="N1060" s="9" t="s">
        <v>8</v>
      </c>
      <c r="O1060" s="11" t="s">
        <v>8</v>
      </c>
      <c r="P1060" s="7" t="s">
        <v>8</v>
      </c>
      <c r="Q1060" s="9" t="s">
        <v>8</v>
      </c>
      <c r="R1060" s="11" t="s">
        <v>8</v>
      </c>
      <c r="S1060" s="7" t="s">
        <v>8</v>
      </c>
      <c r="T1060" s="9" t="s">
        <v>8</v>
      </c>
    </row>
    <row r="1061" spans="1:20" ht="14.1" customHeight="1" x14ac:dyDescent="0.3">
      <c r="A1061" s="3" t="s">
        <v>4066</v>
      </c>
      <c r="B1061" s="3" t="s">
        <v>6958</v>
      </c>
      <c r="C1061" s="11">
        <v>1379</v>
      </c>
      <c r="D1061" s="7">
        <v>186.13172802</v>
      </c>
      <c r="E1061" s="8">
        <v>121.098573936112</v>
      </c>
      <c r="F1061" s="11">
        <v>49</v>
      </c>
      <c r="G1061" s="7">
        <v>277.18881170999998</v>
      </c>
      <c r="H1061" s="8">
        <v>192.29304720534401</v>
      </c>
      <c r="I1061" s="11" t="s">
        <v>8</v>
      </c>
      <c r="J1061" s="7" t="s">
        <v>8</v>
      </c>
      <c r="K1061" s="9" t="s">
        <v>8</v>
      </c>
      <c r="L1061" s="11" t="s">
        <v>8</v>
      </c>
      <c r="M1061" s="7" t="s">
        <v>8</v>
      </c>
      <c r="N1061" s="9" t="s">
        <v>8</v>
      </c>
      <c r="O1061" s="11" t="s">
        <v>8</v>
      </c>
      <c r="P1061" s="7" t="s">
        <v>8</v>
      </c>
      <c r="Q1061" s="9" t="s">
        <v>8</v>
      </c>
      <c r="R1061" s="11">
        <v>70</v>
      </c>
      <c r="S1061" s="7">
        <v>254.39800342000001</v>
      </c>
      <c r="T1061" s="8">
        <v>176.396064849249</v>
      </c>
    </row>
    <row r="1062" spans="1:20" ht="14.1" customHeight="1" x14ac:dyDescent="0.3">
      <c r="A1062" s="3" t="s">
        <v>4070</v>
      </c>
      <c r="B1062" s="3" t="s">
        <v>4071</v>
      </c>
      <c r="C1062" s="11">
        <v>1902</v>
      </c>
      <c r="D1062" s="7">
        <v>294.98653882999997</v>
      </c>
      <c r="E1062" s="8">
        <v>198.26203793685599</v>
      </c>
      <c r="F1062" s="11">
        <v>145</v>
      </c>
      <c r="G1062" s="7">
        <v>422.73241838000001</v>
      </c>
      <c r="H1062" s="8">
        <v>289.78251372382999</v>
      </c>
      <c r="I1062" s="11" t="s">
        <v>8</v>
      </c>
      <c r="J1062" s="7" t="s">
        <v>8</v>
      </c>
      <c r="K1062" s="9" t="s">
        <v>8</v>
      </c>
      <c r="L1062" s="11" t="s">
        <v>8</v>
      </c>
      <c r="M1062" s="7" t="s">
        <v>8</v>
      </c>
      <c r="N1062" s="9" t="s">
        <v>8</v>
      </c>
      <c r="O1062" s="11" t="s">
        <v>8</v>
      </c>
      <c r="P1062" s="7" t="s">
        <v>8</v>
      </c>
      <c r="Q1062" s="9" t="s">
        <v>8</v>
      </c>
      <c r="R1062" s="11">
        <v>160</v>
      </c>
      <c r="S1062" s="7">
        <v>381.21278353999998</v>
      </c>
      <c r="T1062" s="8">
        <v>262.04943640998499</v>
      </c>
    </row>
    <row r="1063" spans="1:20" ht="14.1" customHeight="1" x14ac:dyDescent="0.3">
      <c r="A1063" s="3" t="s">
        <v>4075</v>
      </c>
      <c r="B1063" s="3" t="s">
        <v>6381</v>
      </c>
      <c r="C1063" s="11">
        <v>1880</v>
      </c>
      <c r="D1063" s="7">
        <v>260.61710032000002</v>
      </c>
      <c r="E1063" s="8">
        <v>177.626014517562</v>
      </c>
      <c r="F1063" s="11">
        <v>78</v>
      </c>
      <c r="G1063" s="7">
        <v>424.49754227</v>
      </c>
      <c r="H1063" s="8">
        <v>290.99251055197198</v>
      </c>
      <c r="I1063" s="11" t="s">
        <v>8</v>
      </c>
      <c r="J1063" s="7" t="s">
        <v>8</v>
      </c>
      <c r="K1063" s="9" t="s">
        <v>8</v>
      </c>
      <c r="L1063" s="11" t="s">
        <v>8</v>
      </c>
      <c r="M1063" s="7" t="s">
        <v>8</v>
      </c>
      <c r="N1063" s="9" t="s">
        <v>8</v>
      </c>
      <c r="O1063" s="11" t="s">
        <v>8</v>
      </c>
      <c r="P1063" s="7" t="s">
        <v>8</v>
      </c>
      <c r="Q1063" s="9" t="s">
        <v>8</v>
      </c>
      <c r="R1063" s="11">
        <v>208</v>
      </c>
      <c r="S1063" s="7">
        <v>301.70956509000001</v>
      </c>
      <c r="T1063" s="8">
        <v>207.17074291323701</v>
      </c>
    </row>
    <row r="1064" spans="1:20" ht="14.1" customHeight="1" x14ac:dyDescent="0.3">
      <c r="A1064" s="3" t="s">
        <v>4077</v>
      </c>
      <c r="B1064" s="3" t="s">
        <v>4078</v>
      </c>
      <c r="C1064" s="11">
        <v>20</v>
      </c>
      <c r="D1064" s="7">
        <v>411.16437681000002</v>
      </c>
      <c r="E1064" s="8">
        <v>271.640482190591</v>
      </c>
      <c r="F1064" s="11" t="s">
        <v>8</v>
      </c>
      <c r="G1064" s="7" t="s">
        <v>8</v>
      </c>
      <c r="H1064" s="9" t="s">
        <v>8</v>
      </c>
      <c r="I1064" s="11" t="s">
        <v>8</v>
      </c>
      <c r="J1064" s="7" t="s">
        <v>8</v>
      </c>
      <c r="K1064" s="9" t="s">
        <v>8</v>
      </c>
      <c r="L1064" s="11" t="s">
        <v>8</v>
      </c>
      <c r="M1064" s="7" t="s">
        <v>8</v>
      </c>
      <c r="N1064" s="9" t="s">
        <v>8</v>
      </c>
      <c r="O1064" s="11" t="s">
        <v>8</v>
      </c>
      <c r="P1064" s="7" t="s">
        <v>8</v>
      </c>
      <c r="Q1064" s="9" t="s">
        <v>8</v>
      </c>
      <c r="R1064" s="11" t="s">
        <v>8</v>
      </c>
      <c r="S1064" s="7" t="s">
        <v>8</v>
      </c>
      <c r="T1064" s="9" t="s">
        <v>8</v>
      </c>
    </row>
    <row r="1065" spans="1:20" ht="14.1" customHeight="1" x14ac:dyDescent="0.3">
      <c r="A1065" s="3" t="s">
        <v>4082</v>
      </c>
      <c r="B1065" s="3" t="s">
        <v>6959</v>
      </c>
      <c r="C1065" s="11">
        <v>3796</v>
      </c>
      <c r="D1065" s="7">
        <v>243.31161510999999</v>
      </c>
      <c r="E1065" s="8">
        <v>167.929747007842</v>
      </c>
      <c r="F1065" s="11">
        <v>337</v>
      </c>
      <c r="G1065" s="7">
        <v>358.12834988999998</v>
      </c>
      <c r="H1065" s="8">
        <v>247.69843260244301</v>
      </c>
      <c r="I1065" s="11" t="s">
        <v>8</v>
      </c>
      <c r="J1065" s="7" t="s">
        <v>8</v>
      </c>
      <c r="K1065" s="9" t="s">
        <v>8</v>
      </c>
      <c r="L1065" s="11">
        <v>31</v>
      </c>
      <c r="M1065" s="7">
        <v>175.66534304999999</v>
      </c>
      <c r="N1065" s="8">
        <v>121.49843747325301</v>
      </c>
      <c r="O1065" s="11">
        <v>16</v>
      </c>
      <c r="P1065" s="7">
        <v>186.06096578</v>
      </c>
      <c r="Q1065" s="8">
        <v>124.801713255002</v>
      </c>
      <c r="R1065" s="11">
        <v>298</v>
      </c>
      <c r="S1065" s="7">
        <v>341.31095431</v>
      </c>
      <c r="T1065" s="8">
        <v>236.13375713604299</v>
      </c>
    </row>
    <row r="1066" spans="1:20" ht="14.1" customHeight="1" x14ac:dyDescent="0.3">
      <c r="A1066" s="3" t="s">
        <v>4085</v>
      </c>
      <c r="B1066" s="3" t="s">
        <v>6960</v>
      </c>
      <c r="C1066" s="11">
        <v>1341</v>
      </c>
      <c r="D1066" s="7">
        <v>333.57999816</v>
      </c>
      <c r="E1066" s="8">
        <v>228.95672340060401</v>
      </c>
      <c r="F1066" s="11">
        <v>113</v>
      </c>
      <c r="G1066" s="7">
        <v>315.58839962000002</v>
      </c>
      <c r="H1066" s="8">
        <v>222.32398246336899</v>
      </c>
      <c r="I1066" s="11" t="s">
        <v>8</v>
      </c>
      <c r="J1066" s="7" t="s">
        <v>8</v>
      </c>
      <c r="K1066" s="9" t="s">
        <v>8</v>
      </c>
      <c r="L1066" s="11">
        <v>27</v>
      </c>
      <c r="M1066" s="7">
        <v>199.99319406999999</v>
      </c>
      <c r="N1066" s="8">
        <v>136.96893132296401</v>
      </c>
      <c r="O1066" s="11" t="s">
        <v>8</v>
      </c>
      <c r="P1066" s="7" t="s">
        <v>8</v>
      </c>
      <c r="Q1066" s="9" t="s">
        <v>8</v>
      </c>
      <c r="R1066" s="11">
        <v>86</v>
      </c>
      <c r="S1066" s="7">
        <v>576.29389389000005</v>
      </c>
      <c r="T1066" s="8">
        <v>405.936366627773</v>
      </c>
    </row>
    <row r="1067" spans="1:20" ht="14.1" customHeight="1" x14ac:dyDescent="0.3">
      <c r="A1067" s="3" t="s">
        <v>4089</v>
      </c>
      <c r="B1067" s="3" t="s">
        <v>6961</v>
      </c>
      <c r="C1067" s="11">
        <v>111</v>
      </c>
      <c r="D1067" s="7">
        <v>260.36313891999998</v>
      </c>
      <c r="E1067" s="8">
        <v>157.57443991836899</v>
      </c>
      <c r="F1067" s="11" t="s">
        <v>8</v>
      </c>
      <c r="G1067" s="7" t="s">
        <v>8</v>
      </c>
      <c r="H1067" s="9" t="s">
        <v>8</v>
      </c>
      <c r="I1067" s="11" t="s">
        <v>8</v>
      </c>
      <c r="J1067" s="7" t="s">
        <v>8</v>
      </c>
      <c r="K1067" s="9" t="s">
        <v>8</v>
      </c>
      <c r="L1067" s="11" t="s">
        <v>8</v>
      </c>
      <c r="M1067" s="7" t="s">
        <v>8</v>
      </c>
      <c r="N1067" s="9" t="s">
        <v>8</v>
      </c>
      <c r="O1067" s="11" t="s">
        <v>8</v>
      </c>
      <c r="P1067" s="7" t="s">
        <v>8</v>
      </c>
      <c r="Q1067" s="9" t="s">
        <v>8</v>
      </c>
      <c r="R1067" s="11" t="s">
        <v>8</v>
      </c>
      <c r="S1067" s="7" t="s">
        <v>8</v>
      </c>
      <c r="T1067" s="9" t="s">
        <v>8</v>
      </c>
    </row>
    <row r="1068" spans="1:20" ht="14.1" customHeight="1" x14ac:dyDescent="0.3">
      <c r="A1068" s="3" t="s">
        <v>4092</v>
      </c>
      <c r="B1068" s="3" t="s">
        <v>4093</v>
      </c>
      <c r="C1068" s="11">
        <v>638</v>
      </c>
      <c r="D1068" s="7">
        <v>309.82834000999998</v>
      </c>
      <c r="E1068" s="8">
        <v>210.86763260026299</v>
      </c>
      <c r="F1068" s="11">
        <v>20</v>
      </c>
      <c r="G1068" s="7">
        <v>448.52883200000002</v>
      </c>
      <c r="H1068" s="8">
        <v>313.33841099502501</v>
      </c>
      <c r="I1068" s="11" t="s">
        <v>8</v>
      </c>
      <c r="J1068" s="7" t="s">
        <v>8</v>
      </c>
      <c r="K1068" s="9" t="s">
        <v>8</v>
      </c>
      <c r="L1068" s="11" t="s">
        <v>8</v>
      </c>
      <c r="M1068" s="7" t="s">
        <v>8</v>
      </c>
      <c r="N1068" s="9" t="s">
        <v>8</v>
      </c>
      <c r="O1068" s="11" t="s">
        <v>8</v>
      </c>
      <c r="P1068" s="7" t="s">
        <v>8</v>
      </c>
      <c r="Q1068" s="9" t="s">
        <v>8</v>
      </c>
      <c r="R1068" s="11">
        <v>12</v>
      </c>
      <c r="S1068" s="7">
        <v>701.36185809000006</v>
      </c>
      <c r="T1068" s="8">
        <v>490.79636263655499</v>
      </c>
    </row>
    <row r="1069" spans="1:20" ht="14.1" customHeight="1" x14ac:dyDescent="0.3">
      <c r="A1069" s="3" t="s">
        <v>4095</v>
      </c>
      <c r="B1069" s="3" t="s">
        <v>6962</v>
      </c>
      <c r="C1069" s="11">
        <v>6005</v>
      </c>
      <c r="D1069" s="7">
        <v>335.82893030000002</v>
      </c>
      <c r="E1069" s="8">
        <v>221.71108085672699</v>
      </c>
      <c r="F1069" s="11">
        <v>922</v>
      </c>
      <c r="G1069" s="7">
        <v>267.37900764</v>
      </c>
      <c r="H1069" s="8">
        <v>177.717541536721</v>
      </c>
      <c r="I1069" s="11" t="s">
        <v>8</v>
      </c>
      <c r="J1069" s="7" t="s">
        <v>8</v>
      </c>
      <c r="K1069" s="9" t="s">
        <v>8</v>
      </c>
      <c r="L1069" s="11">
        <v>24</v>
      </c>
      <c r="M1069" s="7">
        <v>278.19557716999998</v>
      </c>
      <c r="N1069" s="8">
        <v>181.312455353545</v>
      </c>
      <c r="O1069" s="11" t="s">
        <v>8</v>
      </c>
      <c r="P1069" s="7" t="s">
        <v>8</v>
      </c>
      <c r="Q1069" s="9" t="s">
        <v>8</v>
      </c>
      <c r="R1069" s="11">
        <v>379</v>
      </c>
      <c r="S1069" s="7">
        <v>445.37450425999998</v>
      </c>
      <c r="T1069" s="8">
        <v>295.31164660142201</v>
      </c>
    </row>
    <row r="1070" spans="1:20" ht="14.1" customHeight="1" x14ac:dyDescent="0.3">
      <c r="A1070" s="3" t="s">
        <v>4099</v>
      </c>
      <c r="B1070" s="3" t="s">
        <v>4100</v>
      </c>
      <c r="C1070" s="11">
        <v>302</v>
      </c>
      <c r="D1070" s="7">
        <v>329.68555706000001</v>
      </c>
      <c r="E1070" s="8">
        <v>222.99485725410199</v>
      </c>
      <c r="F1070" s="11">
        <v>17</v>
      </c>
      <c r="G1070" s="7">
        <v>327.42365658</v>
      </c>
      <c r="H1070" s="8">
        <v>226.46163520808699</v>
      </c>
      <c r="I1070" s="11" t="s">
        <v>8</v>
      </c>
      <c r="J1070" s="7" t="s">
        <v>8</v>
      </c>
      <c r="K1070" s="9" t="s">
        <v>8</v>
      </c>
      <c r="L1070" s="11" t="s">
        <v>8</v>
      </c>
      <c r="M1070" s="7" t="s">
        <v>8</v>
      </c>
      <c r="N1070" s="9" t="s">
        <v>8</v>
      </c>
      <c r="O1070" s="11" t="s">
        <v>8</v>
      </c>
      <c r="P1070" s="7" t="s">
        <v>8</v>
      </c>
      <c r="Q1070" s="9" t="s">
        <v>8</v>
      </c>
      <c r="R1070" s="11">
        <v>21</v>
      </c>
      <c r="S1070" s="7">
        <v>691.3402542</v>
      </c>
      <c r="T1070" s="8">
        <v>478.52440023678702</v>
      </c>
    </row>
    <row r="1071" spans="1:20" ht="14.1" customHeight="1" x14ac:dyDescent="0.3">
      <c r="A1071" s="3" t="s">
        <v>4103</v>
      </c>
      <c r="B1071" s="3" t="s">
        <v>6963</v>
      </c>
      <c r="C1071" s="11">
        <v>7112</v>
      </c>
      <c r="D1071" s="7">
        <v>368.35642532000003</v>
      </c>
      <c r="E1071" s="8">
        <v>251.810702966701</v>
      </c>
      <c r="F1071" s="11">
        <v>485</v>
      </c>
      <c r="G1071" s="7">
        <v>398.32669077999998</v>
      </c>
      <c r="H1071" s="8">
        <v>279.201478328794</v>
      </c>
      <c r="I1071" s="11">
        <v>13</v>
      </c>
      <c r="J1071" s="7">
        <v>344.35819760999999</v>
      </c>
      <c r="K1071" s="8">
        <v>241.37301293982699</v>
      </c>
      <c r="L1071" s="11">
        <v>21</v>
      </c>
      <c r="M1071" s="7">
        <v>239.52506758000001</v>
      </c>
      <c r="N1071" s="8">
        <v>156.22907716652099</v>
      </c>
      <c r="O1071" s="11">
        <v>17</v>
      </c>
      <c r="P1071" s="7">
        <v>281.49776654999999</v>
      </c>
      <c r="Q1071" s="8">
        <v>183.655821306186</v>
      </c>
      <c r="R1071" s="11">
        <v>398</v>
      </c>
      <c r="S1071" s="7">
        <v>518.88700735999998</v>
      </c>
      <c r="T1071" s="8">
        <v>362.44271522253001</v>
      </c>
    </row>
    <row r="1072" spans="1:20" ht="14.1" customHeight="1" x14ac:dyDescent="0.3">
      <c r="A1072" s="3" t="s">
        <v>4106</v>
      </c>
      <c r="B1072" s="3" t="s">
        <v>4107</v>
      </c>
      <c r="C1072" s="11">
        <v>16833</v>
      </c>
      <c r="D1072" s="7">
        <v>296.35053188000001</v>
      </c>
      <c r="E1072" s="8">
        <v>203.16711739717101</v>
      </c>
      <c r="F1072" s="11">
        <v>1439</v>
      </c>
      <c r="G1072" s="7">
        <v>361.55828544000002</v>
      </c>
      <c r="H1072" s="8">
        <v>250.822291539095</v>
      </c>
      <c r="I1072" s="11">
        <v>36</v>
      </c>
      <c r="J1072" s="7">
        <v>251.59158482999999</v>
      </c>
      <c r="K1072" s="8">
        <v>172.93285717144099</v>
      </c>
      <c r="L1072" s="11">
        <v>188</v>
      </c>
      <c r="M1072" s="7">
        <v>194.06319998000001</v>
      </c>
      <c r="N1072" s="8">
        <v>128.68107990856601</v>
      </c>
      <c r="O1072" s="11">
        <v>19</v>
      </c>
      <c r="P1072" s="7">
        <v>236.9941943</v>
      </c>
      <c r="Q1072" s="8">
        <v>168.78201570854699</v>
      </c>
      <c r="R1072" s="11">
        <v>630</v>
      </c>
      <c r="S1072" s="7">
        <v>308.54780997</v>
      </c>
      <c r="T1072" s="8">
        <v>213.92422846818499</v>
      </c>
    </row>
    <row r="1073" spans="1:20" ht="14.1" customHeight="1" x14ac:dyDescent="0.3">
      <c r="A1073" s="3" t="s">
        <v>4109</v>
      </c>
      <c r="B1073" s="3" t="s">
        <v>4110</v>
      </c>
      <c r="C1073" s="11">
        <v>382</v>
      </c>
      <c r="D1073" s="7">
        <v>217.52048664</v>
      </c>
      <c r="E1073" s="8">
        <v>142.382450583984</v>
      </c>
      <c r="F1073" s="11" t="s">
        <v>8</v>
      </c>
      <c r="G1073" s="7" t="s">
        <v>8</v>
      </c>
      <c r="H1073" s="9" t="s">
        <v>8</v>
      </c>
      <c r="I1073" s="11" t="s">
        <v>8</v>
      </c>
      <c r="J1073" s="7" t="s">
        <v>8</v>
      </c>
      <c r="K1073" s="9" t="s">
        <v>8</v>
      </c>
      <c r="L1073" s="11" t="s">
        <v>8</v>
      </c>
      <c r="M1073" s="7" t="s">
        <v>8</v>
      </c>
      <c r="N1073" s="9" t="s">
        <v>8</v>
      </c>
      <c r="O1073" s="11" t="s">
        <v>8</v>
      </c>
      <c r="P1073" s="7" t="s">
        <v>8</v>
      </c>
      <c r="Q1073" s="9" t="s">
        <v>8</v>
      </c>
      <c r="R1073" s="11">
        <v>16</v>
      </c>
      <c r="S1073" s="7">
        <v>264.51298757000001</v>
      </c>
      <c r="T1073" s="8">
        <v>175.80230952506301</v>
      </c>
    </row>
    <row r="1074" spans="1:20" ht="14.1" customHeight="1" x14ac:dyDescent="0.3">
      <c r="A1074" s="3" t="s">
        <v>4112</v>
      </c>
      <c r="B1074" s="3" t="s">
        <v>6964</v>
      </c>
      <c r="C1074" s="11">
        <v>513</v>
      </c>
      <c r="D1074" s="7">
        <v>355.04951310000001</v>
      </c>
      <c r="E1074" s="8">
        <v>251.232408218096</v>
      </c>
      <c r="F1074" s="11">
        <v>34</v>
      </c>
      <c r="G1074" s="7">
        <v>234.67879884000001</v>
      </c>
      <c r="H1074" s="8">
        <v>167.69128137837399</v>
      </c>
      <c r="I1074" s="11" t="s">
        <v>8</v>
      </c>
      <c r="J1074" s="7" t="s">
        <v>8</v>
      </c>
      <c r="K1074" s="9" t="s">
        <v>8</v>
      </c>
      <c r="L1074" s="11" t="s">
        <v>8</v>
      </c>
      <c r="M1074" s="7" t="s">
        <v>8</v>
      </c>
      <c r="N1074" s="9" t="s">
        <v>8</v>
      </c>
      <c r="O1074" s="11" t="s">
        <v>8</v>
      </c>
      <c r="P1074" s="7" t="s">
        <v>8</v>
      </c>
      <c r="Q1074" s="9" t="s">
        <v>8</v>
      </c>
      <c r="R1074" s="11">
        <v>20</v>
      </c>
      <c r="S1074" s="7">
        <v>588.72319331000006</v>
      </c>
      <c r="T1074" s="8">
        <v>419.09279741438098</v>
      </c>
    </row>
    <row r="1075" spans="1:20" ht="14.1" customHeight="1" x14ac:dyDescent="0.3">
      <c r="A1075" s="3" t="s">
        <v>4116</v>
      </c>
      <c r="B1075" s="3" t="s">
        <v>6965</v>
      </c>
      <c r="C1075" s="11">
        <v>25</v>
      </c>
      <c r="D1075" s="7">
        <v>459.43807671000002</v>
      </c>
      <c r="E1075" s="8">
        <v>327.71636087013701</v>
      </c>
      <c r="F1075" s="11" t="s">
        <v>8</v>
      </c>
      <c r="G1075" s="7" t="s">
        <v>8</v>
      </c>
      <c r="H1075" s="9" t="s">
        <v>8</v>
      </c>
      <c r="I1075" s="11" t="s">
        <v>8</v>
      </c>
      <c r="J1075" s="7" t="s">
        <v>8</v>
      </c>
      <c r="K1075" s="9" t="s">
        <v>8</v>
      </c>
      <c r="L1075" s="11" t="s">
        <v>8</v>
      </c>
      <c r="M1075" s="7" t="s">
        <v>8</v>
      </c>
      <c r="N1075" s="9" t="s">
        <v>8</v>
      </c>
      <c r="O1075" s="11" t="s">
        <v>8</v>
      </c>
      <c r="P1075" s="7" t="s">
        <v>8</v>
      </c>
      <c r="Q1075" s="9" t="s">
        <v>8</v>
      </c>
      <c r="R1075" s="11" t="s">
        <v>8</v>
      </c>
      <c r="S1075" s="7" t="s">
        <v>8</v>
      </c>
      <c r="T1075" s="9" t="s">
        <v>8</v>
      </c>
    </row>
    <row r="1076" spans="1:20" ht="14.1" customHeight="1" x14ac:dyDescent="0.3">
      <c r="A1076" s="3" t="s">
        <v>4119</v>
      </c>
      <c r="B1076" s="3" t="s">
        <v>4120</v>
      </c>
      <c r="C1076" s="11">
        <v>7037</v>
      </c>
      <c r="D1076" s="7">
        <v>362.84849872000001</v>
      </c>
      <c r="E1076" s="8">
        <v>248.98583388874101</v>
      </c>
      <c r="F1076" s="11">
        <v>573</v>
      </c>
      <c r="G1076" s="7">
        <v>307.4635485</v>
      </c>
      <c r="H1076" s="8">
        <v>213.295373473507</v>
      </c>
      <c r="I1076" s="11" t="s">
        <v>8</v>
      </c>
      <c r="J1076" s="7" t="s">
        <v>8</v>
      </c>
      <c r="K1076" s="9" t="s">
        <v>8</v>
      </c>
      <c r="L1076" s="11" t="s">
        <v>8</v>
      </c>
      <c r="M1076" s="7" t="s">
        <v>8</v>
      </c>
      <c r="N1076" s="9" t="s">
        <v>8</v>
      </c>
      <c r="O1076" s="11">
        <v>16</v>
      </c>
      <c r="P1076" s="7">
        <v>320.76567424000001</v>
      </c>
      <c r="Q1076" s="8">
        <v>198.85038694954301</v>
      </c>
      <c r="R1076" s="11">
        <v>381</v>
      </c>
      <c r="S1076" s="7">
        <v>370.38780435000001</v>
      </c>
      <c r="T1076" s="8">
        <v>256.79747720081298</v>
      </c>
    </row>
    <row r="1077" spans="1:20" ht="14.1" customHeight="1" x14ac:dyDescent="0.3">
      <c r="A1077" s="3" t="s">
        <v>4123</v>
      </c>
      <c r="B1077" s="3" t="s">
        <v>6966</v>
      </c>
      <c r="C1077" s="11">
        <v>106</v>
      </c>
      <c r="D1077" s="7">
        <v>219.01167323000001</v>
      </c>
      <c r="E1077" s="8">
        <v>153.43623824743099</v>
      </c>
      <c r="F1077" s="11">
        <v>16</v>
      </c>
      <c r="G1077" s="7">
        <v>231.72107815000001</v>
      </c>
      <c r="H1077" s="8">
        <v>161.87834148163799</v>
      </c>
      <c r="I1077" s="11" t="s">
        <v>8</v>
      </c>
      <c r="J1077" s="7" t="s">
        <v>8</v>
      </c>
      <c r="K1077" s="9" t="s">
        <v>8</v>
      </c>
      <c r="L1077" s="11" t="s">
        <v>8</v>
      </c>
      <c r="M1077" s="7" t="s">
        <v>8</v>
      </c>
      <c r="N1077" s="9" t="s">
        <v>8</v>
      </c>
      <c r="O1077" s="11" t="s">
        <v>8</v>
      </c>
      <c r="P1077" s="7" t="s">
        <v>8</v>
      </c>
      <c r="Q1077" s="9" t="s">
        <v>8</v>
      </c>
      <c r="R1077" s="11" t="s">
        <v>8</v>
      </c>
      <c r="S1077" s="7" t="s">
        <v>8</v>
      </c>
      <c r="T1077" s="9" t="s">
        <v>8</v>
      </c>
    </row>
    <row r="1078" spans="1:20" ht="14.1" customHeight="1" x14ac:dyDescent="0.3">
      <c r="A1078" s="3" t="s">
        <v>4126</v>
      </c>
      <c r="B1078" s="3" t="s">
        <v>4127</v>
      </c>
      <c r="C1078" s="11">
        <v>363</v>
      </c>
      <c r="D1078" s="7">
        <v>280.40041858000001</v>
      </c>
      <c r="E1078" s="8">
        <v>196.09149174781899</v>
      </c>
      <c r="F1078" s="11">
        <v>30</v>
      </c>
      <c r="G1078" s="7">
        <v>410.99980608999999</v>
      </c>
      <c r="H1078" s="8">
        <v>289.538896955658</v>
      </c>
      <c r="I1078" s="11" t="s">
        <v>8</v>
      </c>
      <c r="J1078" s="7" t="s">
        <v>8</v>
      </c>
      <c r="K1078" s="9" t="s">
        <v>8</v>
      </c>
      <c r="L1078" s="11" t="s">
        <v>8</v>
      </c>
      <c r="M1078" s="7" t="s">
        <v>8</v>
      </c>
      <c r="N1078" s="9" t="s">
        <v>8</v>
      </c>
      <c r="O1078" s="11" t="s">
        <v>8</v>
      </c>
      <c r="P1078" s="7" t="s">
        <v>8</v>
      </c>
      <c r="Q1078" s="9" t="s">
        <v>8</v>
      </c>
      <c r="R1078" s="11">
        <v>32</v>
      </c>
      <c r="S1078" s="7">
        <v>353.88138779000002</v>
      </c>
      <c r="T1078" s="8">
        <v>249.261727737108</v>
      </c>
    </row>
    <row r="1079" spans="1:20" ht="14.1" customHeight="1" x14ac:dyDescent="0.3">
      <c r="A1079" s="3" t="s">
        <v>4129</v>
      </c>
      <c r="B1079" s="3" t="s">
        <v>4130</v>
      </c>
      <c r="C1079" s="11">
        <v>656</v>
      </c>
      <c r="D1079" s="7">
        <v>267.12719503</v>
      </c>
      <c r="E1079" s="8">
        <v>182.47989166736099</v>
      </c>
      <c r="F1079" s="11">
        <v>55</v>
      </c>
      <c r="G1079" s="7">
        <v>228.23522184000001</v>
      </c>
      <c r="H1079" s="8">
        <v>159.44316124171399</v>
      </c>
      <c r="I1079" s="11" t="s">
        <v>8</v>
      </c>
      <c r="J1079" s="7" t="s">
        <v>8</v>
      </c>
      <c r="K1079" s="9" t="s">
        <v>8</v>
      </c>
      <c r="L1079" s="11" t="s">
        <v>8</v>
      </c>
      <c r="M1079" s="7" t="s">
        <v>8</v>
      </c>
      <c r="N1079" s="9" t="s">
        <v>8</v>
      </c>
      <c r="O1079" s="11" t="s">
        <v>8</v>
      </c>
      <c r="P1079" s="7" t="s">
        <v>8</v>
      </c>
      <c r="Q1079" s="9" t="s">
        <v>8</v>
      </c>
      <c r="R1079" s="11">
        <v>36</v>
      </c>
      <c r="S1079" s="7">
        <v>544.90412526</v>
      </c>
      <c r="T1079" s="8">
        <v>381.27376652424903</v>
      </c>
    </row>
    <row r="1080" spans="1:20" ht="14.1" customHeight="1" x14ac:dyDescent="0.3">
      <c r="A1080" s="3" t="s">
        <v>4132</v>
      </c>
      <c r="B1080" s="3" t="s">
        <v>6967</v>
      </c>
      <c r="C1080" s="11">
        <v>533</v>
      </c>
      <c r="D1080" s="7">
        <v>276.16290588999999</v>
      </c>
      <c r="E1080" s="8">
        <v>191.11607394542401</v>
      </c>
      <c r="F1080" s="11">
        <v>36</v>
      </c>
      <c r="G1080" s="7">
        <v>371.22110979000001</v>
      </c>
      <c r="H1080" s="8">
        <v>256.75395413877601</v>
      </c>
      <c r="I1080" s="11" t="s">
        <v>8</v>
      </c>
      <c r="J1080" s="7" t="s">
        <v>8</v>
      </c>
      <c r="K1080" s="9" t="s">
        <v>8</v>
      </c>
      <c r="L1080" s="11" t="s">
        <v>8</v>
      </c>
      <c r="M1080" s="7" t="s">
        <v>8</v>
      </c>
      <c r="N1080" s="9" t="s">
        <v>8</v>
      </c>
      <c r="O1080" s="11" t="s">
        <v>8</v>
      </c>
      <c r="P1080" s="7" t="s">
        <v>8</v>
      </c>
      <c r="Q1080" s="9" t="s">
        <v>8</v>
      </c>
      <c r="R1080" s="11">
        <v>33</v>
      </c>
      <c r="S1080" s="7">
        <v>564.77079366999999</v>
      </c>
      <c r="T1080" s="8">
        <v>390.80422323183097</v>
      </c>
    </row>
    <row r="1081" spans="1:20" ht="14.1" customHeight="1" x14ac:dyDescent="0.3">
      <c r="A1081" s="3" t="s">
        <v>4136</v>
      </c>
      <c r="B1081" s="3" t="s">
        <v>6968</v>
      </c>
      <c r="C1081" s="11">
        <v>3474</v>
      </c>
      <c r="D1081" s="7">
        <v>286.96898528000003</v>
      </c>
      <c r="E1081" s="8">
        <v>199.89115146064299</v>
      </c>
      <c r="F1081" s="11">
        <v>228</v>
      </c>
      <c r="G1081" s="7">
        <v>476.02858712</v>
      </c>
      <c r="H1081" s="8">
        <v>335.35001564864803</v>
      </c>
      <c r="I1081" s="11">
        <v>11</v>
      </c>
      <c r="J1081" s="7">
        <v>268.20796160999998</v>
      </c>
      <c r="K1081" s="8">
        <v>188.94567265128899</v>
      </c>
      <c r="L1081" s="11">
        <v>19</v>
      </c>
      <c r="M1081" s="7">
        <v>278.27477668</v>
      </c>
      <c r="N1081" s="8">
        <v>193.652779674464</v>
      </c>
      <c r="O1081" s="11" t="s">
        <v>8</v>
      </c>
      <c r="P1081" s="7" t="s">
        <v>8</v>
      </c>
      <c r="Q1081" s="9" t="s">
        <v>8</v>
      </c>
      <c r="R1081" s="11">
        <v>267</v>
      </c>
      <c r="S1081" s="7">
        <v>339.00037966999997</v>
      </c>
      <c r="T1081" s="8">
        <v>238.89773685862201</v>
      </c>
    </row>
    <row r="1082" spans="1:20" ht="14.1" customHeight="1" x14ac:dyDescent="0.3">
      <c r="A1082" s="3" t="s">
        <v>4140</v>
      </c>
      <c r="B1082" s="3" t="s">
        <v>6969</v>
      </c>
      <c r="C1082" s="11">
        <v>5622</v>
      </c>
      <c r="D1082" s="7">
        <v>345.63012687000003</v>
      </c>
      <c r="E1082" s="8">
        <v>233.99399205513001</v>
      </c>
      <c r="F1082" s="11">
        <v>360</v>
      </c>
      <c r="G1082" s="7">
        <v>336.1034793</v>
      </c>
      <c r="H1082" s="8">
        <v>233.16366362026599</v>
      </c>
      <c r="I1082" s="11" t="s">
        <v>8</v>
      </c>
      <c r="J1082" s="7" t="s">
        <v>8</v>
      </c>
      <c r="K1082" s="9" t="s">
        <v>8</v>
      </c>
      <c r="L1082" s="11">
        <v>68</v>
      </c>
      <c r="M1082" s="7">
        <v>355.67406602</v>
      </c>
      <c r="N1082" s="8">
        <v>233.098951385335</v>
      </c>
      <c r="O1082" s="11">
        <v>22</v>
      </c>
      <c r="P1082" s="7">
        <v>281.51792354000003</v>
      </c>
      <c r="Q1082" s="8">
        <v>180.24847015030201</v>
      </c>
      <c r="R1082" s="11">
        <v>270</v>
      </c>
      <c r="S1082" s="7">
        <v>374.15745618</v>
      </c>
      <c r="T1082" s="8">
        <v>259.28480705158898</v>
      </c>
    </row>
    <row r="1083" spans="1:20" ht="14.1" customHeight="1" x14ac:dyDescent="0.3">
      <c r="A1083" s="3" t="s">
        <v>4144</v>
      </c>
      <c r="B1083" s="3" t="s">
        <v>4145</v>
      </c>
      <c r="C1083" s="11">
        <v>126</v>
      </c>
      <c r="D1083" s="7">
        <v>286.67636002</v>
      </c>
      <c r="E1083" s="8">
        <v>201.13731770194599</v>
      </c>
      <c r="F1083" s="11">
        <v>20</v>
      </c>
      <c r="G1083" s="7">
        <v>230.88410809000001</v>
      </c>
      <c r="H1083" s="8">
        <v>161.293634762175</v>
      </c>
      <c r="I1083" s="11" t="s">
        <v>8</v>
      </c>
      <c r="J1083" s="7" t="s">
        <v>8</v>
      </c>
      <c r="K1083" s="9" t="s">
        <v>8</v>
      </c>
      <c r="L1083" s="11" t="s">
        <v>8</v>
      </c>
      <c r="M1083" s="7" t="s">
        <v>8</v>
      </c>
      <c r="N1083" s="9" t="s">
        <v>8</v>
      </c>
      <c r="O1083" s="11" t="s">
        <v>8</v>
      </c>
      <c r="P1083" s="7" t="s">
        <v>8</v>
      </c>
      <c r="Q1083" s="9" t="s">
        <v>8</v>
      </c>
      <c r="R1083" s="11" t="s">
        <v>8</v>
      </c>
      <c r="S1083" s="7" t="s">
        <v>8</v>
      </c>
      <c r="T1083" s="9" t="s">
        <v>8</v>
      </c>
    </row>
    <row r="1084" spans="1:20" ht="14.1" customHeight="1" x14ac:dyDescent="0.3">
      <c r="A1084" s="3" t="s">
        <v>4148</v>
      </c>
      <c r="B1084" s="3" t="s">
        <v>4149</v>
      </c>
      <c r="C1084" s="11">
        <v>28</v>
      </c>
      <c r="D1084" s="7">
        <v>251.77208486000001</v>
      </c>
      <c r="E1084" s="8">
        <v>166.842091832851</v>
      </c>
      <c r="F1084" s="11" t="s">
        <v>8</v>
      </c>
      <c r="G1084" s="7" t="s">
        <v>8</v>
      </c>
      <c r="H1084" s="9" t="s">
        <v>8</v>
      </c>
      <c r="I1084" s="11" t="s">
        <v>8</v>
      </c>
      <c r="J1084" s="7" t="s">
        <v>8</v>
      </c>
      <c r="K1084" s="9" t="s">
        <v>8</v>
      </c>
      <c r="L1084" s="11" t="s">
        <v>8</v>
      </c>
      <c r="M1084" s="7" t="s">
        <v>8</v>
      </c>
      <c r="N1084" s="9" t="s">
        <v>8</v>
      </c>
      <c r="O1084" s="11" t="s">
        <v>8</v>
      </c>
      <c r="P1084" s="7" t="s">
        <v>8</v>
      </c>
      <c r="Q1084" s="9" t="s">
        <v>8</v>
      </c>
      <c r="R1084" s="11" t="s">
        <v>8</v>
      </c>
      <c r="S1084" s="7" t="s">
        <v>8</v>
      </c>
      <c r="T1084" s="9" t="s">
        <v>8</v>
      </c>
    </row>
    <row r="1085" spans="1:20" ht="14.1" customHeight="1" x14ac:dyDescent="0.3">
      <c r="A1085" s="3" t="s">
        <v>4152</v>
      </c>
      <c r="B1085" s="3" t="s">
        <v>6970</v>
      </c>
      <c r="C1085" s="11">
        <v>294</v>
      </c>
      <c r="D1085" s="7">
        <v>253.85261729999999</v>
      </c>
      <c r="E1085" s="8">
        <v>178.844196793479</v>
      </c>
      <c r="F1085" s="11">
        <v>14</v>
      </c>
      <c r="G1085" s="7">
        <v>284.04482057000001</v>
      </c>
      <c r="H1085" s="8">
        <v>202.41409945118801</v>
      </c>
      <c r="I1085" s="11" t="s">
        <v>8</v>
      </c>
      <c r="J1085" s="7" t="s">
        <v>8</v>
      </c>
      <c r="K1085" s="9" t="s">
        <v>8</v>
      </c>
      <c r="L1085" s="11" t="s">
        <v>8</v>
      </c>
      <c r="M1085" s="7" t="s">
        <v>8</v>
      </c>
      <c r="N1085" s="9" t="s">
        <v>8</v>
      </c>
      <c r="O1085" s="11" t="s">
        <v>8</v>
      </c>
      <c r="P1085" s="7" t="s">
        <v>8</v>
      </c>
      <c r="Q1085" s="9" t="s">
        <v>8</v>
      </c>
      <c r="R1085" s="11">
        <v>18</v>
      </c>
      <c r="S1085" s="7">
        <v>347.85310489</v>
      </c>
      <c r="T1085" s="8">
        <v>248.92134504321601</v>
      </c>
    </row>
    <row r="1086" spans="1:20" ht="14.1" customHeight="1" x14ac:dyDescent="0.3">
      <c r="A1086" s="3" t="s">
        <v>4156</v>
      </c>
      <c r="B1086" s="3" t="s">
        <v>6971</v>
      </c>
      <c r="C1086" s="11">
        <v>131</v>
      </c>
      <c r="D1086" s="7">
        <v>385.61491788000001</v>
      </c>
      <c r="E1086" s="8">
        <v>266.793905641028</v>
      </c>
      <c r="F1086" s="11">
        <v>19</v>
      </c>
      <c r="G1086" s="7">
        <v>513.02323183999999</v>
      </c>
      <c r="H1086" s="8">
        <v>351.67671365307501</v>
      </c>
      <c r="I1086" s="11" t="s">
        <v>8</v>
      </c>
      <c r="J1086" s="7" t="s">
        <v>8</v>
      </c>
      <c r="K1086" s="9" t="s">
        <v>8</v>
      </c>
      <c r="L1086" s="11" t="s">
        <v>8</v>
      </c>
      <c r="M1086" s="7" t="s">
        <v>8</v>
      </c>
      <c r="N1086" s="9" t="s">
        <v>8</v>
      </c>
      <c r="O1086" s="11" t="s">
        <v>8</v>
      </c>
      <c r="P1086" s="7" t="s">
        <v>8</v>
      </c>
      <c r="Q1086" s="9" t="s">
        <v>8</v>
      </c>
      <c r="R1086" s="11">
        <v>11</v>
      </c>
      <c r="S1086" s="7">
        <v>645.93916898999998</v>
      </c>
      <c r="T1086" s="8">
        <v>443.37652744513503</v>
      </c>
    </row>
    <row r="1087" spans="1:20" ht="14.1" customHeight="1" x14ac:dyDescent="0.3">
      <c r="A1087" s="3" t="s">
        <v>4158</v>
      </c>
      <c r="B1087" s="3" t="s">
        <v>4159</v>
      </c>
      <c r="C1087" s="11">
        <v>62</v>
      </c>
      <c r="D1087" s="7">
        <v>305.68678326999998</v>
      </c>
      <c r="E1087" s="8">
        <v>214.49659425679499</v>
      </c>
      <c r="F1087" s="11" t="s">
        <v>8</v>
      </c>
      <c r="G1087" s="7" t="s">
        <v>8</v>
      </c>
      <c r="H1087" s="9" t="s">
        <v>8</v>
      </c>
      <c r="I1087" s="11" t="s">
        <v>8</v>
      </c>
      <c r="J1087" s="7" t="s">
        <v>8</v>
      </c>
      <c r="K1087" s="9" t="s">
        <v>8</v>
      </c>
      <c r="L1087" s="11" t="s">
        <v>8</v>
      </c>
      <c r="M1087" s="7" t="s">
        <v>8</v>
      </c>
      <c r="N1087" s="9" t="s">
        <v>8</v>
      </c>
      <c r="O1087" s="11" t="s">
        <v>8</v>
      </c>
      <c r="P1087" s="7" t="s">
        <v>8</v>
      </c>
      <c r="Q1087" s="9" t="s">
        <v>8</v>
      </c>
      <c r="R1087" s="11" t="s">
        <v>8</v>
      </c>
      <c r="S1087" s="7" t="s">
        <v>8</v>
      </c>
      <c r="T1087" s="9" t="s">
        <v>8</v>
      </c>
    </row>
    <row r="1088" spans="1:20" ht="14.1" customHeight="1" x14ac:dyDescent="0.3">
      <c r="A1088" s="3" t="s">
        <v>4161</v>
      </c>
      <c r="B1088" s="3" t="s">
        <v>4162</v>
      </c>
      <c r="C1088" s="11">
        <v>336</v>
      </c>
      <c r="D1088" s="7">
        <v>437.86213133000001</v>
      </c>
      <c r="E1088" s="8">
        <v>306.09983791483802</v>
      </c>
      <c r="F1088" s="11">
        <v>22</v>
      </c>
      <c r="G1088" s="7">
        <v>361.80012582000001</v>
      </c>
      <c r="H1088" s="8">
        <v>257.54979532217402</v>
      </c>
      <c r="I1088" s="11" t="s">
        <v>8</v>
      </c>
      <c r="J1088" s="7" t="s">
        <v>8</v>
      </c>
      <c r="K1088" s="9" t="s">
        <v>8</v>
      </c>
      <c r="L1088" s="11" t="s">
        <v>8</v>
      </c>
      <c r="M1088" s="7" t="s">
        <v>8</v>
      </c>
      <c r="N1088" s="9" t="s">
        <v>8</v>
      </c>
      <c r="O1088" s="11" t="s">
        <v>8</v>
      </c>
      <c r="P1088" s="7" t="s">
        <v>8</v>
      </c>
      <c r="Q1088" s="9" t="s">
        <v>8</v>
      </c>
      <c r="R1088" s="11">
        <v>18</v>
      </c>
      <c r="S1088" s="7">
        <v>708.32405468000002</v>
      </c>
      <c r="T1088" s="8">
        <v>502.35960312386101</v>
      </c>
    </row>
    <row r="1089" spans="1:20" ht="14.1" customHeight="1" x14ac:dyDescent="0.3">
      <c r="A1089" s="3" t="s">
        <v>4165</v>
      </c>
      <c r="B1089" s="3" t="s">
        <v>4166</v>
      </c>
      <c r="C1089" s="11">
        <v>6654</v>
      </c>
      <c r="D1089" s="7">
        <v>288.97387943000001</v>
      </c>
      <c r="E1089" s="8">
        <v>197.51402280432501</v>
      </c>
      <c r="F1089" s="11">
        <v>534</v>
      </c>
      <c r="G1089" s="7">
        <v>243.33398769999999</v>
      </c>
      <c r="H1089" s="8">
        <v>168.807063519656</v>
      </c>
      <c r="I1089" s="11">
        <v>15</v>
      </c>
      <c r="J1089" s="7">
        <v>181.14475227</v>
      </c>
      <c r="K1089" s="8">
        <v>120.91893206411</v>
      </c>
      <c r="L1089" s="11">
        <v>32</v>
      </c>
      <c r="M1089" s="7">
        <v>170.9771476</v>
      </c>
      <c r="N1089" s="8">
        <v>115.854334397036</v>
      </c>
      <c r="O1089" s="11">
        <v>28</v>
      </c>
      <c r="P1089" s="7">
        <v>222.08339984</v>
      </c>
      <c r="Q1089" s="8">
        <v>149.31249146388001</v>
      </c>
      <c r="R1089" s="11">
        <v>345</v>
      </c>
      <c r="S1089" s="7">
        <v>384.04823586999998</v>
      </c>
      <c r="T1089" s="8">
        <v>266.23562034593903</v>
      </c>
    </row>
    <row r="1090" spans="1:20" ht="14.1" customHeight="1" x14ac:dyDescent="0.3">
      <c r="A1090" s="3" t="s">
        <v>4169</v>
      </c>
      <c r="B1090" s="3" t="s">
        <v>4170</v>
      </c>
      <c r="C1090" s="11">
        <v>633</v>
      </c>
      <c r="D1090" s="7">
        <v>303.18045297999998</v>
      </c>
      <c r="E1090" s="8">
        <v>211.77844432779</v>
      </c>
      <c r="F1090" s="11">
        <v>34</v>
      </c>
      <c r="G1090" s="7">
        <v>346.38475353000001</v>
      </c>
      <c r="H1090" s="8">
        <v>241.98141788256299</v>
      </c>
      <c r="I1090" s="11" t="s">
        <v>8</v>
      </c>
      <c r="J1090" s="7" t="s">
        <v>8</v>
      </c>
      <c r="K1090" s="9" t="s">
        <v>8</v>
      </c>
      <c r="L1090" s="11" t="s">
        <v>8</v>
      </c>
      <c r="M1090" s="7" t="s">
        <v>8</v>
      </c>
      <c r="N1090" s="9" t="s">
        <v>8</v>
      </c>
      <c r="O1090" s="11" t="s">
        <v>8</v>
      </c>
      <c r="P1090" s="7" t="s">
        <v>8</v>
      </c>
      <c r="Q1090" s="9" t="s">
        <v>8</v>
      </c>
      <c r="R1090" s="11">
        <v>47</v>
      </c>
      <c r="S1090" s="7">
        <v>519.67524190999995</v>
      </c>
      <c r="T1090" s="8">
        <v>363.42401967821098</v>
      </c>
    </row>
    <row r="1091" spans="1:20" ht="14.1" customHeight="1" x14ac:dyDescent="0.3">
      <c r="A1091" s="3" t="s">
        <v>4172</v>
      </c>
      <c r="B1091" s="3" t="s">
        <v>6972</v>
      </c>
      <c r="C1091" s="11">
        <v>1346</v>
      </c>
      <c r="D1091" s="7">
        <v>321.30438337999999</v>
      </c>
      <c r="E1091" s="8">
        <v>216.79808914821001</v>
      </c>
      <c r="F1091" s="11">
        <v>49</v>
      </c>
      <c r="G1091" s="7">
        <v>368.98273882000001</v>
      </c>
      <c r="H1091" s="8">
        <v>255.80967406705</v>
      </c>
      <c r="I1091" s="11" t="s">
        <v>8</v>
      </c>
      <c r="J1091" s="7" t="s">
        <v>8</v>
      </c>
      <c r="K1091" s="9" t="s">
        <v>8</v>
      </c>
      <c r="L1091" s="11" t="s">
        <v>8</v>
      </c>
      <c r="M1091" s="7" t="s">
        <v>8</v>
      </c>
      <c r="N1091" s="9" t="s">
        <v>8</v>
      </c>
      <c r="O1091" s="11">
        <v>12</v>
      </c>
      <c r="P1091" s="7">
        <v>213.78923584</v>
      </c>
      <c r="Q1091" s="8">
        <v>124.013995181498</v>
      </c>
      <c r="R1091" s="11">
        <v>58</v>
      </c>
      <c r="S1091" s="7">
        <v>399.34417794000001</v>
      </c>
      <c r="T1091" s="8">
        <v>276.823368135701</v>
      </c>
    </row>
    <row r="1092" spans="1:20" ht="14.1" customHeight="1" x14ac:dyDescent="0.3">
      <c r="A1092" s="3" t="s">
        <v>4177</v>
      </c>
      <c r="B1092" s="3" t="s">
        <v>6973</v>
      </c>
      <c r="C1092" s="11">
        <v>40</v>
      </c>
      <c r="D1092" s="7">
        <v>441.51820896999999</v>
      </c>
      <c r="E1092" s="8">
        <v>292.37299648224899</v>
      </c>
      <c r="F1092" s="11" t="s">
        <v>8</v>
      </c>
      <c r="G1092" s="7" t="s">
        <v>8</v>
      </c>
      <c r="H1092" s="9" t="s">
        <v>8</v>
      </c>
      <c r="I1092" s="11" t="s">
        <v>8</v>
      </c>
      <c r="J1092" s="7" t="s">
        <v>8</v>
      </c>
      <c r="K1092" s="9" t="s">
        <v>8</v>
      </c>
      <c r="L1092" s="11" t="s">
        <v>8</v>
      </c>
      <c r="M1092" s="7" t="s">
        <v>8</v>
      </c>
      <c r="N1092" s="9" t="s">
        <v>8</v>
      </c>
      <c r="O1092" s="11" t="s">
        <v>8</v>
      </c>
      <c r="P1092" s="7" t="s">
        <v>8</v>
      </c>
      <c r="Q1092" s="9" t="s">
        <v>8</v>
      </c>
      <c r="R1092" s="11" t="s">
        <v>8</v>
      </c>
      <c r="S1092" s="7" t="s">
        <v>8</v>
      </c>
      <c r="T1092" s="9" t="s">
        <v>8</v>
      </c>
    </row>
    <row r="1093" spans="1:20" ht="14.1" customHeight="1" x14ac:dyDescent="0.3">
      <c r="A1093" s="3" t="s">
        <v>4181</v>
      </c>
      <c r="B1093" s="3" t="s">
        <v>4182</v>
      </c>
      <c r="C1093" s="11">
        <v>303</v>
      </c>
      <c r="D1093" s="7">
        <v>298.95908988000002</v>
      </c>
      <c r="E1093" s="8">
        <v>207.47539494685699</v>
      </c>
      <c r="F1093" s="11">
        <v>24</v>
      </c>
      <c r="G1093" s="7">
        <v>416.66043486000001</v>
      </c>
      <c r="H1093" s="8">
        <v>291.07540351965798</v>
      </c>
      <c r="I1093" s="11" t="s">
        <v>8</v>
      </c>
      <c r="J1093" s="7" t="s">
        <v>8</v>
      </c>
      <c r="K1093" s="9" t="s">
        <v>8</v>
      </c>
      <c r="L1093" s="11" t="s">
        <v>8</v>
      </c>
      <c r="M1093" s="7" t="s">
        <v>8</v>
      </c>
      <c r="N1093" s="9" t="s">
        <v>8</v>
      </c>
      <c r="O1093" s="11" t="s">
        <v>8</v>
      </c>
      <c r="P1093" s="7" t="s">
        <v>8</v>
      </c>
      <c r="Q1093" s="9" t="s">
        <v>8</v>
      </c>
      <c r="R1093" s="11">
        <v>19</v>
      </c>
      <c r="S1093" s="7">
        <v>584.35798249000004</v>
      </c>
      <c r="T1093" s="8">
        <v>408.227452836336</v>
      </c>
    </row>
    <row r="1094" spans="1:20" ht="14.1" customHeight="1" x14ac:dyDescent="0.3">
      <c r="A1094" s="3" t="s">
        <v>4184</v>
      </c>
      <c r="B1094" s="3" t="s">
        <v>4185</v>
      </c>
      <c r="C1094" s="11">
        <v>126</v>
      </c>
      <c r="D1094" s="7">
        <v>274.12012477000002</v>
      </c>
      <c r="E1094" s="8">
        <v>182.57888085381501</v>
      </c>
      <c r="F1094" s="11">
        <v>11</v>
      </c>
      <c r="G1094" s="7">
        <v>226.26700002999999</v>
      </c>
      <c r="H1094" s="8">
        <v>151.43268873775</v>
      </c>
      <c r="I1094" s="11" t="s">
        <v>8</v>
      </c>
      <c r="J1094" s="7" t="s">
        <v>8</v>
      </c>
      <c r="K1094" s="9" t="s">
        <v>8</v>
      </c>
      <c r="L1094" s="11" t="s">
        <v>8</v>
      </c>
      <c r="M1094" s="7" t="s">
        <v>8</v>
      </c>
      <c r="N1094" s="9" t="s">
        <v>8</v>
      </c>
      <c r="O1094" s="11" t="s">
        <v>8</v>
      </c>
      <c r="P1094" s="7" t="s">
        <v>8</v>
      </c>
      <c r="Q1094" s="9" t="s">
        <v>8</v>
      </c>
      <c r="R1094" s="11" t="s">
        <v>8</v>
      </c>
      <c r="S1094" s="7" t="s">
        <v>8</v>
      </c>
      <c r="T1094" s="9" t="s">
        <v>8</v>
      </c>
    </row>
    <row r="1095" spans="1:20" ht="14.1" customHeight="1" x14ac:dyDescent="0.3">
      <c r="A1095" s="3" t="s">
        <v>4188</v>
      </c>
      <c r="B1095" s="3" t="s">
        <v>6974</v>
      </c>
      <c r="C1095" s="11">
        <v>2052</v>
      </c>
      <c r="D1095" s="7">
        <v>370.83799584000002</v>
      </c>
      <c r="E1095" s="8">
        <v>253.94959586908999</v>
      </c>
      <c r="F1095" s="11">
        <v>86</v>
      </c>
      <c r="G1095" s="7">
        <v>295.26597945999998</v>
      </c>
      <c r="H1095" s="8">
        <v>204.83364588281799</v>
      </c>
      <c r="I1095" s="11" t="s">
        <v>8</v>
      </c>
      <c r="J1095" s="7" t="s">
        <v>8</v>
      </c>
      <c r="K1095" s="9" t="s">
        <v>8</v>
      </c>
      <c r="L1095" s="11" t="s">
        <v>8</v>
      </c>
      <c r="M1095" s="7" t="s">
        <v>8</v>
      </c>
      <c r="N1095" s="9" t="s">
        <v>8</v>
      </c>
      <c r="O1095" s="11" t="s">
        <v>8</v>
      </c>
      <c r="P1095" s="7" t="s">
        <v>8</v>
      </c>
      <c r="Q1095" s="9" t="s">
        <v>8</v>
      </c>
      <c r="R1095" s="11">
        <v>81</v>
      </c>
      <c r="S1095" s="7">
        <v>480.46666336999999</v>
      </c>
      <c r="T1095" s="8">
        <v>333.05373981489498</v>
      </c>
    </row>
    <row r="1096" spans="1:20" ht="14.1" customHeight="1" x14ac:dyDescent="0.3">
      <c r="A1096" s="3" t="s">
        <v>4191</v>
      </c>
      <c r="B1096" s="3" t="s">
        <v>6975</v>
      </c>
      <c r="C1096" s="11">
        <v>1061</v>
      </c>
      <c r="D1096" s="7">
        <v>288.02624148000001</v>
      </c>
      <c r="E1096" s="8">
        <v>198.80338351349499</v>
      </c>
      <c r="F1096" s="11">
        <v>78</v>
      </c>
      <c r="G1096" s="7">
        <v>295.60475262</v>
      </c>
      <c r="H1096" s="8">
        <v>208.75595629385299</v>
      </c>
      <c r="I1096" s="11" t="s">
        <v>8</v>
      </c>
      <c r="J1096" s="7" t="s">
        <v>8</v>
      </c>
      <c r="K1096" s="9" t="s">
        <v>8</v>
      </c>
      <c r="L1096" s="11">
        <v>35</v>
      </c>
      <c r="M1096" s="7">
        <v>129.90376608</v>
      </c>
      <c r="N1096" s="8">
        <v>85.194015732436</v>
      </c>
      <c r="O1096" s="11" t="s">
        <v>8</v>
      </c>
      <c r="P1096" s="7" t="s">
        <v>8</v>
      </c>
      <c r="Q1096" s="9" t="s">
        <v>8</v>
      </c>
      <c r="R1096" s="11">
        <v>62</v>
      </c>
      <c r="S1096" s="7">
        <v>621.42915216999995</v>
      </c>
      <c r="T1096" s="8">
        <v>438.91767236852502</v>
      </c>
    </row>
    <row r="1097" spans="1:20" ht="14.1" customHeight="1" x14ac:dyDescent="0.3">
      <c r="A1097" s="3" t="s">
        <v>4194</v>
      </c>
      <c r="B1097" s="3" t="s">
        <v>6976</v>
      </c>
      <c r="C1097" s="11">
        <v>549</v>
      </c>
      <c r="D1097" s="7">
        <v>347.32477362999998</v>
      </c>
      <c r="E1097" s="8">
        <v>253.508383873887</v>
      </c>
      <c r="F1097" s="11">
        <v>42</v>
      </c>
      <c r="G1097" s="7">
        <v>319.50180132000003</v>
      </c>
      <c r="H1097" s="8">
        <v>242.030291928308</v>
      </c>
      <c r="I1097" s="11" t="s">
        <v>8</v>
      </c>
      <c r="J1097" s="7" t="s">
        <v>8</v>
      </c>
      <c r="K1097" s="9" t="s">
        <v>8</v>
      </c>
      <c r="L1097" s="11" t="s">
        <v>8</v>
      </c>
      <c r="M1097" s="7" t="s">
        <v>8</v>
      </c>
      <c r="N1097" s="9" t="s">
        <v>8</v>
      </c>
      <c r="O1097" s="11" t="s">
        <v>8</v>
      </c>
      <c r="P1097" s="7" t="s">
        <v>8</v>
      </c>
      <c r="Q1097" s="9" t="s">
        <v>8</v>
      </c>
      <c r="R1097" s="11">
        <v>46</v>
      </c>
      <c r="S1097" s="7">
        <v>435.08203544999998</v>
      </c>
      <c r="T1097" s="8">
        <v>327.805126144121</v>
      </c>
    </row>
    <row r="1098" spans="1:20" ht="14.1" customHeight="1" x14ac:dyDescent="0.3">
      <c r="A1098" s="3" t="s">
        <v>4198</v>
      </c>
      <c r="B1098" s="3" t="s">
        <v>6977</v>
      </c>
      <c r="C1098" s="11">
        <v>623</v>
      </c>
      <c r="D1098" s="7">
        <v>181.44479562999999</v>
      </c>
      <c r="E1098" s="8">
        <v>127.342463803729</v>
      </c>
      <c r="F1098" s="11">
        <v>41</v>
      </c>
      <c r="G1098" s="7">
        <v>167.33987801000001</v>
      </c>
      <c r="H1098" s="8">
        <v>116.90220408720199</v>
      </c>
      <c r="I1098" s="11" t="s">
        <v>8</v>
      </c>
      <c r="J1098" s="7" t="s">
        <v>8</v>
      </c>
      <c r="K1098" s="9" t="s">
        <v>8</v>
      </c>
      <c r="L1098" s="11" t="s">
        <v>8</v>
      </c>
      <c r="M1098" s="7" t="s">
        <v>8</v>
      </c>
      <c r="N1098" s="9" t="s">
        <v>8</v>
      </c>
      <c r="O1098" s="11" t="s">
        <v>8</v>
      </c>
      <c r="P1098" s="7" t="s">
        <v>8</v>
      </c>
      <c r="Q1098" s="9" t="s">
        <v>8</v>
      </c>
      <c r="R1098" s="11">
        <v>26</v>
      </c>
      <c r="S1098" s="7">
        <v>283.88871001000001</v>
      </c>
      <c r="T1098" s="8">
        <v>198.68952876728099</v>
      </c>
    </row>
    <row r="1099" spans="1:20" ht="14.1" customHeight="1" x14ac:dyDescent="0.3">
      <c r="A1099" s="3" t="s">
        <v>4202</v>
      </c>
      <c r="B1099" s="3" t="s">
        <v>6978</v>
      </c>
      <c r="C1099" s="11">
        <v>205</v>
      </c>
      <c r="D1099" s="7">
        <v>604.65726500999995</v>
      </c>
      <c r="E1099" s="8">
        <v>433.48567094800899</v>
      </c>
      <c r="F1099" s="11" t="s">
        <v>8</v>
      </c>
      <c r="G1099" s="7" t="s">
        <v>8</v>
      </c>
      <c r="H1099" s="9" t="s">
        <v>8</v>
      </c>
      <c r="I1099" s="11" t="s">
        <v>8</v>
      </c>
      <c r="J1099" s="7" t="s">
        <v>8</v>
      </c>
      <c r="K1099" s="9" t="s">
        <v>8</v>
      </c>
      <c r="L1099" s="11" t="s">
        <v>8</v>
      </c>
      <c r="M1099" s="7" t="s">
        <v>8</v>
      </c>
      <c r="N1099" s="9" t="s">
        <v>8</v>
      </c>
      <c r="O1099" s="11" t="s">
        <v>8</v>
      </c>
      <c r="P1099" s="7" t="s">
        <v>8</v>
      </c>
      <c r="Q1099" s="9" t="s">
        <v>8</v>
      </c>
      <c r="R1099" s="11" t="s">
        <v>8</v>
      </c>
      <c r="S1099" s="7" t="s">
        <v>8</v>
      </c>
      <c r="T1099" s="9" t="s">
        <v>8</v>
      </c>
    </row>
    <row r="1100" spans="1:20" ht="14.1" customHeight="1" x14ac:dyDescent="0.3">
      <c r="A1100" s="3" t="s">
        <v>4206</v>
      </c>
      <c r="B1100" s="3" t="s">
        <v>6979</v>
      </c>
      <c r="C1100" s="11">
        <v>509</v>
      </c>
      <c r="D1100" s="7">
        <v>231.08746029</v>
      </c>
      <c r="E1100" s="8">
        <v>151.45778153969101</v>
      </c>
      <c r="F1100" s="11">
        <v>21</v>
      </c>
      <c r="G1100" s="7">
        <v>150.02293195999999</v>
      </c>
      <c r="H1100" s="8">
        <v>99.814579151530694</v>
      </c>
      <c r="I1100" s="11" t="s">
        <v>8</v>
      </c>
      <c r="J1100" s="7" t="s">
        <v>8</v>
      </c>
      <c r="K1100" s="9" t="s">
        <v>8</v>
      </c>
      <c r="L1100" s="11" t="s">
        <v>8</v>
      </c>
      <c r="M1100" s="7" t="s">
        <v>8</v>
      </c>
      <c r="N1100" s="9" t="s">
        <v>8</v>
      </c>
      <c r="O1100" s="11" t="s">
        <v>8</v>
      </c>
      <c r="P1100" s="7" t="s">
        <v>8</v>
      </c>
      <c r="Q1100" s="9" t="s">
        <v>8</v>
      </c>
      <c r="R1100" s="11">
        <v>36</v>
      </c>
      <c r="S1100" s="7">
        <v>514.04132420999997</v>
      </c>
      <c r="T1100" s="8">
        <v>341.65718682011601</v>
      </c>
    </row>
    <row r="1101" spans="1:20" ht="14.1" customHeight="1" x14ac:dyDescent="0.3">
      <c r="A1101" s="3" t="s">
        <v>4210</v>
      </c>
      <c r="B1101" s="3" t="s">
        <v>6980</v>
      </c>
      <c r="C1101" s="11">
        <v>440</v>
      </c>
      <c r="D1101" s="7">
        <v>374.12525591000002</v>
      </c>
      <c r="E1101" s="8">
        <v>258.698612810589</v>
      </c>
      <c r="F1101" s="11">
        <v>31</v>
      </c>
      <c r="G1101" s="7">
        <v>426.10530482000001</v>
      </c>
      <c r="H1101" s="8">
        <v>300.180312078648</v>
      </c>
      <c r="I1101" s="11" t="s">
        <v>8</v>
      </c>
      <c r="J1101" s="7" t="s">
        <v>8</v>
      </c>
      <c r="K1101" s="9" t="s">
        <v>8</v>
      </c>
      <c r="L1101" s="11" t="s">
        <v>8</v>
      </c>
      <c r="M1101" s="7" t="s">
        <v>8</v>
      </c>
      <c r="N1101" s="9" t="s">
        <v>8</v>
      </c>
      <c r="O1101" s="11" t="s">
        <v>8</v>
      </c>
      <c r="P1101" s="7" t="s">
        <v>8</v>
      </c>
      <c r="Q1101" s="9" t="s">
        <v>8</v>
      </c>
      <c r="R1101" s="11">
        <v>18</v>
      </c>
      <c r="S1101" s="7">
        <v>461.49156685000003</v>
      </c>
      <c r="T1101" s="8">
        <v>324.678868744895</v>
      </c>
    </row>
    <row r="1102" spans="1:20" ht="14.1" customHeight="1" x14ac:dyDescent="0.3">
      <c r="A1102" s="3" t="s">
        <v>4213</v>
      </c>
      <c r="B1102" s="3" t="s">
        <v>6981</v>
      </c>
      <c r="C1102" s="11">
        <v>3111</v>
      </c>
      <c r="D1102" s="7">
        <v>298.61811497999997</v>
      </c>
      <c r="E1102" s="8">
        <v>202.123642759917</v>
      </c>
      <c r="F1102" s="11">
        <v>134</v>
      </c>
      <c r="G1102" s="7">
        <v>482.60625021999999</v>
      </c>
      <c r="H1102" s="8">
        <v>339.98380403245102</v>
      </c>
      <c r="I1102" s="11" t="s">
        <v>8</v>
      </c>
      <c r="J1102" s="7" t="s">
        <v>8</v>
      </c>
      <c r="K1102" s="9" t="s">
        <v>8</v>
      </c>
      <c r="L1102" s="11">
        <v>55</v>
      </c>
      <c r="M1102" s="7">
        <v>287.5448806</v>
      </c>
      <c r="N1102" s="8">
        <v>184.38974798413699</v>
      </c>
      <c r="O1102" s="11" t="s">
        <v>8</v>
      </c>
      <c r="P1102" s="7" t="s">
        <v>8</v>
      </c>
      <c r="Q1102" s="9" t="s">
        <v>8</v>
      </c>
      <c r="R1102" s="11">
        <v>140</v>
      </c>
      <c r="S1102" s="7">
        <v>324.31768010000002</v>
      </c>
      <c r="T1102" s="8">
        <v>227.738198500067</v>
      </c>
    </row>
    <row r="1103" spans="1:20" ht="14.1" customHeight="1" x14ac:dyDescent="0.3">
      <c r="A1103" s="3" t="s">
        <v>4216</v>
      </c>
      <c r="B1103" s="3" t="s">
        <v>6982</v>
      </c>
      <c r="C1103" s="11">
        <v>2120</v>
      </c>
      <c r="D1103" s="7">
        <v>485.19610548000003</v>
      </c>
      <c r="E1103" s="8">
        <v>339.17599401385502</v>
      </c>
      <c r="F1103" s="11">
        <v>42</v>
      </c>
      <c r="G1103" s="7">
        <v>434.67204176000001</v>
      </c>
      <c r="H1103" s="8">
        <v>303.65814628660502</v>
      </c>
      <c r="I1103" s="11" t="s">
        <v>8</v>
      </c>
      <c r="J1103" s="7" t="s">
        <v>8</v>
      </c>
      <c r="K1103" s="9" t="s">
        <v>8</v>
      </c>
      <c r="L1103" s="11" t="s">
        <v>8</v>
      </c>
      <c r="M1103" s="7" t="s">
        <v>8</v>
      </c>
      <c r="N1103" s="9" t="s">
        <v>8</v>
      </c>
      <c r="O1103" s="11" t="s">
        <v>8</v>
      </c>
      <c r="P1103" s="7" t="s">
        <v>8</v>
      </c>
      <c r="Q1103" s="9" t="s">
        <v>8</v>
      </c>
      <c r="R1103" s="11">
        <v>103</v>
      </c>
      <c r="S1103" s="7">
        <v>649.28034163999996</v>
      </c>
      <c r="T1103" s="8">
        <v>454.47918743242502</v>
      </c>
    </row>
    <row r="1104" spans="1:20" ht="14.1" customHeight="1" x14ac:dyDescent="0.3">
      <c r="A1104" s="3" t="s">
        <v>4219</v>
      </c>
      <c r="B1104" s="3" t="s">
        <v>6983</v>
      </c>
      <c r="C1104" s="11">
        <v>1626</v>
      </c>
      <c r="D1104" s="7">
        <v>217.45636701000001</v>
      </c>
      <c r="E1104" s="8">
        <v>143.922651827989</v>
      </c>
      <c r="F1104" s="11">
        <v>115</v>
      </c>
      <c r="G1104" s="7">
        <v>362.69164947000002</v>
      </c>
      <c r="H1104" s="8">
        <v>241.774389828605</v>
      </c>
      <c r="I1104" s="11" t="s">
        <v>8</v>
      </c>
      <c r="J1104" s="7" t="s">
        <v>8</v>
      </c>
      <c r="K1104" s="9" t="s">
        <v>8</v>
      </c>
      <c r="L1104" s="11">
        <v>46</v>
      </c>
      <c r="M1104" s="7">
        <v>173.89232716999999</v>
      </c>
      <c r="N1104" s="8">
        <v>114.752196754896</v>
      </c>
      <c r="O1104" s="11">
        <v>11</v>
      </c>
      <c r="P1104" s="7">
        <v>164.72750133</v>
      </c>
      <c r="Q1104" s="8">
        <v>109.809253272459</v>
      </c>
      <c r="R1104" s="11">
        <v>91</v>
      </c>
      <c r="S1104" s="7">
        <v>317.57169734000001</v>
      </c>
      <c r="T1104" s="8">
        <v>211.49760901830899</v>
      </c>
    </row>
    <row r="1105" spans="1:20" ht="14.1" customHeight="1" x14ac:dyDescent="0.3">
      <c r="A1105" s="3" t="s">
        <v>4222</v>
      </c>
      <c r="B1105" s="3" t="s">
        <v>4223</v>
      </c>
      <c r="C1105" s="11">
        <v>684</v>
      </c>
      <c r="D1105" s="7">
        <v>279.01840291000002</v>
      </c>
      <c r="E1105" s="8">
        <v>190.764264136788</v>
      </c>
      <c r="F1105" s="11">
        <v>54</v>
      </c>
      <c r="G1105" s="7">
        <v>284.62730966999999</v>
      </c>
      <c r="H1105" s="8">
        <v>198.83819336903201</v>
      </c>
      <c r="I1105" s="11" t="s">
        <v>8</v>
      </c>
      <c r="J1105" s="7" t="s">
        <v>8</v>
      </c>
      <c r="K1105" s="9" t="s">
        <v>8</v>
      </c>
      <c r="L1105" s="11" t="s">
        <v>8</v>
      </c>
      <c r="M1105" s="7" t="s">
        <v>8</v>
      </c>
      <c r="N1105" s="9" t="s">
        <v>8</v>
      </c>
      <c r="O1105" s="11" t="s">
        <v>8</v>
      </c>
      <c r="P1105" s="7" t="s">
        <v>8</v>
      </c>
      <c r="Q1105" s="9" t="s">
        <v>8</v>
      </c>
      <c r="R1105" s="11">
        <v>31</v>
      </c>
      <c r="S1105" s="7">
        <v>475.95122334000001</v>
      </c>
      <c r="T1105" s="8">
        <v>333.23226436924398</v>
      </c>
    </row>
    <row r="1106" spans="1:20" ht="14.1" customHeight="1" x14ac:dyDescent="0.3">
      <c r="A1106" s="3" t="s">
        <v>4226</v>
      </c>
      <c r="B1106" s="3" t="s">
        <v>4227</v>
      </c>
      <c r="C1106" s="11">
        <v>245</v>
      </c>
      <c r="D1106" s="7">
        <v>322.18408542999998</v>
      </c>
      <c r="E1106" s="8">
        <v>223.639839014919</v>
      </c>
      <c r="F1106" s="11">
        <v>15</v>
      </c>
      <c r="G1106" s="7">
        <v>292.60427614999998</v>
      </c>
      <c r="H1106" s="8">
        <v>204.41082182753399</v>
      </c>
      <c r="I1106" s="11" t="s">
        <v>8</v>
      </c>
      <c r="J1106" s="7" t="s">
        <v>8</v>
      </c>
      <c r="K1106" s="9" t="s">
        <v>8</v>
      </c>
      <c r="L1106" s="11" t="s">
        <v>8</v>
      </c>
      <c r="M1106" s="7" t="s">
        <v>8</v>
      </c>
      <c r="N1106" s="9" t="s">
        <v>8</v>
      </c>
      <c r="O1106" s="11" t="s">
        <v>8</v>
      </c>
      <c r="P1106" s="7" t="s">
        <v>8</v>
      </c>
      <c r="Q1106" s="9" t="s">
        <v>8</v>
      </c>
      <c r="R1106" s="11">
        <v>14</v>
      </c>
      <c r="S1106" s="7">
        <v>486.76760228000001</v>
      </c>
      <c r="T1106" s="8">
        <v>341.71948018229898</v>
      </c>
    </row>
    <row r="1107" spans="1:20" ht="14.1" customHeight="1" x14ac:dyDescent="0.3">
      <c r="A1107" s="3" t="s">
        <v>4230</v>
      </c>
      <c r="B1107" s="3" t="s">
        <v>6984</v>
      </c>
      <c r="C1107" s="11">
        <v>626</v>
      </c>
      <c r="D1107" s="7">
        <v>201.81194343999999</v>
      </c>
      <c r="E1107" s="8">
        <v>141.40939267847199</v>
      </c>
      <c r="F1107" s="11">
        <v>44</v>
      </c>
      <c r="G1107" s="7">
        <v>163.66335045</v>
      </c>
      <c r="H1107" s="8">
        <v>114.33380924559501</v>
      </c>
      <c r="I1107" s="11" t="s">
        <v>8</v>
      </c>
      <c r="J1107" s="7" t="s">
        <v>8</v>
      </c>
      <c r="K1107" s="9" t="s">
        <v>8</v>
      </c>
      <c r="L1107" s="11" t="s">
        <v>8</v>
      </c>
      <c r="M1107" s="7" t="s">
        <v>8</v>
      </c>
      <c r="N1107" s="9" t="s">
        <v>8</v>
      </c>
      <c r="O1107" s="11" t="s">
        <v>8</v>
      </c>
      <c r="P1107" s="7" t="s">
        <v>8</v>
      </c>
      <c r="Q1107" s="9" t="s">
        <v>8</v>
      </c>
      <c r="R1107" s="11">
        <v>32</v>
      </c>
      <c r="S1107" s="7">
        <v>356.88674460999999</v>
      </c>
      <c r="T1107" s="8">
        <v>249.52562054300199</v>
      </c>
    </row>
    <row r="1108" spans="1:20" ht="14.1" customHeight="1" x14ac:dyDescent="0.3">
      <c r="A1108" s="3" t="s">
        <v>4234</v>
      </c>
      <c r="B1108" s="3" t="s">
        <v>6985</v>
      </c>
      <c r="C1108" s="11">
        <v>76</v>
      </c>
      <c r="D1108" s="7">
        <v>429.07716376000002</v>
      </c>
      <c r="E1108" s="8">
        <v>282.95273401650797</v>
      </c>
      <c r="F1108" s="11" t="s">
        <v>8</v>
      </c>
      <c r="G1108" s="7" t="s">
        <v>8</v>
      </c>
      <c r="H1108" s="9" t="s">
        <v>8</v>
      </c>
      <c r="I1108" s="11" t="s">
        <v>8</v>
      </c>
      <c r="J1108" s="7" t="s">
        <v>8</v>
      </c>
      <c r="K1108" s="9" t="s">
        <v>8</v>
      </c>
      <c r="L1108" s="11" t="s">
        <v>8</v>
      </c>
      <c r="M1108" s="7" t="s">
        <v>8</v>
      </c>
      <c r="N1108" s="9" t="s">
        <v>8</v>
      </c>
      <c r="O1108" s="11" t="s">
        <v>8</v>
      </c>
      <c r="P1108" s="7" t="s">
        <v>8</v>
      </c>
      <c r="Q1108" s="9" t="s">
        <v>8</v>
      </c>
      <c r="R1108" s="11" t="s">
        <v>8</v>
      </c>
      <c r="S1108" s="7" t="s">
        <v>8</v>
      </c>
      <c r="T1108" s="9" t="s">
        <v>8</v>
      </c>
    </row>
    <row r="1109" spans="1:20" ht="14.1" customHeight="1" x14ac:dyDescent="0.3">
      <c r="A1109" s="3" t="s">
        <v>4237</v>
      </c>
      <c r="B1109" s="3" t="s">
        <v>6986</v>
      </c>
      <c r="C1109" s="11">
        <v>174</v>
      </c>
      <c r="D1109" s="7">
        <v>267.14001564</v>
      </c>
      <c r="E1109" s="8">
        <v>181.05866185570599</v>
      </c>
      <c r="F1109" s="11" t="s">
        <v>8</v>
      </c>
      <c r="G1109" s="7" t="s">
        <v>8</v>
      </c>
      <c r="H1109" s="9" t="s">
        <v>8</v>
      </c>
      <c r="I1109" s="11" t="s">
        <v>8</v>
      </c>
      <c r="J1109" s="7" t="s">
        <v>8</v>
      </c>
      <c r="K1109" s="9" t="s">
        <v>8</v>
      </c>
      <c r="L1109" s="11" t="s">
        <v>8</v>
      </c>
      <c r="M1109" s="7" t="s">
        <v>8</v>
      </c>
      <c r="N1109" s="9" t="s">
        <v>8</v>
      </c>
      <c r="O1109" s="11" t="s">
        <v>8</v>
      </c>
      <c r="P1109" s="7" t="s">
        <v>8</v>
      </c>
      <c r="Q1109" s="9" t="s">
        <v>8</v>
      </c>
      <c r="R1109" s="11">
        <v>20</v>
      </c>
      <c r="S1109" s="7">
        <v>500.18287776</v>
      </c>
      <c r="T1109" s="8">
        <v>346.08391817020299</v>
      </c>
    </row>
    <row r="1110" spans="1:20" ht="14.1" customHeight="1" x14ac:dyDescent="0.3">
      <c r="A1110" s="3" t="s">
        <v>4241</v>
      </c>
      <c r="B1110" s="3" t="s">
        <v>4242</v>
      </c>
      <c r="C1110" s="11">
        <v>17</v>
      </c>
      <c r="D1110" s="7">
        <v>172.68447491000001</v>
      </c>
      <c r="E1110" s="8">
        <v>114.45020230815101</v>
      </c>
      <c r="F1110" s="11" t="s">
        <v>8</v>
      </c>
      <c r="G1110" s="7" t="s">
        <v>8</v>
      </c>
      <c r="H1110" s="9" t="s">
        <v>8</v>
      </c>
      <c r="I1110" s="11" t="s">
        <v>8</v>
      </c>
      <c r="J1110" s="7" t="s">
        <v>8</v>
      </c>
      <c r="K1110" s="9" t="s">
        <v>8</v>
      </c>
      <c r="L1110" s="11" t="s">
        <v>8</v>
      </c>
      <c r="M1110" s="7" t="s">
        <v>8</v>
      </c>
      <c r="N1110" s="9" t="s">
        <v>8</v>
      </c>
      <c r="O1110" s="11" t="s">
        <v>8</v>
      </c>
      <c r="P1110" s="7" t="s">
        <v>8</v>
      </c>
      <c r="Q1110" s="9" t="s">
        <v>8</v>
      </c>
      <c r="R1110" s="11" t="s">
        <v>8</v>
      </c>
      <c r="S1110" s="7" t="s">
        <v>8</v>
      </c>
      <c r="T1110" s="9" t="s">
        <v>8</v>
      </c>
    </row>
    <row r="1111" spans="1:20" ht="14.1" customHeight="1" x14ac:dyDescent="0.3">
      <c r="A1111" s="3" t="s">
        <v>4245</v>
      </c>
      <c r="B1111" s="3" t="s">
        <v>572</v>
      </c>
      <c r="C1111" s="11">
        <v>125</v>
      </c>
      <c r="D1111" s="7">
        <v>423.08919366999999</v>
      </c>
      <c r="E1111" s="8">
        <v>303.75073965556697</v>
      </c>
      <c r="F1111" s="11">
        <v>15</v>
      </c>
      <c r="G1111" s="7">
        <v>450.76597536999998</v>
      </c>
      <c r="H1111" s="8">
        <v>321.221779589964</v>
      </c>
      <c r="I1111" s="11" t="s">
        <v>8</v>
      </c>
      <c r="J1111" s="7" t="s">
        <v>8</v>
      </c>
      <c r="K1111" s="9" t="s">
        <v>8</v>
      </c>
      <c r="L1111" s="11" t="s">
        <v>8</v>
      </c>
      <c r="M1111" s="7" t="s">
        <v>8</v>
      </c>
      <c r="N1111" s="9" t="s">
        <v>8</v>
      </c>
      <c r="O1111" s="11" t="s">
        <v>8</v>
      </c>
      <c r="P1111" s="7" t="s">
        <v>8</v>
      </c>
      <c r="Q1111" s="9" t="s">
        <v>8</v>
      </c>
      <c r="R1111" s="11" t="s">
        <v>8</v>
      </c>
      <c r="S1111" s="7" t="s">
        <v>8</v>
      </c>
      <c r="T1111" s="9" t="s">
        <v>8</v>
      </c>
    </row>
    <row r="1112" spans="1:20" ht="14.1" customHeight="1" x14ac:dyDescent="0.3">
      <c r="A1112" s="3" t="s">
        <v>4247</v>
      </c>
      <c r="B1112" s="3" t="s">
        <v>6987</v>
      </c>
      <c r="C1112" s="11">
        <v>2257</v>
      </c>
      <c r="D1112" s="7">
        <v>303.95828062999999</v>
      </c>
      <c r="E1112" s="8">
        <v>211.79216566145101</v>
      </c>
      <c r="F1112" s="11">
        <v>122</v>
      </c>
      <c r="G1112" s="7">
        <v>332.07944766000003</v>
      </c>
      <c r="H1112" s="8">
        <v>231.98784436743099</v>
      </c>
      <c r="I1112" s="11" t="s">
        <v>8</v>
      </c>
      <c r="J1112" s="7" t="s">
        <v>8</v>
      </c>
      <c r="K1112" s="9" t="s">
        <v>8</v>
      </c>
      <c r="L1112" s="11">
        <v>23</v>
      </c>
      <c r="M1112" s="7">
        <v>224.24624423</v>
      </c>
      <c r="N1112" s="8">
        <v>156.65652912609301</v>
      </c>
      <c r="O1112" s="11" t="s">
        <v>8</v>
      </c>
      <c r="P1112" s="7" t="s">
        <v>8</v>
      </c>
      <c r="Q1112" s="9" t="s">
        <v>8</v>
      </c>
      <c r="R1112" s="11">
        <v>91</v>
      </c>
      <c r="S1112" s="7">
        <v>535.73862384999995</v>
      </c>
      <c r="T1112" s="8">
        <v>374.78418453566201</v>
      </c>
    </row>
    <row r="1113" spans="1:20" ht="14.1" customHeight="1" x14ac:dyDescent="0.3">
      <c r="A1113" s="3" t="s">
        <v>4251</v>
      </c>
      <c r="B1113" s="3" t="s">
        <v>1027</v>
      </c>
      <c r="C1113" s="11">
        <v>703</v>
      </c>
      <c r="D1113" s="7">
        <v>333.71497969000001</v>
      </c>
      <c r="E1113" s="8">
        <v>216.485637579452</v>
      </c>
      <c r="F1113" s="11">
        <v>38</v>
      </c>
      <c r="G1113" s="7">
        <v>214.38462985000001</v>
      </c>
      <c r="H1113" s="8">
        <v>143.480248689917</v>
      </c>
      <c r="I1113" s="11" t="s">
        <v>8</v>
      </c>
      <c r="J1113" s="7" t="s">
        <v>8</v>
      </c>
      <c r="K1113" s="9" t="s">
        <v>8</v>
      </c>
      <c r="L1113" s="11" t="s">
        <v>8</v>
      </c>
      <c r="M1113" s="7" t="s">
        <v>8</v>
      </c>
      <c r="N1113" s="9" t="s">
        <v>8</v>
      </c>
      <c r="O1113" s="11" t="s">
        <v>8</v>
      </c>
      <c r="P1113" s="7" t="s">
        <v>8</v>
      </c>
      <c r="Q1113" s="9" t="s">
        <v>8</v>
      </c>
      <c r="R1113" s="11">
        <v>35</v>
      </c>
      <c r="S1113" s="7">
        <v>634.59190601</v>
      </c>
      <c r="T1113" s="8">
        <v>423.83269500620298</v>
      </c>
    </row>
    <row r="1114" spans="1:20" ht="14.1" customHeight="1" x14ac:dyDescent="0.3">
      <c r="A1114" s="3" t="s">
        <v>4253</v>
      </c>
      <c r="B1114" s="3" t="s">
        <v>6988</v>
      </c>
      <c r="C1114" s="11">
        <v>98</v>
      </c>
      <c r="D1114" s="7">
        <v>457.73577011999998</v>
      </c>
      <c r="E1114" s="8">
        <v>321.26271224358698</v>
      </c>
      <c r="F1114" s="11" t="s">
        <v>8</v>
      </c>
      <c r="G1114" s="7" t="s">
        <v>8</v>
      </c>
      <c r="H1114" s="9" t="s">
        <v>8</v>
      </c>
      <c r="I1114" s="11" t="s">
        <v>8</v>
      </c>
      <c r="J1114" s="7" t="s">
        <v>8</v>
      </c>
      <c r="K1114" s="9" t="s">
        <v>8</v>
      </c>
      <c r="L1114" s="11" t="s">
        <v>8</v>
      </c>
      <c r="M1114" s="7" t="s">
        <v>8</v>
      </c>
      <c r="N1114" s="9" t="s">
        <v>8</v>
      </c>
      <c r="O1114" s="11" t="s">
        <v>8</v>
      </c>
      <c r="P1114" s="7" t="s">
        <v>8</v>
      </c>
      <c r="Q1114" s="9" t="s">
        <v>8</v>
      </c>
      <c r="R1114" s="11" t="s">
        <v>8</v>
      </c>
      <c r="S1114" s="7" t="s">
        <v>8</v>
      </c>
      <c r="T1114" s="9" t="s">
        <v>8</v>
      </c>
    </row>
    <row r="1115" spans="1:20" ht="14.1" customHeight="1" x14ac:dyDescent="0.3">
      <c r="A1115" s="3" t="s">
        <v>4257</v>
      </c>
      <c r="B1115" s="3" t="s">
        <v>6989</v>
      </c>
      <c r="C1115" s="11">
        <v>5476</v>
      </c>
      <c r="D1115" s="7">
        <v>309.47107820000002</v>
      </c>
      <c r="E1115" s="8">
        <v>204.072897824488</v>
      </c>
      <c r="F1115" s="11">
        <v>620</v>
      </c>
      <c r="G1115" s="7">
        <v>281.82131829000002</v>
      </c>
      <c r="H1115" s="8">
        <v>187.31684659882899</v>
      </c>
      <c r="I1115" s="11" t="s">
        <v>8</v>
      </c>
      <c r="J1115" s="7" t="s">
        <v>8</v>
      </c>
      <c r="K1115" s="9" t="s">
        <v>8</v>
      </c>
      <c r="L1115" s="11">
        <v>35</v>
      </c>
      <c r="M1115" s="7">
        <v>221.30494603</v>
      </c>
      <c r="N1115" s="8">
        <v>132.73536220253999</v>
      </c>
      <c r="O1115" s="11" t="s">
        <v>8</v>
      </c>
      <c r="P1115" s="7" t="s">
        <v>8</v>
      </c>
      <c r="Q1115" s="9" t="s">
        <v>8</v>
      </c>
      <c r="R1115" s="11">
        <v>419</v>
      </c>
      <c r="S1115" s="7">
        <v>358.40281439</v>
      </c>
      <c r="T1115" s="8">
        <v>238.13202916121699</v>
      </c>
    </row>
    <row r="1116" spans="1:20" ht="14.1" customHeight="1" x14ac:dyDescent="0.3">
      <c r="A1116" s="3" t="s">
        <v>4260</v>
      </c>
      <c r="B1116" s="3" t="s">
        <v>4261</v>
      </c>
      <c r="C1116" s="11">
        <v>210</v>
      </c>
      <c r="D1116" s="7">
        <v>338.21974127999999</v>
      </c>
      <c r="E1116" s="8">
        <v>234.12773322243399</v>
      </c>
      <c r="F1116" s="11" t="s">
        <v>8</v>
      </c>
      <c r="G1116" s="7" t="s">
        <v>8</v>
      </c>
      <c r="H1116" s="9" t="s">
        <v>8</v>
      </c>
      <c r="I1116" s="11" t="s">
        <v>8</v>
      </c>
      <c r="J1116" s="7" t="s">
        <v>8</v>
      </c>
      <c r="K1116" s="9" t="s">
        <v>8</v>
      </c>
      <c r="L1116" s="11" t="s">
        <v>8</v>
      </c>
      <c r="M1116" s="7" t="s">
        <v>8</v>
      </c>
      <c r="N1116" s="9" t="s">
        <v>8</v>
      </c>
      <c r="O1116" s="11" t="s">
        <v>8</v>
      </c>
      <c r="P1116" s="7" t="s">
        <v>8</v>
      </c>
      <c r="Q1116" s="9" t="s">
        <v>8</v>
      </c>
      <c r="R1116" s="11">
        <v>13</v>
      </c>
      <c r="S1116" s="7">
        <v>131.85614674000001</v>
      </c>
      <c r="T1116" s="8">
        <v>92.946780050076995</v>
      </c>
    </row>
    <row r="1117" spans="1:20" ht="14.1" customHeight="1" x14ac:dyDescent="0.3">
      <c r="A1117" s="3" t="s">
        <v>4263</v>
      </c>
      <c r="B1117" s="3" t="s">
        <v>4264</v>
      </c>
      <c r="C1117" s="11">
        <v>28</v>
      </c>
      <c r="D1117" s="7">
        <v>509.35461648</v>
      </c>
      <c r="E1117" s="8">
        <v>365.36462685211598</v>
      </c>
      <c r="F1117" s="11" t="s">
        <v>8</v>
      </c>
      <c r="G1117" s="7" t="s">
        <v>8</v>
      </c>
      <c r="H1117" s="9" t="s">
        <v>8</v>
      </c>
      <c r="I1117" s="11" t="s">
        <v>8</v>
      </c>
      <c r="J1117" s="7" t="s">
        <v>8</v>
      </c>
      <c r="K1117" s="9" t="s">
        <v>8</v>
      </c>
      <c r="L1117" s="11" t="s">
        <v>8</v>
      </c>
      <c r="M1117" s="7" t="s">
        <v>8</v>
      </c>
      <c r="N1117" s="9" t="s">
        <v>8</v>
      </c>
      <c r="O1117" s="11" t="s">
        <v>8</v>
      </c>
      <c r="P1117" s="7" t="s">
        <v>8</v>
      </c>
      <c r="Q1117" s="9" t="s">
        <v>8</v>
      </c>
      <c r="R1117" s="11" t="s">
        <v>8</v>
      </c>
      <c r="S1117" s="7" t="s">
        <v>8</v>
      </c>
      <c r="T1117" s="9" t="s">
        <v>8</v>
      </c>
    </row>
    <row r="1118" spans="1:20" ht="14.1" customHeight="1" x14ac:dyDescent="0.3">
      <c r="A1118" s="3" t="s">
        <v>4267</v>
      </c>
      <c r="B1118" s="3" t="s">
        <v>6136</v>
      </c>
      <c r="C1118" s="11">
        <v>568</v>
      </c>
      <c r="D1118" s="7">
        <v>365.34125409000001</v>
      </c>
      <c r="E1118" s="8">
        <v>249.92870325608499</v>
      </c>
      <c r="F1118" s="11">
        <v>19</v>
      </c>
      <c r="G1118" s="7">
        <v>316.51854549000001</v>
      </c>
      <c r="H1118" s="8">
        <v>221.117136354916</v>
      </c>
      <c r="I1118" s="11" t="s">
        <v>8</v>
      </c>
      <c r="J1118" s="7" t="s">
        <v>8</v>
      </c>
      <c r="K1118" s="9" t="s">
        <v>8</v>
      </c>
      <c r="L1118" s="11">
        <v>13</v>
      </c>
      <c r="M1118" s="7">
        <v>218.73017300000001</v>
      </c>
      <c r="N1118" s="8">
        <v>141.095024467402</v>
      </c>
      <c r="O1118" s="11" t="s">
        <v>8</v>
      </c>
      <c r="P1118" s="7" t="s">
        <v>8</v>
      </c>
      <c r="Q1118" s="9" t="s">
        <v>8</v>
      </c>
      <c r="R1118" s="11">
        <v>24</v>
      </c>
      <c r="S1118" s="7">
        <v>482.36854133000003</v>
      </c>
      <c r="T1118" s="8">
        <v>337.27838325561601</v>
      </c>
    </row>
    <row r="1119" spans="1:20" ht="14.1" customHeight="1" x14ac:dyDescent="0.3">
      <c r="A1119" s="3" t="s">
        <v>4270</v>
      </c>
      <c r="B1119" s="3" t="s">
        <v>6990</v>
      </c>
      <c r="C1119" s="11">
        <v>267</v>
      </c>
      <c r="D1119" s="7">
        <v>381.62064700000002</v>
      </c>
      <c r="E1119" s="8">
        <v>258.24096617773398</v>
      </c>
      <c r="F1119" s="11">
        <v>23</v>
      </c>
      <c r="G1119" s="7">
        <v>438.84853736999997</v>
      </c>
      <c r="H1119" s="8">
        <v>300.830115074829</v>
      </c>
      <c r="I1119" s="11" t="s">
        <v>8</v>
      </c>
      <c r="J1119" s="7" t="s">
        <v>8</v>
      </c>
      <c r="K1119" s="9" t="s">
        <v>8</v>
      </c>
      <c r="L1119" s="11" t="s">
        <v>8</v>
      </c>
      <c r="M1119" s="7" t="s">
        <v>8</v>
      </c>
      <c r="N1119" s="9" t="s">
        <v>8</v>
      </c>
      <c r="O1119" s="11" t="s">
        <v>8</v>
      </c>
      <c r="P1119" s="7" t="s">
        <v>8</v>
      </c>
      <c r="Q1119" s="9" t="s">
        <v>8</v>
      </c>
      <c r="R1119" s="11">
        <v>22</v>
      </c>
      <c r="S1119" s="7">
        <v>315.35179534000002</v>
      </c>
      <c r="T1119" s="8">
        <v>216.139164003785</v>
      </c>
    </row>
    <row r="1120" spans="1:20" ht="14.1" customHeight="1" x14ac:dyDescent="0.3">
      <c r="A1120" s="3" t="s">
        <v>4273</v>
      </c>
      <c r="B1120" s="3" t="s">
        <v>6991</v>
      </c>
      <c r="C1120" s="11">
        <v>130</v>
      </c>
      <c r="D1120" s="7">
        <v>400.07830014000001</v>
      </c>
      <c r="E1120" s="8">
        <v>274.65451968926698</v>
      </c>
      <c r="F1120" s="11" t="s">
        <v>8</v>
      </c>
      <c r="G1120" s="7" t="s">
        <v>8</v>
      </c>
      <c r="H1120" s="9" t="s">
        <v>8</v>
      </c>
      <c r="I1120" s="11" t="s">
        <v>8</v>
      </c>
      <c r="J1120" s="7" t="s">
        <v>8</v>
      </c>
      <c r="K1120" s="9" t="s">
        <v>8</v>
      </c>
      <c r="L1120" s="11" t="s">
        <v>8</v>
      </c>
      <c r="M1120" s="7" t="s">
        <v>8</v>
      </c>
      <c r="N1120" s="9" t="s">
        <v>8</v>
      </c>
      <c r="O1120" s="11" t="s">
        <v>8</v>
      </c>
      <c r="P1120" s="7" t="s">
        <v>8</v>
      </c>
      <c r="Q1120" s="9" t="s">
        <v>8</v>
      </c>
      <c r="R1120" s="11" t="s">
        <v>8</v>
      </c>
      <c r="S1120" s="7" t="s">
        <v>8</v>
      </c>
      <c r="T1120" s="9" t="s">
        <v>8</v>
      </c>
    </row>
    <row r="1121" spans="1:20" ht="14.1" customHeight="1" x14ac:dyDescent="0.3">
      <c r="A1121" s="3" t="s">
        <v>4276</v>
      </c>
      <c r="B1121" s="3" t="s">
        <v>4277</v>
      </c>
      <c r="C1121" s="11">
        <v>434</v>
      </c>
      <c r="D1121" s="7">
        <v>288.30970882999998</v>
      </c>
      <c r="E1121" s="8">
        <v>201.99461395239601</v>
      </c>
      <c r="F1121" s="11">
        <v>37</v>
      </c>
      <c r="G1121" s="7">
        <v>468.09308697</v>
      </c>
      <c r="H1121" s="8">
        <v>329.75965936377497</v>
      </c>
      <c r="I1121" s="11" t="s">
        <v>8</v>
      </c>
      <c r="J1121" s="7" t="s">
        <v>8</v>
      </c>
      <c r="K1121" s="9" t="s">
        <v>8</v>
      </c>
      <c r="L1121" s="11" t="s">
        <v>8</v>
      </c>
      <c r="M1121" s="7" t="s">
        <v>8</v>
      </c>
      <c r="N1121" s="9" t="s">
        <v>8</v>
      </c>
      <c r="O1121" s="11" t="s">
        <v>8</v>
      </c>
      <c r="P1121" s="7" t="s">
        <v>8</v>
      </c>
      <c r="Q1121" s="9" t="s">
        <v>8</v>
      </c>
      <c r="R1121" s="11">
        <v>27</v>
      </c>
      <c r="S1121" s="7">
        <v>211.81870624000001</v>
      </c>
      <c r="T1121" s="8">
        <v>149.20434482831101</v>
      </c>
    </row>
    <row r="1122" spans="1:20" ht="14.1" customHeight="1" x14ac:dyDescent="0.3">
      <c r="A1122" s="3" t="s">
        <v>4279</v>
      </c>
      <c r="B1122" s="3" t="s">
        <v>4280</v>
      </c>
      <c r="C1122" s="11">
        <v>9531</v>
      </c>
      <c r="D1122" s="7">
        <v>374.09221778</v>
      </c>
      <c r="E1122" s="8">
        <v>258.84502941948801</v>
      </c>
      <c r="F1122" s="11">
        <v>95</v>
      </c>
      <c r="G1122" s="7">
        <v>460.36636270000002</v>
      </c>
      <c r="H1122" s="8">
        <v>321.60797467409799</v>
      </c>
      <c r="I1122" s="11">
        <v>15</v>
      </c>
      <c r="J1122" s="7">
        <v>270.32375490999999</v>
      </c>
      <c r="K1122" s="8">
        <v>188.84588333353901</v>
      </c>
      <c r="L1122" s="11">
        <v>134</v>
      </c>
      <c r="M1122" s="7">
        <v>318.58405673999999</v>
      </c>
      <c r="N1122" s="8">
        <v>195.33532788479101</v>
      </c>
      <c r="O1122" s="11" t="s">
        <v>8</v>
      </c>
      <c r="P1122" s="7" t="s">
        <v>8</v>
      </c>
      <c r="Q1122" s="9" t="s">
        <v>8</v>
      </c>
      <c r="R1122" s="11">
        <v>301</v>
      </c>
      <c r="S1122" s="7">
        <v>593.31601682999997</v>
      </c>
      <c r="T1122" s="8">
        <v>415.58157650122303</v>
      </c>
    </row>
    <row r="1123" spans="1:20" ht="14.1" customHeight="1" x14ac:dyDescent="0.3">
      <c r="A1123" s="3" t="s">
        <v>4282</v>
      </c>
      <c r="B1123" s="3" t="s">
        <v>6992</v>
      </c>
      <c r="C1123" s="11">
        <v>1118</v>
      </c>
      <c r="D1123" s="7">
        <v>376.05667825</v>
      </c>
      <c r="E1123" s="8">
        <v>243.342480050701</v>
      </c>
      <c r="F1123" s="11">
        <v>87</v>
      </c>
      <c r="G1123" s="7">
        <v>375.44230535999998</v>
      </c>
      <c r="H1123" s="8">
        <v>249.54348492872501</v>
      </c>
      <c r="I1123" s="11" t="s">
        <v>8</v>
      </c>
      <c r="J1123" s="7" t="s">
        <v>8</v>
      </c>
      <c r="K1123" s="9" t="s">
        <v>8</v>
      </c>
      <c r="L1123" s="11">
        <v>40</v>
      </c>
      <c r="M1123" s="7">
        <v>309.13323186999997</v>
      </c>
      <c r="N1123" s="8">
        <v>185.72638859998801</v>
      </c>
      <c r="O1123" s="11" t="s">
        <v>8</v>
      </c>
      <c r="P1123" s="7" t="s">
        <v>8</v>
      </c>
      <c r="Q1123" s="9" t="s">
        <v>8</v>
      </c>
      <c r="R1123" s="11">
        <v>85</v>
      </c>
      <c r="S1123" s="7">
        <v>713.19210179000004</v>
      </c>
      <c r="T1123" s="8">
        <v>474.13402691954502</v>
      </c>
    </row>
    <row r="1124" spans="1:20" ht="14.1" customHeight="1" x14ac:dyDescent="0.3">
      <c r="A1124" s="3" t="s">
        <v>4285</v>
      </c>
      <c r="B1124" s="3" t="s">
        <v>6993</v>
      </c>
      <c r="C1124" s="11">
        <v>184</v>
      </c>
      <c r="D1124" s="7">
        <v>308.30024651000002</v>
      </c>
      <c r="E1124" s="8">
        <v>215.404256371</v>
      </c>
      <c r="F1124" s="11">
        <v>12</v>
      </c>
      <c r="G1124" s="7">
        <v>244.62640843</v>
      </c>
      <c r="H1124" s="8">
        <v>170.893898876138</v>
      </c>
      <c r="I1124" s="11" t="s">
        <v>8</v>
      </c>
      <c r="J1124" s="7" t="s">
        <v>8</v>
      </c>
      <c r="K1124" s="9" t="s">
        <v>8</v>
      </c>
      <c r="L1124" s="11" t="s">
        <v>8</v>
      </c>
      <c r="M1124" s="7" t="s">
        <v>8</v>
      </c>
      <c r="N1124" s="9" t="s">
        <v>8</v>
      </c>
      <c r="O1124" s="11" t="s">
        <v>8</v>
      </c>
      <c r="P1124" s="7" t="s">
        <v>8</v>
      </c>
      <c r="Q1124" s="9" t="s">
        <v>8</v>
      </c>
      <c r="R1124" s="11">
        <v>16</v>
      </c>
      <c r="S1124" s="7">
        <v>320.75362572</v>
      </c>
      <c r="T1124" s="8">
        <v>224.38010924455199</v>
      </c>
    </row>
    <row r="1125" spans="1:20" ht="14.1" customHeight="1" x14ac:dyDescent="0.3">
      <c r="A1125" s="3" t="s">
        <v>4289</v>
      </c>
      <c r="B1125" s="3" t="s">
        <v>6994</v>
      </c>
      <c r="C1125" s="11">
        <v>32</v>
      </c>
      <c r="D1125" s="7">
        <v>246.37422104999999</v>
      </c>
      <c r="E1125" s="8">
        <v>146.15182238811499</v>
      </c>
      <c r="F1125" s="11" t="s">
        <v>8</v>
      </c>
      <c r="G1125" s="7" t="s">
        <v>8</v>
      </c>
      <c r="H1125" s="9" t="s">
        <v>8</v>
      </c>
      <c r="I1125" s="11" t="s">
        <v>8</v>
      </c>
      <c r="J1125" s="7" t="s">
        <v>8</v>
      </c>
      <c r="K1125" s="9" t="s">
        <v>8</v>
      </c>
      <c r="L1125" s="11" t="s">
        <v>8</v>
      </c>
      <c r="M1125" s="7" t="s">
        <v>8</v>
      </c>
      <c r="N1125" s="9" t="s">
        <v>8</v>
      </c>
      <c r="O1125" s="11" t="s">
        <v>8</v>
      </c>
      <c r="P1125" s="7" t="s">
        <v>8</v>
      </c>
      <c r="Q1125" s="9" t="s">
        <v>8</v>
      </c>
      <c r="R1125" s="11" t="s">
        <v>8</v>
      </c>
      <c r="S1125" s="7" t="s">
        <v>8</v>
      </c>
      <c r="T1125" s="9" t="s">
        <v>8</v>
      </c>
    </row>
    <row r="1126" spans="1:20" ht="14.1" customHeight="1" x14ac:dyDescent="0.3">
      <c r="A1126" s="3" t="s">
        <v>4293</v>
      </c>
      <c r="B1126" s="3" t="s">
        <v>4294</v>
      </c>
      <c r="C1126" s="11">
        <v>66</v>
      </c>
      <c r="D1126" s="7">
        <v>373.41230373000002</v>
      </c>
      <c r="E1126" s="8">
        <v>275.34136156480298</v>
      </c>
      <c r="F1126" s="11" t="s">
        <v>8</v>
      </c>
      <c r="G1126" s="7" t="s">
        <v>8</v>
      </c>
      <c r="H1126" s="9" t="s">
        <v>8</v>
      </c>
      <c r="I1126" s="11" t="s">
        <v>8</v>
      </c>
      <c r="J1126" s="7" t="s">
        <v>8</v>
      </c>
      <c r="K1126" s="9" t="s">
        <v>8</v>
      </c>
      <c r="L1126" s="11" t="s">
        <v>8</v>
      </c>
      <c r="M1126" s="7" t="s">
        <v>8</v>
      </c>
      <c r="N1126" s="9" t="s">
        <v>8</v>
      </c>
      <c r="O1126" s="11" t="s">
        <v>8</v>
      </c>
      <c r="P1126" s="7" t="s">
        <v>8</v>
      </c>
      <c r="Q1126" s="9" t="s">
        <v>8</v>
      </c>
      <c r="R1126" s="11" t="s">
        <v>8</v>
      </c>
      <c r="S1126" s="7" t="s">
        <v>8</v>
      </c>
      <c r="T1126" s="9" t="s">
        <v>8</v>
      </c>
    </row>
    <row r="1127" spans="1:20" ht="14.1" customHeight="1" x14ac:dyDescent="0.3">
      <c r="A1127" s="3" t="s">
        <v>4297</v>
      </c>
      <c r="B1127" s="3" t="s">
        <v>6248</v>
      </c>
      <c r="C1127" s="11">
        <v>62</v>
      </c>
      <c r="D1127" s="7">
        <v>466.63867593999998</v>
      </c>
      <c r="E1127" s="8">
        <v>333.39270544182699</v>
      </c>
      <c r="F1127" s="11" t="s">
        <v>8</v>
      </c>
      <c r="G1127" s="7" t="s">
        <v>8</v>
      </c>
      <c r="H1127" s="9" t="s">
        <v>8</v>
      </c>
      <c r="I1127" s="11" t="s">
        <v>8</v>
      </c>
      <c r="J1127" s="7" t="s">
        <v>8</v>
      </c>
      <c r="K1127" s="9" t="s">
        <v>8</v>
      </c>
      <c r="L1127" s="11" t="s">
        <v>8</v>
      </c>
      <c r="M1127" s="7" t="s">
        <v>8</v>
      </c>
      <c r="N1127" s="9" t="s">
        <v>8</v>
      </c>
      <c r="O1127" s="11" t="s">
        <v>8</v>
      </c>
      <c r="P1127" s="7" t="s">
        <v>8</v>
      </c>
      <c r="Q1127" s="9" t="s">
        <v>8</v>
      </c>
      <c r="R1127" s="11" t="s">
        <v>8</v>
      </c>
      <c r="S1127" s="7" t="s">
        <v>8</v>
      </c>
      <c r="T1127" s="9" t="s">
        <v>8</v>
      </c>
    </row>
    <row r="1128" spans="1:20" ht="14.1" customHeight="1" x14ac:dyDescent="0.3">
      <c r="A1128" s="3" t="s">
        <v>4300</v>
      </c>
      <c r="B1128" s="3" t="s">
        <v>6995</v>
      </c>
      <c r="C1128" s="11">
        <v>47</v>
      </c>
      <c r="D1128" s="7">
        <v>377.83404483999999</v>
      </c>
      <c r="E1128" s="8">
        <v>240.886367783937</v>
      </c>
      <c r="F1128" s="11" t="s">
        <v>8</v>
      </c>
      <c r="G1128" s="7" t="s">
        <v>8</v>
      </c>
      <c r="H1128" s="9" t="s">
        <v>8</v>
      </c>
      <c r="I1128" s="11" t="s">
        <v>8</v>
      </c>
      <c r="J1128" s="7" t="s">
        <v>8</v>
      </c>
      <c r="K1128" s="9" t="s">
        <v>8</v>
      </c>
      <c r="L1128" s="11" t="s">
        <v>8</v>
      </c>
      <c r="M1128" s="7" t="s">
        <v>8</v>
      </c>
      <c r="N1128" s="9" t="s">
        <v>8</v>
      </c>
      <c r="O1128" s="11" t="s">
        <v>8</v>
      </c>
      <c r="P1128" s="7" t="s">
        <v>8</v>
      </c>
      <c r="Q1128" s="9" t="s">
        <v>8</v>
      </c>
      <c r="R1128" s="11" t="s">
        <v>8</v>
      </c>
      <c r="S1128" s="7" t="s">
        <v>8</v>
      </c>
      <c r="T1128" s="9" t="s">
        <v>8</v>
      </c>
    </row>
    <row r="1129" spans="1:20" ht="14.1" customHeight="1" x14ac:dyDescent="0.3">
      <c r="A1129" s="3" t="s">
        <v>4304</v>
      </c>
      <c r="B1129" s="3" t="s">
        <v>4305</v>
      </c>
      <c r="C1129" s="11">
        <v>27</v>
      </c>
      <c r="D1129" s="7">
        <v>278.13236468000002</v>
      </c>
      <c r="E1129" s="8">
        <v>194.577375723838</v>
      </c>
      <c r="F1129" s="11" t="s">
        <v>8</v>
      </c>
      <c r="G1129" s="7" t="s">
        <v>8</v>
      </c>
      <c r="H1129" s="9" t="s">
        <v>8</v>
      </c>
      <c r="I1129" s="11" t="s">
        <v>8</v>
      </c>
      <c r="J1129" s="7" t="s">
        <v>8</v>
      </c>
      <c r="K1129" s="9" t="s">
        <v>8</v>
      </c>
      <c r="L1129" s="11" t="s">
        <v>8</v>
      </c>
      <c r="M1129" s="7" t="s">
        <v>8</v>
      </c>
      <c r="N1129" s="9" t="s">
        <v>8</v>
      </c>
      <c r="O1129" s="11" t="s">
        <v>8</v>
      </c>
      <c r="P1129" s="7" t="s">
        <v>8</v>
      </c>
      <c r="Q1129" s="9" t="s">
        <v>8</v>
      </c>
      <c r="R1129" s="11" t="s">
        <v>8</v>
      </c>
      <c r="S1129" s="7" t="s">
        <v>8</v>
      </c>
      <c r="T1129" s="9" t="s">
        <v>8</v>
      </c>
    </row>
    <row r="1130" spans="1:20" ht="14.1" customHeight="1" x14ac:dyDescent="0.3">
      <c r="A1130" s="3" t="s">
        <v>4307</v>
      </c>
      <c r="B1130" s="3" t="s">
        <v>6996</v>
      </c>
      <c r="C1130" s="11">
        <v>51</v>
      </c>
      <c r="D1130" s="7">
        <v>519.27095735</v>
      </c>
      <c r="E1130" s="8">
        <v>372.926583537596</v>
      </c>
      <c r="F1130" s="11" t="s">
        <v>8</v>
      </c>
      <c r="G1130" s="7" t="s">
        <v>8</v>
      </c>
      <c r="H1130" s="9" t="s">
        <v>8</v>
      </c>
      <c r="I1130" s="11" t="s">
        <v>8</v>
      </c>
      <c r="J1130" s="7" t="s">
        <v>8</v>
      </c>
      <c r="K1130" s="9" t="s">
        <v>8</v>
      </c>
      <c r="L1130" s="11" t="s">
        <v>8</v>
      </c>
      <c r="M1130" s="7" t="s">
        <v>8</v>
      </c>
      <c r="N1130" s="9" t="s">
        <v>8</v>
      </c>
      <c r="O1130" s="11" t="s">
        <v>8</v>
      </c>
      <c r="P1130" s="7" t="s">
        <v>8</v>
      </c>
      <c r="Q1130" s="9" t="s">
        <v>8</v>
      </c>
      <c r="R1130" s="11" t="s">
        <v>8</v>
      </c>
      <c r="S1130" s="7" t="s">
        <v>8</v>
      </c>
      <c r="T1130" s="9" t="s">
        <v>8</v>
      </c>
    </row>
    <row r="1131" spans="1:20" ht="14.1" customHeight="1" x14ac:dyDescent="0.3">
      <c r="A1131" s="3" t="s">
        <v>4310</v>
      </c>
      <c r="B1131" s="3" t="s">
        <v>4311</v>
      </c>
      <c r="C1131" s="11">
        <v>525</v>
      </c>
      <c r="D1131" s="7">
        <v>305.37373444999997</v>
      </c>
      <c r="E1131" s="8">
        <v>212.28790489874501</v>
      </c>
      <c r="F1131" s="11">
        <v>26</v>
      </c>
      <c r="G1131" s="7">
        <v>308.32175928999999</v>
      </c>
      <c r="H1131" s="8">
        <v>215.39092632311801</v>
      </c>
      <c r="I1131" s="11" t="s">
        <v>8</v>
      </c>
      <c r="J1131" s="7" t="s">
        <v>8</v>
      </c>
      <c r="K1131" s="9" t="s">
        <v>8</v>
      </c>
      <c r="L1131" s="11" t="s">
        <v>8</v>
      </c>
      <c r="M1131" s="7" t="s">
        <v>8</v>
      </c>
      <c r="N1131" s="9" t="s">
        <v>8</v>
      </c>
      <c r="O1131" s="11" t="s">
        <v>8</v>
      </c>
      <c r="P1131" s="7" t="s">
        <v>8</v>
      </c>
      <c r="Q1131" s="9" t="s">
        <v>8</v>
      </c>
      <c r="R1131" s="11">
        <v>27</v>
      </c>
      <c r="S1131" s="7">
        <v>433.89630775000001</v>
      </c>
      <c r="T1131" s="8">
        <v>303.42521160863902</v>
      </c>
    </row>
    <row r="1132" spans="1:20" ht="14.1" customHeight="1" x14ac:dyDescent="0.3">
      <c r="A1132" s="3" t="s">
        <v>4314</v>
      </c>
      <c r="B1132" s="3" t="s">
        <v>6997</v>
      </c>
      <c r="C1132" s="11">
        <v>29</v>
      </c>
      <c r="D1132" s="7">
        <v>250.76817473</v>
      </c>
      <c r="E1132" s="8">
        <v>176.43367489229399</v>
      </c>
      <c r="F1132" s="11" t="s">
        <v>8</v>
      </c>
      <c r="G1132" s="7" t="s">
        <v>8</v>
      </c>
      <c r="H1132" s="9" t="s">
        <v>8</v>
      </c>
      <c r="I1132" s="11" t="s">
        <v>8</v>
      </c>
      <c r="J1132" s="7" t="s">
        <v>8</v>
      </c>
      <c r="K1132" s="9" t="s">
        <v>8</v>
      </c>
      <c r="L1132" s="11" t="s">
        <v>8</v>
      </c>
      <c r="M1132" s="7" t="s">
        <v>8</v>
      </c>
      <c r="N1132" s="9" t="s">
        <v>8</v>
      </c>
      <c r="O1132" s="11" t="s">
        <v>8</v>
      </c>
      <c r="P1132" s="7" t="s">
        <v>8</v>
      </c>
      <c r="Q1132" s="9" t="s">
        <v>8</v>
      </c>
      <c r="R1132" s="11" t="s">
        <v>8</v>
      </c>
      <c r="S1132" s="7" t="s">
        <v>8</v>
      </c>
      <c r="T1132" s="9" t="s">
        <v>8</v>
      </c>
    </row>
    <row r="1133" spans="1:20" ht="14.1" customHeight="1" x14ac:dyDescent="0.3">
      <c r="A1133" s="3" t="s">
        <v>4317</v>
      </c>
      <c r="B1133" s="3" t="s">
        <v>6998</v>
      </c>
      <c r="C1133" s="11">
        <v>30</v>
      </c>
      <c r="D1133" s="7">
        <v>303.19601001000001</v>
      </c>
      <c r="E1133" s="8">
        <v>199.90694262287099</v>
      </c>
      <c r="F1133" s="11" t="s">
        <v>8</v>
      </c>
      <c r="G1133" s="7" t="s">
        <v>8</v>
      </c>
      <c r="H1133" s="9" t="s">
        <v>8</v>
      </c>
      <c r="I1133" s="11" t="s">
        <v>8</v>
      </c>
      <c r="J1133" s="7" t="s">
        <v>8</v>
      </c>
      <c r="K1133" s="9" t="s">
        <v>8</v>
      </c>
      <c r="L1133" s="11" t="s">
        <v>8</v>
      </c>
      <c r="M1133" s="7" t="s">
        <v>8</v>
      </c>
      <c r="N1133" s="9" t="s">
        <v>8</v>
      </c>
      <c r="O1133" s="11" t="s">
        <v>8</v>
      </c>
      <c r="P1133" s="7" t="s">
        <v>8</v>
      </c>
      <c r="Q1133" s="9" t="s">
        <v>8</v>
      </c>
      <c r="R1133" s="11" t="s">
        <v>8</v>
      </c>
      <c r="S1133" s="7" t="s">
        <v>8</v>
      </c>
      <c r="T1133" s="9" t="s">
        <v>8</v>
      </c>
    </row>
    <row r="1134" spans="1:20" ht="14.1" customHeight="1" x14ac:dyDescent="0.3">
      <c r="A1134" s="3" t="s">
        <v>4320</v>
      </c>
      <c r="B1134" s="3" t="s">
        <v>6999</v>
      </c>
      <c r="C1134" s="11">
        <v>168</v>
      </c>
      <c r="D1134" s="7">
        <v>2633.9176707000001</v>
      </c>
      <c r="E1134" s="8">
        <v>1826.51787201619</v>
      </c>
      <c r="F1134" s="11" t="s">
        <v>8</v>
      </c>
      <c r="G1134" s="7" t="s">
        <v>8</v>
      </c>
      <c r="H1134" s="9" t="s">
        <v>8</v>
      </c>
      <c r="I1134" s="11" t="s">
        <v>8</v>
      </c>
      <c r="J1134" s="7" t="s">
        <v>8</v>
      </c>
      <c r="K1134" s="9" t="s">
        <v>8</v>
      </c>
      <c r="L1134" s="11" t="s">
        <v>8</v>
      </c>
      <c r="M1134" s="7" t="s">
        <v>8</v>
      </c>
      <c r="N1134" s="9" t="s">
        <v>8</v>
      </c>
      <c r="O1134" s="11" t="s">
        <v>8</v>
      </c>
      <c r="P1134" s="7" t="s">
        <v>8</v>
      </c>
      <c r="Q1134" s="9" t="s">
        <v>8</v>
      </c>
      <c r="R1134" s="11" t="s">
        <v>8</v>
      </c>
      <c r="S1134" s="7" t="s">
        <v>8</v>
      </c>
      <c r="T1134" s="9" t="s">
        <v>8</v>
      </c>
    </row>
    <row r="1135" spans="1:20" ht="14.1" customHeight="1" x14ac:dyDescent="0.3">
      <c r="A1135" s="3" t="s">
        <v>4324</v>
      </c>
      <c r="B1135" s="3" t="s">
        <v>7000</v>
      </c>
      <c r="C1135" s="11">
        <v>3725</v>
      </c>
      <c r="D1135" s="7">
        <v>332.3321133</v>
      </c>
      <c r="E1135" s="8">
        <v>226.121314156712</v>
      </c>
      <c r="F1135" s="11">
        <v>334</v>
      </c>
      <c r="G1135" s="7">
        <v>338.56173781000001</v>
      </c>
      <c r="H1135" s="8">
        <v>234.86899344836499</v>
      </c>
      <c r="I1135" s="11" t="s">
        <v>8</v>
      </c>
      <c r="J1135" s="7" t="s">
        <v>8</v>
      </c>
      <c r="K1135" s="9" t="s">
        <v>8</v>
      </c>
      <c r="L1135" s="11">
        <v>25</v>
      </c>
      <c r="M1135" s="7">
        <v>386.77164441999997</v>
      </c>
      <c r="N1135" s="8">
        <v>252.232867586781</v>
      </c>
      <c r="O1135" s="11" t="s">
        <v>8</v>
      </c>
      <c r="P1135" s="7" t="s">
        <v>8</v>
      </c>
      <c r="Q1135" s="9" t="s">
        <v>8</v>
      </c>
      <c r="R1135" s="11">
        <v>147</v>
      </c>
      <c r="S1135" s="7">
        <v>337.76206778</v>
      </c>
      <c r="T1135" s="8">
        <v>234.13856978833101</v>
      </c>
    </row>
    <row r="1136" spans="1:20" ht="14.1" customHeight="1" x14ac:dyDescent="0.3">
      <c r="A1136" s="3" t="s">
        <v>4327</v>
      </c>
      <c r="B1136" s="3" t="s">
        <v>7001</v>
      </c>
      <c r="C1136" s="11">
        <v>8695</v>
      </c>
      <c r="D1136" s="7">
        <v>285.17440790000001</v>
      </c>
      <c r="E1136" s="8">
        <v>192.820572169305</v>
      </c>
      <c r="F1136" s="11">
        <v>890</v>
      </c>
      <c r="G1136" s="7">
        <v>285.99010171999998</v>
      </c>
      <c r="H1136" s="8">
        <v>198.398699015316</v>
      </c>
      <c r="I1136" s="11" t="s">
        <v>8</v>
      </c>
      <c r="J1136" s="7" t="s">
        <v>8</v>
      </c>
      <c r="K1136" s="9" t="s">
        <v>8</v>
      </c>
      <c r="L1136" s="11">
        <v>45</v>
      </c>
      <c r="M1136" s="7">
        <v>336.93772404999999</v>
      </c>
      <c r="N1136" s="8">
        <v>207.58261977436399</v>
      </c>
      <c r="O1136" s="11">
        <v>14</v>
      </c>
      <c r="P1136" s="7">
        <v>262.02983596000001</v>
      </c>
      <c r="Q1136" s="8">
        <v>168.55998740734199</v>
      </c>
      <c r="R1136" s="11">
        <v>455</v>
      </c>
      <c r="S1136" s="7">
        <v>380.64967462999999</v>
      </c>
      <c r="T1136" s="8">
        <v>263.86331841099297</v>
      </c>
    </row>
    <row r="1137" spans="1:20" ht="14.1" customHeight="1" x14ac:dyDescent="0.3">
      <c r="A1137" s="3" t="s">
        <v>4330</v>
      </c>
      <c r="B1137" s="3" t="s">
        <v>7002</v>
      </c>
      <c r="C1137" s="11">
        <v>452</v>
      </c>
      <c r="D1137" s="7">
        <v>141.59746655000001</v>
      </c>
      <c r="E1137" s="8">
        <v>97.5344386128655</v>
      </c>
      <c r="F1137" s="11" t="s">
        <v>8</v>
      </c>
      <c r="G1137" s="7" t="s">
        <v>8</v>
      </c>
      <c r="H1137" s="9" t="s">
        <v>8</v>
      </c>
      <c r="I1137" s="11" t="s">
        <v>8</v>
      </c>
      <c r="J1137" s="7" t="s">
        <v>8</v>
      </c>
      <c r="K1137" s="9" t="s">
        <v>8</v>
      </c>
      <c r="L1137" s="11" t="s">
        <v>8</v>
      </c>
      <c r="M1137" s="7" t="s">
        <v>8</v>
      </c>
      <c r="N1137" s="9" t="s">
        <v>8</v>
      </c>
      <c r="O1137" s="11" t="s">
        <v>8</v>
      </c>
      <c r="P1137" s="7" t="s">
        <v>8</v>
      </c>
      <c r="Q1137" s="9" t="s">
        <v>8</v>
      </c>
      <c r="R1137" s="11" t="s">
        <v>8</v>
      </c>
      <c r="S1137" s="7" t="s">
        <v>8</v>
      </c>
      <c r="T1137" s="9" t="s">
        <v>8</v>
      </c>
    </row>
    <row r="1138" spans="1:20" ht="14.1" customHeight="1" x14ac:dyDescent="0.3">
      <c r="A1138" s="3" t="s">
        <v>4333</v>
      </c>
      <c r="B1138" s="3" t="s">
        <v>7003</v>
      </c>
      <c r="C1138" s="11">
        <v>878</v>
      </c>
      <c r="D1138" s="7">
        <v>432.09732281999999</v>
      </c>
      <c r="E1138" s="8">
        <v>284.54928826792701</v>
      </c>
      <c r="F1138" s="11">
        <v>163</v>
      </c>
      <c r="G1138" s="7">
        <v>342.50775340000001</v>
      </c>
      <c r="H1138" s="8">
        <v>227.65301181332899</v>
      </c>
      <c r="I1138" s="11" t="s">
        <v>8</v>
      </c>
      <c r="J1138" s="7" t="s">
        <v>8</v>
      </c>
      <c r="K1138" s="9" t="s">
        <v>8</v>
      </c>
      <c r="L1138" s="11">
        <v>16</v>
      </c>
      <c r="M1138" s="7">
        <v>904.90688121999995</v>
      </c>
      <c r="N1138" s="8">
        <v>564.94055666885299</v>
      </c>
      <c r="O1138" s="11" t="s">
        <v>8</v>
      </c>
      <c r="P1138" s="7" t="s">
        <v>8</v>
      </c>
      <c r="Q1138" s="9" t="s">
        <v>8</v>
      </c>
      <c r="R1138" s="11">
        <v>46</v>
      </c>
      <c r="S1138" s="7">
        <v>651.12472733000004</v>
      </c>
      <c r="T1138" s="8">
        <v>432.37173222072698</v>
      </c>
    </row>
    <row r="1139" spans="1:20" ht="14.1" customHeight="1" x14ac:dyDescent="0.3">
      <c r="A1139" s="3" t="s">
        <v>4337</v>
      </c>
      <c r="B1139" s="3" t="s">
        <v>7004</v>
      </c>
      <c r="C1139" s="11">
        <v>101</v>
      </c>
      <c r="D1139" s="7">
        <v>129.14564540000001</v>
      </c>
      <c r="E1139" s="8">
        <v>88.481217923101894</v>
      </c>
      <c r="F1139" s="11" t="s">
        <v>8</v>
      </c>
      <c r="G1139" s="7" t="s">
        <v>8</v>
      </c>
      <c r="H1139" s="9" t="s">
        <v>8</v>
      </c>
      <c r="I1139" s="11" t="s">
        <v>8</v>
      </c>
      <c r="J1139" s="7" t="s">
        <v>8</v>
      </c>
      <c r="K1139" s="9" t="s">
        <v>8</v>
      </c>
      <c r="L1139" s="11" t="s">
        <v>8</v>
      </c>
      <c r="M1139" s="7" t="s">
        <v>8</v>
      </c>
      <c r="N1139" s="9" t="s">
        <v>8</v>
      </c>
      <c r="O1139" s="11" t="s">
        <v>8</v>
      </c>
      <c r="P1139" s="7" t="s">
        <v>8</v>
      </c>
      <c r="Q1139" s="9" t="s">
        <v>8</v>
      </c>
      <c r="R1139" s="11" t="s">
        <v>8</v>
      </c>
      <c r="S1139" s="7" t="s">
        <v>8</v>
      </c>
      <c r="T1139" s="9" t="s">
        <v>8</v>
      </c>
    </row>
    <row r="1140" spans="1:20" ht="14.1" customHeight="1" x14ac:dyDescent="0.3">
      <c r="A1140" s="3" t="s">
        <v>4340</v>
      </c>
      <c r="B1140" s="3" t="s">
        <v>7005</v>
      </c>
      <c r="C1140" s="11">
        <v>3420</v>
      </c>
      <c r="D1140" s="7">
        <v>330.29153101999998</v>
      </c>
      <c r="E1140" s="8">
        <v>217.13902108401501</v>
      </c>
      <c r="F1140" s="11">
        <v>318</v>
      </c>
      <c r="G1140" s="7">
        <v>257.83013553000001</v>
      </c>
      <c r="H1140" s="8">
        <v>171.37074541157901</v>
      </c>
      <c r="I1140" s="11" t="s">
        <v>8</v>
      </c>
      <c r="J1140" s="7" t="s">
        <v>8</v>
      </c>
      <c r="K1140" s="9" t="s">
        <v>8</v>
      </c>
      <c r="L1140" s="11">
        <v>31</v>
      </c>
      <c r="M1140" s="7">
        <v>297.33805575000002</v>
      </c>
      <c r="N1140" s="8">
        <v>185.302046073067</v>
      </c>
      <c r="O1140" s="11" t="s">
        <v>8</v>
      </c>
      <c r="P1140" s="7" t="s">
        <v>8</v>
      </c>
      <c r="Q1140" s="9" t="s">
        <v>8</v>
      </c>
      <c r="R1140" s="11">
        <v>255</v>
      </c>
      <c r="S1140" s="7">
        <v>382.29509309999997</v>
      </c>
      <c r="T1140" s="8">
        <v>253.45792350093501</v>
      </c>
    </row>
    <row r="1141" spans="1:20" ht="14.1" customHeight="1" x14ac:dyDescent="0.3">
      <c r="A1141" s="3" t="s">
        <v>4344</v>
      </c>
      <c r="B1141" s="3" t="s">
        <v>7006</v>
      </c>
      <c r="C1141" s="11">
        <v>116</v>
      </c>
      <c r="D1141" s="7">
        <v>423.93080180999999</v>
      </c>
      <c r="E1141" s="8">
        <v>304.00500418952203</v>
      </c>
      <c r="F1141" s="11" t="s">
        <v>8</v>
      </c>
      <c r="G1141" s="7" t="s">
        <v>8</v>
      </c>
      <c r="H1141" s="9" t="s">
        <v>8</v>
      </c>
      <c r="I1141" s="11" t="s">
        <v>8</v>
      </c>
      <c r="J1141" s="7" t="s">
        <v>8</v>
      </c>
      <c r="K1141" s="9" t="s">
        <v>8</v>
      </c>
      <c r="L1141" s="11" t="s">
        <v>8</v>
      </c>
      <c r="M1141" s="7" t="s">
        <v>8</v>
      </c>
      <c r="N1141" s="9" t="s">
        <v>8</v>
      </c>
      <c r="O1141" s="11" t="s">
        <v>8</v>
      </c>
      <c r="P1141" s="7" t="s">
        <v>8</v>
      </c>
      <c r="Q1141" s="9" t="s">
        <v>8</v>
      </c>
      <c r="R1141" s="11" t="s">
        <v>8</v>
      </c>
      <c r="S1141" s="7" t="s">
        <v>8</v>
      </c>
      <c r="T1141" s="9" t="s">
        <v>8</v>
      </c>
    </row>
    <row r="1142" spans="1:20" ht="14.1" customHeight="1" x14ac:dyDescent="0.3">
      <c r="A1142" s="3" t="s">
        <v>4348</v>
      </c>
      <c r="B1142" s="3" t="s">
        <v>7007</v>
      </c>
      <c r="C1142" s="11">
        <v>503</v>
      </c>
      <c r="D1142" s="7">
        <v>133.95498022000001</v>
      </c>
      <c r="E1142" s="8">
        <v>88.347301867216501</v>
      </c>
      <c r="F1142" s="11" t="s">
        <v>8</v>
      </c>
      <c r="G1142" s="7" t="s">
        <v>8</v>
      </c>
      <c r="H1142" s="9" t="s">
        <v>8</v>
      </c>
      <c r="I1142" s="11" t="s">
        <v>8</v>
      </c>
      <c r="J1142" s="7" t="s">
        <v>8</v>
      </c>
      <c r="K1142" s="9" t="s">
        <v>8</v>
      </c>
      <c r="L1142" s="11" t="s">
        <v>8</v>
      </c>
      <c r="M1142" s="7" t="s">
        <v>8</v>
      </c>
      <c r="N1142" s="9" t="s">
        <v>8</v>
      </c>
      <c r="O1142" s="11" t="s">
        <v>8</v>
      </c>
      <c r="P1142" s="7" t="s">
        <v>8</v>
      </c>
      <c r="Q1142" s="9" t="s">
        <v>8</v>
      </c>
      <c r="R1142" s="11" t="s">
        <v>8</v>
      </c>
      <c r="S1142" s="7" t="s">
        <v>8</v>
      </c>
      <c r="T1142" s="9" t="s">
        <v>8</v>
      </c>
    </row>
    <row r="1143" spans="1:20" ht="14.1" customHeight="1" x14ac:dyDescent="0.3">
      <c r="A1143" s="3" t="s">
        <v>4351</v>
      </c>
      <c r="B1143" s="3" t="s">
        <v>7008</v>
      </c>
      <c r="C1143" s="11">
        <v>3274</v>
      </c>
      <c r="D1143" s="7">
        <v>164.49071157</v>
      </c>
      <c r="E1143" s="8">
        <v>105.79134337122601</v>
      </c>
      <c r="F1143" s="11" t="s">
        <v>8</v>
      </c>
      <c r="G1143" s="7" t="s">
        <v>8</v>
      </c>
      <c r="H1143" s="9" t="s">
        <v>8</v>
      </c>
      <c r="I1143" s="11" t="s">
        <v>8</v>
      </c>
      <c r="J1143" s="7" t="s">
        <v>8</v>
      </c>
      <c r="K1143" s="9" t="s">
        <v>8</v>
      </c>
      <c r="L1143" s="11">
        <v>191</v>
      </c>
      <c r="M1143" s="7">
        <v>159.98503993</v>
      </c>
      <c r="N1143" s="8">
        <v>99.878632258374694</v>
      </c>
      <c r="O1143" s="11">
        <v>29</v>
      </c>
      <c r="P1143" s="7">
        <v>106.88635506</v>
      </c>
      <c r="Q1143" s="8">
        <v>71.043644159981099</v>
      </c>
      <c r="R1143" s="11">
        <v>190</v>
      </c>
      <c r="S1143" s="7">
        <v>339.17375995999998</v>
      </c>
      <c r="T1143" s="8">
        <v>225.086443499859</v>
      </c>
    </row>
    <row r="1144" spans="1:20" ht="14.1" customHeight="1" x14ac:dyDescent="0.3">
      <c r="A1144" s="3" t="s">
        <v>4354</v>
      </c>
      <c r="B1144" s="3" t="s">
        <v>7009</v>
      </c>
      <c r="C1144" s="11">
        <v>442</v>
      </c>
      <c r="D1144" s="7">
        <v>324.68521587999999</v>
      </c>
      <c r="E1144" s="8">
        <v>228.30310943289899</v>
      </c>
      <c r="F1144" s="11">
        <v>31</v>
      </c>
      <c r="G1144" s="7">
        <v>321.73020116999999</v>
      </c>
      <c r="H1144" s="8">
        <v>226.65073654574101</v>
      </c>
      <c r="I1144" s="11" t="s">
        <v>8</v>
      </c>
      <c r="J1144" s="7" t="s">
        <v>8</v>
      </c>
      <c r="K1144" s="9" t="s">
        <v>8</v>
      </c>
      <c r="L1144" s="11" t="s">
        <v>8</v>
      </c>
      <c r="M1144" s="7" t="s">
        <v>8</v>
      </c>
      <c r="N1144" s="9" t="s">
        <v>8</v>
      </c>
      <c r="O1144" s="11" t="s">
        <v>8</v>
      </c>
      <c r="P1144" s="7" t="s">
        <v>8</v>
      </c>
      <c r="Q1144" s="9" t="s">
        <v>8</v>
      </c>
      <c r="R1144" s="11">
        <v>41</v>
      </c>
      <c r="S1144" s="7">
        <v>515.27122122000003</v>
      </c>
      <c r="T1144" s="8">
        <v>362.99024048039303</v>
      </c>
    </row>
    <row r="1145" spans="1:20" ht="14.1" customHeight="1" x14ac:dyDescent="0.3">
      <c r="A1145" s="3" t="s">
        <v>4358</v>
      </c>
      <c r="B1145" s="3" t="s">
        <v>7010</v>
      </c>
      <c r="C1145" s="11">
        <v>45</v>
      </c>
      <c r="D1145" s="7">
        <v>78.539544989000007</v>
      </c>
      <c r="E1145" s="8">
        <v>53.347412293364002</v>
      </c>
      <c r="F1145" s="11" t="s">
        <v>8</v>
      </c>
      <c r="G1145" s="7" t="s">
        <v>8</v>
      </c>
      <c r="H1145" s="9" t="s">
        <v>8</v>
      </c>
      <c r="I1145" s="11" t="s">
        <v>8</v>
      </c>
      <c r="J1145" s="7" t="s">
        <v>8</v>
      </c>
      <c r="K1145" s="9" t="s">
        <v>8</v>
      </c>
      <c r="L1145" s="11" t="s">
        <v>8</v>
      </c>
      <c r="M1145" s="7" t="s">
        <v>8</v>
      </c>
      <c r="N1145" s="9" t="s">
        <v>8</v>
      </c>
      <c r="O1145" s="11" t="s">
        <v>8</v>
      </c>
      <c r="P1145" s="7" t="s">
        <v>8</v>
      </c>
      <c r="Q1145" s="9" t="s">
        <v>8</v>
      </c>
      <c r="R1145" s="11" t="s">
        <v>8</v>
      </c>
      <c r="S1145" s="7" t="s">
        <v>8</v>
      </c>
      <c r="T1145" s="9" t="s">
        <v>8</v>
      </c>
    </row>
    <row r="1146" spans="1:20" ht="14.1" customHeight="1" x14ac:dyDescent="0.3">
      <c r="A1146" s="3" t="s">
        <v>4361</v>
      </c>
      <c r="B1146" s="3" t="s">
        <v>7011</v>
      </c>
      <c r="C1146" s="11">
        <v>25</v>
      </c>
      <c r="D1146" s="7">
        <v>522.51835025000003</v>
      </c>
      <c r="E1146" s="8">
        <v>374.64221607258997</v>
      </c>
      <c r="F1146" s="11" t="s">
        <v>8</v>
      </c>
      <c r="G1146" s="7" t="s">
        <v>8</v>
      </c>
      <c r="H1146" s="9" t="s">
        <v>8</v>
      </c>
      <c r="I1146" s="11" t="s">
        <v>8</v>
      </c>
      <c r="J1146" s="7" t="s">
        <v>8</v>
      </c>
      <c r="K1146" s="9" t="s">
        <v>8</v>
      </c>
      <c r="L1146" s="11" t="s">
        <v>8</v>
      </c>
      <c r="M1146" s="7" t="s">
        <v>8</v>
      </c>
      <c r="N1146" s="9" t="s">
        <v>8</v>
      </c>
      <c r="O1146" s="11" t="s">
        <v>8</v>
      </c>
      <c r="P1146" s="7" t="s">
        <v>8</v>
      </c>
      <c r="Q1146" s="9" t="s">
        <v>8</v>
      </c>
      <c r="R1146" s="11" t="s">
        <v>8</v>
      </c>
      <c r="S1146" s="7" t="s">
        <v>8</v>
      </c>
      <c r="T1146" s="9" t="s">
        <v>8</v>
      </c>
    </row>
    <row r="1147" spans="1:20" ht="14.1" customHeight="1" x14ac:dyDescent="0.3">
      <c r="A1147" s="3" t="s">
        <v>4365</v>
      </c>
      <c r="B1147" s="3" t="s">
        <v>7012</v>
      </c>
      <c r="C1147" s="11">
        <v>642</v>
      </c>
      <c r="D1147" s="7">
        <v>262.70077769</v>
      </c>
      <c r="E1147" s="8">
        <v>184.086157129599</v>
      </c>
      <c r="F1147" s="11">
        <v>23</v>
      </c>
      <c r="G1147" s="7">
        <v>327.69176034999998</v>
      </c>
      <c r="H1147" s="8">
        <v>228.92263939264899</v>
      </c>
      <c r="I1147" s="11" t="s">
        <v>8</v>
      </c>
      <c r="J1147" s="7" t="s">
        <v>8</v>
      </c>
      <c r="K1147" s="9" t="s">
        <v>8</v>
      </c>
      <c r="L1147" s="11" t="s">
        <v>8</v>
      </c>
      <c r="M1147" s="7" t="s">
        <v>8</v>
      </c>
      <c r="N1147" s="9" t="s">
        <v>8</v>
      </c>
      <c r="O1147" s="11" t="s">
        <v>8</v>
      </c>
      <c r="P1147" s="7" t="s">
        <v>8</v>
      </c>
      <c r="Q1147" s="9" t="s">
        <v>8</v>
      </c>
      <c r="R1147" s="11">
        <v>29</v>
      </c>
      <c r="S1147" s="7">
        <v>499.17118104999997</v>
      </c>
      <c r="T1147" s="8">
        <v>349.20558938590301</v>
      </c>
    </row>
    <row r="1148" spans="1:20" ht="14.1" customHeight="1" x14ac:dyDescent="0.3">
      <c r="A1148" s="3" t="s">
        <v>4369</v>
      </c>
      <c r="B1148" s="3" t="s">
        <v>4370</v>
      </c>
      <c r="C1148" s="11">
        <v>425</v>
      </c>
      <c r="D1148" s="7">
        <v>239.30377935999999</v>
      </c>
      <c r="E1148" s="8">
        <v>164.34147292619801</v>
      </c>
      <c r="F1148" s="11">
        <v>39</v>
      </c>
      <c r="G1148" s="7">
        <v>404.90660979</v>
      </c>
      <c r="H1148" s="8">
        <v>277.56295833740199</v>
      </c>
      <c r="I1148" s="11" t="s">
        <v>8</v>
      </c>
      <c r="J1148" s="7" t="s">
        <v>8</v>
      </c>
      <c r="K1148" s="9" t="s">
        <v>8</v>
      </c>
      <c r="L1148" s="11" t="s">
        <v>8</v>
      </c>
      <c r="M1148" s="7" t="s">
        <v>8</v>
      </c>
      <c r="N1148" s="9" t="s">
        <v>8</v>
      </c>
      <c r="O1148" s="11" t="s">
        <v>8</v>
      </c>
      <c r="P1148" s="7" t="s">
        <v>8</v>
      </c>
      <c r="Q1148" s="9" t="s">
        <v>8</v>
      </c>
      <c r="R1148" s="11">
        <v>43</v>
      </c>
      <c r="S1148" s="7">
        <v>306.82504505999998</v>
      </c>
      <c r="T1148" s="8">
        <v>210.53356203951901</v>
      </c>
    </row>
    <row r="1149" spans="1:20" ht="14.1" customHeight="1" x14ac:dyDescent="0.3">
      <c r="A1149" s="3" t="s">
        <v>4373</v>
      </c>
      <c r="B1149" s="3" t="s">
        <v>7013</v>
      </c>
      <c r="C1149" s="11">
        <v>33</v>
      </c>
      <c r="D1149" s="7">
        <v>143.80491616</v>
      </c>
      <c r="E1149" s="8">
        <v>100.035296777235</v>
      </c>
      <c r="F1149" s="11" t="s">
        <v>8</v>
      </c>
      <c r="G1149" s="7" t="s">
        <v>8</v>
      </c>
      <c r="H1149" s="9" t="s">
        <v>8</v>
      </c>
      <c r="I1149" s="11" t="s">
        <v>8</v>
      </c>
      <c r="J1149" s="7" t="s">
        <v>8</v>
      </c>
      <c r="K1149" s="9" t="s">
        <v>8</v>
      </c>
      <c r="L1149" s="11" t="s">
        <v>8</v>
      </c>
      <c r="M1149" s="7" t="s">
        <v>8</v>
      </c>
      <c r="N1149" s="9" t="s">
        <v>8</v>
      </c>
      <c r="O1149" s="11" t="s">
        <v>8</v>
      </c>
      <c r="P1149" s="7" t="s">
        <v>8</v>
      </c>
      <c r="Q1149" s="9" t="s">
        <v>8</v>
      </c>
      <c r="R1149" s="11" t="s">
        <v>8</v>
      </c>
      <c r="S1149" s="7" t="s">
        <v>8</v>
      </c>
      <c r="T1149" s="9" t="s">
        <v>8</v>
      </c>
    </row>
    <row r="1150" spans="1:20" ht="14.1" customHeight="1" x14ac:dyDescent="0.3">
      <c r="A1150" s="3" t="s">
        <v>4376</v>
      </c>
      <c r="B1150" s="3" t="s">
        <v>7014</v>
      </c>
      <c r="C1150" s="11">
        <v>591</v>
      </c>
      <c r="D1150" s="7">
        <v>125.86481209999999</v>
      </c>
      <c r="E1150" s="8">
        <v>302.52488452738999</v>
      </c>
      <c r="F1150" s="11">
        <v>51</v>
      </c>
      <c r="G1150" s="7">
        <v>130.05684669999999</v>
      </c>
      <c r="H1150" s="8">
        <v>201.73436990028699</v>
      </c>
      <c r="I1150" s="11" t="s">
        <v>8</v>
      </c>
      <c r="J1150" s="7" t="s">
        <v>8</v>
      </c>
      <c r="K1150" s="9" t="s">
        <v>8</v>
      </c>
      <c r="L1150" s="11">
        <v>28</v>
      </c>
      <c r="M1150" s="7">
        <v>130.05681856999999</v>
      </c>
      <c r="N1150" s="8">
        <v>219.146497892752</v>
      </c>
      <c r="O1150" s="11" t="s">
        <v>8</v>
      </c>
      <c r="P1150" s="7" t="s">
        <v>8</v>
      </c>
      <c r="Q1150" s="9" t="s">
        <v>8</v>
      </c>
      <c r="R1150" s="11">
        <v>12</v>
      </c>
      <c r="S1150" s="7">
        <v>128.69776838999999</v>
      </c>
      <c r="T1150" s="8">
        <v>461.42181715035798</v>
      </c>
    </row>
    <row r="1151" spans="1:20" ht="14.1" customHeight="1" x14ac:dyDescent="0.3">
      <c r="A1151" s="3" t="s">
        <v>4380</v>
      </c>
      <c r="B1151" s="3" t="s">
        <v>7015</v>
      </c>
      <c r="C1151" s="11">
        <v>287</v>
      </c>
      <c r="D1151" s="7">
        <v>100.55628335999999</v>
      </c>
      <c r="E1151" s="8">
        <v>223.251275239092</v>
      </c>
      <c r="F1151" s="11">
        <v>25</v>
      </c>
      <c r="G1151" s="7">
        <v>108.28737744999999</v>
      </c>
      <c r="H1151" s="8">
        <v>223.495707104898</v>
      </c>
      <c r="I1151" s="11" t="s">
        <v>8</v>
      </c>
      <c r="J1151" s="7" t="s">
        <v>8</v>
      </c>
      <c r="K1151" s="9" t="s">
        <v>8</v>
      </c>
      <c r="L1151" s="11" t="s">
        <v>8</v>
      </c>
      <c r="M1151" s="7" t="s">
        <v>8</v>
      </c>
      <c r="N1151" s="9" t="s">
        <v>8</v>
      </c>
      <c r="O1151" s="11" t="s">
        <v>8</v>
      </c>
      <c r="P1151" s="7" t="s">
        <v>8</v>
      </c>
      <c r="Q1151" s="9" t="s">
        <v>8</v>
      </c>
      <c r="R1151" s="11">
        <v>19</v>
      </c>
      <c r="S1151" s="7">
        <v>108.2873965</v>
      </c>
      <c r="T1151" s="8">
        <v>263.46822726744301</v>
      </c>
    </row>
    <row r="1152" spans="1:20" ht="14.1" customHeight="1" x14ac:dyDescent="0.3">
      <c r="A1152" s="3" t="s">
        <v>4384</v>
      </c>
      <c r="B1152" s="3" t="s">
        <v>7016</v>
      </c>
      <c r="C1152" s="11">
        <v>74</v>
      </c>
      <c r="D1152" s="7">
        <v>178.99266134999999</v>
      </c>
      <c r="E1152" s="8">
        <v>355.345461220522</v>
      </c>
      <c r="F1152" s="11">
        <v>13</v>
      </c>
      <c r="G1152" s="7">
        <v>177.62313232</v>
      </c>
      <c r="H1152" s="8">
        <v>298.76181880530697</v>
      </c>
      <c r="I1152" s="11" t="s">
        <v>8</v>
      </c>
      <c r="J1152" s="7" t="s">
        <v>8</v>
      </c>
      <c r="K1152" s="9" t="s">
        <v>8</v>
      </c>
      <c r="L1152" s="11" t="s">
        <v>8</v>
      </c>
      <c r="M1152" s="7" t="s">
        <v>8</v>
      </c>
      <c r="N1152" s="9" t="s">
        <v>8</v>
      </c>
      <c r="O1152" s="11" t="s">
        <v>8</v>
      </c>
      <c r="P1152" s="7" t="s">
        <v>8</v>
      </c>
      <c r="Q1152" s="9" t="s">
        <v>8</v>
      </c>
      <c r="R1152" s="11" t="s">
        <v>8</v>
      </c>
      <c r="S1152" s="7" t="s">
        <v>8</v>
      </c>
      <c r="T1152" s="9" t="s">
        <v>8</v>
      </c>
    </row>
    <row r="1153" spans="1:20" ht="14.1" customHeight="1" x14ac:dyDescent="0.3">
      <c r="A1153" s="3" t="s">
        <v>4388</v>
      </c>
      <c r="B1153" s="3" t="s">
        <v>4389</v>
      </c>
      <c r="C1153" s="11">
        <v>119</v>
      </c>
      <c r="D1153" s="7">
        <v>289.27924310999998</v>
      </c>
      <c r="E1153" s="8">
        <v>195.851566746743</v>
      </c>
      <c r="F1153" s="11">
        <v>17</v>
      </c>
      <c r="G1153" s="7">
        <v>296.87494136999999</v>
      </c>
      <c r="H1153" s="8">
        <v>243.46115460913899</v>
      </c>
      <c r="I1153" s="11" t="s">
        <v>8</v>
      </c>
      <c r="J1153" s="7" t="s">
        <v>8</v>
      </c>
      <c r="K1153" s="9" t="s">
        <v>8</v>
      </c>
      <c r="L1153" s="11" t="s">
        <v>8</v>
      </c>
      <c r="M1153" s="7" t="s">
        <v>8</v>
      </c>
      <c r="N1153" s="9" t="s">
        <v>8</v>
      </c>
      <c r="O1153" s="11" t="s">
        <v>8</v>
      </c>
      <c r="P1153" s="7" t="s">
        <v>8</v>
      </c>
      <c r="Q1153" s="9" t="s">
        <v>8</v>
      </c>
      <c r="R1153" s="11" t="s">
        <v>8</v>
      </c>
      <c r="S1153" s="7" t="s">
        <v>8</v>
      </c>
      <c r="T1153" s="9" t="s">
        <v>8</v>
      </c>
    </row>
    <row r="1154" spans="1:20" ht="14.1" customHeight="1" x14ac:dyDescent="0.3">
      <c r="A1154" s="3" t="s">
        <v>4392</v>
      </c>
      <c r="B1154" s="3" t="s">
        <v>7017</v>
      </c>
      <c r="C1154" s="11">
        <v>21</v>
      </c>
      <c r="D1154" s="7">
        <v>252.94708648</v>
      </c>
      <c r="E1154" s="8">
        <v>321.04035013807498</v>
      </c>
      <c r="F1154" s="11" t="s">
        <v>8</v>
      </c>
      <c r="G1154" s="7" t="s">
        <v>8</v>
      </c>
      <c r="H1154" s="9" t="s">
        <v>8</v>
      </c>
      <c r="I1154" s="11" t="s">
        <v>8</v>
      </c>
      <c r="J1154" s="7" t="s">
        <v>8</v>
      </c>
      <c r="K1154" s="9" t="s">
        <v>8</v>
      </c>
      <c r="L1154" s="11" t="s">
        <v>8</v>
      </c>
      <c r="M1154" s="7" t="s">
        <v>8</v>
      </c>
      <c r="N1154" s="9" t="s">
        <v>8</v>
      </c>
      <c r="O1154" s="11" t="s">
        <v>8</v>
      </c>
      <c r="P1154" s="7" t="s">
        <v>8</v>
      </c>
      <c r="Q1154" s="9" t="s">
        <v>8</v>
      </c>
      <c r="R1154" s="11" t="s">
        <v>8</v>
      </c>
      <c r="S1154" s="7" t="s">
        <v>8</v>
      </c>
      <c r="T1154" s="9" t="s">
        <v>8</v>
      </c>
    </row>
    <row r="1155" spans="1:20" ht="14.1" customHeight="1" x14ac:dyDescent="0.3">
      <c r="A1155" s="3" t="s">
        <v>4395</v>
      </c>
      <c r="B1155" s="3" t="s">
        <v>7018</v>
      </c>
      <c r="C1155" s="11">
        <v>528</v>
      </c>
      <c r="D1155" s="7">
        <v>135.44373908</v>
      </c>
      <c r="E1155" s="8">
        <v>203.288027065883</v>
      </c>
      <c r="F1155" s="11">
        <v>36</v>
      </c>
      <c r="G1155" s="7">
        <v>131.57632572</v>
      </c>
      <c r="H1155" s="8">
        <v>173.901321894153</v>
      </c>
      <c r="I1155" s="11" t="s">
        <v>8</v>
      </c>
      <c r="J1155" s="7" t="s">
        <v>8</v>
      </c>
      <c r="K1155" s="9" t="s">
        <v>8</v>
      </c>
      <c r="L1155" s="11">
        <v>14</v>
      </c>
      <c r="M1155" s="7">
        <v>131.57631479</v>
      </c>
      <c r="N1155" s="8">
        <v>151.21321265411501</v>
      </c>
      <c r="O1155" s="11" t="s">
        <v>8</v>
      </c>
      <c r="P1155" s="7" t="s">
        <v>8</v>
      </c>
      <c r="Q1155" s="9" t="s">
        <v>8</v>
      </c>
      <c r="R1155" s="11">
        <v>13</v>
      </c>
      <c r="S1155" s="7">
        <v>132.32348655000001</v>
      </c>
      <c r="T1155" s="8">
        <v>385.19068522253201</v>
      </c>
    </row>
    <row r="1156" spans="1:20" ht="14.1" customHeight="1" x14ac:dyDescent="0.3">
      <c r="A1156" s="3" t="s">
        <v>4399</v>
      </c>
      <c r="B1156" s="3" t="s">
        <v>4400</v>
      </c>
      <c r="C1156" s="11">
        <v>73</v>
      </c>
      <c r="D1156" s="7">
        <v>178.13885253000001</v>
      </c>
      <c r="E1156" s="8">
        <v>351.80688120459303</v>
      </c>
      <c r="F1156" s="11" t="s">
        <v>8</v>
      </c>
      <c r="G1156" s="7" t="s">
        <v>8</v>
      </c>
      <c r="H1156" s="9" t="s">
        <v>8</v>
      </c>
      <c r="I1156" s="11" t="s">
        <v>8</v>
      </c>
      <c r="J1156" s="7" t="s">
        <v>8</v>
      </c>
      <c r="K1156" s="9" t="s">
        <v>8</v>
      </c>
      <c r="L1156" s="11" t="s">
        <v>8</v>
      </c>
      <c r="M1156" s="7" t="s">
        <v>8</v>
      </c>
      <c r="N1156" s="9" t="s">
        <v>8</v>
      </c>
      <c r="O1156" s="11" t="s">
        <v>8</v>
      </c>
      <c r="P1156" s="7" t="s">
        <v>8</v>
      </c>
      <c r="Q1156" s="9" t="s">
        <v>8</v>
      </c>
      <c r="R1156" s="11" t="s">
        <v>8</v>
      </c>
      <c r="S1156" s="7" t="s">
        <v>8</v>
      </c>
      <c r="T1156" s="9" t="s">
        <v>8</v>
      </c>
    </row>
    <row r="1157" spans="1:20" ht="14.1" customHeight="1" x14ac:dyDescent="0.3">
      <c r="A1157" s="3" t="s">
        <v>4403</v>
      </c>
      <c r="B1157" s="3" t="s">
        <v>7019</v>
      </c>
      <c r="C1157" s="11">
        <v>15</v>
      </c>
      <c r="D1157" s="7">
        <v>136.41961816</v>
      </c>
      <c r="E1157" s="8">
        <v>283.03520897601499</v>
      </c>
      <c r="F1157" s="11" t="s">
        <v>8</v>
      </c>
      <c r="G1157" s="7" t="s">
        <v>8</v>
      </c>
      <c r="H1157" s="9" t="s">
        <v>8</v>
      </c>
      <c r="I1157" s="11" t="s">
        <v>8</v>
      </c>
      <c r="J1157" s="7" t="s">
        <v>8</v>
      </c>
      <c r="K1157" s="9" t="s">
        <v>8</v>
      </c>
      <c r="L1157" s="11" t="s">
        <v>8</v>
      </c>
      <c r="M1157" s="7" t="s">
        <v>8</v>
      </c>
      <c r="N1157" s="9" t="s">
        <v>8</v>
      </c>
      <c r="O1157" s="11" t="s">
        <v>8</v>
      </c>
      <c r="P1157" s="7" t="s">
        <v>8</v>
      </c>
      <c r="Q1157" s="9" t="s">
        <v>8</v>
      </c>
      <c r="R1157" s="11" t="s">
        <v>8</v>
      </c>
      <c r="S1157" s="7" t="s">
        <v>8</v>
      </c>
      <c r="T1157" s="9" t="s">
        <v>8</v>
      </c>
    </row>
    <row r="1158" spans="1:20" ht="14.1" customHeight="1" x14ac:dyDescent="0.3">
      <c r="A1158" s="3" t="s">
        <v>4407</v>
      </c>
      <c r="B1158" s="3" t="s">
        <v>7020</v>
      </c>
      <c r="C1158" s="11">
        <v>232</v>
      </c>
      <c r="D1158" s="7">
        <v>123.29697582999999</v>
      </c>
      <c r="E1158" s="8">
        <v>298.94362036981499</v>
      </c>
      <c r="F1158" s="11">
        <v>17</v>
      </c>
      <c r="G1158" s="7">
        <v>122.56694625999999</v>
      </c>
      <c r="H1158" s="8">
        <v>252.77726737539101</v>
      </c>
      <c r="I1158" s="11" t="s">
        <v>8</v>
      </c>
      <c r="J1158" s="7" t="s">
        <v>8</v>
      </c>
      <c r="K1158" s="9" t="s">
        <v>8</v>
      </c>
      <c r="L1158" s="11" t="s">
        <v>8</v>
      </c>
      <c r="M1158" s="7" t="s">
        <v>8</v>
      </c>
      <c r="N1158" s="9" t="s">
        <v>8</v>
      </c>
      <c r="O1158" s="11" t="s">
        <v>8</v>
      </c>
      <c r="P1158" s="7" t="s">
        <v>8</v>
      </c>
      <c r="Q1158" s="9" t="s">
        <v>8</v>
      </c>
      <c r="R1158" s="11" t="s">
        <v>8</v>
      </c>
      <c r="S1158" s="7" t="s">
        <v>8</v>
      </c>
      <c r="T1158" s="9" t="s">
        <v>8</v>
      </c>
    </row>
    <row r="1159" spans="1:20" ht="14.1" customHeight="1" x14ac:dyDescent="0.3">
      <c r="A1159" s="3" t="s">
        <v>4411</v>
      </c>
      <c r="B1159" s="3" t="s">
        <v>6494</v>
      </c>
      <c r="C1159" s="11">
        <v>66</v>
      </c>
      <c r="D1159" s="7">
        <v>141.16794451999999</v>
      </c>
      <c r="E1159" s="8">
        <v>399.80790468661598</v>
      </c>
      <c r="F1159" s="11" t="s">
        <v>8</v>
      </c>
      <c r="G1159" s="7" t="s">
        <v>8</v>
      </c>
      <c r="H1159" s="9" t="s">
        <v>8</v>
      </c>
      <c r="I1159" s="11" t="s">
        <v>8</v>
      </c>
      <c r="J1159" s="7" t="s">
        <v>8</v>
      </c>
      <c r="K1159" s="9" t="s">
        <v>8</v>
      </c>
      <c r="L1159" s="11" t="s">
        <v>8</v>
      </c>
      <c r="M1159" s="7" t="s">
        <v>8</v>
      </c>
      <c r="N1159" s="9" t="s">
        <v>8</v>
      </c>
      <c r="O1159" s="11" t="s">
        <v>8</v>
      </c>
      <c r="P1159" s="7" t="s">
        <v>8</v>
      </c>
      <c r="Q1159" s="9" t="s">
        <v>8</v>
      </c>
      <c r="R1159" s="11" t="s">
        <v>8</v>
      </c>
      <c r="S1159" s="7" t="s">
        <v>8</v>
      </c>
      <c r="T1159" s="9" t="s">
        <v>8</v>
      </c>
    </row>
    <row r="1160" spans="1:20" ht="14.1" customHeight="1" x14ac:dyDescent="0.3">
      <c r="A1160" s="3" t="s">
        <v>4414</v>
      </c>
      <c r="B1160" s="3" t="s">
        <v>7021</v>
      </c>
      <c r="C1160" s="11">
        <v>63</v>
      </c>
      <c r="D1160" s="7">
        <v>151.85054968</v>
      </c>
      <c r="E1160" s="8">
        <v>232.97267410385399</v>
      </c>
      <c r="F1160" s="11" t="s">
        <v>8</v>
      </c>
      <c r="G1160" s="7" t="s">
        <v>8</v>
      </c>
      <c r="H1160" s="9" t="s">
        <v>8</v>
      </c>
      <c r="I1160" s="11" t="s">
        <v>8</v>
      </c>
      <c r="J1160" s="7" t="s">
        <v>8</v>
      </c>
      <c r="K1160" s="9" t="s">
        <v>8</v>
      </c>
      <c r="L1160" s="11" t="s">
        <v>8</v>
      </c>
      <c r="M1160" s="7" t="s">
        <v>8</v>
      </c>
      <c r="N1160" s="9" t="s">
        <v>8</v>
      </c>
      <c r="O1160" s="11" t="s">
        <v>8</v>
      </c>
      <c r="P1160" s="7" t="s">
        <v>8</v>
      </c>
      <c r="Q1160" s="9" t="s">
        <v>8</v>
      </c>
      <c r="R1160" s="11" t="s">
        <v>8</v>
      </c>
      <c r="S1160" s="7" t="s">
        <v>8</v>
      </c>
      <c r="T1160" s="9" t="s">
        <v>8</v>
      </c>
    </row>
    <row r="1161" spans="1:20" ht="14.1" customHeight="1" x14ac:dyDescent="0.3">
      <c r="A1161" s="3" t="s">
        <v>4419</v>
      </c>
      <c r="B1161" s="3" t="s">
        <v>7022</v>
      </c>
      <c r="C1161" s="11">
        <v>448</v>
      </c>
      <c r="D1161" s="7">
        <v>175.40066440999999</v>
      </c>
      <c r="E1161" s="8">
        <v>281.61478893071302</v>
      </c>
      <c r="F1161" s="11">
        <v>37</v>
      </c>
      <c r="G1161" s="7">
        <v>171.13131942000001</v>
      </c>
      <c r="H1161" s="8">
        <v>210.29561079913901</v>
      </c>
      <c r="I1161" s="11" t="s">
        <v>8</v>
      </c>
      <c r="J1161" s="7" t="s">
        <v>8</v>
      </c>
      <c r="K1161" s="9" t="s">
        <v>8</v>
      </c>
      <c r="L1161" s="11" t="s">
        <v>8</v>
      </c>
      <c r="M1161" s="7" t="s">
        <v>8</v>
      </c>
      <c r="N1161" s="9" t="s">
        <v>8</v>
      </c>
      <c r="O1161" s="11" t="s">
        <v>8</v>
      </c>
      <c r="P1161" s="7" t="s">
        <v>8</v>
      </c>
      <c r="Q1161" s="9" t="s">
        <v>8</v>
      </c>
      <c r="R1161" s="11">
        <v>25</v>
      </c>
      <c r="S1161" s="7">
        <v>173.03647472</v>
      </c>
      <c r="T1161" s="8">
        <v>350.81561248206299</v>
      </c>
    </row>
    <row r="1162" spans="1:20" ht="14.1" customHeight="1" x14ac:dyDescent="0.3">
      <c r="A1162" s="3" t="s">
        <v>4423</v>
      </c>
      <c r="B1162" s="3" t="s">
        <v>4424</v>
      </c>
      <c r="C1162" s="11">
        <v>531</v>
      </c>
      <c r="D1162" s="7">
        <v>123.67234569999999</v>
      </c>
      <c r="E1162" s="8">
        <v>213.283974605955</v>
      </c>
      <c r="F1162" s="11">
        <v>16</v>
      </c>
      <c r="G1162" s="7">
        <v>133.95616111999999</v>
      </c>
      <c r="H1162" s="8">
        <v>229.69310656073901</v>
      </c>
      <c r="I1162" s="11" t="s">
        <v>8</v>
      </c>
      <c r="J1162" s="7" t="s">
        <v>8</v>
      </c>
      <c r="K1162" s="9" t="s">
        <v>8</v>
      </c>
      <c r="L1162" s="11" t="s">
        <v>8</v>
      </c>
      <c r="M1162" s="7" t="s">
        <v>8</v>
      </c>
      <c r="N1162" s="9" t="s">
        <v>8</v>
      </c>
      <c r="O1162" s="11" t="s">
        <v>8</v>
      </c>
      <c r="P1162" s="7" t="s">
        <v>8</v>
      </c>
      <c r="Q1162" s="9" t="s">
        <v>8</v>
      </c>
      <c r="R1162" s="11" t="s">
        <v>8</v>
      </c>
      <c r="S1162" s="7" t="s">
        <v>8</v>
      </c>
      <c r="T1162" s="9" t="s">
        <v>8</v>
      </c>
    </row>
    <row r="1163" spans="1:20" ht="14.1" customHeight="1" x14ac:dyDescent="0.3">
      <c r="A1163" s="3" t="s">
        <v>4426</v>
      </c>
      <c r="B1163" s="3" t="s">
        <v>7023</v>
      </c>
      <c r="C1163" s="11">
        <v>349</v>
      </c>
      <c r="D1163" s="7">
        <v>161.21133652</v>
      </c>
      <c r="E1163" s="8">
        <v>276.306169107416</v>
      </c>
      <c r="F1163" s="11">
        <v>37</v>
      </c>
      <c r="G1163" s="7">
        <v>165.09890923</v>
      </c>
      <c r="H1163" s="8">
        <v>215.91478685195</v>
      </c>
      <c r="I1163" s="11" t="s">
        <v>8</v>
      </c>
      <c r="J1163" s="7" t="s">
        <v>8</v>
      </c>
      <c r="K1163" s="9" t="s">
        <v>8</v>
      </c>
      <c r="L1163" s="11" t="s">
        <v>8</v>
      </c>
      <c r="M1163" s="7" t="s">
        <v>8</v>
      </c>
      <c r="N1163" s="9" t="s">
        <v>8</v>
      </c>
      <c r="O1163" s="11" t="s">
        <v>8</v>
      </c>
      <c r="P1163" s="7" t="s">
        <v>8</v>
      </c>
      <c r="Q1163" s="9" t="s">
        <v>8</v>
      </c>
      <c r="R1163" s="11">
        <v>25</v>
      </c>
      <c r="S1163" s="7">
        <v>164.57793387000001</v>
      </c>
      <c r="T1163" s="8">
        <v>580.34492543452996</v>
      </c>
    </row>
    <row r="1164" spans="1:20" ht="14.1" customHeight="1" x14ac:dyDescent="0.3">
      <c r="A1164" s="3" t="s">
        <v>4430</v>
      </c>
      <c r="B1164" s="3" t="s">
        <v>7024</v>
      </c>
      <c r="C1164" s="11">
        <v>57</v>
      </c>
      <c r="D1164" s="7">
        <v>157.36155392000001</v>
      </c>
      <c r="E1164" s="8">
        <v>283.23078750004299</v>
      </c>
      <c r="F1164" s="11" t="s">
        <v>8</v>
      </c>
      <c r="G1164" s="7" t="s">
        <v>8</v>
      </c>
      <c r="H1164" s="9" t="s">
        <v>8</v>
      </c>
      <c r="I1164" s="11" t="s">
        <v>8</v>
      </c>
      <c r="J1164" s="7" t="s">
        <v>8</v>
      </c>
      <c r="K1164" s="9" t="s">
        <v>8</v>
      </c>
      <c r="L1164" s="11" t="s">
        <v>8</v>
      </c>
      <c r="M1164" s="7" t="s">
        <v>8</v>
      </c>
      <c r="N1164" s="9" t="s">
        <v>8</v>
      </c>
      <c r="O1164" s="11" t="s">
        <v>8</v>
      </c>
      <c r="P1164" s="7" t="s">
        <v>8</v>
      </c>
      <c r="Q1164" s="9" t="s">
        <v>8</v>
      </c>
      <c r="R1164" s="11" t="s">
        <v>8</v>
      </c>
      <c r="S1164" s="7" t="s">
        <v>8</v>
      </c>
      <c r="T1164" s="9" t="s">
        <v>8</v>
      </c>
    </row>
    <row r="1165" spans="1:20" ht="14.1" customHeight="1" x14ac:dyDescent="0.3">
      <c r="A1165" s="3" t="s">
        <v>4434</v>
      </c>
      <c r="B1165" s="3" t="s">
        <v>7025</v>
      </c>
      <c r="C1165" s="11">
        <v>4114</v>
      </c>
      <c r="D1165" s="7">
        <v>209.75690302999999</v>
      </c>
      <c r="E1165" s="8">
        <v>186.383695027161</v>
      </c>
      <c r="F1165" s="11">
        <v>418</v>
      </c>
      <c r="G1165" s="7">
        <v>219.81276460000001</v>
      </c>
      <c r="H1165" s="8">
        <v>145.733544339237</v>
      </c>
      <c r="I1165" s="11" t="s">
        <v>8</v>
      </c>
      <c r="J1165" s="7" t="s">
        <v>8</v>
      </c>
      <c r="K1165" s="9" t="s">
        <v>8</v>
      </c>
      <c r="L1165" s="11">
        <v>50</v>
      </c>
      <c r="M1165" s="7">
        <v>219.81276450999999</v>
      </c>
      <c r="N1165" s="8">
        <v>104.50125437291599</v>
      </c>
      <c r="O1165" s="11" t="s">
        <v>8</v>
      </c>
      <c r="P1165" s="7" t="s">
        <v>8</v>
      </c>
      <c r="Q1165" s="9" t="s">
        <v>8</v>
      </c>
      <c r="R1165" s="11">
        <v>239</v>
      </c>
      <c r="S1165" s="7">
        <v>217.28463690999999</v>
      </c>
      <c r="T1165" s="8">
        <v>256.45116523188301</v>
      </c>
    </row>
    <row r="1166" spans="1:20" ht="14.1" customHeight="1" x14ac:dyDescent="0.3">
      <c r="A1166" s="3" t="s">
        <v>4437</v>
      </c>
      <c r="B1166" s="3" t="s">
        <v>7026</v>
      </c>
      <c r="C1166" s="11">
        <v>26</v>
      </c>
      <c r="D1166" s="7">
        <v>142.16525751</v>
      </c>
      <c r="E1166" s="8">
        <v>207.147675560538</v>
      </c>
      <c r="F1166" s="11" t="s">
        <v>8</v>
      </c>
      <c r="G1166" s="7" t="s">
        <v>8</v>
      </c>
      <c r="H1166" s="9" t="s">
        <v>8</v>
      </c>
      <c r="I1166" s="11" t="s">
        <v>8</v>
      </c>
      <c r="J1166" s="7" t="s">
        <v>8</v>
      </c>
      <c r="K1166" s="9" t="s">
        <v>8</v>
      </c>
      <c r="L1166" s="11" t="s">
        <v>8</v>
      </c>
      <c r="M1166" s="7" t="s">
        <v>8</v>
      </c>
      <c r="N1166" s="9" t="s">
        <v>8</v>
      </c>
      <c r="O1166" s="11" t="s">
        <v>8</v>
      </c>
      <c r="P1166" s="7" t="s">
        <v>8</v>
      </c>
      <c r="Q1166" s="9" t="s">
        <v>8</v>
      </c>
      <c r="R1166" s="11" t="s">
        <v>8</v>
      </c>
      <c r="S1166" s="7" t="s">
        <v>8</v>
      </c>
      <c r="T1166" s="9" t="s">
        <v>8</v>
      </c>
    </row>
    <row r="1167" spans="1:20" ht="14.1" customHeight="1" x14ac:dyDescent="0.3">
      <c r="A1167" s="3" t="s">
        <v>4441</v>
      </c>
      <c r="B1167" s="3" t="s">
        <v>7027</v>
      </c>
      <c r="C1167" s="11">
        <v>27</v>
      </c>
      <c r="D1167" s="7">
        <v>192.26184383</v>
      </c>
      <c r="E1167" s="8">
        <v>317.256063649993</v>
      </c>
      <c r="F1167" s="11" t="s">
        <v>8</v>
      </c>
      <c r="G1167" s="7" t="s">
        <v>8</v>
      </c>
      <c r="H1167" s="9" t="s">
        <v>8</v>
      </c>
      <c r="I1167" s="11" t="s">
        <v>8</v>
      </c>
      <c r="J1167" s="7" t="s">
        <v>8</v>
      </c>
      <c r="K1167" s="9" t="s">
        <v>8</v>
      </c>
      <c r="L1167" s="11" t="s">
        <v>8</v>
      </c>
      <c r="M1167" s="7" t="s">
        <v>8</v>
      </c>
      <c r="N1167" s="9" t="s">
        <v>8</v>
      </c>
      <c r="O1167" s="11" t="s">
        <v>8</v>
      </c>
      <c r="P1167" s="7" t="s">
        <v>8</v>
      </c>
      <c r="Q1167" s="9" t="s">
        <v>8</v>
      </c>
      <c r="R1167" s="11" t="s">
        <v>8</v>
      </c>
      <c r="S1167" s="7" t="s">
        <v>8</v>
      </c>
      <c r="T1167" s="9" t="s">
        <v>8</v>
      </c>
    </row>
    <row r="1168" spans="1:20" ht="14.1" customHeight="1" x14ac:dyDescent="0.3">
      <c r="A1168" s="3" t="s">
        <v>4445</v>
      </c>
      <c r="B1168" s="3" t="s">
        <v>7028</v>
      </c>
      <c r="C1168" s="11">
        <v>97</v>
      </c>
      <c r="D1168" s="7">
        <v>216.00482862999999</v>
      </c>
      <c r="E1168" s="8">
        <v>186.24506555276</v>
      </c>
      <c r="F1168" s="11" t="s">
        <v>8</v>
      </c>
      <c r="G1168" s="7" t="s">
        <v>8</v>
      </c>
      <c r="H1168" s="9" t="s">
        <v>8</v>
      </c>
      <c r="I1168" s="11" t="s">
        <v>8</v>
      </c>
      <c r="J1168" s="7" t="s">
        <v>8</v>
      </c>
      <c r="K1168" s="9" t="s">
        <v>8</v>
      </c>
      <c r="L1168" s="11" t="s">
        <v>8</v>
      </c>
      <c r="M1168" s="7" t="s">
        <v>8</v>
      </c>
      <c r="N1168" s="9" t="s">
        <v>8</v>
      </c>
      <c r="O1168" s="11" t="s">
        <v>8</v>
      </c>
      <c r="P1168" s="7" t="s">
        <v>8</v>
      </c>
      <c r="Q1168" s="9" t="s">
        <v>8</v>
      </c>
      <c r="R1168" s="11" t="s">
        <v>8</v>
      </c>
      <c r="S1168" s="7" t="s">
        <v>8</v>
      </c>
      <c r="T1168" s="9" t="s">
        <v>8</v>
      </c>
    </row>
    <row r="1169" spans="1:20" ht="14.1" customHeight="1" x14ac:dyDescent="0.3">
      <c r="A1169" s="3" t="s">
        <v>4449</v>
      </c>
      <c r="B1169" s="3" t="s">
        <v>7029</v>
      </c>
      <c r="C1169" s="11">
        <v>1319</v>
      </c>
      <c r="D1169" s="7">
        <v>136.16444518</v>
      </c>
      <c r="E1169" s="8">
        <v>241.108823032115</v>
      </c>
      <c r="F1169" s="11">
        <v>119</v>
      </c>
      <c r="G1169" s="7">
        <v>133.73842105</v>
      </c>
      <c r="H1169" s="8">
        <v>257.56406375945699</v>
      </c>
      <c r="I1169" s="11" t="s">
        <v>8</v>
      </c>
      <c r="J1169" s="7" t="s">
        <v>8</v>
      </c>
      <c r="K1169" s="9" t="s">
        <v>8</v>
      </c>
      <c r="L1169" s="11" t="s">
        <v>8</v>
      </c>
      <c r="M1169" s="7" t="s">
        <v>8</v>
      </c>
      <c r="N1169" s="9" t="s">
        <v>8</v>
      </c>
      <c r="O1169" s="11" t="s">
        <v>8</v>
      </c>
      <c r="P1169" s="7" t="s">
        <v>8</v>
      </c>
      <c r="Q1169" s="9" t="s">
        <v>8</v>
      </c>
      <c r="R1169" s="11">
        <v>68</v>
      </c>
      <c r="S1169" s="7">
        <v>134.16020474999999</v>
      </c>
      <c r="T1169" s="8">
        <v>390.93628296644198</v>
      </c>
    </row>
    <row r="1170" spans="1:20" ht="14.1" customHeight="1" x14ac:dyDescent="0.3">
      <c r="A1170" s="3" t="s">
        <v>4453</v>
      </c>
      <c r="B1170" s="3" t="s">
        <v>4454</v>
      </c>
      <c r="C1170" s="11">
        <v>20</v>
      </c>
      <c r="D1170" s="7">
        <v>307.38666776999997</v>
      </c>
      <c r="E1170" s="8">
        <v>221.29606307498</v>
      </c>
      <c r="F1170" s="11" t="s">
        <v>8</v>
      </c>
      <c r="G1170" s="7" t="s">
        <v>8</v>
      </c>
      <c r="H1170" s="9" t="s">
        <v>8</v>
      </c>
      <c r="I1170" s="11" t="s">
        <v>8</v>
      </c>
      <c r="J1170" s="7" t="s">
        <v>8</v>
      </c>
      <c r="K1170" s="9" t="s">
        <v>8</v>
      </c>
      <c r="L1170" s="11" t="s">
        <v>8</v>
      </c>
      <c r="M1170" s="7" t="s">
        <v>8</v>
      </c>
      <c r="N1170" s="9" t="s">
        <v>8</v>
      </c>
      <c r="O1170" s="11" t="s">
        <v>8</v>
      </c>
      <c r="P1170" s="7" t="s">
        <v>8</v>
      </c>
      <c r="Q1170" s="9" t="s">
        <v>8</v>
      </c>
      <c r="R1170" s="11" t="s">
        <v>8</v>
      </c>
      <c r="S1170" s="7" t="s">
        <v>8</v>
      </c>
      <c r="T1170" s="9" t="s">
        <v>8</v>
      </c>
    </row>
    <row r="1171" spans="1:20" ht="14.1" customHeight="1" x14ac:dyDescent="0.3">
      <c r="A1171" s="3" t="s">
        <v>4459</v>
      </c>
      <c r="B1171" s="3" t="s">
        <v>7030</v>
      </c>
      <c r="C1171" s="11">
        <v>86</v>
      </c>
      <c r="D1171" s="7">
        <v>504.67133697000003</v>
      </c>
      <c r="E1171" s="8">
        <v>351.81796019466401</v>
      </c>
      <c r="F1171" s="11" t="s">
        <v>8</v>
      </c>
      <c r="G1171" s="7" t="s">
        <v>8</v>
      </c>
      <c r="H1171" s="9" t="s">
        <v>8</v>
      </c>
      <c r="I1171" s="11" t="s">
        <v>8</v>
      </c>
      <c r="J1171" s="7" t="s">
        <v>8</v>
      </c>
      <c r="K1171" s="9" t="s">
        <v>8</v>
      </c>
      <c r="L1171" s="11" t="s">
        <v>8</v>
      </c>
      <c r="M1171" s="7" t="s">
        <v>8</v>
      </c>
      <c r="N1171" s="9" t="s">
        <v>8</v>
      </c>
      <c r="O1171" s="11" t="s">
        <v>8</v>
      </c>
      <c r="P1171" s="7" t="s">
        <v>8</v>
      </c>
      <c r="Q1171" s="9" t="s">
        <v>8</v>
      </c>
      <c r="R1171" s="11" t="s">
        <v>8</v>
      </c>
      <c r="S1171" s="7" t="s">
        <v>8</v>
      </c>
      <c r="T1171" s="9" t="s">
        <v>8</v>
      </c>
    </row>
    <row r="1172" spans="1:20" ht="14.1" customHeight="1" x14ac:dyDescent="0.3">
      <c r="A1172" s="3" t="s">
        <v>4462</v>
      </c>
      <c r="B1172" s="3" t="s">
        <v>4463</v>
      </c>
      <c r="C1172" s="11">
        <v>481</v>
      </c>
      <c r="D1172" s="7">
        <v>74.901455010999996</v>
      </c>
      <c r="E1172" s="8">
        <v>51.6428594437943</v>
      </c>
      <c r="F1172" s="11">
        <v>21</v>
      </c>
      <c r="G1172" s="7">
        <v>85.378988555000006</v>
      </c>
      <c r="H1172" s="8">
        <v>60.809937488527197</v>
      </c>
      <c r="I1172" s="11" t="s">
        <v>8</v>
      </c>
      <c r="J1172" s="7" t="s">
        <v>8</v>
      </c>
      <c r="K1172" s="9" t="s">
        <v>8</v>
      </c>
      <c r="L1172" s="11" t="s">
        <v>8</v>
      </c>
      <c r="M1172" s="7" t="s">
        <v>8</v>
      </c>
      <c r="N1172" s="9" t="s">
        <v>8</v>
      </c>
      <c r="O1172" s="11" t="s">
        <v>8</v>
      </c>
      <c r="P1172" s="7" t="s">
        <v>8</v>
      </c>
      <c r="Q1172" s="9" t="s">
        <v>8</v>
      </c>
      <c r="R1172" s="11">
        <v>33</v>
      </c>
      <c r="S1172" s="7">
        <v>114.58372369</v>
      </c>
      <c r="T1172" s="8">
        <v>81.488252820369098</v>
      </c>
    </row>
    <row r="1173" spans="1:20" ht="14.1" customHeight="1" x14ac:dyDescent="0.3">
      <c r="A1173" s="3" t="s">
        <v>4466</v>
      </c>
      <c r="B1173" s="3" t="s">
        <v>4467</v>
      </c>
      <c r="C1173" s="11">
        <v>122</v>
      </c>
      <c r="D1173" s="7">
        <v>143.71469289000001</v>
      </c>
      <c r="E1173" s="8">
        <v>95.577429922257707</v>
      </c>
      <c r="F1173" s="11" t="s">
        <v>8</v>
      </c>
      <c r="G1173" s="7" t="s">
        <v>8</v>
      </c>
      <c r="H1173" s="9" t="s">
        <v>8</v>
      </c>
      <c r="I1173" s="11" t="s">
        <v>8</v>
      </c>
      <c r="J1173" s="7" t="s">
        <v>8</v>
      </c>
      <c r="K1173" s="9" t="s">
        <v>8</v>
      </c>
      <c r="L1173" s="11" t="s">
        <v>8</v>
      </c>
      <c r="M1173" s="7" t="s">
        <v>8</v>
      </c>
      <c r="N1173" s="9" t="s">
        <v>8</v>
      </c>
      <c r="O1173" s="11" t="s">
        <v>8</v>
      </c>
      <c r="P1173" s="7" t="s">
        <v>8</v>
      </c>
      <c r="Q1173" s="9" t="s">
        <v>8</v>
      </c>
      <c r="R1173" s="11" t="s">
        <v>8</v>
      </c>
      <c r="S1173" s="7" t="s">
        <v>8</v>
      </c>
      <c r="T1173" s="9" t="s">
        <v>8</v>
      </c>
    </row>
    <row r="1174" spans="1:20" ht="14.1" customHeight="1" x14ac:dyDescent="0.3">
      <c r="A1174" s="3" t="s">
        <v>4471</v>
      </c>
      <c r="B1174" s="3" t="s">
        <v>4472</v>
      </c>
      <c r="C1174" s="11">
        <v>15</v>
      </c>
      <c r="D1174" s="7">
        <v>214.08899529999999</v>
      </c>
      <c r="E1174" s="8">
        <v>163.49796584067701</v>
      </c>
      <c r="F1174" s="11" t="s">
        <v>8</v>
      </c>
      <c r="G1174" s="7" t="s">
        <v>8</v>
      </c>
      <c r="H1174" s="9" t="s">
        <v>8</v>
      </c>
      <c r="I1174" s="11" t="s">
        <v>8</v>
      </c>
      <c r="J1174" s="7" t="s">
        <v>8</v>
      </c>
      <c r="K1174" s="9" t="s">
        <v>8</v>
      </c>
      <c r="L1174" s="11" t="s">
        <v>8</v>
      </c>
      <c r="M1174" s="7" t="s">
        <v>8</v>
      </c>
      <c r="N1174" s="9" t="s">
        <v>8</v>
      </c>
      <c r="O1174" s="11" t="s">
        <v>8</v>
      </c>
      <c r="P1174" s="7" t="s">
        <v>8</v>
      </c>
      <c r="Q1174" s="9" t="s">
        <v>8</v>
      </c>
      <c r="R1174" s="11" t="s">
        <v>8</v>
      </c>
      <c r="S1174" s="7" t="s">
        <v>8</v>
      </c>
      <c r="T1174" s="9" t="s">
        <v>8</v>
      </c>
    </row>
    <row r="1175" spans="1:20" ht="14.1" customHeight="1" x14ac:dyDescent="0.3">
      <c r="A1175" s="3" t="s">
        <v>4476</v>
      </c>
      <c r="B1175" s="3" t="s">
        <v>7031</v>
      </c>
      <c r="C1175" s="11">
        <v>54</v>
      </c>
      <c r="D1175" s="7">
        <v>393.13204444000002</v>
      </c>
      <c r="E1175" s="8">
        <v>277.26794598700201</v>
      </c>
      <c r="F1175" s="11" t="s">
        <v>8</v>
      </c>
      <c r="G1175" s="7" t="s">
        <v>8</v>
      </c>
      <c r="H1175" s="9" t="s">
        <v>8</v>
      </c>
      <c r="I1175" s="11" t="s">
        <v>8</v>
      </c>
      <c r="J1175" s="7" t="s">
        <v>8</v>
      </c>
      <c r="K1175" s="9" t="s">
        <v>8</v>
      </c>
      <c r="L1175" s="11" t="s">
        <v>8</v>
      </c>
      <c r="M1175" s="7" t="s">
        <v>8</v>
      </c>
      <c r="N1175" s="9" t="s">
        <v>8</v>
      </c>
      <c r="O1175" s="11" t="s">
        <v>8</v>
      </c>
      <c r="P1175" s="7" t="s">
        <v>8</v>
      </c>
      <c r="Q1175" s="9" t="s">
        <v>8</v>
      </c>
      <c r="R1175" s="11" t="s">
        <v>8</v>
      </c>
      <c r="S1175" s="7" t="s">
        <v>8</v>
      </c>
      <c r="T1175" s="9" t="s">
        <v>8</v>
      </c>
    </row>
    <row r="1176" spans="1:20" ht="14.1" customHeight="1" x14ac:dyDescent="0.3">
      <c r="A1176" s="3" t="s">
        <v>4479</v>
      </c>
      <c r="B1176" s="3" t="s">
        <v>7032</v>
      </c>
      <c r="C1176" s="11">
        <v>1124</v>
      </c>
      <c r="D1176" s="7">
        <v>121.99520911</v>
      </c>
      <c r="E1176" s="8">
        <v>79.335605646480204</v>
      </c>
      <c r="F1176" s="11">
        <v>106</v>
      </c>
      <c r="G1176" s="7">
        <v>157.51146958999999</v>
      </c>
      <c r="H1176" s="8">
        <v>105.82802251951701</v>
      </c>
      <c r="I1176" s="11" t="s">
        <v>8</v>
      </c>
      <c r="J1176" s="7" t="s">
        <v>8</v>
      </c>
      <c r="K1176" s="9" t="s">
        <v>8</v>
      </c>
      <c r="L1176" s="11" t="s">
        <v>8</v>
      </c>
      <c r="M1176" s="7" t="s">
        <v>8</v>
      </c>
      <c r="N1176" s="9" t="s">
        <v>8</v>
      </c>
      <c r="O1176" s="11" t="s">
        <v>8</v>
      </c>
      <c r="P1176" s="7" t="s">
        <v>8</v>
      </c>
      <c r="Q1176" s="9" t="s">
        <v>8</v>
      </c>
      <c r="R1176" s="11">
        <v>78</v>
      </c>
      <c r="S1176" s="7">
        <v>188.77496153999999</v>
      </c>
      <c r="T1176" s="8">
        <v>126.519748198237</v>
      </c>
    </row>
    <row r="1177" spans="1:20" ht="14.1" customHeight="1" x14ac:dyDescent="0.3">
      <c r="A1177" s="3" t="s">
        <v>4482</v>
      </c>
      <c r="B1177" s="3" t="s">
        <v>4483</v>
      </c>
      <c r="C1177" s="11">
        <v>47</v>
      </c>
      <c r="D1177" s="7">
        <v>250.52233459999999</v>
      </c>
      <c r="E1177" s="8">
        <v>167.091291427904</v>
      </c>
      <c r="F1177" s="11" t="s">
        <v>8</v>
      </c>
      <c r="G1177" s="7" t="s">
        <v>8</v>
      </c>
      <c r="H1177" s="9" t="s">
        <v>8</v>
      </c>
      <c r="I1177" s="11" t="s">
        <v>8</v>
      </c>
      <c r="J1177" s="7" t="s">
        <v>8</v>
      </c>
      <c r="K1177" s="9" t="s">
        <v>8</v>
      </c>
      <c r="L1177" s="11" t="s">
        <v>8</v>
      </c>
      <c r="M1177" s="7" t="s">
        <v>8</v>
      </c>
      <c r="N1177" s="9" t="s">
        <v>8</v>
      </c>
      <c r="O1177" s="11" t="s">
        <v>8</v>
      </c>
      <c r="P1177" s="7" t="s">
        <v>8</v>
      </c>
      <c r="Q1177" s="9" t="s">
        <v>8</v>
      </c>
      <c r="R1177" s="11" t="s">
        <v>8</v>
      </c>
      <c r="S1177" s="7" t="s">
        <v>8</v>
      </c>
      <c r="T1177" s="9" t="s">
        <v>8</v>
      </c>
    </row>
    <row r="1178" spans="1:20" ht="14.1" customHeight="1" x14ac:dyDescent="0.3">
      <c r="A1178" s="3" t="s">
        <v>4486</v>
      </c>
      <c r="B1178" s="3" t="s">
        <v>7033</v>
      </c>
      <c r="C1178" s="11">
        <v>27</v>
      </c>
      <c r="D1178" s="7">
        <v>175.77898744000001</v>
      </c>
      <c r="E1178" s="8">
        <v>118.34797093451201</v>
      </c>
      <c r="F1178" s="11" t="s">
        <v>8</v>
      </c>
      <c r="G1178" s="7" t="s">
        <v>8</v>
      </c>
      <c r="H1178" s="9" t="s">
        <v>8</v>
      </c>
      <c r="I1178" s="11" t="s">
        <v>8</v>
      </c>
      <c r="J1178" s="7" t="s">
        <v>8</v>
      </c>
      <c r="K1178" s="9" t="s">
        <v>8</v>
      </c>
      <c r="L1178" s="11" t="s">
        <v>8</v>
      </c>
      <c r="M1178" s="7" t="s">
        <v>8</v>
      </c>
      <c r="N1178" s="9" t="s">
        <v>8</v>
      </c>
      <c r="O1178" s="11" t="s">
        <v>8</v>
      </c>
      <c r="P1178" s="7" t="s">
        <v>8</v>
      </c>
      <c r="Q1178" s="9" t="s">
        <v>8</v>
      </c>
      <c r="R1178" s="11" t="s">
        <v>8</v>
      </c>
      <c r="S1178" s="7" t="s">
        <v>8</v>
      </c>
      <c r="T1178" s="9" t="s">
        <v>8</v>
      </c>
    </row>
    <row r="1179" spans="1:20" ht="14.1" customHeight="1" x14ac:dyDescent="0.3">
      <c r="A1179" s="3" t="s">
        <v>4490</v>
      </c>
      <c r="B1179" s="3" t="s">
        <v>4491</v>
      </c>
      <c r="C1179" s="11">
        <v>686</v>
      </c>
      <c r="D1179" s="7">
        <v>112.66689836</v>
      </c>
      <c r="E1179" s="8">
        <v>74.520596432911304</v>
      </c>
      <c r="F1179" s="11">
        <v>34</v>
      </c>
      <c r="G1179" s="7">
        <v>195.40850610000001</v>
      </c>
      <c r="H1179" s="8">
        <v>131.800064279407</v>
      </c>
      <c r="I1179" s="11" t="s">
        <v>8</v>
      </c>
      <c r="J1179" s="7" t="s">
        <v>8</v>
      </c>
      <c r="K1179" s="9" t="s">
        <v>8</v>
      </c>
      <c r="L1179" s="11" t="s">
        <v>8</v>
      </c>
      <c r="M1179" s="7" t="s">
        <v>8</v>
      </c>
      <c r="N1179" s="9" t="s">
        <v>8</v>
      </c>
      <c r="O1179" s="11" t="s">
        <v>8</v>
      </c>
      <c r="P1179" s="7" t="s">
        <v>8</v>
      </c>
      <c r="Q1179" s="9" t="s">
        <v>8</v>
      </c>
      <c r="R1179" s="11">
        <v>26</v>
      </c>
      <c r="S1179" s="7">
        <v>168.87937778</v>
      </c>
      <c r="T1179" s="8">
        <v>113.692732852183</v>
      </c>
    </row>
    <row r="1180" spans="1:20" ht="14.1" customHeight="1" x14ac:dyDescent="0.3">
      <c r="A1180" s="3" t="s">
        <v>4495</v>
      </c>
      <c r="B1180" s="3" t="s">
        <v>7034</v>
      </c>
      <c r="C1180" s="11">
        <v>173</v>
      </c>
      <c r="D1180" s="7">
        <v>127.19029281</v>
      </c>
      <c r="E1180" s="8">
        <v>86.820338674913202</v>
      </c>
      <c r="F1180" s="11" t="s">
        <v>8</v>
      </c>
      <c r="G1180" s="7" t="s">
        <v>8</v>
      </c>
      <c r="H1180" s="9" t="s">
        <v>8</v>
      </c>
      <c r="I1180" s="11" t="s">
        <v>8</v>
      </c>
      <c r="J1180" s="7" t="s">
        <v>8</v>
      </c>
      <c r="K1180" s="9" t="s">
        <v>8</v>
      </c>
      <c r="L1180" s="11" t="s">
        <v>8</v>
      </c>
      <c r="M1180" s="7" t="s">
        <v>8</v>
      </c>
      <c r="N1180" s="9" t="s">
        <v>8</v>
      </c>
      <c r="O1180" s="11" t="s">
        <v>8</v>
      </c>
      <c r="P1180" s="7" t="s">
        <v>8</v>
      </c>
      <c r="Q1180" s="9" t="s">
        <v>8</v>
      </c>
      <c r="R1180" s="11" t="s">
        <v>8</v>
      </c>
      <c r="S1180" s="7" t="s">
        <v>8</v>
      </c>
      <c r="T1180" s="9" t="s">
        <v>8</v>
      </c>
    </row>
    <row r="1181" spans="1:20" ht="14.1" customHeight="1" x14ac:dyDescent="0.3">
      <c r="A1181" s="3" t="s">
        <v>4499</v>
      </c>
      <c r="B1181" s="3" t="s">
        <v>7035</v>
      </c>
      <c r="C1181" s="11">
        <v>45</v>
      </c>
      <c r="D1181" s="7">
        <v>228.22168551999999</v>
      </c>
      <c r="E1181" s="8">
        <v>153.62688192899199</v>
      </c>
      <c r="F1181" s="11" t="s">
        <v>8</v>
      </c>
      <c r="G1181" s="7" t="s">
        <v>8</v>
      </c>
      <c r="H1181" s="9" t="s">
        <v>8</v>
      </c>
      <c r="I1181" s="11" t="s">
        <v>8</v>
      </c>
      <c r="J1181" s="7" t="s">
        <v>8</v>
      </c>
      <c r="K1181" s="9" t="s">
        <v>8</v>
      </c>
      <c r="L1181" s="11" t="s">
        <v>8</v>
      </c>
      <c r="M1181" s="7" t="s">
        <v>8</v>
      </c>
      <c r="N1181" s="9" t="s">
        <v>8</v>
      </c>
      <c r="O1181" s="11" t="s">
        <v>8</v>
      </c>
      <c r="P1181" s="7" t="s">
        <v>8</v>
      </c>
      <c r="Q1181" s="9" t="s">
        <v>8</v>
      </c>
      <c r="R1181" s="11" t="s">
        <v>8</v>
      </c>
      <c r="S1181" s="7" t="s">
        <v>8</v>
      </c>
      <c r="T1181" s="9" t="s">
        <v>8</v>
      </c>
    </row>
    <row r="1182" spans="1:20" ht="14.1" customHeight="1" x14ac:dyDescent="0.3">
      <c r="A1182" s="3" t="s">
        <v>4503</v>
      </c>
      <c r="B1182" s="3" t="s">
        <v>4504</v>
      </c>
      <c r="C1182" s="11">
        <v>20</v>
      </c>
      <c r="D1182" s="7">
        <v>349.27820831000002</v>
      </c>
      <c r="E1182" s="8">
        <v>254.28863858691301</v>
      </c>
      <c r="F1182" s="11" t="s">
        <v>8</v>
      </c>
      <c r="G1182" s="7" t="s">
        <v>8</v>
      </c>
      <c r="H1182" s="9" t="s">
        <v>8</v>
      </c>
      <c r="I1182" s="11" t="s">
        <v>8</v>
      </c>
      <c r="J1182" s="7" t="s">
        <v>8</v>
      </c>
      <c r="K1182" s="9" t="s">
        <v>8</v>
      </c>
      <c r="L1182" s="11" t="s">
        <v>8</v>
      </c>
      <c r="M1182" s="7" t="s">
        <v>8</v>
      </c>
      <c r="N1182" s="9" t="s">
        <v>8</v>
      </c>
      <c r="O1182" s="11" t="s">
        <v>8</v>
      </c>
      <c r="P1182" s="7" t="s">
        <v>8</v>
      </c>
      <c r="Q1182" s="9" t="s">
        <v>8</v>
      </c>
      <c r="R1182" s="11" t="s">
        <v>8</v>
      </c>
      <c r="S1182" s="7" t="s">
        <v>8</v>
      </c>
      <c r="T1182" s="9" t="s">
        <v>8</v>
      </c>
    </row>
    <row r="1183" spans="1:20" ht="14.1" customHeight="1" x14ac:dyDescent="0.3">
      <c r="A1183" s="3" t="s">
        <v>4507</v>
      </c>
      <c r="B1183" s="3" t="s">
        <v>2292</v>
      </c>
      <c r="C1183" s="11">
        <v>91</v>
      </c>
      <c r="D1183" s="7">
        <v>292.92036199</v>
      </c>
      <c r="E1183" s="8">
        <v>213.81751340598601</v>
      </c>
      <c r="F1183" s="11" t="s">
        <v>8</v>
      </c>
      <c r="G1183" s="7" t="s">
        <v>8</v>
      </c>
      <c r="H1183" s="9" t="s">
        <v>8</v>
      </c>
      <c r="I1183" s="11" t="s">
        <v>8</v>
      </c>
      <c r="J1183" s="7" t="s">
        <v>8</v>
      </c>
      <c r="K1183" s="9" t="s">
        <v>8</v>
      </c>
      <c r="L1183" s="11" t="s">
        <v>8</v>
      </c>
      <c r="M1183" s="7" t="s">
        <v>8</v>
      </c>
      <c r="N1183" s="9" t="s">
        <v>8</v>
      </c>
      <c r="O1183" s="11" t="s">
        <v>8</v>
      </c>
      <c r="P1183" s="7" t="s">
        <v>8</v>
      </c>
      <c r="Q1183" s="9" t="s">
        <v>8</v>
      </c>
      <c r="R1183" s="11" t="s">
        <v>8</v>
      </c>
      <c r="S1183" s="7" t="s">
        <v>8</v>
      </c>
      <c r="T1183" s="9" t="s">
        <v>8</v>
      </c>
    </row>
    <row r="1184" spans="1:20" ht="14.1" customHeight="1" x14ac:dyDescent="0.3">
      <c r="A1184" s="3" t="s">
        <v>4510</v>
      </c>
      <c r="B1184" s="3" t="s">
        <v>7036</v>
      </c>
      <c r="C1184" s="11">
        <v>30</v>
      </c>
      <c r="D1184" s="7">
        <v>201.45303533000001</v>
      </c>
      <c r="E1184" s="8">
        <v>136.09968004978001</v>
      </c>
      <c r="F1184" s="11" t="s">
        <v>8</v>
      </c>
      <c r="G1184" s="7" t="s">
        <v>8</v>
      </c>
      <c r="H1184" s="9" t="s">
        <v>8</v>
      </c>
      <c r="I1184" s="11" t="s">
        <v>8</v>
      </c>
      <c r="J1184" s="7" t="s">
        <v>8</v>
      </c>
      <c r="K1184" s="9" t="s">
        <v>8</v>
      </c>
      <c r="L1184" s="11" t="s">
        <v>8</v>
      </c>
      <c r="M1184" s="7" t="s">
        <v>8</v>
      </c>
      <c r="N1184" s="9" t="s">
        <v>8</v>
      </c>
      <c r="O1184" s="11" t="s">
        <v>8</v>
      </c>
      <c r="P1184" s="7" t="s">
        <v>8</v>
      </c>
      <c r="Q1184" s="9" t="s">
        <v>8</v>
      </c>
      <c r="R1184" s="11" t="s">
        <v>8</v>
      </c>
      <c r="S1184" s="7" t="s">
        <v>8</v>
      </c>
      <c r="T1184" s="9" t="s">
        <v>8</v>
      </c>
    </row>
    <row r="1185" spans="1:20" ht="14.1" customHeight="1" x14ac:dyDescent="0.3">
      <c r="A1185" s="3" t="s">
        <v>4513</v>
      </c>
      <c r="B1185" s="3" t="s">
        <v>4514</v>
      </c>
      <c r="C1185" s="11">
        <v>13</v>
      </c>
      <c r="D1185" s="7">
        <v>226.50842868000001</v>
      </c>
      <c r="E1185" s="8">
        <v>177.33345350289201</v>
      </c>
      <c r="F1185" s="11" t="s">
        <v>8</v>
      </c>
      <c r="G1185" s="7" t="s">
        <v>8</v>
      </c>
      <c r="H1185" s="9" t="s">
        <v>8</v>
      </c>
      <c r="I1185" s="11" t="s">
        <v>8</v>
      </c>
      <c r="J1185" s="7" t="s">
        <v>8</v>
      </c>
      <c r="K1185" s="9" t="s">
        <v>8</v>
      </c>
      <c r="L1185" s="11" t="s">
        <v>8</v>
      </c>
      <c r="M1185" s="7" t="s">
        <v>8</v>
      </c>
      <c r="N1185" s="9" t="s">
        <v>8</v>
      </c>
      <c r="O1185" s="11" t="s">
        <v>8</v>
      </c>
      <c r="P1185" s="7" t="s">
        <v>8</v>
      </c>
      <c r="Q1185" s="9" t="s">
        <v>8</v>
      </c>
      <c r="R1185" s="11" t="s">
        <v>8</v>
      </c>
      <c r="S1185" s="7" t="s">
        <v>8</v>
      </c>
      <c r="T1185" s="9" t="s">
        <v>8</v>
      </c>
    </row>
    <row r="1186" spans="1:20" ht="14.1" customHeight="1" x14ac:dyDescent="0.3">
      <c r="A1186" s="3" t="s">
        <v>4517</v>
      </c>
      <c r="B1186" s="3" t="s">
        <v>4518</v>
      </c>
      <c r="C1186" s="11">
        <v>230</v>
      </c>
      <c r="D1186" s="7">
        <v>81.344228266000002</v>
      </c>
      <c r="E1186" s="8">
        <v>52.193304668424602</v>
      </c>
      <c r="F1186" s="11" t="s">
        <v>8</v>
      </c>
      <c r="G1186" s="7" t="s">
        <v>8</v>
      </c>
      <c r="H1186" s="9" t="s">
        <v>8</v>
      </c>
      <c r="I1186" s="11" t="s">
        <v>8</v>
      </c>
      <c r="J1186" s="7" t="s">
        <v>8</v>
      </c>
      <c r="K1186" s="9" t="s">
        <v>8</v>
      </c>
      <c r="L1186" s="11" t="s">
        <v>8</v>
      </c>
      <c r="M1186" s="7" t="s">
        <v>8</v>
      </c>
      <c r="N1186" s="9" t="s">
        <v>8</v>
      </c>
      <c r="O1186" s="11" t="s">
        <v>8</v>
      </c>
      <c r="P1186" s="7" t="s">
        <v>8</v>
      </c>
      <c r="Q1186" s="9" t="s">
        <v>8</v>
      </c>
      <c r="R1186" s="11" t="s">
        <v>8</v>
      </c>
      <c r="S1186" s="7" t="s">
        <v>8</v>
      </c>
      <c r="T1186" s="9" t="s">
        <v>8</v>
      </c>
    </row>
    <row r="1187" spans="1:20" ht="14.1" customHeight="1" x14ac:dyDescent="0.3">
      <c r="A1187" s="3" t="s">
        <v>4520</v>
      </c>
      <c r="B1187" s="3" t="s">
        <v>4521</v>
      </c>
      <c r="C1187" s="11">
        <v>26</v>
      </c>
      <c r="D1187" s="7">
        <v>344.85141403</v>
      </c>
      <c r="E1187" s="8">
        <v>262.39096132435901</v>
      </c>
      <c r="F1187" s="11" t="s">
        <v>8</v>
      </c>
      <c r="G1187" s="7" t="s">
        <v>8</v>
      </c>
      <c r="H1187" s="9" t="s">
        <v>8</v>
      </c>
      <c r="I1187" s="11" t="s">
        <v>8</v>
      </c>
      <c r="J1187" s="7" t="s">
        <v>8</v>
      </c>
      <c r="K1187" s="9" t="s">
        <v>8</v>
      </c>
      <c r="L1187" s="11" t="s">
        <v>8</v>
      </c>
      <c r="M1187" s="7" t="s">
        <v>8</v>
      </c>
      <c r="N1187" s="9" t="s">
        <v>8</v>
      </c>
      <c r="O1187" s="11" t="s">
        <v>8</v>
      </c>
      <c r="P1187" s="7" t="s">
        <v>8</v>
      </c>
      <c r="Q1187" s="9" t="s">
        <v>8</v>
      </c>
      <c r="R1187" s="11" t="s">
        <v>8</v>
      </c>
      <c r="S1187" s="7" t="s">
        <v>8</v>
      </c>
      <c r="T1187" s="9" t="s">
        <v>8</v>
      </c>
    </row>
    <row r="1188" spans="1:20" ht="14.1" customHeight="1" x14ac:dyDescent="0.3">
      <c r="A1188" s="3" t="s">
        <v>4524</v>
      </c>
      <c r="B1188" s="3" t="s">
        <v>6381</v>
      </c>
      <c r="C1188" s="11">
        <v>15</v>
      </c>
      <c r="D1188" s="7">
        <v>230.69704138</v>
      </c>
      <c r="E1188" s="8">
        <v>168.12305178675501</v>
      </c>
      <c r="F1188" s="11" t="s">
        <v>8</v>
      </c>
      <c r="G1188" s="7" t="s">
        <v>8</v>
      </c>
      <c r="H1188" s="9" t="s">
        <v>8</v>
      </c>
      <c r="I1188" s="11" t="s">
        <v>8</v>
      </c>
      <c r="J1188" s="7" t="s">
        <v>8</v>
      </c>
      <c r="K1188" s="9" t="s">
        <v>8</v>
      </c>
      <c r="L1188" s="11" t="s">
        <v>8</v>
      </c>
      <c r="M1188" s="7" t="s">
        <v>8</v>
      </c>
      <c r="N1188" s="9" t="s">
        <v>8</v>
      </c>
      <c r="O1188" s="11" t="s">
        <v>8</v>
      </c>
      <c r="P1188" s="7" t="s">
        <v>8</v>
      </c>
      <c r="Q1188" s="9" t="s">
        <v>8</v>
      </c>
      <c r="R1188" s="11" t="s">
        <v>8</v>
      </c>
      <c r="S1188" s="7" t="s">
        <v>8</v>
      </c>
      <c r="T1188" s="9" t="s">
        <v>8</v>
      </c>
    </row>
    <row r="1189" spans="1:20" ht="14.1" customHeight="1" x14ac:dyDescent="0.3">
      <c r="A1189" s="3" t="s">
        <v>4526</v>
      </c>
      <c r="B1189" s="3" t="s">
        <v>7037</v>
      </c>
      <c r="C1189" s="11">
        <v>202</v>
      </c>
      <c r="D1189" s="7">
        <v>248.2851383</v>
      </c>
      <c r="E1189" s="8">
        <v>176.35748069270099</v>
      </c>
      <c r="F1189" s="11" t="s">
        <v>8</v>
      </c>
      <c r="G1189" s="7" t="s">
        <v>8</v>
      </c>
      <c r="H1189" s="9" t="s">
        <v>8</v>
      </c>
      <c r="I1189" s="11" t="s">
        <v>8</v>
      </c>
      <c r="J1189" s="7" t="s">
        <v>8</v>
      </c>
      <c r="K1189" s="9" t="s">
        <v>8</v>
      </c>
      <c r="L1189" s="11" t="s">
        <v>8</v>
      </c>
      <c r="M1189" s="7" t="s">
        <v>8</v>
      </c>
      <c r="N1189" s="9" t="s">
        <v>8</v>
      </c>
      <c r="O1189" s="11" t="s">
        <v>8</v>
      </c>
      <c r="P1189" s="7" t="s">
        <v>8</v>
      </c>
      <c r="Q1189" s="9" t="s">
        <v>8</v>
      </c>
      <c r="R1189" s="11" t="s">
        <v>8</v>
      </c>
      <c r="S1189" s="7" t="s">
        <v>8</v>
      </c>
      <c r="T1189" s="9" t="s">
        <v>8</v>
      </c>
    </row>
    <row r="1190" spans="1:20" ht="14.1" customHeight="1" x14ac:dyDescent="0.3">
      <c r="A1190" s="3" t="s">
        <v>4530</v>
      </c>
      <c r="B1190" s="3" t="s">
        <v>4531</v>
      </c>
      <c r="C1190" s="11">
        <v>554</v>
      </c>
      <c r="D1190" s="7">
        <v>257.14865931000003</v>
      </c>
      <c r="E1190" s="8">
        <v>173.551408943453</v>
      </c>
      <c r="F1190" s="11" t="s">
        <v>8</v>
      </c>
      <c r="G1190" s="7" t="s">
        <v>8</v>
      </c>
      <c r="H1190" s="9" t="s">
        <v>8</v>
      </c>
      <c r="I1190" s="11" t="s">
        <v>8</v>
      </c>
      <c r="J1190" s="7" t="s">
        <v>8</v>
      </c>
      <c r="K1190" s="9" t="s">
        <v>8</v>
      </c>
      <c r="L1190" s="11" t="s">
        <v>8</v>
      </c>
      <c r="M1190" s="7" t="s">
        <v>8</v>
      </c>
      <c r="N1190" s="9" t="s">
        <v>8</v>
      </c>
      <c r="O1190" s="11" t="s">
        <v>8</v>
      </c>
      <c r="P1190" s="7" t="s">
        <v>8</v>
      </c>
      <c r="Q1190" s="9" t="s">
        <v>8</v>
      </c>
      <c r="R1190" s="11" t="s">
        <v>8</v>
      </c>
      <c r="S1190" s="7" t="s">
        <v>8</v>
      </c>
      <c r="T1190" s="9" t="s">
        <v>8</v>
      </c>
    </row>
    <row r="1191" spans="1:20" ht="14.1" customHeight="1" x14ac:dyDescent="0.3">
      <c r="A1191" s="3" t="s">
        <v>4533</v>
      </c>
      <c r="B1191" s="3" t="s">
        <v>4534</v>
      </c>
      <c r="C1191" s="11">
        <v>106</v>
      </c>
      <c r="D1191" s="7">
        <v>217.04470626</v>
      </c>
      <c r="E1191" s="8">
        <v>137.93900349211199</v>
      </c>
      <c r="F1191" s="11" t="s">
        <v>8</v>
      </c>
      <c r="G1191" s="7" t="s">
        <v>8</v>
      </c>
      <c r="H1191" s="9" t="s">
        <v>8</v>
      </c>
      <c r="I1191" s="11" t="s">
        <v>8</v>
      </c>
      <c r="J1191" s="7" t="s">
        <v>8</v>
      </c>
      <c r="K1191" s="9" t="s">
        <v>8</v>
      </c>
      <c r="L1191" s="11" t="s">
        <v>8</v>
      </c>
      <c r="M1191" s="7" t="s">
        <v>8</v>
      </c>
      <c r="N1191" s="9" t="s">
        <v>8</v>
      </c>
      <c r="O1191" s="11" t="s">
        <v>8</v>
      </c>
      <c r="P1191" s="7" t="s">
        <v>8</v>
      </c>
      <c r="Q1191" s="9" t="s">
        <v>8</v>
      </c>
      <c r="R1191" s="11" t="s">
        <v>8</v>
      </c>
      <c r="S1191" s="7" t="s">
        <v>8</v>
      </c>
      <c r="T1191" s="9" t="s">
        <v>8</v>
      </c>
    </row>
    <row r="1192" spans="1:20" ht="14.1" customHeight="1" x14ac:dyDescent="0.3">
      <c r="A1192" s="3" t="s">
        <v>4537</v>
      </c>
      <c r="B1192" s="3" t="s">
        <v>4538</v>
      </c>
      <c r="C1192" s="11">
        <v>19</v>
      </c>
      <c r="D1192" s="7">
        <v>99.078171069999996</v>
      </c>
      <c r="E1192" s="8">
        <v>69.9851674981023</v>
      </c>
      <c r="F1192" s="11" t="s">
        <v>8</v>
      </c>
      <c r="G1192" s="7" t="s">
        <v>8</v>
      </c>
      <c r="H1192" s="9" t="s">
        <v>8</v>
      </c>
      <c r="I1192" s="11" t="s">
        <v>8</v>
      </c>
      <c r="J1192" s="7" t="s">
        <v>8</v>
      </c>
      <c r="K1192" s="9" t="s">
        <v>8</v>
      </c>
      <c r="L1192" s="11" t="s">
        <v>8</v>
      </c>
      <c r="M1192" s="7" t="s">
        <v>8</v>
      </c>
      <c r="N1192" s="9" t="s">
        <v>8</v>
      </c>
      <c r="O1192" s="11" t="s">
        <v>8</v>
      </c>
      <c r="P1192" s="7" t="s">
        <v>8</v>
      </c>
      <c r="Q1192" s="9" t="s">
        <v>8</v>
      </c>
      <c r="R1192" s="11" t="s">
        <v>8</v>
      </c>
      <c r="S1192" s="7" t="s">
        <v>8</v>
      </c>
      <c r="T1192" s="9" t="s">
        <v>8</v>
      </c>
    </row>
    <row r="1193" spans="1:20" ht="14.1" customHeight="1" x14ac:dyDescent="0.3">
      <c r="A1193" s="3" t="s">
        <v>4540</v>
      </c>
      <c r="B1193" s="3" t="s">
        <v>6313</v>
      </c>
      <c r="C1193" s="11">
        <v>22</v>
      </c>
      <c r="D1193" s="7">
        <v>197.63722031</v>
      </c>
      <c r="E1193" s="8">
        <v>145.86337614682</v>
      </c>
      <c r="F1193" s="11" t="s">
        <v>8</v>
      </c>
      <c r="G1193" s="7" t="s">
        <v>8</v>
      </c>
      <c r="H1193" s="9" t="s">
        <v>8</v>
      </c>
      <c r="I1193" s="11" t="s">
        <v>8</v>
      </c>
      <c r="J1193" s="7" t="s">
        <v>8</v>
      </c>
      <c r="K1193" s="9" t="s">
        <v>8</v>
      </c>
      <c r="L1193" s="11" t="s">
        <v>8</v>
      </c>
      <c r="M1193" s="7" t="s">
        <v>8</v>
      </c>
      <c r="N1193" s="9" t="s">
        <v>8</v>
      </c>
      <c r="O1193" s="11" t="s">
        <v>8</v>
      </c>
      <c r="P1193" s="7" t="s">
        <v>8</v>
      </c>
      <c r="Q1193" s="9" t="s">
        <v>8</v>
      </c>
      <c r="R1193" s="11" t="s">
        <v>8</v>
      </c>
      <c r="S1193" s="7" t="s">
        <v>8</v>
      </c>
      <c r="T1193" s="9" t="s">
        <v>8</v>
      </c>
    </row>
    <row r="1194" spans="1:20" ht="14.1" customHeight="1" x14ac:dyDescent="0.3">
      <c r="A1194" s="3" t="s">
        <v>4543</v>
      </c>
      <c r="B1194" s="3" t="s">
        <v>7038</v>
      </c>
      <c r="C1194" s="11">
        <v>62</v>
      </c>
      <c r="D1194" s="7">
        <v>473.87539461</v>
      </c>
      <c r="E1194" s="8">
        <v>335.83350677600299</v>
      </c>
      <c r="F1194" s="11" t="s">
        <v>8</v>
      </c>
      <c r="G1194" s="7" t="s">
        <v>8</v>
      </c>
      <c r="H1194" s="9" t="s">
        <v>8</v>
      </c>
      <c r="I1194" s="11" t="s">
        <v>8</v>
      </c>
      <c r="J1194" s="7" t="s">
        <v>8</v>
      </c>
      <c r="K1194" s="9" t="s">
        <v>8</v>
      </c>
      <c r="L1194" s="11" t="s">
        <v>8</v>
      </c>
      <c r="M1194" s="7" t="s">
        <v>8</v>
      </c>
      <c r="N1194" s="9" t="s">
        <v>8</v>
      </c>
      <c r="O1194" s="11" t="s">
        <v>8</v>
      </c>
      <c r="P1194" s="7" t="s">
        <v>8</v>
      </c>
      <c r="Q1194" s="9" t="s">
        <v>8</v>
      </c>
      <c r="R1194" s="11" t="s">
        <v>8</v>
      </c>
      <c r="S1194" s="7" t="s">
        <v>8</v>
      </c>
      <c r="T1194" s="9" t="s">
        <v>8</v>
      </c>
    </row>
    <row r="1195" spans="1:20" ht="14.1" customHeight="1" x14ac:dyDescent="0.3">
      <c r="A1195" s="3" t="s">
        <v>4547</v>
      </c>
      <c r="B1195" s="3" t="s">
        <v>4548</v>
      </c>
      <c r="C1195" s="11">
        <v>30</v>
      </c>
      <c r="D1195" s="7">
        <v>259.67193205000001</v>
      </c>
      <c r="E1195" s="8">
        <v>191.09932603981301</v>
      </c>
      <c r="F1195" s="11" t="s">
        <v>8</v>
      </c>
      <c r="G1195" s="7" t="s">
        <v>8</v>
      </c>
      <c r="H1195" s="9" t="s">
        <v>8</v>
      </c>
      <c r="I1195" s="11" t="s">
        <v>8</v>
      </c>
      <c r="J1195" s="7" t="s">
        <v>8</v>
      </c>
      <c r="K1195" s="9" t="s">
        <v>8</v>
      </c>
      <c r="L1195" s="11" t="s">
        <v>8</v>
      </c>
      <c r="M1195" s="7" t="s">
        <v>8</v>
      </c>
      <c r="N1195" s="9" t="s">
        <v>8</v>
      </c>
      <c r="O1195" s="11" t="s">
        <v>8</v>
      </c>
      <c r="P1195" s="7" t="s">
        <v>8</v>
      </c>
      <c r="Q1195" s="9" t="s">
        <v>8</v>
      </c>
      <c r="R1195" s="11" t="s">
        <v>8</v>
      </c>
      <c r="S1195" s="7" t="s">
        <v>8</v>
      </c>
      <c r="T1195" s="9" t="s">
        <v>8</v>
      </c>
    </row>
    <row r="1196" spans="1:20" ht="14.1" customHeight="1" x14ac:dyDescent="0.3">
      <c r="A1196" s="3" t="s">
        <v>4550</v>
      </c>
      <c r="B1196" s="3" t="s">
        <v>7039</v>
      </c>
      <c r="C1196" s="11">
        <v>55</v>
      </c>
      <c r="D1196" s="7">
        <v>373.11979373000003</v>
      </c>
      <c r="E1196" s="8">
        <v>247.17941590525001</v>
      </c>
      <c r="F1196" s="11" t="s">
        <v>8</v>
      </c>
      <c r="G1196" s="7" t="s">
        <v>8</v>
      </c>
      <c r="H1196" s="9" t="s">
        <v>8</v>
      </c>
      <c r="I1196" s="11" t="s">
        <v>8</v>
      </c>
      <c r="J1196" s="7" t="s">
        <v>8</v>
      </c>
      <c r="K1196" s="9" t="s">
        <v>8</v>
      </c>
      <c r="L1196" s="11" t="s">
        <v>8</v>
      </c>
      <c r="M1196" s="7" t="s">
        <v>8</v>
      </c>
      <c r="N1196" s="9" t="s">
        <v>8</v>
      </c>
      <c r="O1196" s="11" t="s">
        <v>8</v>
      </c>
      <c r="P1196" s="7" t="s">
        <v>8</v>
      </c>
      <c r="Q1196" s="9" t="s">
        <v>8</v>
      </c>
      <c r="R1196" s="11" t="s">
        <v>8</v>
      </c>
      <c r="S1196" s="7" t="s">
        <v>8</v>
      </c>
      <c r="T1196" s="9" t="s">
        <v>8</v>
      </c>
    </row>
    <row r="1197" spans="1:20" ht="14.1" customHeight="1" x14ac:dyDescent="0.3">
      <c r="A1197" s="3" t="s">
        <v>4554</v>
      </c>
      <c r="B1197" s="3" t="s">
        <v>4555</v>
      </c>
      <c r="C1197" s="11">
        <v>345</v>
      </c>
      <c r="D1197" s="7">
        <v>297.61958396</v>
      </c>
      <c r="E1197" s="8">
        <v>199.63756429659301</v>
      </c>
      <c r="F1197" s="11" t="s">
        <v>8</v>
      </c>
      <c r="G1197" s="7" t="s">
        <v>8</v>
      </c>
      <c r="H1197" s="9" t="s">
        <v>8</v>
      </c>
      <c r="I1197" s="11" t="s">
        <v>8</v>
      </c>
      <c r="J1197" s="7" t="s">
        <v>8</v>
      </c>
      <c r="K1197" s="9" t="s">
        <v>8</v>
      </c>
      <c r="L1197" s="11" t="s">
        <v>8</v>
      </c>
      <c r="M1197" s="7" t="s">
        <v>8</v>
      </c>
      <c r="N1197" s="9" t="s">
        <v>8</v>
      </c>
      <c r="O1197" s="11" t="s">
        <v>8</v>
      </c>
      <c r="P1197" s="7" t="s">
        <v>8</v>
      </c>
      <c r="Q1197" s="9" t="s">
        <v>8</v>
      </c>
      <c r="R1197" s="11">
        <v>34</v>
      </c>
      <c r="S1197" s="7">
        <v>502.52236703</v>
      </c>
      <c r="T1197" s="8">
        <v>338.71773900224298</v>
      </c>
    </row>
    <row r="1198" spans="1:20" ht="14.1" customHeight="1" x14ac:dyDescent="0.3">
      <c r="A1198" s="3" t="s">
        <v>4557</v>
      </c>
      <c r="B1198" s="3" t="s">
        <v>7040</v>
      </c>
      <c r="C1198" s="11">
        <v>15</v>
      </c>
      <c r="D1198" s="7">
        <v>235.40697381999999</v>
      </c>
      <c r="E1198" s="8">
        <v>159.02347602130899</v>
      </c>
      <c r="F1198" s="11" t="s">
        <v>8</v>
      </c>
      <c r="G1198" s="7" t="s">
        <v>8</v>
      </c>
      <c r="H1198" s="9" t="s">
        <v>8</v>
      </c>
      <c r="I1198" s="11" t="s">
        <v>8</v>
      </c>
      <c r="J1198" s="7" t="s">
        <v>8</v>
      </c>
      <c r="K1198" s="9" t="s">
        <v>8</v>
      </c>
      <c r="L1198" s="11" t="s">
        <v>8</v>
      </c>
      <c r="M1198" s="7" t="s">
        <v>8</v>
      </c>
      <c r="N1198" s="9" t="s">
        <v>8</v>
      </c>
      <c r="O1198" s="11" t="s">
        <v>8</v>
      </c>
      <c r="P1198" s="7" t="s">
        <v>8</v>
      </c>
      <c r="Q1198" s="9" t="s">
        <v>8</v>
      </c>
      <c r="R1198" s="11" t="s">
        <v>8</v>
      </c>
      <c r="S1198" s="7" t="s">
        <v>8</v>
      </c>
      <c r="T1198" s="9" t="s">
        <v>8</v>
      </c>
    </row>
    <row r="1199" spans="1:20" ht="14.1" customHeight="1" x14ac:dyDescent="0.3">
      <c r="A1199" s="3" t="s">
        <v>4561</v>
      </c>
      <c r="B1199" s="3" t="s">
        <v>7041</v>
      </c>
      <c r="C1199" s="11">
        <v>105</v>
      </c>
      <c r="D1199" s="7">
        <v>333.12063834999998</v>
      </c>
      <c r="E1199" s="8">
        <v>250.51388162873499</v>
      </c>
      <c r="F1199" s="11" t="s">
        <v>8</v>
      </c>
      <c r="G1199" s="7" t="s">
        <v>8</v>
      </c>
      <c r="H1199" s="9" t="s">
        <v>8</v>
      </c>
      <c r="I1199" s="11" t="s">
        <v>8</v>
      </c>
      <c r="J1199" s="7" t="s">
        <v>8</v>
      </c>
      <c r="K1199" s="9" t="s">
        <v>8</v>
      </c>
      <c r="L1199" s="11" t="s">
        <v>8</v>
      </c>
      <c r="M1199" s="7" t="s">
        <v>8</v>
      </c>
      <c r="N1199" s="9" t="s">
        <v>8</v>
      </c>
      <c r="O1199" s="11" t="s">
        <v>8</v>
      </c>
      <c r="P1199" s="7" t="s">
        <v>8</v>
      </c>
      <c r="Q1199" s="9" t="s">
        <v>8</v>
      </c>
      <c r="R1199" s="11" t="s">
        <v>8</v>
      </c>
      <c r="S1199" s="7" t="s">
        <v>8</v>
      </c>
      <c r="T1199" s="9" t="s">
        <v>8</v>
      </c>
    </row>
    <row r="1200" spans="1:20" ht="14.1" customHeight="1" x14ac:dyDescent="0.3">
      <c r="A1200" s="3" t="s">
        <v>4565</v>
      </c>
      <c r="B1200" s="3" t="s">
        <v>7042</v>
      </c>
      <c r="C1200" s="11">
        <v>134</v>
      </c>
      <c r="D1200" s="7">
        <v>196.17604789000001</v>
      </c>
      <c r="E1200" s="8">
        <v>139.91113021034201</v>
      </c>
      <c r="F1200" s="11" t="s">
        <v>8</v>
      </c>
      <c r="G1200" s="7" t="s">
        <v>8</v>
      </c>
      <c r="H1200" s="9" t="s">
        <v>8</v>
      </c>
      <c r="I1200" s="11" t="s">
        <v>8</v>
      </c>
      <c r="J1200" s="7" t="s">
        <v>8</v>
      </c>
      <c r="K1200" s="9" t="s">
        <v>8</v>
      </c>
      <c r="L1200" s="11" t="s">
        <v>8</v>
      </c>
      <c r="M1200" s="7" t="s">
        <v>8</v>
      </c>
      <c r="N1200" s="9" t="s">
        <v>8</v>
      </c>
      <c r="O1200" s="11" t="s">
        <v>8</v>
      </c>
      <c r="P1200" s="7" t="s">
        <v>8</v>
      </c>
      <c r="Q1200" s="9" t="s">
        <v>8</v>
      </c>
      <c r="R1200" s="11" t="s">
        <v>8</v>
      </c>
      <c r="S1200" s="7" t="s">
        <v>8</v>
      </c>
      <c r="T1200" s="9" t="s">
        <v>8</v>
      </c>
    </row>
    <row r="1201" spans="1:20" ht="14.1" customHeight="1" x14ac:dyDescent="0.3">
      <c r="A1201" s="3" t="s">
        <v>4569</v>
      </c>
      <c r="B1201" s="3" t="s">
        <v>7043</v>
      </c>
      <c r="C1201" s="11">
        <v>266</v>
      </c>
      <c r="D1201" s="7">
        <v>539.88900938999996</v>
      </c>
      <c r="E1201" s="8">
        <v>361.28640135348599</v>
      </c>
      <c r="F1201" s="11" t="s">
        <v>8</v>
      </c>
      <c r="G1201" s="7" t="s">
        <v>8</v>
      </c>
      <c r="H1201" s="9" t="s">
        <v>8</v>
      </c>
      <c r="I1201" s="11" t="s">
        <v>8</v>
      </c>
      <c r="J1201" s="7" t="s">
        <v>8</v>
      </c>
      <c r="K1201" s="9" t="s">
        <v>8</v>
      </c>
      <c r="L1201" s="11" t="s">
        <v>8</v>
      </c>
      <c r="M1201" s="7" t="s">
        <v>8</v>
      </c>
      <c r="N1201" s="9" t="s">
        <v>8</v>
      </c>
      <c r="O1201" s="11" t="s">
        <v>8</v>
      </c>
      <c r="P1201" s="7" t="s">
        <v>8</v>
      </c>
      <c r="Q1201" s="9" t="s">
        <v>8</v>
      </c>
      <c r="R1201" s="11" t="s">
        <v>8</v>
      </c>
      <c r="S1201" s="7" t="s">
        <v>8</v>
      </c>
      <c r="T1201" s="9" t="s">
        <v>8</v>
      </c>
    </row>
    <row r="1202" spans="1:20" ht="14.1" customHeight="1" x14ac:dyDescent="0.3">
      <c r="A1202" s="3" t="s">
        <v>4572</v>
      </c>
      <c r="B1202" s="3" t="s">
        <v>4573</v>
      </c>
      <c r="C1202" s="11">
        <v>14</v>
      </c>
      <c r="D1202" s="7">
        <v>375.01291510999999</v>
      </c>
      <c r="E1202" s="8">
        <v>260.93605778422602</v>
      </c>
      <c r="F1202" s="11" t="s">
        <v>8</v>
      </c>
      <c r="G1202" s="7" t="s">
        <v>8</v>
      </c>
      <c r="H1202" s="9" t="s">
        <v>8</v>
      </c>
      <c r="I1202" s="11" t="s">
        <v>8</v>
      </c>
      <c r="J1202" s="7" t="s">
        <v>8</v>
      </c>
      <c r="K1202" s="9" t="s">
        <v>8</v>
      </c>
      <c r="L1202" s="11" t="s">
        <v>8</v>
      </c>
      <c r="M1202" s="7" t="s">
        <v>8</v>
      </c>
      <c r="N1202" s="9" t="s">
        <v>8</v>
      </c>
      <c r="O1202" s="11" t="s">
        <v>8</v>
      </c>
      <c r="P1202" s="7" t="s">
        <v>8</v>
      </c>
      <c r="Q1202" s="9" t="s">
        <v>8</v>
      </c>
      <c r="R1202" s="11" t="s">
        <v>8</v>
      </c>
      <c r="S1202" s="7" t="s">
        <v>8</v>
      </c>
      <c r="T1202" s="9" t="s">
        <v>8</v>
      </c>
    </row>
    <row r="1203" spans="1:20" ht="14.1" customHeight="1" x14ac:dyDescent="0.3">
      <c r="A1203" s="3" t="s">
        <v>4576</v>
      </c>
      <c r="B1203" s="3" t="s">
        <v>4577</v>
      </c>
      <c r="C1203" s="11">
        <v>17</v>
      </c>
      <c r="D1203" s="7">
        <v>410.50302893000003</v>
      </c>
      <c r="E1203" s="8">
        <v>292.30456614216098</v>
      </c>
      <c r="F1203" s="11" t="s">
        <v>8</v>
      </c>
      <c r="G1203" s="7" t="s">
        <v>8</v>
      </c>
      <c r="H1203" s="9" t="s">
        <v>8</v>
      </c>
      <c r="I1203" s="11" t="s">
        <v>8</v>
      </c>
      <c r="J1203" s="7" t="s">
        <v>8</v>
      </c>
      <c r="K1203" s="9" t="s">
        <v>8</v>
      </c>
      <c r="L1203" s="11" t="s">
        <v>8</v>
      </c>
      <c r="M1203" s="7" t="s">
        <v>8</v>
      </c>
      <c r="N1203" s="9" t="s">
        <v>8</v>
      </c>
      <c r="O1203" s="11" t="s">
        <v>8</v>
      </c>
      <c r="P1203" s="7" t="s">
        <v>8</v>
      </c>
      <c r="Q1203" s="9" t="s">
        <v>8</v>
      </c>
      <c r="R1203" s="11" t="s">
        <v>8</v>
      </c>
      <c r="S1203" s="7" t="s">
        <v>8</v>
      </c>
      <c r="T1203" s="9" t="s">
        <v>8</v>
      </c>
    </row>
    <row r="1204" spans="1:20" ht="14.1" customHeight="1" x14ac:dyDescent="0.3">
      <c r="A1204" s="3" t="s">
        <v>4581</v>
      </c>
      <c r="B1204" s="3" t="s">
        <v>7044</v>
      </c>
      <c r="C1204" s="11">
        <v>23</v>
      </c>
      <c r="D1204" s="7">
        <v>248.65500947000001</v>
      </c>
      <c r="E1204" s="8">
        <v>149.505589112173</v>
      </c>
      <c r="F1204" s="11" t="s">
        <v>8</v>
      </c>
      <c r="G1204" s="7" t="s">
        <v>8</v>
      </c>
      <c r="H1204" s="9" t="s">
        <v>8</v>
      </c>
      <c r="I1204" s="11" t="s">
        <v>8</v>
      </c>
      <c r="J1204" s="7" t="s">
        <v>8</v>
      </c>
      <c r="K1204" s="9" t="s">
        <v>8</v>
      </c>
      <c r="L1204" s="11" t="s">
        <v>8</v>
      </c>
      <c r="M1204" s="7" t="s">
        <v>8</v>
      </c>
      <c r="N1204" s="9" t="s">
        <v>8</v>
      </c>
      <c r="O1204" s="11" t="s">
        <v>8</v>
      </c>
      <c r="P1204" s="7" t="s">
        <v>8</v>
      </c>
      <c r="Q1204" s="9" t="s">
        <v>8</v>
      </c>
      <c r="R1204" s="11" t="s">
        <v>8</v>
      </c>
      <c r="S1204" s="7" t="s">
        <v>8</v>
      </c>
      <c r="T1204" s="9" t="s">
        <v>8</v>
      </c>
    </row>
    <row r="1205" spans="1:20" ht="14.1" customHeight="1" x14ac:dyDescent="0.3">
      <c r="A1205" s="3" t="s">
        <v>4585</v>
      </c>
      <c r="B1205" s="3" t="s">
        <v>4586</v>
      </c>
      <c r="C1205" s="11">
        <v>21</v>
      </c>
      <c r="D1205" s="7">
        <v>386.12561449999998</v>
      </c>
      <c r="E1205" s="8">
        <v>307.238293626374</v>
      </c>
      <c r="F1205" s="11" t="s">
        <v>8</v>
      </c>
      <c r="G1205" s="7" t="s">
        <v>8</v>
      </c>
      <c r="H1205" s="9" t="s">
        <v>8</v>
      </c>
      <c r="I1205" s="11" t="s">
        <v>8</v>
      </c>
      <c r="J1205" s="7" t="s">
        <v>8</v>
      </c>
      <c r="K1205" s="9" t="s">
        <v>8</v>
      </c>
      <c r="L1205" s="11" t="s">
        <v>8</v>
      </c>
      <c r="M1205" s="7" t="s">
        <v>8</v>
      </c>
      <c r="N1205" s="9" t="s">
        <v>8</v>
      </c>
      <c r="O1205" s="11" t="s">
        <v>8</v>
      </c>
      <c r="P1205" s="7" t="s">
        <v>8</v>
      </c>
      <c r="Q1205" s="9" t="s">
        <v>8</v>
      </c>
      <c r="R1205" s="11" t="s">
        <v>8</v>
      </c>
      <c r="S1205" s="7" t="s">
        <v>8</v>
      </c>
      <c r="T1205" s="9" t="s">
        <v>8</v>
      </c>
    </row>
    <row r="1206" spans="1:20" ht="14.1" customHeight="1" x14ac:dyDescent="0.3">
      <c r="A1206" s="3" t="s">
        <v>4590</v>
      </c>
      <c r="B1206" s="3" t="s">
        <v>7045</v>
      </c>
      <c r="C1206" s="11">
        <v>59</v>
      </c>
      <c r="D1206" s="7">
        <v>254.92628112</v>
      </c>
      <c r="E1206" s="8">
        <v>198.279164306507</v>
      </c>
      <c r="F1206" s="11" t="s">
        <v>8</v>
      </c>
      <c r="G1206" s="7" t="s">
        <v>8</v>
      </c>
      <c r="H1206" s="9" t="s">
        <v>8</v>
      </c>
      <c r="I1206" s="11" t="s">
        <v>8</v>
      </c>
      <c r="J1206" s="7" t="s">
        <v>8</v>
      </c>
      <c r="K1206" s="9" t="s">
        <v>8</v>
      </c>
      <c r="L1206" s="11" t="s">
        <v>8</v>
      </c>
      <c r="M1206" s="7" t="s">
        <v>8</v>
      </c>
      <c r="N1206" s="9" t="s">
        <v>8</v>
      </c>
      <c r="O1206" s="11" t="s">
        <v>8</v>
      </c>
      <c r="P1206" s="7" t="s">
        <v>8</v>
      </c>
      <c r="Q1206" s="9" t="s">
        <v>8</v>
      </c>
      <c r="R1206" s="11" t="s">
        <v>8</v>
      </c>
      <c r="S1206" s="7" t="s">
        <v>8</v>
      </c>
      <c r="T1206" s="9" t="s">
        <v>8</v>
      </c>
    </row>
    <row r="1207" spans="1:20" ht="14.1" customHeight="1" x14ac:dyDescent="0.3">
      <c r="A1207" s="3" t="s">
        <v>4595</v>
      </c>
      <c r="B1207" s="3" t="s">
        <v>7046</v>
      </c>
      <c r="C1207" s="11">
        <v>20</v>
      </c>
      <c r="D1207" s="7">
        <v>257.27245672999999</v>
      </c>
      <c r="E1207" s="8">
        <v>200.962679710343</v>
      </c>
      <c r="F1207" s="11" t="s">
        <v>8</v>
      </c>
      <c r="G1207" s="7" t="s">
        <v>8</v>
      </c>
      <c r="H1207" s="9" t="s">
        <v>8</v>
      </c>
      <c r="I1207" s="11" t="s">
        <v>8</v>
      </c>
      <c r="J1207" s="7" t="s">
        <v>8</v>
      </c>
      <c r="K1207" s="9" t="s">
        <v>8</v>
      </c>
      <c r="L1207" s="11" t="s">
        <v>8</v>
      </c>
      <c r="M1207" s="7" t="s">
        <v>8</v>
      </c>
      <c r="N1207" s="9" t="s">
        <v>8</v>
      </c>
      <c r="O1207" s="11" t="s">
        <v>8</v>
      </c>
      <c r="P1207" s="7" t="s">
        <v>8</v>
      </c>
      <c r="Q1207" s="9" t="s">
        <v>8</v>
      </c>
      <c r="R1207" s="11" t="s">
        <v>8</v>
      </c>
      <c r="S1207" s="7" t="s">
        <v>8</v>
      </c>
      <c r="T1207" s="9" t="s">
        <v>8</v>
      </c>
    </row>
    <row r="1208" spans="1:20" ht="14.1" customHeight="1" x14ac:dyDescent="0.3">
      <c r="A1208" s="3" t="s">
        <v>4599</v>
      </c>
      <c r="B1208" s="3" t="s">
        <v>7047</v>
      </c>
      <c r="C1208" s="11">
        <v>32</v>
      </c>
      <c r="D1208" s="7">
        <v>157.59419312</v>
      </c>
      <c r="E1208" s="8">
        <v>106.86396182311501</v>
      </c>
      <c r="F1208" s="11" t="s">
        <v>8</v>
      </c>
      <c r="G1208" s="7" t="s">
        <v>8</v>
      </c>
      <c r="H1208" s="9" t="s">
        <v>8</v>
      </c>
      <c r="I1208" s="11" t="s">
        <v>8</v>
      </c>
      <c r="J1208" s="7" t="s">
        <v>8</v>
      </c>
      <c r="K1208" s="9" t="s">
        <v>8</v>
      </c>
      <c r="L1208" s="11" t="s">
        <v>8</v>
      </c>
      <c r="M1208" s="7" t="s">
        <v>8</v>
      </c>
      <c r="N1208" s="9" t="s">
        <v>8</v>
      </c>
      <c r="O1208" s="11" t="s">
        <v>8</v>
      </c>
      <c r="P1208" s="7" t="s">
        <v>8</v>
      </c>
      <c r="Q1208" s="9" t="s">
        <v>8</v>
      </c>
      <c r="R1208" s="11" t="s">
        <v>8</v>
      </c>
      <c r="S1208" s="7" t="s">
        <v>8</v>
      </c>
      <c r="T1208" s="9" t="s">
        <v>8</v>
      </c>
    </row>
    <row r="1209" spans="1:20" ht="14.1" customHeight="1" x14ac:dyDescent="0.3">
      <c r="A1209" s="3" t="s">
        <v>4603</v>
      </c>
      <c r="B1209" s="3" t="s">
        <v>7048</v>
      </c>
      <c r="C1209" s="11">
        <v>1107</v>
      </c>
      <c r="D1209" s="7">
        <v>340.3141478</v>
      </c>
      <c r="E1209" s="8">
        <v>235.911864330132</v>
      </c>
      <c r="F1209" s="11" t="s">
        <v>8</v>
      </c>
      <c r="G1209" s="7" t="s">
        <v>8</v>
      </c>
      <c r="H1209" s="9" t="s">
        <v>8</v>
      </c>
      <c r="I1209" s="11" t="s">
        <v>8</v>
      </c>
      <c r="J1209" s="7" t="s">
        <v>8</v>
      </c>
      <c r="K1209" s="9" t="s">
        <v>8</v>
      </c>
      <c r="L1209" s="11">
        <v>12</v>
      </c>
      <c r="M1209" s="7">
        <v>276.50660706999997</v>
      </c>
      <c r="N1209" s="8">
        <v>180.71047405156301</v>
      </c>
      <c r="O1209" s="11" t="s">
        <v>8</v>
      </c>
      <c r="P1209" s="7" t="s">
        <v>8</v>
      </c>
      <c r="Q1209" s="9" t="s">
        <v>8</v>
      </c>
      <c r="R1209" s="11">
        <v>84</v>
      </c>
      <c r="S1209" s="7">
        <v>524.41857460999995</v>
      </c>
      <c r="T1209" s="8">
        <v>371.00943288535001</v>
      </c>
    </row>
    <row r="1210" spans="1:20" ht="14.1" customHeight="1" x14ac:dyDescent="0.3">
      <c r="A1210" s="3" t="s">
        <v>4606</v>
      </c>
      <c r="B1210" s="3" t="s">
        <v>7049</v>
      </c>
      <c r="C1210" s="11">
        <v>28</v>
      </c>
      <c r="D1210" s="7">
        <v>385.67675933999999</v>
      </c>
      <c r="E1210" s="8">
        <v>263.87761682366698</v>
      </c>
      <c r="F1210" s="11" t="s">
        <v>8</v>
      </c>
      <c r="G1210" s="7" t="s">
        <v>8</v>
      </c>
      <c r="H1210" s="9" t="s">
        <v>8</v>
      </c>
      <c r="I1210" s="11" t="s">
        <v>8</v>
      </c>
      <c r="J1210" s="7" t="s">
        <v>8</v>
      </c>
      <c r="K1210" s="9" t="s">
        <v>8</v>
      </c>
      <c r="L1210" s="11" t="s">
        <v>8</v>
      </c>
      <c r="M1210" s="7" t="s">
        <v>8</v>
      </c>
      <c r="N1210" s="9" t="s">
        <v>8</v>
      </c>
      <c r="O1210" s="11" t="s">
        <v>8</v>
      </c>
      <c r="P1210" s="7" t="s">
        <v>8</v>
      </c>
      <c r="Q1210" s="9" t="s">
        <v>8</v>
      </c>
      <c r="R1210" s="11" t="s">
        <v>8</v>
      </c>
      <c r="S1210" s="7" t="s">
        <v>8</v>
      </c>
      <c r="T1210" s="9" t="s">
        <v>8</v>
      </c>
    </row>
    <row r="1211" spans="1:20" ht="14.1" customHeight="1" x14ac:dyDescent="0.3">
      <c r="A1211" s="3" t="s">
        <v>4610</v>
      </c>
      <c r="B1211" s="3" t="s">
        <v>4611</v>
      </c>
      <c r="C1211" s="11">
        <v>18</v>
      </c>
      <c r="D1211" s="7">
        <v>205.10516244999999</v>
      </c>
      <c r="E1211" s="8">
        <v>135.18502610631401</v>
      </c>
      <c r="F1211" s="11" t="s">
        <v>8</v>
      </c>
      <c r="G1211" s="7" t="s">
        <v>8</v>
      </c>
      <c r="H1211" s="9" t="s">
        <v>8</v>
      </c>
      <c r="I1211" s="11" t="s">
        <v>8</v>
      </c>
      <c r="J1211" s="7" t="s">
        <v>8</v>
      </c>
      <c r="K1211" s="9" t="s">
        <v>8</v>
      </c>
      <c r="L1211" s="11" t="s">
        <v>8</v>
      </c>
      <c r="M1211" s="7" t="s">
        <v>8</v>
      </c>
      <c r="N1211" s="9" t="s">
        <v>8</v>
      </c>
      <c r="O1211" s="11" t="s">
        <v>8</v>
      </c>
      <c r="P1211" s="7" t="s">
        <v>8</v>
      </c>
      <c r="Q1211" s="9" t="s">
        <v>8</v>
      </c>
      <c r="R1211" s="11" t="s">
        <v>8</v>
      </c>
      <c r="S1211" s="7" t="s">
        <v>8</v>
      </c>
      <c r="T1211" s="9" t="s">
        <v>8</v>
      </c>
    </row>
    <row r="1212" spans="1:20" ht="14.1" customHeight="1" x14ac:dyDescent="0.3">
      <c r="A1212" s="3" t="s">
        <v>4614</v>
      </c>
      <c r="B1212" s="3" t="s">
        <v>7050</v>
      </c>
      <c r="C1212" s="11">
        <v>165</v>
      </c>
      <c r="D1212" s="7">
        <v>334.20999891999998</v>
      </c>
      <c r="E1212" s="8">
        <v>233.428268172587</v>
      </c>
      <c r="F1212" s="11" t="s">
        <v>8</v>
      </c>
      <c r="G1212" s="7" t="s">
        <v>8</v>
      </c>
      <c r="H1212" s="9" t="s">
        <v>8</v>
      </c>
      <c r="I1212" s="11" t="s">
        <v>8</v>
      </c>
      <c r="J1212" s="7" t="s">
        <v>8</v>
      </c>
      <c r="K1212" s="9" t="s">
        <v>8</v>
      </c>
      <c r="L1212" s="11" t="s">
        <v>8</v>
      </c>
      <c r="M1212" s="7" t="s">
        <v>8</v>
      </c>
      <c r="N1212" s="9" t="s">
        <v>8</v>
      </c>
      <c r="O1212" s="11" t="s">
        <v>8</v>
      </c>
      <c r="P1212" s="7" t="s">
        <v>8</v>
      </c>
      <c r="Q1212" s="9" t="s">
        <v>8</v>
      </c>
      <c r="R1212" s="11" t="s">
        <v>8</v>
      </c>
      <c r="S1212" s="7" t="s">
        <v>8</v>
      </c>
      <c r="T1212" s="9" t="s">
        <v>8</v>
      </c>
    </row>
    <row r="1213" spans="1:20" ht="14.1" customHeight="1" x14ac:dyDescent="0.3">
      <c r="A1213" s="3" t="s">
        <v>4617</v>
      </c>
      <c r="B1213" s="3" t="s">
        <v>7051</v>
      </c>
      <c r="C1213" s="11">
        <v>393</v>
      </c>
      <c r="D1213" s="7">
        <v>218.78024626000001</v>
      </c>
      <c r="E1213" s="8">
        <v>145.33965235456401</v>
      </c>
      <c r="F1213" s="11" t="s">
        <v>8</v>
      </c>
      <c r="G1213" s="7" t="s">
        <v>8</v>
      </c>
      <c r="H1213" s="9" t="s">
        <v>8</v>
      </c>
      <c r="I1213" s="11" t="s">
        <v>8</v>
      </c>
      <c r="J1213" s="7" t="s">
        <v>8</v>
      </c>
      <c r="K1213" s="9" t="s">
        <v>8</v>
      </c>
      <c r="L1213" s="11" t="s">
        <v>8</v>
      </c>
      <c r="M1213" s="7" t="s">
        <v>8</v>
      </c>
      <c r="N1213" s="9" t="s">
        <v>8</v>
      </c>
      <c r="O1213" s="11" t="s">
        <v>8</v>
      </c>
      <c r="P1213" s="7" t="s">
        <v>8</v>
      </c>
      <c r="Q1213" s="9" t="s">
        <v>8</v>
      </c>
      <c r="R1213" s="11" t="s">
        <v>8</v>
      </c>
      <c r="S1213" s="7" t="s">
        <v>8</v>
      </c>
      <c r="T1213" s="9" t="s">
        <v>8</v>
      </c>
    </row>
    <row r="1214" spans="1:20" ht="14.1" customHeight="1" x14ac:dyDescent="0.3">
      <c r="A1214" s="3" t="s">
        <v>4620</v>
      </c>
      <c r="B1214" s="3" t="s">
        <v>7052</v>
      </c>
      <c r="C1214" s="11">
        <v>15</v>
      </c>
      <c r="D1214" s="7">
        <v>735.90307798000003</v>
      </c>
      <c r="E1214" s="8">
        <v>576.46187734601199</v>
      </c>
      <c r="F1214" s="11" t="s">
        <v>8</v>
      </c>
      <c r="G1214" s="7" t="s">
        <v>8</v>
      </c>
      <c r="H1214" s="9" t="s">
        <v>8</v>
      </c>
      <c r="I1214" s="11" t="s">
        <v>8</v>
      </c>
      <c r="J1214" s="7" t="s">
        <v>8</v>
      </c>
      <c r="K1214" s="9" t="s">
        <v>8</v>
      </c>
      <c r="L1214" s="11" t="s">
        <v>8</v>
      </c>
      <c r="M1214" s="7" t="s">
        <v>8</v>
      </c>
      <c r="N1214" s="9" t="s">
        <v>8</v>
      </c>
      <c r="O1214" s="11" t="s">
        <v>8</v>
      </c>
      <c r="P1214" s="7" t="s">
        <v>8</v>
      </c>
      <c r="Q1214" s="9" t="s">
        <v>8</v>
      </c>
      <c r="R1214" s="11" t="s">
        <v>8</v>
      </c>
      <c r="S1214" s="7" t="s">
        <v>8</v>
      </c>
      <c r="T1214" s="9" t="s">
        <v>8</v>
      </c>
    </row>
    <row r="1215" spans="1:20" ht="14.1" customHeight="1" x14ac:dyDescent="0.3">
      <c r="A1215" s="3" t="s">
        <v>4623</v>
      </c>
      <c r="B1215" s="3" t="s">
        <v>4624</v>
      </c>
      <c r="C1215" s="11">
        <v>760</v>
      </c>
      <c r="D1215" s="7">
        <v>366.05276208999999</v>
      </c>
      <c r="E1215" s="8">
        <v>236.589432977174</v>
      </c>
      <c r="F1215" s="11">
        <v>35</v>
      </c>
      <c r="G1215" s="7">
        <v>325.3914954</v>
      </c>
      <c r="H1215" s="8">
        <v>216.046107194353</v>
      </c>
      <c r="I1215" s="11" t="s">
        <v>8</v>
      </c>
      <c r="J1215" s="7" t="s">
        <v>8</v>
      </c>
      <c r="K1215" s="9" t="s">
        <v>8</v>
      </c>
      <c r="L1215" s="11" t="s">
        <v>8</v>
      </c>
      <c r="M1215" s="7" t="s">
        <v>8</v>
      </c>
      <c r="N1215" s="9" t="s">
        <v>8</v>
      </c>
      <c r="O1215" s="11" t="s">
        <v>8</v>
      </c>
      <c r="P1215" s="7" t="s">
        <v>8</v>
      </c>
      <c r="Q1215" s="9" t="s">
        <v>8</v>
      </c>
      <c r="R1215" s="11">
        <v>36</v>
      </c>
      <c r="S1215" s="7">
        <v>667.05364198999996</v>
      </c>
      <c r="T1215" s="8">
        <v>441.38921353303698</v>
      </c>
    </row>
    <row r="1216" spans="1:20" ht="14.1" customHeight="1" x14ac:dyDescent="0.3">
      <c r="A1216" s="3" t="s">
        <v>4626</v>
      </c>
      <c r="B1216" s="3" t="s">
        <v>7053</v>
      </c>
      <c r="C1216" s="11">
        <v>35</v>
      </c>
      <c r="D1216" s="7">
        <v>182.68575641999999</v>
      </c>
      <c r="E1216" s="8">
        <v>137.015419563188</v>
      </c>
      <c r="F1216" s="11" t="s">
        <v>8</v>
      </c>
      <c r="G1216" s="7" t="s">
        <v>8</v>
      </c>
      <c r="H1216" s="9" t="s">
        <v>8</v>
      </c>
      <c r="I1216" s="11" t="s">
        <v>8</v>
      </c>
      <c r="J1216" s="7" t="s">
        <v>8</v>
      </c>
      <c r="K1216" s="9" t="s">
        <v>8</v>
      </c>
      <c r="L1216" s="11" t="s">
        <v>8</v>
      </c>
      <c r="M1216" s="7" t="s">
        <v>8</v>
      </c>
      <c r="N1216" s="9" t="s">
        <v>8</v>
      </c>
      <c r="O1216" s="11" t="s">
        <v>8</v>
      </c>
      <c r="P1216" s="7" t="s">
        <v>8</v>
      </c>
      <c r="Q1216" s="9" t="s">
        <v>8</v>
      </c>
      <c r="R1216" s="11" t="s">
        <v>8</v>
      </c>
      <c r="S1216" s="7" t="s">
        <v>8</v>
      </c>
      <c r="T1216" s="9" t="s">
        <v>8</v>
      </c>
    </row>
    <row r="1217" spans="1:20" ht="14.1" customHeight="1" x14ac:dyDescent="0.3">
      <c r="A1217" s="3" t="s">
        <v>4629</v>
      </c>
      <c r="B1217" s="3" t="s">
        <v>7054</v>
      </c>
      <c r="C1217" s="11">
        <v>48</v>
      </c>
      <c r="D1217" s="7">
        <v>149.36207829</v>
      </c>
      <c r="E1217" s="8">
        <v>97.320333052822306</v>
      </c>
      <c r="F1217" s="11" t="s">
        <v>8</v>
      </c>
      <c r="G1217" s="7" t="s">
        <v>8</v>
      </c>
      <c r="H1217" s="9" t="s">
        <v>8</v>
      </c>
      <c r="I1217" s="11" t="s">
        <v>8</v>
      </c>
      <c r="J1217" s="7" t="s">
        <v>8</v>
      </c>
      <c r="K1217" s="9" t="s">
        <v>8</v>
      </c>
      <c r="L1217" s="11" t="s">
        <v>8</v>
      </c>
      <c r="M1217" s="7" t="s">
        <v>8</v>
      </c>
      <c r="N1217" s="9" t="s">
        <v>8</v>
      </c>
      <c r="O1217" s="11" t="s">
        <v>8</v>
      </c>
      <c r="P1217" s="7" t="s">
        <v>8</v>
      </c>
      <c r="Q1217" s="9" t="s">
        <v>8</v>
      </c>
      <c r="R1217" s="11" t="s">
        <v>8</v>
      </c>
      <c r="S1217" s="7" t="s">
        <v>8</v>
      </c>
      <c r="T1217" s="9" t="s">
        <v>8</v>
      </c>
    </row>
    <row r="1218" spans="1:20" ht="14.1" customHeight="1" x14ac:dyDescent="0.3">
      <c r="A1218" s="3" t="s">
        <v>4632</v>
      </c>
      <c r="B1218" s="3" t="s">
        <v>4633</v>
      </c>
      <c r="C1218" s="11">
        <v>15</v>
      </c>
      <c r="D1218" s="7">
        <v>231.91379910000001</v>
      </c>
      <c r="E1218" s="8">
        <v>178.27326562533401</v>
      </c>
      <c r="F1218" s="11" t="s">
        <v>8</v>
      </c>
      <c r="G1218" s="7" t="s">
        <v>8</v>
      </c>
      <c r="H1218" s="9" t="s">
        <v>8</v>
      </c>
      <c r="I1218" s="11" t="s">
        <v>8</v>
      </c>
      <c r="J1218" s="7" t="s">
        <v>8</v>
      </c>
      <c r="K1218" s="9" t="s">
        <v>8</v>
      </c>
      <c r="L1218" s="11" t="s">
        <v>8</v>
      </c>
      <c r="M1218" s="7" t="s">
        <v>8</v>
      </c>
      <c r="N1218" s="9" t="s">
        <v>8</v>
      </c>
      <c r="O1218" s="11" t="s">
        <v>8</v>
      </c>
      <c r="P1218" s="7" t="s">
        <v>8</v>
      </c>
      <c r="Q1218" s="9" t="s">
        <v>8</v>
      </c>
      <c r="R1218" s="11" t="s">
        <v>8</v>
      </c>
      <c r="S1218" s="7" t="s">
        <v>8</v>
      </c>
      <c r="T1218" s="9" t="s">
        <v>8</v>
      </c>
    </row>
    <row r="1219" spans="1:20" ht="14.1" customHeight="1" x14ac:dyDescent="0.3">
      <c r="A1219" s="3" t="s">
        <v>4636</v>
      </c>
      <c r="B1219" s="3" t="s">
        <v>7055</v>
      </c>
      <c r="C1219" s="11">
        <v>270</v>
      </c>
      <c r="D1219" s="7">
        <v>209.23454457</v>
      </c>
      <c r="E1219" s="8">
        <v>134.776616291723</v>
      </c>
      <c r="F1219" s="11">
        <v>30</v>
      </c>
      <c r="G1219" s="7">
        <v>197.78774557</v>
      </c>
      <c r="H1219" s="8">
        <v>131.32263900065001</v>
      </c>
      <c r="I1219" s="11" t="s">
        <v>8</v>
      </c>
      <c r="J1219" s="7" t="s">
        <v>8</v>
      </c>
      <c r="K1219" s="9" t="s">
        <v>8</v>
      </c>
      <c r="L1219" s="11" t="s">
        <v>8</v>
      </c>
      <c r="M1219" s="7" t="s">
        <v>8</v>
      </c>
      <c r="N1219" s="9" t="s">
        <v>8</v>
      </c>
      <c r="O1219" s="11" t="s">
        <v>8</v>
      </c>
      <c r="P1219" s="7" t="s">
        <v>8</v>
      </c>
      <c r="Q1219" s="9" t="s">
        <v>8</v>
      </c>
      <c r="R1219" s="11">
        <v>15</v>
      </c>
      <c r="S1219" s="7">
        <v>190.28437586000001</v>
      </c>
      <c r="T1219" s="8">
        <v>126.340771226774</v>
      </c>
    </row>
    <row r="1220" spans="1:20" ht="14.1" customHeight="1" x14ac:dyDescent="0.3">
      <c r="A1220" s="3" t="s">
        <v>4640</v>
      </c>
      <c r="B1220" s="3" t="s">
        <v>7056</v>
      </c>
      <c r="C1220" s="11">
        <v>12</v>
      </c>
      <c r="D1220" s="7">
        <v>180.11847433</v>
      </c>
      <c r="E1220" s="8">
        <v>122.212619640087</v>
      </c>
      <c r="F1220" s="11" t="s">
        <v>8</v>
      </c>
      <c r="G1220" s="7" t="s">
        <v>8</v>
      </c>
      <c r="H1220" s="9" t="s">
        <v>8</v>
      </c>
      <c r="I1220" s="11" t="s">
        <v>8</v>
      </c>
      <c r="J1220" s="7" t="s">
        <v>8</v>
      </c>
      <c r="K1220" s="9" t="s">
        <v>8</v>
      </c>
      <c r="L1220" s="11" t="s">
        <v>8</v>
      </c>
      <c r="M1220" s="7" t="s">
        <v>8</v>
      </c>
      <c r="N1220" s="9" t="s">
        <v>8</v>
      </c>
      <c r="O1220" s="11" t="s">
        <v>8</v>
      </c>
      <c r="P1220" s="7" t="s">
        <v>8</v>
      </c>
      <c r="Q1220" s="9" t="s">
        <v>8</v>
      </c>
      <c r="R1220" s="11" t="s">
        <v>8</v>
      </c>
      <c r="S1220" s="7" t="s">
        <v>8</v>
      </c>
      <c r="T1220" s="9" t="s">
        <v>8</v>
      </c>
    </row>
    <row r="1221" spans="1:20" ht="14.1" customHeight="1" x14ac:dyDescent="0.3">
      <c r="A1221" s="3" t="s">
        <v>4643</v>
      </c>
      <c r="B1221" s="3" t="s">
        <v>7057</v>
      </c>
      <c r="C1221" s="11">
        <v>18</v>
      </c>
      <c r="D1221" s="7">
        <v>390.78796118999998</v>
      </c>
      <c r="E1221" s="8">
        <v>280.44234540849499</v>
      </c>
      <c r="F1221" s="11" t="s">
        <v>8</v>
      </c>
      <c r="G1221" s="7" t="s">
        <v>8</v>
      </c>
      <c r="H1221" s="9" t="s">
        <v>8</v>
      </c>
      <c r="I1221" s="11" t="s">
        <v>8</v>
      </c>
      <c r="J1221" s="7" t="s">
        <v>8</v>
      </c>
      <c r="K1221" s="9" t="s">
        <v>8</v>
      </c>
      <c r="L1221" s="11" t="s">
        <v>8</v>
      </c>
      <c r="M1221" s="7" t="s">
        <v>8</v>
      </c>
      <c r="N1221" s="9" t="s">
        <v>8</v>
      </c>
      <c r="O1221" s="11" t="s">
        <v>8</v>
      </c>
      <c r="P1221" s="7" t="s">
        <v>8</v>
      </c>
      <c r="Q1221" s="9" t="s">
        <v>8</v>
      </c>
      <c r="R1221" s="11" t="s">
        <v>8</v>
      </c>
      <c r="S1221" s="7" t="s">
        <v>8</v>
      </c>
      <c r="T1221" s="9" t="s">
        <v>8</v>
      </c>
    </row>
    <row r="1222" spans="1:20" ht="14.1" customHeight="1" x14ac:dyDescent="0.3">
      <c r="A1222" s="3" t="s">
        <v>4647</v>
      </c>
      <c r="B1222" s="3" t="s">
        <v>4648</v>
      </c>
      <c r="C1222" s="11">
        <v>86</v>
      </c>
      <c r="D1222" s="7">
        <v>182.55023005000001</v>
      </c>
      <c r="E1222" s="8">
        <v>119.760048268525</v>
      </c>
      <c r="F1222" s="11" t="s">
        <v>8</v>
      </c>
      <c r="G1222" s="7" t="s">
        <v>8</v>
      </c>
      <c r="H1222" s="9" t="s">
        <v>8</v>
      </c>
      <c r="I1222" s="11" t="s">
        <v>8</v>
      </c>
      <c r="J1222" s="7" t="s">
        <v>8</v>
      </c>
      <c r="K1222" s="9" t="s">
        <v>8</v>
      </c>
      <c r="L1222" s="11" t="s">
        <v>8</v>
      </c>
      <c r="M1222" s="7" t="s">
        <v>8</v>
      </c>
      <c r="N1222" s="9" t="s">
        <v>8</v>
      </c>
      <c r="O1222" s="11" t="s">
        <v>8</v>
      </c>
      <c r="P1222" s="7" t="s">
        <v>8</v>
      </c>
      <c r="Q1222" s="9" t="s">
        <v>8</v>
      </c>
      <c r="R1222" s="11" t="s">
        <v>8</v>
      </c>
      <c r="S1222" s="7" t="s">
        <v>8</v>
      </c>
      <c r="T1222" s="9" t="s">
        <v>8</v>
      </c>
    </row>
    <row r="1223" spans="1:20" ht="14.1" customHeight="1" x14ac:dyDescent="0.3">
      <c r="A1223" s="3" t="s">
        <v>4650</v>
      </c>
      <c r="B1223" s="3" t="s">
        <v>7058</v>
      </c>
      <c r="C1223" s="11">
        <v>17</v>
      </c>
      <c r="D1223" s="7">
        <v>280.5072571</v>
      </c>
      <c r="E1223" s="8">
        <v>214.107195637057</v>
      </c>
      <c r="F1223" s="11" t="s">
        <v>8</v>
      </c>
      <c r="G1223" s="7" t="s">
        <v>8</v>
      </c>
      <c r="H1223" s="9" t="s">
        <v>8</v>
      </c>
      <c r="I1223" s="11" t="s">
        <v>8</v>
      </c>
      <c r="J1223" s="7" t="s">
        <v>8</v>
      </c>
      <c r="K1223" s="9" t="s">
        <v>8</v>
      </c>
      <c r="L1223" s="11" t="s">
        <v>8</v>
      </c>
      <c r="M1223" s="7" t="s">
        <v>8</v>
      </c>
      <c r="N1223" s="9" t="s">
        <v>8</v>
      </c>
      <c r="O1223" s="11" t="s">
        <v>8</v>
      </c>
      <c r="P1223" s="7" t="s">
        <v>8</v>
      </c>
      <c r="Q1223" s="9" t="s">
        <v>8</v>
      </c>
      <c r="R1223" s="11" t="s">
        <v>8</v>
      </c>
      <c r="S1223" s="7" t="s">
        <v>8</v>
      </c>
      <c r="T1223" s="9" t="s">
        <v>8</v>
      </c>
    </row>
    <row r="1224" spans="1:20" ht="14.1" customHeight="1" x14ac:dyDescent="0.3">
      <c r="A1224" s="3" t="s">
        <v>4654</v>
      </c>
      <c r="B1224" s="3" t="s">
        <v>4655</v>
      </c>
      <c r="C1224" s="11">
        <v>29</v>
      </c>
      <c r="D1224" s="7">
        <v>310.18046937999998</v>
      </c>
      <c r="E1224" s="8">
        <v>195.47411445044</v>
      </c>
      <c r="F1224" s="11" t="s">
        <v>8</v>
      </c>
      <c r="G1224" s="7" t="s">
        <v>8</v>
      </c>
      <c r="H1224" s="9" t="s">
        <v>8</v>
      </c>
      <c r="I1224" s="11" t="s">
        <v>8</v>
      </c>
      <c r="J1224" s="7" t="s">
        <v>8</v>
      </c>
      <c r="K1224" s="9" t="s">
        <v>8</v>
      </c>
      <c r="L1224" s="11" t="s">
        <v>8</v>
      </c>
      <c r="M1224" s="7" t="s">
        <v>8</v>
      </c>
      <c r="N1224" s="9" t="s">
        <v>8</v>
      </c>
      <c r="O1224" s="11" t="s">
        <v>8</v>
      </c>
      <c r="P1224" s="7" t="s">
        <v>8</v>
      </c>
      <c r="Q1224" s="9" t="s">
        <v>8</v>
      </c>
      <c r="R1224" s="11" t="s">
        <v>8</v>
      </c>
      <c r="S1224" s="7" t="s">
        <v>8</v>
      </c>
      <c r="T1224" s="9" t="s">
        <v>8</v>
      </c>
    </row>
    <row r="1225" spans="1:20" ht="14.1" customHeight="1" x14ac:dyDescent="0.3">
      <c r="A1225" s="3" t="s">
        <v>4658</v>
      </c>
      <c r="B1225" s="3" t="s">
        <v>7059</v>
      </c>
      <c r="C1225" s="11">
        <v>478</v>
      </c>
      <c r="D1225" s="7">
        <v>320.38245848000003</v>
      </c>
      <c r="E1225" s="8">
        <v>225.59002806820101</v>
      </c>
      <c r="F1225" s="11" t="s">
        <v>8</v>
      </c>
      <c r="G1225" s="7" t="s">
        <v>8</v>
      </c>
      <c r="H1225" s="9" t="s">
        <v>8</v>
      </c>
      <c r="I1225" s="11" t="s">
        <v>8</v>
      </c>
      <c r="J1225" s="7" t="s">
        <v>8</v>
      </c>
      <c r="K1225" s="9" t="s">
        <v>8</v>
      </c>
      <c r="L1225" s="11" t="s">
        <v>8</v>
      </c>
      <c r="M1225" s="7" t="s">
        <v>8</v>
      </c>
      <c r="N1225" s="9" t="s">
        <v>8</v>
      </c>
      <c r="O1225" s="11" t="s">
        <v>8</v>
      </c>
      <c r="P1225" s="7" t="s">
        <v>8</v>
      </c>
      <c r="Q1225" s="9" t="s">
        <v>8</v>
      </c>
      <c r="R1225" s="11" t="s">
        <v>8</v>
      </c>
      <c r="S1225" s="7" t="s">
        <v>8</v>
      </c>
      <c r="T1225" s="9" t="s">
        <v>8</v>
      </c>
    </row>
    <row r="1226" spans="1:20" ht="14.1" customHeight="1" x14ac:dyDescent="0.3">
      <c r="A1226" s="3" t="s">
        <v>4662</v>
      </c>
      <c r="B1226" s="3" t="s">
        <v>6280</v>
      </c>
      <c r="C1226" s="11">
        <v>29</v>
      </c>
      <c r="D1226" s="7">
        <v>257.60608224999999</v>
      </c>
      <c r="E1226" s="8">
        <v>198.96685306319699</v>
      </c>
      <c r="F1226" s="11" t="s">
        <v>8</v>
      </c>
      <c r="G1226" s="7" t="s">
        <v>8</v>
      </c>
      <c r="H1226" s="9" t="s">
        <v>8</v>
      </c>
      <c r="I1226" s="11" t="s">
        <v>8</v>
      </c>
      <c r="J1226" s="7" t="s">
        <v>8</v>
      </c>
      <c r="K1226" s="9" t="s">
        <v>8</v>
      </c>
      <c r="L1226" s="11" t="s">
        <v>8</v>
      </c>
      <c r="M1226" s="7" t="s">
        <v>8</v>
      </c>
      <c r="N1226" s="9" t="s">
        <v>8</v>
      </c>
      <c r="O1226" s="11" t="s">
        <v>8</v>
      </c>
      <c r="P1226" s="7" t="s">
        <v>8</v>
      </c>
      <c r="Q1226" s="9" t="s">
        <v>8</v>
      </c>
      <c r="R1226" s="11" t="s">
        <v>8</v>
      </c>
      <c r="S1226" s="7" t="s">
        <v>8</v>
      </c>
      <c r="T1226" s="9" t="s">
        <v>8</v>
      </c>
    </row>
    <row r="1227" spans="1:20" ht="14.1" customHeight="1" x14ac:dyDescent="0.3">
      <c r="A1227" s="3" t="s">
        <v>4665</v>
      </c>
      <c r="B1227" s="3" t="s">
        <v>7060</v>
      </c>
      <c r="C1227" s="11">
        <v>159</v>
      </c>
      <c r="D1227" s="7">
        <v>155.08066894000001</v>
      </c>
      <c r="E1227" s="8">
        <v>108.705733624006</v>
      </c>
      <c r="F1227" s="11" t="s">
        <v>8</v>
      </c>
      <c r="G1227" s="7" t="s">
        <v>8</v>
      </c>
      <c r="H1227" s="9" t="s">
        <v>8</v>
      </c>
      <c r="I1227" s="11" t="s">
        <v>8</v>
      </c>
      <c r="J1227" s="7" t="s">
        <v>8</v>
      </c>
      <c r="K1227" s="9" t="s">
        <v>8</v>
      </c>
      <c r="L1227" s="11" t="s">
        <v>8</v>
      </c>
      <c r="M1227" s="7" t="s">
        <v>8</v>
      </c>
      <c r="N1227" s="9" t="s">
        <v>8</v>
      </c>
      <c r="O1227" s="11" t="s">
        <v>8</v>
      </c>
      <c r="P1227" s="7" t="s">
        <v>8</v>
      </c>
      <c r="Q1227" s="9" t="s">
        <v>8</v>
      </c>
      <c r="R1227" s="11" t="s">
        <v>8</v>
      </c>
      <c r="S1227" s="7" t="s">
        <v>8</v>
      </c>
      <c r="T1227" s="9" t="s">
        <v>8</v>
      </c>
    </row>
    <row r="1228" spans="1:20" ht="14.1" customHeight="1" x14ac:dyDescent="0.3">
      <c r="A1228" s="3" t="s">
        <v>4669</v>
      </c>
      <c r="B1228" s="3" t="s">
        <v>7061</v>
      </c>
      <c r="C1228" s="11">
        <v>59</v>
      </c>
      <c r="D1228" s="7">
        <v>387.71471243000002</v>
      </c>
      <c r="E1228" s="8">
        <v>285.207906180544</v>
      </c>
      <c r="F1228" s="11" t="s">
        <v>8</v>
      </c>
      <c r="G1228" s="7" t="s">
        <v>8</v>
      </c>
      <c r="H1228" s="9" t="s">
        <v>8</v>
      </c>
      <c r="I1228" s="11" t="s">
        <v>8</v>
      </c>
      <c r="J1228" s="7" t="s">
        <v>8</v>
      </c>
      <c r="K1228" s="9" t="s">
        <v>8</v>
      </c>
      <c r="L1228" s="11" t="s">
        <v>8</v>
      </c>
      <c r="M1228" s="7" t="s">
        <v>8</v>
      </c>
      <c r="N1228" s="9" t="s">
        <v>8</v>
      </c>
      <c r="O1228" s="11" t="s">
        <v>8</v>
      </c>
      <c r="P1228" s="7" t="s">
        <v>8</v>
      </c>
      <c r="Q1228" s="9" t="s">
        <v>8</v>
      </c>
      <c r="R1228" s="11" t="s">
        <v>8</v>
      </c>
      <c r="S1228" s="7" t="s">
        <v>8</v>
      </c>
      <c r="T1228" s="9" t="s">
        <v>8</v>
      </c>
    </row>
    <row r="1229" spans="1:20" ht="14.1" customHeight="1" x14ac:dyDescent="0.3">
      <c r="A1229" s="3" t="s">
        <v>4673</v>
      </c>
      <c r="B1229" s="3" t="s">
        <v>7062</v>
      </c>
      <c r="C1229" s="11">
        <v>78</v>
      </c>
      <c r="D1229" s="7">
        <v>259.95464401999999</v>
      </c>
      <c r="E1229" s="8">
        <v>181.78057636150999</v>
      </c>
      <c r="F1229" s="11" t="s">
        <v>8</v>
      </c>
      <c r="G1229" s="7" t="s">
        <v>8</v>
      </c>
      <c r="H1229" s="9" t="s">
        <v>8</v>
      </c>
      <c r="I1229" s="11" t="s">
        <v>8</v>
      </c>
      <c r="J1229" s="7" t="s">
        <v>8</v>
      </c>
      <c r="K1229" s="9" t="s">
        <v>8</v>
      </c>
      <c r="L1229" s="11" t="s">
        <v>8</v>
      </c>
      <c r="M1229" s="7" t="s">
        <v>8</v>
      </c>
      <c r="N1229" s="9" t="s">
        <v>8</v>
      </c>
      <c r="O1229" s="11" t="s">
        <v>8</v>
      </c>
      <c r="P1229" s="7" t="s">
        <v>8</v>
      </c>
      <c r="Q1229" s="9" t="s">
        <v>8</v>
      </c>
      <c r="R1229" s="11" t="s">
        <v>8</v>
      </c>
      <c r="S1229" s="7" t="s">
        <v>8</v>
      </c>
      <c r="T1229" s="9" t="s">
        <v>8</v>
      </c>
    </row>
    <row r="1230" spans="1:20" ht="14.1" customHeight="1" x14ac:dyDescent="0.3">
      <c r="A1230" s="3" t="s">
        <v>4677</v>
      </c>
      <c r="B1230" s="3" t="s">
        <v>7063</v>
      </c>
      <c r="C1230" s="11">
        <v>47</v>
      </c>
      <c r="D1230" s="7">
        <v>119.10770527</v>
      </c>
      <c r="E1230" s="8">
        <v>75.4057096631619</v>
      </c>
      <c r="F1230" s="11" t="s">
        <v>8</v>
      </c>
      <c r="G1230" s="7" t="s">
        <v>8</v>
      </c>
      <c r="H1230" s="9" t="s">
        <v>8</v>
      </c>
      <c r="I1230" s="11" t="s">
        <v>8</v>
      </c>
      <c r="J1230" s="7" t="s">
        <v>8</v>
      </c>
      <c r="K1230" s="9" t="s">
        <v>8</v>
      </c>
      <c r="L1230" s="11" t="s">
        <v>8</v>
      </c>
      <c r="M1230" s="7" t="s">
        <v>8</v>
      </c>
      <c r="N1230" s="9" t="s">
        <v>8</v>
      </c>
      <c r="O1230" s="11" t="s">
        <v>8</v>
      </c>
      <c r="P1230" s="7" t="s">
        <v>8</v>
      </c>
      <c r="Q1230" s="9" t="s">
        <v>8</v>
      </c>
      <c r="R1230" s="11" t="s">
        <v>8</v>
      </c>
      <c r="S1230" s="7" t="s">
        <v>8</v>
      </c>
      <c r="T1230" s="9" t="s">
        <v>8</v>
      </c>
    </row>
    <row r="1231" spans="1:20" ht="14.1" customHeight="1" x14ac:dyDescent="0.3">
      <c r="A1231" s="3" t="s">
        <v>4681</v>
      </c>
      <c r="B1231" s="3" t="s">
        <v>7064</v>
      </c>
      <c r="C1231" s="11">
        <v>426</v>
      </c>
      <c r="D1231" s="7">
        <v>141.82355838999999</v>
      </c>
      <c r="E1231" s="8">
        <v>73.862312775744698</v>
      </c>
      <c r="F1231" s="11">
        <v>70</v>
      </c>
      <c r="G1231" s="7">
        <v>145.97539954000001</v>
      </c>
      <c r="H1231" s="8">
        <v>85.842462653120805</v>
      </c>
      <c r="I1231" s="11" t="s">
        <v>8</v>
      </c>
      <c r="J1231" s="7" t="s">
        <v>8</v>
      </c>
      <c r="K1231" s="9" t="s">
        <v>8</v>
      </c>
      <c r="L1231" s="11" t="s">
        <v>8</v>
      </c>
      <c r="M1231" s="7" t="s">
        <v>8</v>
      </c>
      <c r="N1231" s="9" t="s">
        <v>8</v>
      </c>
      <c r="O1231" s="11" t="s">
        <v>8</v>
      </c>
      <c r="P1231" s="7" t="s">
        <v>8</v>
      </c>
      <c r="Q1231" s="9" t="s">
        <v>8</v>
      </c>
      <c r="R1231" s="11">
        <v>30</v>
      </c>
      <c r="S1231" s="7">
        <v>145.97541548000001</v>
      </c>
      <c r="T1231" s="8">
        <v>83.136722618434703</v>
      </c>
    </row>
    <row r="1232" spans="1:20" ht="14.1" customHeight="1" x14ac:dyDescent="0.3">
      <c r="A1232" s="3" t="s">
        <v>4685</v>
      </c>
      <c r="B1232" s="3" t="s">
        <v>7065</v>
      </c>
      <c r="C1232" s="11">
        <v>18</v>
      </c>
      <c r="D1232" s="7">
        <v>166.58241573000001</v>
      </c>
      <c r="E1232" s="8">
        <v>113.459136588709</v>
      </c>
      <c r="F1232" s="11" t="s">
        <v>8</v>
      </c>
      <c r="G1232" s="7" t="s">
        <v>8</v>
      </c>
      <c r="H1232" s="9" t="s">
        <v>8</v>
      </c>
      <c r="I1232" s="11" t="s">
        <v>8</v>
      </c>
      <c r="J1232" s="7" t="s">
        <v>8</v>
      </c>
      <c r="K1232" s="9" t="s">
        <v>8</v>
      </c>
      <c r="L1232" s="11" t="s">
        <v>8</v>
      </c>
      <c r="M1232" s="7" t="s">
        <v>8</v>
      </c>
      <c r="N1232" s="9" t="s">
        <v>8</v>
      </c>
      <c r="O1232" s="11" t="s">
        <v>8</v>
      </c>
      <c r="P1232" s="7" t="s">
        <v>8</v>
      </c>
      <c r="Q1232" s="9" t="s">
        <v>8</v>
      </c>
      <c r="R1232" s="11" t="s">
        <v>8</v>
      </c>
      <c r="S1232" s="7" t="s">
        <v>8</v>
      </c>
      <c r="T1232" s="9" t="s">
        <v>8</v>
      </c>
    </row>
    <row r="1233" spans="1:20" ht="14.1" customHeight="1" x14ac:dyDescent="0.3">
      <c r="A1233" s="3" t="s">
        <v>4689</v>
      </c>
      <c r="B1233" s="3" t="s">
        <v>4690</v>
      </c>
      <c r="C1233" s="11">
        <v>192</v>
      </c>
      <c r="D1233" s="7">
        <v>88.670783190999998</v>
      </c>
      <c r="E1233" s="8">
        <v>52.471253174889497</v>
      </c>
      <c r="F1233" s="11">
        <v>24</v>
      </c>
      <c r="G1233" s="7">
        <v>89.368822459</v>
      </c>
      <c r="H1233" s="8">
        <v>87.309809100152407</v>
      </c>
      <c r="I1233" s="11" t="s">
        <v>8</v>
      </c>
      <c r="J1233" s="7" t="s">
        <v>8</v>
      </c>
      <c r="K1233" s="9" t="s">
        <v>8</v>
      </c>
      <c r="L1233" s="11" t="s">
        <v>8</v>
      </c>
      <c r="M1233" s="7" t="s">
        <v>8</v>
      </c>
      <c r="N1233" s="9" t="s">
        <v>8</v>
      </c>
      <c r="O1233" s="11" t="s">
        <v>8</v>
      </c>
      <c r="P1233" s="7" t="s">
        <v>8</v>
      </c>
      <c r="Q1233" s="9" t="s">
        <v>8</v>
      </c>
      <c r="R1233" s="11" t="s">
        <v>8</v>
      </c>
      <c r="S1233" s="7" t="s">
        <v>8</v>
      </c>
      <c r="T1233" s="9" t="s">
        <v>8</v>
      </c>
    </row>
    <row r="1234" spans="1:20" ht="14.1" customHeight="1" x14ac:dyDescent="0.3">
      <c r="A1234" s="3" t="s">
        <v>4693</v>
      </c>
      <c r="B1234" s="3" t="s">
        <v>7066</v>
      </c>
      <c r="C1234" s="11">
        <v>54</v>
      </c>
      <c r="D1234" s="7">
        <v>184.8621225</v>
      </c>
      <c r="E1234" s="8">
        <v>123.824001165342</v>
      </c>
      <c r="F1234" s="11" t="s">
        <v>8</v>
      </c>
      <c r="G1234" s="7" t="s">
        <v>8</v>
      </c>
      <c r="H1234" s="9" t="s">
        <v>8</v>
      </c>
      <c r="I1234" s="11" t="s">
        <v>8</v>
      </c>
      <c r="J1234" s="7" t="s">
        <v>8</v>
      </c>
      <c r="K1234" s="9" t="s">
        <v>8</v>
      </c>
      <c r="L1234" s="11" t="s">
        <v>8</v>
      </c>
      <c r="M1234" s="7" t="s">
        <v>8</v>
      </c>
      <c r="N1234" s="9" t="s">
        <v>8</v>
      </c>
      <c r="O1234" s="11" t="s">
        <v>8</v>
      </c>
      <c r="P1234" s="7" t="s">
        <v>8</v>
      </c>
      <c r="Q1234" s="9" t="s">
        <v>8</v>
      </c>
      <c r="R1234" s="11" t="s">
        <v>8</v>
      </c>
      <c r="S1234" s="7" t="s">
        <v>8</v>
      </c>
      <c r="T1234" s="9" t="s">
        <v>8</v>
      </c>
    </row>
    <row r="1235" spans="1:20" ht="14.1" customHeight="1" x14ac:dyDescent="0.3">
      <c r="A1235" s="3" t="s">
        <v>4698</v>
      </c>
      <c r="B1235" s="3" t="s">
        <v>7067</v>
      </c>
      <c r="C1235" s="11">
        <v>92</v>
      </c>
      <c r="D1235" s="7">
        <v>289.50435114999999</v>
      </c>
      <c r="E1235" s="8">
        <v>181.10329178849</v>
      </c>
      <c r="F1235" s="11" t="s">
        <v>8</v>
      </c>
      <c r="G1235" s="7" t="s">
        <v>8</v>
      </c>
      <c r="H1235" s="9" t="s">
        <v>8</v>
      </c>
      <c r="I1235" s="11" t="s">
        <v>8</v>
      </c>
      <c r="J1235" s="7" t="s">
        <v>8</v>
      </c>
      <c r="K1235" s="9" t="s">
        <v>8</v>
      </c>
      <c r="L1235" s="11" t="s">
        <v>8</v>
      </c>
      <c r="M1235" s="7" t="s">
        <v>8</v>
      </c>
      <c r="N1235" s="9" t="s">
        <v>8</v>
      </c>
      <c r="O1235" s="11" t="s">
        <v>8</v>
      </c>
      <c r="P1235" s="7" t="s">
        <v>8</v>
      </c>
      <c r="Q1235" s="9" t="s">
        <v>8</v>
      </c>
      <c r="R1235" s="11" t="s">
        <v>8</v>
      </c>
      <c r="S1235" s="7" t="s">
        <v>8</v>
      </c>
      <c r="T1235" s="9" t="s">
        <v>8</v>
      </c>
    </row>
    <row r="1236" spans="1:20" ht="14.1" customHeight="1" x14ac:dyDescent="0.3">
      <c r="A1236" s="3" t="s">
        <v>4702</v>
      </c>
      <c r="B1236" s="3" t="s">
        <v>7068</v>
      </c>
      <c r="C1236" s="11">
        <v>151</v>
      </c>
      <c r="D1236" s="7">
        <v>248.29246445000001</v>
      </c>
      <c r="E1236" s="8">
        <v>171.76682338199399</v>
      </c>
      <c r="F1236" s="11">
        <v>14</v>
      </c>
      <c r="G1236" s="7">
        <v>354.88623238999998</v>
      </c>
      <c r="H1236" s="8">
        <v>244.65536788134301</v>
      </c>
      <c r="I1236" s="11" t="s">
        <v>8</v>
      </c>
      <c r="J1236" s="7" t="s">
        <v>8</v>
      </c>
      <c r="K1236" s="9" t="s">
        <v>8</v>
      </c>
      <c r="L1236" s="11" t="s">
        <v>8</v>
      </c>
      <c r="M1236" s="7" t="s">
        <v>8</v>
      </c>
      <c r="N1236" s="9" t="s">
        <v>8</v>
      </c>
      <c r="O1236" s="11" t="s">
        <v>8</v>
      </c>
      <c r="P1236" s="7" t="s">
        <v>8</v>
      </c>
      <c r="Q1236" s="9" t="s">
        <v>8</v>
      </c>
      <c r="R1236" s="11">
        <v>16</v>
      </c>
      <c r="S1236" s="7">
        <v>227.83642748</v>
      </c>
      <c r="T1236" s="8">
        <v>157.21906633862</v>
      </c>
    </row>
    <row r="1237" spans="1:20" ht="14.1" customHeight="1" x14ac:dyDescent="0.3">
      <c r="A1237" s="3" t="s">
        <v>4706</v>
      </c>
      <c r="B1237" s="3" t="s">
        <v>7069</v>
      </c>
      <c r="C1237" s="11">
        <v>45</v>
      </c>
      <c r="D1237" s="7">
        <v>167.48476876000001</v>
      </c>
      <c r="E1237" s="8">
        <v>110.92476959634401</v>
      </c>
      <c r="F1237" s="11" t="s">
        <v>8</v>
      </c>
      <c r="G1237" s="7" t="s">
        <v>8</v>
      </c>
      <c r="H1237" s="9" t="s">
        <v>8</v>
      </c>
      <c r="I1237" s="11" t="s">
        <v>8</v>
      </c>
      <c r="J1237" s="7" t="s">
        <v>8</v>
      </c>
      <c r="K1237" s="9" t="s">
        <v>8</v>
      </c>
      <c r="L1237" s="11" t="s">
        <v>8</v>
      </c>
      <c r="M1237" s="7" t="s">
        <v>8</v>
      </c>
      <c r="N1237" s="9" t="s">
        <v>8</v>
      </c>
      <c r="O1237" s="11" t="s">
        <v>8</v>
      </c>
      <c r="P1237" s="7" t="s">
        <v>8</v>
      </c>
      <c r="Q1237" s="9" t="s">
        <v>8</v>
      </c>
      <c r="R1237" s="11" t="s">
        <v>8</v>
      </c>
      <c r="S1237" s="7" t="s">
        <v>8</v>
      </c>
      <c r="T1237" s="9" t="s">
        <v>8</v>
      </c>
    </row>
    <row r="1238" spans="1:20" ht="14.1" customHeight="1" x14ac:dyDescent="0.3">
      <c r="A1238" s="3" t="s">
        <v>4710</v>
      </c>
      <c r="B1238" s="3" t="s">
        <v>4711</v>
      </c>
      <c r="C1238" s="11">
        <v>22</v>
      </c>
      <c r="D1238" s="7">
        <v>348.84436097000003</v>
      </c>
      <c r="E1238" s="8">
        <v>231.932884245797</v>
      </c>
      <c r="F1238" s="11" t="s">
        <v>8</v>
      </c>
      <c r="G1238" s="7" t="s">
        <v>8</v>
      </c>
      <c r="H1238" s="9" t="s">
        <v>8</v>
      </c>
      <c r="I1238" s="11" t="s">
        <v>8</v>
      </c>
      <c r="J1238" s="7" t="s">
        <v>8</v>
      </c>
      <c r="K1238" s="9" t="s">
        <v>8</v>
      </c>
      <c r="L1238" s="11" t="s">
        <v>8</v>
      </c>
      <c r="M1238" s="7" t="s">
        <v>8</v>
      </c>
      <c r="N1238" s="9" t="s">
        <v>8</v>
      </c>
      <c r="O1238" s="11" t="s">
        <v>8</v>
      </c>
      <c r="P1238" s="7" t="s">
        <v>8</v>
      </c>
      <c r="Q1238" s="9" t="s">
        <v>8</v>
      </c>
      <c r="R1238" s="11" t="s">
        <v>8</v>
      </c>
      <c r="S1238" s="7" t="s">
        <v>8</v>
      </c>
      <c r="T1238" s="9" t="s">
        <v>8</v>
      </c>
    </row>
    <row r="1239" spans="1:20" ht="14.1" customHeight="1" x14ac:dyDescent="0.3">
      <c r="A1239" s="3" t="s">
        <v>4714</v>
      </c>
      <c r="B1239" s="3" t="s">
        <v>7070</v>
      </c>
      <c r="C1239" s="11">
        <v>71</v>
      </c>
      <c r="D1239" s="7">
        <v>227.36484898</v>
      </c>
      <c r="E1239" s="8">
        <v>139.78457605442901</v>
      </c>
      <c r="F1239" s="11" t="s">
        <v>8</v>
      </c>
      <c r="G1239" s="7" t="s">
        <v>8</v>
      </c>
      <c r="H1239" s="9" t="s">
        <v>8</v>
      </c>
      <c r="I1239" s="11" t="s">
        <v>8</v>
      </c>
      <c r="J1239" s="7" t="s">
        <v>8</v>
      </c>
      <c r="K1239" s="9" t="s">
        <v>8</v>
      </c>
      <c r="L1239" s="11" t="s">
        <v>8</v>
      </c>
      <c r="M1239" s="7" t="s">
        <v>8</v>
      </c>
      <c r="N1239" s="9" t="s">
        <v>8</v>
      </c>
      <c r="O1239" s="11" t="s">
        <v>8</v>
      </c>
      <c r="P1239" s="7" t="s">
        <v>8</v>
      </c>
      <c r="Q1239" s="9" t="s">
        <v>8</v>
      </c>
      <c r="R1239" s="11" t="s">
        <v>8</v>
      </c>
      <c r="S1239" s="7" t="s">
        <v>8</v>
      </c>
      <c r="T1239" s="9" t="s">
        <v>8</v>
      </c>
    </row>
    <row r="1240" spans="1:20" ht="14.1" customHeight="1" x14ac:dyDescent="0.3">
      <c r="A1240" s="3" t="s">
        <v>4717</v>
      </c>
      <c r="B1240" s="3" t="s">
        <v>7071</v>
      </c>
      <c r="C1240" s="11">
        <v>99</v>
      </c>
      <c r="D1240" s="7">
        <v>127.75572889</v>
      </c>
      <c r="E1240" s="8">
        <v>78.803514940957399</v>
      </c>
      <c r="F1240" s="11" t="s">
        <v>8</v>
      </c>
      <c r="G1240" s="7" t="s">
        <v>8</v>
      </c>
      <c r="H1240" s="9" t="s">
        <v>8</v>
      </c>
      <c r="I1240" s="11" t="s">
        <v>8</v>
      </c>
      <c r="J1240" s="7" t="s">
        <v>8</v>
      </c>
      <c r="K1240" s="9" t="s">
        <v>8</v>
      </c>
      <c r="L1240" s="11" t="s">
        <v>8</v>
      </c>
      <c r="M1240" s="7" t="s">
        <v>8</v>
      </c>
      <c r="N1240" s="9" t="s">
        <v>8</v>
      </c>
      <c r="O1240" s="11" t="s">
        <v>8</v>
      </c>
      <c r="P1240" s="7" t="s">
        <v>8</v>
      </c>
      <c r="Q1240" s="9" t="s">
        <v>8</v>
      </c>
      <c r="R1240" s="11" t="s">
        <v>8</v>
      </c>
      <c r="S1240" s="7" t="s">
        <v>8</v>
      </c>
      <c r="T1240" s="9" t="s">
        <v>8</v>
      </c>
    </row>
    <row r="1241" spans="1:20" ht="14.1" customHeight="1" x14ac:dyDescent="0.3">
      <c r="A1241" s="3" t="s">
        <v>4722</v>
      </c>
      <c r="B1241" s="3" t="s">
        <v>7072</v>
      </c>
      <c r="C1241" s="11">
        <v>79</v>
      </c>
      <c r="D1241" s="7">
        <v>163.98451962999999</v>
      </c>
      <c r="E1241" s="8">
        <v>100.43709625146801</v>
      </c>
      <c r="F1241" s="11" t="s">
        <v>8</v>
      </c>
      <c r="G1241" s="7" t="s">
        <v>8</v>
      </c>
      <c r="H1241" s="9" t="s">
        <v>8</v>
      </c>
      <c r="I1241" s="11" t="s">
        <v>8</v>
      </c>
      <c r="J1241" s="7" t="s">
        <v>8</v>
      </c>
      <c r="K1241" s="9" t="s">
        <v>8</v>
      </c>
      <c r="L1241" s="11" t="s">
        <v>8</v>
      </c>
      <c r="M1241" s="7" t="s">
        <v>8</v>
      </c>
      <c r="N1241" s="9" t="s">
        <v>8</v>
      </c>
      <c r="O1241" s="11" t="s">
        <v>8</v>
      </c>
      <c r="P1241" s="7" t="s">
        <v>8</v>
      </c>
      <c r="Q1241" s="9" t="s">
        <v>8</v>
      </c>
      <c r="R1241" s="11" t="s">
        <v>8</v>
      </c>
      <c r="S1241" s="7" t="s">
        <v>8</v>
      </c>
      <c r="T1241" s="9" t="s">
        <v>8</v>
      </c>
    </row>
    <row r="1242" spans="1:20" ht="14.1" customHeight="1" x14ac:dyDescent="0.3">
      <c r="A1242" s="3" t="s">
        <v>4726</v>
      </c>
      <c r="B1242" s="3" t="s">
        <v>7073</v>
      </c>
      <c r="C1242" s="11">
        <v>66</v>
      </c>
      <c r="D1242" s="7">
        <v>181.1231574</v>
      </c>
      <c r="E1242" s="8">
        <v>111.81551201112801</v>
      </c>
      <c r="F1242" s="11" t="s">
        <v>8</v>
      </c>
      <c r="G1242" s="7" t="s">
        <v>8</v>
      </c>
      <c r="H1242" s="9" t="s">
        <v>8</v>
      </c>
      <c r="I1242" s="11" t="s">
        <v>8</v>
      </c>
      <c r="J1242" s="7" t="s">
        <v>8</v>
      </c>
      <c r="K1242" s="9" t="s">
        <v>8</v>
      </c>
      <c r="L1242" s="11" t="s">
        <v>8</v>
      </c>
      <c r="M1242" s="7" t="s">
        <v>8</v>
      </c>
      <c r="N1242" s="9" t="s">
        <v>8</v>
      </c>
      <c r="O1242" s="11" t="s">
        <v>8</v>
      </c>
      <c r="P1242" s="7" t="s">
        <v>8</v>
      </c>
      <c r="Q1242" s="9" t="s">
        <v>8</v>
      </c>
      <c r="R1242" s="11" t="s">
        <v>8</v>
      </c>
      <c r="S1242" s="7" t="s">
        <v>8</v>
      </c>
      <c r="T1242" s="9" t="s">
        <v>8</v>
      </c>
    </row>
    <row r="1243" spans="1:20" ht="14.1" customHeight="1" x14ac:dyDescent="0.3">
      <c r="A1243" s="3" t="s">
        <v>4730</v>
      </c>
      <c r="B1243" s="3" t="s">
        <v>7074</v>
      </c>
      <c r="C1243" s="11">
        <v>218</v>
      </c>
      <c r="D1243" s="7">
        <v>486.61997802000002</v>
      </c>
      <c r="E1243" s="8">
        <v>349.24198499367498</v>
      </c>
      <c r="F1243" s="11">
        <v>13</v>
      </c>
      <c r="G1243" s="7">
        <v>622.4056799</v>
      </c>
      <c r="H1243" s="8">
        <v>438.69987130515102</v>
      </c>
      <c r="I1243" s="11" t="s">
        <v>8</v>
      </c>
      <c r="J1243" s="7" t="s">
        <v>8</v>
      </c>
      <c r="K1243" s="9" t="s">
        <v>8</v>
      </c>
      <c r="L1243" s="11" t="s">
        <v>8</v>
      </c>
      <c r="M1243" s="7" t="s">
        <v>8</v>
      </c>
      <c r="N1243" s="9" t="s">
        <v>8</v>
      </c>
      <c r="O1243" s="11" t="s">
        <v>8</v>
      </c>
      <c r="P1243" s="7" t="s">
        <v>8</v>
      </c>
      <c r="Q1243" s="9" t="s">
        <v>8</v>
      </c>
      <c r="R1243" s="11" t="s">
        <v>8</v>
      </c>
      <c r="S1243" s="7" t="s">
        <v>8</v>
      </c>
      <c r="T1243" s="9" t="s">
        <v>8</v>
      </c>
    </row>
    <row r="1244" spans="1:20" ht="14.1" customHeight="1" x14ac:dyDescent="0.3">
      <c r="A1244" s="3" t="s">
        <v>4734</v>
      </c>
      <c r="B1244" s="3" t="s">
        <v>7075</v>
      </c>
      <c r="C1244" s="11">
        <v>3844</v>
      </c>
      <c r="D1244" s="7">
        <v>141.46829446000001</v>
      </c>
      <c r="E1244" s="8">
        <v>96.920691061734104</v>
      </c>
      <c r="F1244" s="11">
        <v>227</v>
      </c>
      <c r="G1244" s="7">
        <v>178.09460089000001</v>
      </c>
      <c r="H1244" s="8">
        <v>122.776807620187</v>
      </c>
      <c r="I1244" s="11" t="s">
        <v>8</v>
      </c>
      <c r="J1244" s="7" t="s">
        <v>8</v>
      </c>
      <c r="K1244" s="9" t="s">
        <v>8</v>
      </c>
      <c r="L1244" s="11">
        <v>26</v>
      </c>
      <c r="M1244" s="7">
        <v>177.80776308</v>
      </c>
      <c r="N1244" s="8">
        <v>109.53873249654301</v>
      </c>
      <c r="O1244" s="11">
        <v>11</v>
      </c>
      <c r="P1244" s="7">
        <v>80.460765750999997</v>
      </c>
      <c r="Q1244" s="8">
        <v>55.468920438974898</v>
      </c>
      <c r="R1244" s="11">
        <v>221</v>
      </c>
      <c r="S1244" s="7">
        <v>198.67342581</v>
      </c>
      <c r="T1244" s="8">
        <v>137.142565751051</v>
      </c>
    </row>
    <row r="1245" spans="1:20" ht="14.1" customHeight="1" x14ac:dyDescent="0.3">
      <c r="A1245" s="3" t="s">
        <v>4737</v>
      </c>
      <c r="B1245" s="3" t="s">
        <v>7076</v>
      </c>
      <c r="C1245" s="11">
        <v>78</v>
      </c>
      <c r="D1245" s="7">
        <v>181.80166263000001</v>
      </c>
      <c r="E1245" s="8">
        <v>113.025977068495</v>
      </c>
      <c r="F1245" s="11" t="s">
        <v>8</v>
      </c>
      <c r="G1245" s="7" t="s">
        <v>8</v>
      </c>
      <c r="H1245" s="9" t="s">
        <v>8</v>
      </c>
      <c r="I1245" s="11" t="s">
        <v>8</v>
      </c>
      <c r="J1245" s="7" t="s">
        <v>8</v>
      </c>
      <c r="K1245" s="9" t="s">
        <v>8</v>
      </c>
      <c r="L1245" s="11" t="s">
        <v>8</v>
      </c>
      <c r="M1245" s="7" t="s">
        <v>8</v>
      </c>
      <c r="N1245" s="9" t="s">
        <v>8</v>
      </c>
      <c r="O1245" s="11" t="s">
        <v>8</v>
      </c>
      <c r="P1245" s="7" t="s">
        <v>8</v>
      </c>
      <c r="Q1245" s="9" t="s">
        <v>8</v>
      </c>
      <c r="R1245" s="11" t="s">
        <v>8</v>
      </c>
      <c r="S1245" s="7" t="s">
        <v>8</v>
      </c>
      <c r="T1245" s="9" t="s">
        <v>8</v>
      </c>
    </row>
    <row r="1246" spans="1:20" ht="14.1" customHeight="1" x14ac:dyDescent="0.3">
      <c r="A1246" s="3" t="s">
        <v>4741</v>
      </c>
      <c r="B1246" s="3" t="s">
        <v>7077</v>
      </c>
      <c r="C1246" s="11">
        <v>13</v>
      </c>
      <c r="D1246" s="7">
        <v>143.69589941999999</v>
      </c>
      <c r="E1246" s="8">
        <v>88.906796450923096</v>
      </c>
      <c r="F1246" s="11" t="s">
        <v>8</v>
      </c>
      <c r="G1246" s="7" t="s">
        <v>8</v>
      </c>
      <c r="H1246" s="9" t="s">
        <v>8</v>
      </c>
      <c r="I1246" s="11" t="s">
        <v>8</v>
      </c>
      <c r="J1246" s="7" t="s">
        <v>8</v>
      </c>
      <c r="K1246" s="9" t="s">
        <v>8</v>
      </c>
      <c r="L1246" s="11" t="s">
        <v>8</v>
      </c>
      <c r="M1246" s="7" t="s">
        <v>8</v>
      </c>
      <c r="N1246" s="9" t="s">
        <v>8</v>
      </c>
      <c r="O1246" s="11" t="s">
        <v>8</v>
      </c>
      <c r="P1246" s="7" t="s">
        <v>8</v>
      </c>
      <c r="Q1246" s="9" t="s">
        <v>8</v>
      </c>
      <c r="R1246" s="11" t="s">
        <v>8</v>
      </c>
      <c r="S1246" s="7" t="s">
        <v>8</v>
      </c>
      <c r="T1246" s="9" t="s">
        <v>8</v>
      </c>
    </row>
    <row r="1247" spans="1:20" ht="14.1" customHeight="1" x14ac:dyDescent="0.3">
      <c r="A1247" s="3" t="s">
        <v>4745</v>
      </c>
      <c r="B1247" s="3" t="s">
        <v>7078</v>
      </c>
      <c r="C1247" s="11">
        <v>14</v>
      </c>
      <c r="D1247" s="7">
        <v>492.15215874</v>
      </c>
      <c r="E1247" s="8">
        <v>327.22055880798001</v>
      </c>
      <c r="F1247" s="11" t="s">
        <v>8</v>
      </c>
      <c r="G1247" s="7" t="s">
        <v>8</v>
      </c>
      <c r="H1247" s="9" t="s">
        <v>8</v>
      </c>
      <c r="I1247" s="11" t="s">
        <v>8</v>
      </c>
      <c r="J1247" s="7" t="s">
        <v>8</v>
      </c>
      <c r="K1247" s="9" t="s">
        <v>8</v>
      </c>
      <c r="L1247" s="11" t="s">
        <v>8</v>
      </c>
      <c r="M1247" s="7" t="s">
        <v>8</v>
      </c>
      <c r="N1247" s="9" t="s">
        <v>8</v>
      </c>
      <c r="O1247" s="11" t="s">
        <v>8</v>
      </c>
      <c r="P1247" s="7" t="s">
        <v>8</v>
      </c>
      <c r="Q1247" s="9" t="s">
        <v>8</v>
      </c>
      <c r="R1247" s="11" t="s">
        <v>8</v>
      </c>
      <c r="S1247" s="7" t="s">
        <v>8</v>
      </c>
      <c r="T1247" s="9" t="s">
        <v>8</v>
      </c>
    </row>
    <row r="1248" spans="1:20" ht="14.1" customHeight="1" x14ac:dyDescent="0.3">
      <c r="A1248" s="3" t="s">
        <v>4749</v>
      </c>
      <c r="B1248" s="3" t="s">
        <v>7079</v>
      </c>
      <c r="C1248" s="11">
        <v>24</v>
      </c>
      <c r="D1248" s="7">
        <v>134.31812669000001</v>
      </c>
      <c r="E1248" s="8">
        <v>80.462108501373507</v>
      </c>
      <c r="F1248" s="11" t="s">
        <v>8</v>
      </c>
      <c r="G1248" s="7" t="s">
        <v>8</v>
      </c>
      <c r="H1248" s="9" t="s">
        <v>8</v>
      </c>
      <c r="I1248" s="11" t="s">
        <v>8</v>
      </c>
      <c r="J1248" s="7" t="s">
        <v>8</v>
      </c>
      <c r="K1248" s="9" t="s">
        <v>8</v>
      </c>
      <c r="L1248" s="11" t="s">
        <v>8</v>
      </c>
      <c r="M1248" s="7" t="s">
        <v>8</v>
      </c>
      <c r="N1248" s="9" t="s">
        <v>8</v>
      </c>
      <c r="O1248" s="11" t="s">
        <v>8</v>
      </c>
      <c r="P1248" s="7" t="s">
        <v>8</v>
      </c>
      <c r="Q1248" s="9" t="s">
        <v>8</v>
      </c>
      <c r="R1248" s="11" t="s">
        <v>8</v>
      </c>
      <c r="S1248" s="7" t="s">
        <v>8</v>
      </c>
      <c r="T1248" s="9" t="s">
        <v>8</v>
      </c>
    </row>
    <row r="1249" spans="1:20" ht="14.1" customHeight="1" x14ac:dyDescent="0.3">
      <c r="A1249" s="3" t="s">
        <v>4753</v>
      </c>
      <c r="B1249" s="3" t="s">
        <v>7080</v>
      </c>
      <c r="C1249" s="11">
        <v>24</v>
      </c>
      <c r="D1249" s="7">
        <v>303.44866137999998</v>
      </c>
      <c r="E1249" s="8">
        <v>210.37547359951699</v>
      </c>
      <c r="F1249" s="11" t="s">
        <v>8</v>
      </c>
      <c r="G1249" s="7" t="s">
        <v>8</v>
      </c>
      <c r="H1249" s="9" t="s">
        <v>8</v>
      </c>
      <c r="I1249" s="11" t="s">
        <v>8</v>
      </c>
      <c r="J1249" s="7" t="s">
        <v>8</v>
      </c>
      <c r="K1249" s="9" t="s">
        <v>8</v>
      </c>
      <c r="L1249" s="11" t="s">
        <v>8</v>
      </c>
      <c r="M1249" s="7" t="s">
        <v>8</v>
      </c>
      <c r="N1249" s="9" t="s">
        <v>8</v>
      </c>
      <c r="O1249" s="11" t="s">
        <v>8</v>
      </c>
      <c r="P1249" s="7" t="s">
        <v>8</v>
      </c>
      <c r="Q1249" s="9" t="s">
        <v>8</v>
      </c>
      <c r="R1249" s="11" t="s">
        <v>8</v>
      </c>
      <c r="S1249" s="7" t="s">
        <v>8</v>
      </c>
      <c r="T1249" s="9" t="s">
        <v>8</v>
      </c>
    </row>
    <row r="1250" spans="1:20" ht="14.1" customHeight="1" x14ac:dyDescent="0.3">
      <c r="A1250" s="3" t="s">
        <v>4756</v>
      </c>
      <c r="B1250" s="3" t="s">
        <v>7081</v>
      </c>
      <c r="C1250" s="11">
        <v>3393</v>
      </c>
      <c r="D1250" s="7">
        <v>197.85122287999999</v>
      </c>
      <c r="E1250" s="8">
        <v>132.73242064006001</v>
      </c>
      <c r="F1250" s="11">
        <v>33</v>
      </c>
      <c r="G1250" s="7">
        <v>307.94558737</v>
      </c>
      <c r="H1250" s="8">
        <v>212.29491167009101</v>
      </c>
      <c r="I1250" s="11" t="s">
        <v>8</v>
      </c>
      <c r="J1250" s="7" t="s">
        <v>8</v>
      </c>
      <c r="K1250" s="9" t="s">
        <v>8</v>
      </c>
      <c r="L1250" s="11">
        <v>32</v>
      </c>
      <c r="M1250" s="7">
        <v>148.12362107999999</v>
      </c>
      <c r="N1250" s="8">
        <v>87.072406613107503</v>
      </c>
      <c r="O1250" s="11" t="s">
        <v>8</v>
      </c>
      <c r="P1250" s="7" t="s">
        <v>8</v>
      </c>
      <c r="Q1250" s="9" t="s">
        <v>8</v>
      </c>
      <c r="R1250" s="11">
        <v>86</v>
      </c>
      <c r="S1250" s="7">
        <v>230.31152288000001</v>
      </c>
      <c r="T1250" s="8">
        <v>159.67328435114501</v>
      </c>
    </row>
    <row r="1251" spans="1:20" ht="14.1" customHeight="1" x14ac:dyDescent="0.3">
      <c r="A1251" s="3" t="s">
        <v>4760</v>
      </c>
      <c r="B1251" s="3" t="s">
        <v>7082</v>
      </c>
      <c r="C1251" s="11">
        <v>104</v>
      </c>
      <c r="D1251" s="7">
        <v>248.05547999999999</v>
      </c>
      <c r="E1251" s="8">
        <v>165.70679539444399</v>
      </c>
      <c r="F1251" s="11" t="s">
        <v>8</v>
      </c>
      <c r="G1251" s="7" t="s">
        <v>8</v>
      </c>
      <c r="H1251" s="9" t="s">
        <v>8</v>
      </c>
      <c r="I1251" s="11" t="s">
        <v>8</v>
      </c>
      <c r="J1251" s="7" t="s">
        <v>8</v>
      </c>
      <c r="K1251" s="9" t="s">
        <v>8</v>
      </c>
      <c r="L1251" s="11" t="s">
        <v>8</v>
      </c>
      <c r="M1251" s="7" t="s">
        <v>8</v>
      </c>
      <c r="N1251" s="9" t="s">
        <v>8</v>
      </c>
      <c r="O1251" s="11" t="s">
        <v>8</v>
      </c>
      <c r="P1251" s="7" t="s">
        <v>8</v>
      </c>
      <c r="Q1251" s="9" t="s">
        <v>8</v>
      </c>
      <c r="R1251" s="11" t="s">
        <v>8</v>
      </c>
      <c r="S1251" s="7" t="s">
        <v>8</v>
      </c>
      <c r="T1251" s="9" t="s">
        <v>8</v>
      </c>
    </row>
    <row r="1252" spans="1:20" ht="14.1" customHeight="1" x14ac:dyDescent="0.3">
      <c r="A1252" s="3" t="s">
        <v>4764</v>
      </c>
      <c r="B1252" s="3" t="s">
        <v>7083</v>
      </c>
      <c r="C1252" s="11">
        <v>269</v>
      </c>
      <c r="D1252" s="7">
        <v>251.47795395</v>
      </c>
      <c r="E1252" s="8">
        <v>170.29758415881599</v>
      </c>
      <c r="F1252" s="11">
        <v>29</v>
      </c>
      <c r="G1252" s="7">
        <v>454.36751138</v>
      </c>
      <c r="H1252" s="8">
        <v>313.33743417497698</v>
      </c>
      <c r="I1252" s="11" t="s">
        <v>8</v>
      </c>
      <c r="J1252" s="7" t="s">
        <v>8</v>
      </c>
      <c r="K1252" s="9" t="s">
        <v>8</v>
      </c>
      <c r="L1252" s="11" t="s">
        <v>8</v>
      </c>
      <c r="M1252" s="7" t="s">
        <v>8</v>
      </c>
      <c r="N1252" s="9" t="s">
        <v>8</v>
      </c>
      <c r="O1252" s="11" t="s">
        <v>8</v>
      </c>
      <c r="P1252" s="7" t="s">
        <v>8</v>
      </c>
      <c r="Q1252" s="9" t="s">
        <v>8</v>
      </c>
      <c r="R1252" s="11">
        <v>11</v>
      </c>
      <c r="S1252" s="7">
        <v>258.24799238999998</v>
      </c>
      <c r="T1252" s="8">
        <v>178.09101359414601</v>
      </c>
    </row>
    <row r="1253" spans="1:20" ht="14.1" customHeight="1" x14ac:dyDescent="0.3">
      <c r="A1253" s="3" t="s">
        <v>4769</v>
      </c>
      <c r="B1253" s="3" t="s">
        <v>7084</v>
      </c>
      <c r="C1253" s="11">
        <v>305</v>
      </c>
      <c r="D1253" s="7">
        <v>461.92452057999998</v>
      </c>
      <c r="E1253" s="8">
        <v>313.91599552128298</v>
      </c>
      <c r="F1253" s="11">
        <v>23</v>
      </c>
      <c r="G1253" s="7">
        <v>688.17752934999999</v>
      </c>
      <c r="H1253" s="8">
        <v>474.575717355893</v>
      </c>
      <c r="I1253" s="11" t="s">
        <v>8</v>
      </c>
      <c r="J1253" s="7" t="s">
        <v>8</v>
      </c>
      <c r="K1253" s="9" t="s">
        <v>8</v>
      </c>
      <c r="L1253" s="11" t="s">
        <v>8</v>
      </c>
      <c r="M1253" s="7" t="s">
        <v>8</v>
      </c>
      <c r="N1253" s="9" t="s">
        <v>8</v>
      </c>
      <c r="O1253" s="11" t="s">
        <v>8</v>
      </c>
      <c r="P1253" s="7" t="s">
        <v>8</v>
      </c>
      <c r="Q1253" s="9" t="s">
        <v>8</v>
      </c>
      <c r="R1253" s="11">
        <v>17</v>
      </c>
      <c r="S1253" s="7">
        <v>1038.2819715999999</v>
      </c>
      <c r="T1253" s="8">
        <v>715.34536781900499</v>
      </c>
    </row>
    <row r="1254" spans="1:20" ht="14.1" customHeight="1" x14ac:dyDescent="0.3">
      <c r="A1254" s="3" t="s">
        <v>4773</v>
      </c>
      <c r="B1254" s="3" t="s">
        <v>7085</v>
      </c>
      <c r="C1254" s="11">
        <v>461</v>
      </c>
      <c r="D1254" s="7">
        <v>186.80637297000001</v>
      </c>
      <c r="E1254" s="8">
        <v>128.441685833593</v>
      </c>
      <c r="F1254" s="11">
        <v>34</v>
      </c>
      <c r="G1254" s="7">
        <v>259.38855035</v>
      </c>
      <c r="H1254" s="8">
        <v>178.82012793441001</v>
      </c>
      <c r="I1254" s="11" t="s">
        <v>8</v>
      </c>
      <c r="J1254" s="7" t="s">
        <v>8</v>
      </c>
      <c r="K1254" s="9" t="s">
        <v>8</v>
      </c>
      <c r="L1254" s="11" t="s">
        <v>8</v>
      </c>
      <c r="M1254" s="7" t="s">
        <v>8</v>
      </c>
      <c r="N1254" s="9" t="s">
        <v>8</v>
      </c>
      <c r="O1254" s="11" t="s">
        <v>8</v>
      </c>
      <c r="P1254" s="7" t="s">
        <v>8</v>
      </c>
      <c r="Q1254" s="9" t="s">
        <v>8</v>
      </c>
      <c r="R1254" s="11" t="s">
        <v>8</v>
      </c>
      <c r="S1254" s="7" t="s">
        <v>8</v>
      </c>
      <c r="T1254" s="9" t="s">
        <v>8</v>
      </c>
    </row>
    <row r="1255" spans="1:20" ht="14.1" customHeight="1" x14ac:dyDescent="0.3">
      <c r="A1255" s="3" t="s">
        <v>4777</v>
      </c>
      <c r="B1255" s="3" t="s">
        <v>7086</v>
      </c>
      <c r="C1255" s="11">
        <v>199</v>
      </c>
      <c r="D1255" s="7">
        <v>160.55999747999999</v>
      </c>
      <c r="E1255" s="8">
        <v>107.69699606923599</v>
      </c>
      <c r="F1255" s="11" t="s">
        <v>8</v>
      </c>
      <c r="G1255" s="7" t="s">
        <v>8</v>
      </c>
      <c r="H1255" s="9" t="s">
        <v>8</v>
      </c>
      <c r="I1255" s="11" t="s">
        <v>8</v>
      </c>
      <c r="J1255" s="7" t="s">
        <v>8</v>
      </c>
      <c r="K1255" s="9" t="s">
        <v>8</v>
      </c>
      <c r="L1255" s="11" t="s">
        <v>8</v>
      </c>
      <c r="M1255" s="7" t="s">
        <v>8</v>
      </c>
      <c r="N1255" s="9" t="s">
        <v>8</v>
      </c>
      <c r="O1255" s="11" t="s">
        <v>8</v>
      </c>
      <c r="P1255" s="7" t="s">
        <v>8</v>
      </c>
      <c r="Q1255" s="9" t="s">
        <v>8</v>
      </c>
      <c r="R1255" s="11" t="s">
        <v>8</v>
      </c>
      <c r="S1255" s="7" t="s">
        <v>8</v>
      </c>
      <c r="T1255" s="9" t="s">
        <v>8</v>
      </c>
    </row>
    <row r="1256" spans="1:20" ht="14.1" customHeight="1" x14ac:dyDescent="0.3">
      <c r="A1256" s="3" t="s">
        <v>4781</v>
      </c>
      <c r="B1256" s="3" t="s">
        <v>7087</v>
      </c>
      <c r="C1256" s="11">
        <v>52</v>
      </c>
      <c r="D1256" s="7">
        <v>289.82389336</v>
      </c>
      <c r="E1256" s="8">
        <v>179.690996550227</v>
      </c>
      <c r="F1256" s="11" t="s">
        <v>8</v>
      </c>
      <c r="G1256" s="7" t="s">
        <v>8</v>
      </c>
      <c r="H1256" s="9" t="s">
        <v>8</v>
      </c>
      <c r="I1256" s="11" t="s">
        <v>8</v>
      </c>
      <c r="J1256" s="7" t="s">
        <v>8</v>
      </c>
      <c r="K1256" s="9" t="s">
        <v>8</v>
      </c>
      <c r="L1256" s="11" t="s">
        <v>8</v>
      </c>
      <c r="M1256" s="7" t="s">
        <v>8</v>
      </c>
      <c r="N1256" s="9" t="s">
        <v>8</v>
      </c>
      <c r="O1256" s="11" t="s">
        <v>8</v>
      </c>
      <c r="P1256" s="7" t="s">
        <v>8</v>
      </c>
      <c r="Q1256" s="9" t="s">
        <v>8</v>
      </c>
      <c r="R1256" s="11" t="s">
        <v>8</v>
      </c>
      <c r="S1256" s="7" t="s">
        <v>8</v>
      </c>
      <c r="T1256" s="9" t="s">
        <v>8</v>
      </c>
    </row>
    <row r="1257" spans="1:20" ht="14.1" customHeight="1" x14ac:dyDescent="0.3">
      <c r="A1257" s="3" t="s">
        <v>4786</v>
      </c>
      <c r="B1257" s="3" t="s">
        <v>7088</v>
      </c>
      <c r="C1257" s="11">
        <v>40</v>
      </c>
      <c r="D1257" s="7">
        <v>136.61323998</v>
      </c>
      <c r="E1257" s="8">
        <v>92.061731311904197</v>
      </c>
      <c r="F1257" s="11" t="s">
        <v>8</v>
      </c>
      <c r="G1257" s="7" t="s">
        <v>8</v>
      </c>
      <c r="H1257" s="9" t="s">
        <v>8</v>
      </c>
      <c r="I1257" s="11" t="s">
        <v>8</v>
      </c>
      <c r="J1257" s="7" t="s">
        <v>8</v>
      </c>
      <c r="K1257" s="9" t="s">
        <v>8</v>
      </c>
      <c r="L1257" s="11" t="s">
        <v>8</v>
      </c>
      <c r="M1257" s="7" t="s">
        <v>8</v>
      </c>
      <c r="N1257" s="9" t="s">
        <v>8</v>
      </c>
      <c r="O1257" s="11" t="s">
        <v>8</v>
      </c>
      <c r="P1257" s="7" t="s">
        <v>8</v>
      </c>
      <c r="Q1257" s="9" t="s">
        <v>8</v>
      </c>
      <c r="R1257" s="11" t="s">
        <v>8</v>
      </c>
      <c r="S1257" s="7" t="s">
        <v>8</v>
      </c>
      <c r="T1257" s="9" t="s">
        <v>8</v>
      </c>
    </row>
    <row r="1258" spans="1:20" ht="14.1" customHeight="1" x14ac:dyDescent="0.3">
      <c r="A1258" s="3" t="s">
        <v>4789</v>
      </c>
      <c r="B1258" s="3" t="s">
        <v>7089</v>
      </c>
      <c r="C1258" s="11">
        <v>7738</v>
      </c>
      <c r="D1258" s="7">
        <v>256.91681560000001</v>
      </c>
      <c r="E1258" s="8">
        <v>173.778935475873</v>
      </c>
      <c r="F1258" s="11">
        <v>265</v>
      </c>
      <c r="G1258" s="7">
        <v>432.19517557</v>
      </c>
      <c r="H1258" s="8">
        <v>297.72214034065098</v>
      </c>
      <c r="I1258" s="11" t="s">
        <v>8</v>
      </c>
      <c r="J1258" s="7" t="s">
        <v>8</v>
      </c>
      <c r="K1258" s="9" t="s">
        <v>8</v>
      </c>
      <c r="L1258" s="11">
        <v>83</v>
      </c>
      <c r="M1258" s="7">
        <v>174.48955619</v>
      </c>
      <c r="N1258" s="8">
        <v>102.65151901371</v>
      </c>
      <c r="O1258" s="11">
        <v>14</v>
      </c>
      <c r="P1258" s="7">
        <v>100.48761268</v>
      </c>
      <c r="Q1258" s="8">
        <v>63.928253676317802</v>
      </c>
      <c r="R1258" s="11">
        <v>335</v>
      </c>
      <c r="S1258" s="7">
        <v>256.42633828999999</v>
      </c>
      <c r="T1258" s="8">
        <v>177.56530571545201</v>
      </c>
    </row>
    <row r="1259" spans="1:20" ht="14.1" customHeight="1" x14ac:dyDescent="0.3">
      <c r="A1259" s="3" t="s">
        <v>4792</v>
      </c>
      <c r="B1259" s="3" t="s">
        <v>7090</v>
      </c>
      <c r="C1259" s="11">
        <v>63</v>
      </c>
      <c r="D1259" s="7">
        <v>181.20842486999999</v>
      </c>
      <c r="E1259" s="8">
        <v>111.78648331014899</v>
      </c>
      <c r="F1259" s="11" t="s">
        <v>8</v>
      </c>
      <c r="G1259" s="7" t="s">
        <v>8</v>
      </c>
      <c r="H1259" s="9" t="s">
        <v>8</v>
      </c>
      <c r="I1259" s="11" t="s">
        <v>8</v>
      </c>
      <c r="J1259" s="7" t="s">
        <v>8</v>
      </c>
      <c r="K1259" s="9" t="s">
        <v>8</v>
      </c>
      <c r="L1259" s="11" t="s">
        <v>8</v>
      </c>
      <c r="M1259" s="7" t="s">
        <v>8</v>
      </c>
      <c r="N1259" s="9" t="s">
        <v>8</v>
      </c>
      <c r="O1259" s="11" t="s">
        <v>8</v>
      </c>
      <c r="P1259" s="7" t="s">
        <v>8</v>
      </c>
      <c r="Q1259" s="9" t="s">
        <v>8</v>
      </c>
      <c r="R1259" s="11" t="s">
        <v>8</v>
      </c>
      <c r="S1259" s="7" t="s">
        <v>8</v>
      </c>
      <c r="T1259" s="9" t="s">
        <v>8</v>
      </c>
    </row>
    <row r="1260" spans="1:20" ht="14.1" customHeight="1" x14ac:dyDescent="0.3">
      <c r="A1260" s="3" t="s">
        <v>4796</v>
      </c>
      <c r="B1260" s="3" t="s">
        <v>7091</v>
      </c>
      <c r="C1260" s="11">
        <v>268</v>
      </c>
      <c r="D1260" s="7">
        <v>146.47108990000001</v>
      </c>
      <c r="E1260" s="8">
        <v>98.879948588483103</v>
      </c>
      <c r="F1260" s="11" t="s">
        <v>8</v>
      </c>
      <c r="G1260" s="7" t="s">
        <v>8</v>
      </c>
      <c r="H1260" s="9" t="s">
        <v>8</v>
      </c>
      <c r="I1260" s="11" t="s">
        <v>8</v>
      </c>
      <c r="J1260" s="7" t="s">
        <v>8</v>
      </c>
      <c r="K1260" s="9" t="s">
        <v>8</v>
      </c>
      <c r="L1260" s="11" t="s">
        <v>8</v>
      </c>
      <c r="M1260" s="7" t="s">
        <v>8</v>
      </c>
      <c r="N1260" s="9" t="s">
        <v>8</v>
      </c>
      <c r="O1260" s="11" t="s">
        <v>8</v>
      </c>
      <c r="P1260" s="7" t="s">
        <v>8</v>
      </c>
      <c r="Q1260" s="9" t="s">
        <v>8</v>
      </c>
      <c r="R1260" s="11" t="s">
        <v>8</v>
      </c>
      <c r="S1260" s="7" t="s">
        <v>8</v>
      </c>
      <c r="T1260" s="9" t="s">
        <v>8</v>
      </c>
    </row>
    <row r="1261" spans="1:20" ht="14.1" customHeight="1" x14ac:dyDescent="0.3">
      <c r="A1261" s="3" t="s">
        <v>4799</v>
      </c>
      <c r="B1261" s="3" t="s">
        <v>7092</v>
      </c>
      <c r="C1261" s="11">
        <v>16</v>
      </c>
      <c r="D1261" s="7">
        <v>400.73340644000001</v>
      </c>
      <c r="E1261" s="8">
        <v>274.48854555152701</v>
      </c>
      <c r="F1261" s="11" t="s">
        <v>8</v>
      </c>
      <c r="G1261" s="7" t="s">
        <v>8</v>
      </c>
      <c r="H1261" s="9" t="s">
        <v>8</v>
      </c>
      <c r="I1261" s="11" t="s">
        <v>8</v>
      </c>
      <c r="J1261" s="7" t="s">
        <v>8</v>
      </c>
      <c r="K1261" s="9" t="s">
        <v>8</v>
      </c>
      <c r="L1261" s="11" t="s">
        <v>8</v>
      </c>
      <c r="M1261" s="7" t="s">
        <v>8</v>
      </c>
      <c r="N1261" s="9" t="s">
        <v>8</v>
      </c>
      <c r="O1261" s="11" t="s">
        <v>8</v>
      </c>
      <c r="P1261" s="7" t="s">
        <v>8</v>
      </c>
      <c r="Q1261" s="9" t="s">
        <v>8</v>
      </c>
      <c r="R1261" s="11" t="s">
        <v>8</v>
      </c>
      <c r="S1261" s="7" t="s">
        <v>8</v>
      </c>
      <c r="T1261" s="9" t="s">
        <v>8</v>
      </c>
    </row>
    <row r="1262" spans="1:20" ht="14.1" customHeight="1" x14ac:dyDescent="0.3">
      <c r="A1262" s="3" t="s">
        <v>4803</v>
      </c>
      <c r="B1262" s="3" t="s">
        <v>4804</v>
      </c>
      <c r="C1262" s="11">
        <v>74</v>
      </c>
      <c r="D1262" s="7">
        <v>196.05092941000001</v>
      </c>
      <c r="E1262" s="8">
        <v>123.234555023173</v>
      </c>
      <c r="F1262" s="11" t="s">
        <v>8</v>
      </c>
      <c r="G1262" s="7" t="s">
        <v>8</v>
      </c>
      <c r="H1262" s="9" t="s">
        <v>8</v>
      </c>
      <c r="I1262" s="11" t="s">
        <v>8</v>
      </c>
      <c r="J1262" s="7" t="s">
        <v>8</v>
      </c>
      <c r="K1262" s="9" t="s">
        <v>8</v>
      </c>
      <c r="L1262" s="11" t="s">
        <v>8</v>
      </c>
      <c r="M1262" s="7" t="s">
        <v>8</v>
      </c>
      <c r="N1262" s="9" t="s">
        <v>8</v>
      </c>
      <c r="O1262" s="11" t="s">
        <v>8</v>
      </c>
      <c r="P1262" s="7" t="s">
        <v>8</v>
      </c>
      <c r="Q1262" s="9" t="s">
        <v>8</v>
      </c>
      <c r="R1262" s="11" t="s">
        <v>8</v>
      </c>
      <c r="S1262" s="7" t="s">
        <v>8</v>
      </c>
      <c r="T1262" s="9" t="s">
        <v>8</v>
      </c>
    </row>
    <row r="1263" spans="1:20" ht="14.1" customHeight="1" x14ac:dyDescent="0.3">
      <c r="A1263" s="3" t="s">
        <v>4806</v>
      </c>
      <c r="B1263" s="3" t="s">
        <v>7093</v>
      </c>
      <c r="C1263" s="11">
        <v>96</v>
      </c>
      <c r="D1263" s="7">
        <v>112.91368232000001</v>
      </c>
      <c r="E1263" s="8">
        <v>75.978404782895893</v>
      </c>
      <c r="F1263" s="11" t="s">
        <v>8</v>
      </c>
      <c r="G1263" s="7" t="s">
        <v>8</v>
      </c>
      <c r="H1263" s="9" t="s">
        <v>8</v>
      </c>
      <c r="I1263" s="11" t="s">
        <v>8</v>
      </c>
      <c r="J1263" s="7" t="s">
        <v>8</v>
      </c>
      <c r="K1263" s="9" t="s">
        <v>8</v>
      </c>
      <c r="L1263" s="11" t="s">
        <v>8</v>
      </c>
      <c r="M1263" s="7" t="s">
        <v>8</v>
      </c>
      <c r="N1263" s="9" t="s">
        <v>8</v>
      </c>
      <c r="O1263" s="11" t="s">
        <v>8</v>
      </c>
      <c r="P1263" s="7" t="s">
        <v>8</v>
      </c>
      <c r="Q1263" s="9" t="s">
        <v>8</v>
      </c>
      <c r="R1263" s="11" t="s">
        <v>8</v>
      </c>
      <c r="S1263" s="7" t="s">
        <v>8</v>
      </c>
      <c r="T1263" s="9" t="s">
        <v>8</v>
      </c>
    </row>
    <row r="1264" spans="1:20" ht="14.1" customHeight="1" x14ac:dyDescent="0.3">
      <c r="A1264" s="3" t="s">
        <v>4810</v>
      </c>
      <c r="B1264" s="3" t="s">
        <v>7094</v>
      </c>
      <c r="C1264" s="11">
        <v>32</v>
      </c>
      <c r="D1264" s="7">
        <v>196.11295032999999</v>
      </c>
      <c r="E1264" s="8">
        <v>121.702205971867</v>
      </c>
      <c r="F1264" s="11" t="s">
        <v>8</v>
      </c>
      <c r="G1264" s="7" t="s">
        <v>8</v>
      </c>
      <c r="H1264" s="9" t="s">
        <v>8</v>
      </c>
      <c r="I1264" s="11" t="s">
        <v>8</v>
      </c>
      <c r="J1264" s="7" t="s">
        <v>8</v>
      </c>
      <c r="K1264" s="9" t="s">
        <v>8</v>
      </c>
      <c r="L1264" s="11" t="s">
        <v>8</v>
      </c>
      <c r="M1264" s="7" t="s">
        <v>8</v>
      </c>
      <c r="N1264" s="9" t="s">
        <v>8</v>
      </c>
      <c r="O1264" s="11" t="s">
        <v>8</v>
      </c>
      <c r="P1264" s="7" t="s">
        <v>8</v>
      </c>
      <c r="Q1264" s="9" t="s">
        <v>8</v>
      </c>
      <c r="R1264" s="11" t="s">
        <v>8</v>
      </c>
      <c r="S1264" s="7" t="s">
        <v>8</v>
      </c>
      <c r="T1264" s="9" t="s">
        <v>8</v>
      </c>
    </row>
    <row r="1265" spans="1:20" ht="14.1" customHeight="1" x14ac:dyDescent="0.3">
      <c r="A1265" s="3" t="s">
        <v>4814</v>
      </c>
      <c r="B1265" s="3" t="s">
        <v>4815</v>
      </c>
      <c r="C1265" s="11">
        <v>142</v>
      </c>
      <c r="D1265" s="7">
        <v>158.43378971999999</v>
      </c>
      <c r="E1265" s="8">
        <v>95.277049500328602</v>
      </c>
      <c r="F1265" s="11" t="s">
        <v>8</v>
      </c>
      <c r="G1265" s="7" t="s">
        <v>8</v>
      </c>
      <c r="H1265" s="9" t="s">
        <v>8</v>
      </c>
      <c r="I1265" s="11" t="s">
        <v>8</v>
      </c>
      <c r="J1265" s="7" t="s">
        <v>8</v>
      </c>
      <c r="K1265" s="9" t="s">
        <v>8</v>
      </c>
      <c r="L1265" s="11" t="s">
        <v>8</v>
      </c>
      <c r="M1265" s="7" t="s">
        <v>8</v>
      </c>
      <c r="N1265" s="9" t="s">
        <v>8</v>
      </c>
      <c r="O1265" s="11" t="s">
        <v>8</v>
      </c>
      <c r="P1265" s="7" t="s">
        <v>8</v>
      </c>
      <c r="Q1265" s="9" t="s">
        <v>8</v>
      </c>
      <c r="R1265" s="11" t="s">
        <v>8</v>
      </c>
      <c r="S1265" s="7" t="s">
        <v>8</v>
      </c>
      <c r="T1265" s="9" t="s">
        <v>8</v>
      </c>
    </row>
    <row r="1266" spans="1:20" ht="14.1" customHeight="1" x14ac:dyDescent="0.3">
      <c r="A1266" s="3" t="s">
        <v>4817</v>
      </c>
      <c r="B1266" s="3" t="s">
        <v>7095</v>
      </c>
      <c r="C1266" s="11">
        <v>68</v>
      </c>
      <c r="D1266" s="7">
        <v>156.03288691</v>
      </c>
      <c r="E1266" s="8">
        <v>95.868484111775004</v>
      </c>
      <c r="F1266" s="11" t="s">
        <v>8</v>
      </c>
      <c r="G1266" s="7" t="s">
        <v>8</v>
      </c>
      <c r="H1266" s="9" t="s">
        <v>8</v>
      </c>
      <c r="I1266" s="11" t="s">
        <v>8</v>
      </c>
      <c r="J1266" s="7" t="s">
        <v>8</v>
      </c>
      <c r="K1266" s="9" t="s">
        <v>8</v>
      </c>
      <c r="L1266" s="11" t="s">
        <v>8</v>
      </c>
      <c r="M1266" s="7" t="s">
        <v>8</v>
      </c>
      <c r="N1266" s="9" t="s">
        <v>8</v>
      </c>
      <c r="O1266" s="11" t="s">
        <v>8</v>
      </c>
      <c r="P1266" s="7" t="s">
        <v>8</v>
      </c>
      <c r="Q1266" s="9" t="s">
        <v>8</v>
      </c>
      <c r="R1266" s="11" t="s">
        <v>8</v>
      </c>
      <c r="S1266" s="7" t="s">
        <v>8</v>
      </c>
      <c r="T1266" s="9" t="s">
        <v>8</v>
      </c>
    </row>
    <row r="1267" spans="1:20" ht="14.1" customHeight="1" x14ac:dyDescent="0.3">
      <c r="A1267" s="3" t="s">
        <v>4820</v>
      </c>
      <c r="B1267" s="3" t="s">
        <v>7096</v>
      </c>
      <c r="C1267" s="11">
        <v>50</v>
      </c>
      <c r="D1267" s="7">
        <v>215.44407315000001</v>
      </c>
      <c r="E1267" s="8">
        <v>140.15479693521999</v>
      </c>
      <c r="F1267" s="11" t="s">
        <v>8</v>
      </c>
      <c r="G1267" s="7" t="s">
        <v>8</v>
      </c>
      <c r="H1267" s="9" t="s">
        <v>8</v>
      </c>
      <c r="I1267" s="11" t="s">
        <v>8</v>
      </c>
      <c r="J1267" s="7" t="s">
        <v>8</v>
      </c>
      <c r="K1267" s="9" t="s">
        <v>8</v>
      </c>
      <c r="L1267" s="11" t="s">
        <v>8</v>
      </c>
      <c r="M1267" s="7" t="s">
        <v>8</v>
      </c>
      <c r="N1267" s="9" t="s">
        <v>8</v>
      </c>
      <c r="O1267" s="11" t="s">
        <v>8</v>
      </c>
      <c r="P1267" s="7" t="s">
        <v>8</v>
      </c>
      <c r="Q1267" s="9" t="s">
        <v>8</v>
      </c>
      <c r="R1267" s="11" t="s">
        <v>8</v>
      </c>
      <c r="S1267" s="7" t="s">
        <v>8</v>
      </c>
      <c r="T1267" s="9" t="s">
        <v>8</v>
      </c>
    </row>
    <row r="1268" spans="1:20" ht="14.1" customHeight="1" x14ac:dyDescent="0.3">
      <c r="A1268" s="3" t="s">
        <v>4823</v>
      </c>
      <c r="B1268" s="3" t="s">
        <v>7097</v>
      </c>
      <c r="C1268" s="11">
        <v>380</v>
      </c>
      <c r="D1268" s="7">
        <v>170.84967076999999</v>
      </c>
      <c r="E1268" s="8">
        <v>117.369391067149</v>
      </c>
      <c r="F1268" s="11">
        <v>17</v>
      </c>
      <c r="G1268" s="7">
        <v>282.17804311999998</v>
      </c>
      <c r="H1268" s="8">
        <v>194.530998380216</v>
      </c>
      <c r="I1268" s="11" t="s">
        <v>8</v>
      </c>
      <c r="J1268" s="7" t="s">
        <v>8</v>
      </c>
      <c r="K1268" s="9" t="s">
        <v>8</v>
      </c>
      <c r="L1268" s="11" t="s">
        <v>8</v>
      </c>
      <c r="M1268" s="7" t="s">
        <v>8</v>
      </c>
      <c r="N1268" s="9" t="s">
        <v>8</v>
      </c>
      <c r="O1268" s="11" t="s">
        <v>8</v>
      </c>
      <c r="P1268" s="7" t="s">
        <v>8</v>
      </c>
      <c r="Q1268" s="9" t="s">
        <v>8</v>
      </c>
      <c r="R1268" s="11" t="s">
        <v>8</v>
      </c>
      <c r="S1268" s="7" t="s">
        <v>8</v>
      </c>
      <c r="T1268" s="9" t="s">
        <v>8</v>
      </c>
    </row>
    <row r="1269" spans="1:20" ht="14.1" customHeight="1" x14ac:dyDescent="0.3">
      <c r="A1269" s="3" t="s">
        <v>4826</v>
      </c>
      <c r="B1269" s="3" t="s">
        <v>7098</v>
      </c>
      <c r="C1269" s="11">
        <v>132</v>
      </c>
      <c r="D1269" s="7">
        <v>323.30781249</v>
      </c>
      <c r="E1269" s="8">
        <v>216.80036411329101</v>
      </c>
      <c r="F1269" s="11" t="s">
        <v>8</v>
      </c>
      <c r="G1269" s="7" t="s">
        <v>8</v>
      </c>
      <c r="H1269" s="9" t="s">
        <v>8</v>
      </c>
      <c r="I1269" s="11" t="s">
        <v>8</v>
      </c>
      <c r="J1269" s="7" t="s">
        <v>8</v>
      </c>
      <c r="K1269" s="9" t="s">
        <v>8</v>
      </c>
      <c r="L1269" s="11" t="s">
        <v>8</v>
      </c>
      <c r="M1269" s="7" t="s">
        <v>8</v>
      </c>
      <c r="N1269" s="9" t="s">
        <v>8</v>
      </c>
      <c r="O1269" s="11" t="s">
        <v>8</v>
      </c>
      <c r="P1269" s="7" t="s">
        <v>8</v>
      </c>
      <c r="Q1269" s="9" t="s">
        <v>8</v>
      </c>
      <c r="R1269" s="11" t="s">
        <v>8</v>
      </c>
      <c r="S1269" s="7" t="s">
        <v>8</v>
      </c>
      <c r="T1269" s="9" t="s">
        <v>8</v>
      </c>
    </row>
    <row r="1270" spans="1:20" ht="14.1" customHeight="1" x14ac:dyDescent="0.3">
      <c r="A1270" s="3" t="s">
        <v>4829</v>
      </c>
      <c r="B1270" s="3" t="s">
        <v>7099</v>
      </c>
      <c r="C1270" s="11">
        <v>102</v>
      </c>
      <c r="D1270" s="7">
        <v>171.42603412</v>
      </c>
      <c r="E1270" s="8">
        <v>126.08992547168</v>
      </c>
      <c r="F1270" s="11" t="s">
        <v>8</v>
      </c>
      <c r="G1270" s="7" t="s">
        <v>8</v>
      </c>
      <c r="H1270" s="9" t="s">
        <v>8</v>
      </c>
      <c r="I1270" s="11" t="s">
        <v>8</v>
      </c>
      <c r="J1270" s="7" t="s">
        <v>8</v>
      </c>
      <c r="K1270" s="9" t="s">
        <v>8</v>
      </c>
      <c r="L1270" s="11" t="s">
        <v>8</v>
      </c>
      <c r="M1270" s="7" t="s">
        <v>8</v>
      </c>
      <c r="N1270" s="9" t="s">
        <v>8</v>
      </c>
      <c r="O1270" s="11" t="s">
        <v>8</v>
      </c>
      <c r="P1270" s="7" t="s">
        <v>8</v>
      </c>
      <c r="Q1270" s="9" t="s">
        <v>8</v>
      </c>
      <c r="R1270" s="11" t="s">
        <v>8</v>
      </c>
      <c r="S1270" s="7" t="s">
        <v>8</v>
      </c>
      <c r="T1270" s="9" t="s">
        <v>8</v>
      </c>
    </row>
    <row r="1271" spans="1:20" ht="14.1" customHeight="1" x14ac:dyDescent="0.3">
      <c r="A1271" s="3" t="s">
        <v>4833</v>
      </c>
      <c r="B1271" s="3" t="s">
        <v>7100</v>
      </c>
      <c r="C1271" s="11">
        <v>72</v>
      </c>
      <c r="D1271" s="7">
        <v>285.71867510999999</v>
      </c>
      <c r="E1271" s="8">
        <v>198.782031179022</v>
      </c>
      <c r="F1271" s="11" t="s">
        <v>8</v>
      </c>
      <c r="G1271" s="7" t="s">
        <v>8</v>
      </c>
      <c r="H1271" s="9" t="s">
        <v>8</v>
      </c>
      <c r="I1271" s="11" t="s">
        <v>8</v>
      </c>
      <c r="J1271" s="7" t="s">
        <v>8</v>
      </c>
      <c r="K1271" s="9" t="s">
        <v>8</v>
      </c>
      <c r="L1271" s="11" t="s">
        <v>8</v>
      </c>
      <c r="M1271" s="7" t="s">
        <v>8</v>
      </c>
      <c r="N1271" s="9" t="s">
        <v>8</v>
      </c>
      <c r="O1271" s="11" t="s">
        <v>8</v>
      </c>
      <c r="P1271" s="7" t="s">
        <v>8</v>
      </c>
      <c r="Q1271" s="9" t="s">
        <v>8</v>
      </c>
      <c r="R1271" s="11" t="s">
        <v>8</v>
      </c>
      <c r="S1271" s="7" t="s">
        <v>8</v>
      </c>
      <c r="T1271" s="9" t="s">
        <v>8</v>
      </c>
    </row>
    <row r="1272" spans="1:20" ht="14.1" customHeight="1" x14ac:dyDescent="0.3">
      <c r="A1272" s="3" t="s">
        <v>4837</v>
      </c>
      <c r="B1272" s="3" t="s">
        <v>4838</v>
      </c>
      <c r="C1272" s="11">
        <v>23</v>
      </c>
      <c r="D1272" s="7">
        <v>71.048356190000007</v>
      </c>
      <c r="E1272" s="8">
        <v>45.089568788020003</v>
      </c>
      <c r="F1272" s="11" t="s">
        <v>8</v>
      </c>
      <c r="G1272" s="7" t="s">
        <v>8</v>
      </c>
      <c r="H1272" s="9" t="s">
        <v>8</v>
      </c>
      <c r="I1272" s="11" t="s">
        <v>8</v>
      </c>
      <c r="J1272" s="7" t="s">
        <v>8</v>
      </c>
      <c r="K1272" s="9" t="s">
        <v>8</v>
      </c>
      <c r="L1272" s="11" t="s">
        <v>8</v>
      </c>
      <c r="M1272" s="7" t="s">
        <v>8</v>
      </c>
      <c r="N1272" s="9" t="s">
        <v>8</v>
      </c>
      <c r="O1272" s="11" t="s">
        <v>8</v>
      </c>
      <c r="P1272" s="7" t="s">
        <v>8</v>
      </c>
      <c r="Q1272" s="9" t="s">
        <v>8</v>
      </c>
      <c r="R1272" s="11" t="s">
        <v>8</v>
      </c>
      <c r="S1272" s="7" t="s">
        <v>8</v>
      </c>
      <c r="T1272" s="9" t="s">
        <v>8</v>
      </c>
    </row>
    <row r="1273" spans="1:20" ht="14.1" customHeight="1" x14ac:dyDescent="0.3">
      <c r="A1273" s="3" t="s">
        <v>4841</v>
      </c>
      <c r="B1273" s="3" t="s">
        <v>7101</v>
      </c>
      <c r="C1273" s="11">
        <v>2214</v>
      </c>
      <c r="D1273" s="7">
        <v>245.51694011000001</v>
      </c>
      <c r="E1273" s="8">
        <v>168.54492741184001</v>
      </c>
      <c r="F1273" s="11">
        <v>215</v>
      </c>
      <c r="G1273" s="7">
        <v>386.64330948000003</v>
      </c>
      <c r="H1273" s="8">
        <v>266.54839431629898</v>
      </c>
      <c r="I1273" s="11" t="s">
        <v>8</v>
      </c>
      <c r="J1273" s="7" t="s">
        <v>8</v>
      </c>
      <c r="K1273" s="9" t="s">
        <v>8</v>
      </c>
      <c r="L1273" s="11" t="s">
        <v>8</v>
      </c>
      <c r="M1273" s="7" t="s">
        <v>8</v>
      </c>
      <c r="N1273" s="9" t="s">
        <v>8</v>
      </c>
      <c r="O1273" s="11" t="s">
        <v>8</v>
      </c>
      <c r="P1273" s="7" t="s">
        <v>8</v>
      </c>
      <c r="Q1273" s="9" t="s">
        <v>8</v>
      </c>
      <c r="R1273" s="11">
        <v>73</v>
      </c>
      <c r="S1273" s="7">
        <v>234.91098747999999</v>
      </c>
      <c r="T1273" s="8">
        <v>162.665653817199</v>
      </c>
    </row>
    <row r="1274" spans="1:20" ht="14.1" customHeight="1" x14ac:dyDescent="0.3">
      <c r="A1274" s="3" t="s">
        <v>4844</v>
      </c>
      <c r="B1274" s="3" t="s">
        <v>7102</v>
      </c>
      <c r="C1274" s="11">
        <v>81</v>
      </c>
      <c r="D1274" s="7">
        <v>146.83080548999999</v>
      </c>
      <c r="E1274" s="8">
        <v>91.2477225174446</v>
      </c>
      <c r="F1274" s="11" t="s">
        <v>8</v>
      </c>
      <c r="G1274" s="7" t="s">
        <v>8</v>
      </c>
      <c r="H1274" s="9" t="s">
        <v>8</v>
      </c>
      <c r="I1274" s="11" t="s">
        <v>8</v>
      </c>
      <c r="J1274" s="7" t="s">
        <v>8</v>
      </c>
      <c r="K1274" s="9" t="s">
        <v>8</v>
      </c>
      <c r="L1274" s="11" t="s">
        <v>8</v>
      </c>
      <c r="M1274" s="7" t="s">
        <v>8</v>
      </c>
      <c r="N1274" s="9" t="s">
        <v>8</v>
      </c>
      <c r="O1274" s="11" t="s">
        <v>8</v>
      </c>
      <c r="P1274" s="7" t="s">
        <v>8</v>
      </c>
      <c r="Q1274" s="9" t="s">
        <v>8</v>
      </c>
      <c r="R1274" s="11" t="s">
        <v>8</v>
      </c>
      <c r="S1274" s="7" t="s">
        <v>8</v>
      </c>
      <c r="T1274" s="9" t="s">
        <v>8</v>
      </c>
    </row>
    <row r="1275" spans="1:20" ht="14.1" customHeight="1" x14ac:dyDescent="0.3">
      <c r="A1275" s="3" t="s">
        <v>4847</v>
      </c>
      <c r="B1275" s="3" t="s">
        <v>7103</v>
      </c>
      <c r="C1275" s="11">
        <v>188</v>
      </c>
      <c r="D1275" s="7">
        <v>437.19341415999997</v>
      </c>
      <c r="E1275" s="8">
        <v>319.33668462146898</v>
      </c>
      <c r="F1275" s="11" t="s">
        <v>8</v>
      </c>
      <c r="G1275" s="7" t="s">
        <v>8</v>
      </c>
      <c r="H1275" s="9" t="s">
        <v>8</v>
      </c>
      <c r="I1275" s="11" t="s">
        <v>8</v>
      </c>
      <c r="J1275" s="7" t="s">
        <v>8</v>
      </c>
      <c r="K1275" s="9" t="s">
        <v>8</v>
      </c>
      <c r="L1275" s="11" t="s">
        <v>8</v>
      </c>
      <c r="M1275" s="7" t="s">
        <v>8</v>
      </c>
      <c r="N1275" s="9" t="s">
        <v>8</v>
      </c>
      <c r="O1275" s="11" t="s">
        <v>8</v>
      </c>
      <c r="P1275" s="7" t="s">
        <v>8</v>
      </c>
      <c r="Q1275" s="9" t="s">
        <v>8</v>
      </c>
      <c r="R1275" s="11" t="s">
        <v>8</v>
      </c>
      <c r="S1275" s="7" t="s">
        <v>8</v>
      </c>
      <c r="T1275" s="9" t="s">
        <v>8</v>
      </c>
    </row>
    <row r="1276" spans="1:20" ht="14.1" customHeight="1" x14ac:dyDescent="0.3">
      <c r="A1276" s="3" t="s">
        <v>4850</v>
      </c>
      <c r="B1276" s="3" t="s">
        <v>723</v>
      </c>
      <c r="C1276" s="11">
        <v>118</v>
      </c>
      <c r="D1276" s="7">
        <v>245.29345734</v>
      </c>
      <c r="E1276" s="8">
        <v>167.92910837700799</v>
      </c>
      <c r="F1276" s="11" t="s">
        <v>8</v>
      </c>
      <c r="G1276" s="7" t="s">
        <v>8</v>
      </c>
      <c r="H1276" s="9" t="s">
        <v>8</v>
      </c>
      <c r="I1276" s="11" t="s">
        <v>8</v>
      </c>
      <c r="J1276" s="7" t="s">
        <v>8</v>
      </c>
      <c r="K1276" s="9" t="s">
        <v>8</v>
      </c>
      <c r="L1276" s="11" t="s">
        <v>8</v>
      </c>
      <c r="M1276" s="7" t="s">
        <v>8</v>
      </c>
      <c r="N1276" s="9" t="s">
        <v>8</v>
      </c>
      <c r="O1276" s="11" t="s">
        <v>8</v>
      </c>
      <c r="P1276" s="7" t="s">
        <v>8</v>
      </c>
      <c r="Q1276" s="9" t="s">
        <v>8</v>
      </c>
      <c r="R1276" s="11" t="s">
        <v>8</v>
      </c>
      <c r="S1276" s="7" t="s">
        <v>8</v>
      </c>
      <c r="T1276" s="9" t="s">
        <v>8</v>
      </c>
    </row>
    <row r="1277" spans="1:20" ht="14.1" customHeight="1" x14ac:dyDescent="0.3">
      <c r="A1277" s="3" t="s">
        <v>4852</v>
      </c>
      <c r="B1277" s="3" t="s">
        <v>7104</v>
      </c>
      <c r="C1277" s="11">
        <v>23</v>
      </c>
      <c r="D1277" s="7">
        <v>114.27147290000001</v>
      </c>
      <c r="E1277" s="8">
        <v>70.601587139489496</v>
      </c>
      <c r="F1277" s="11" t="s">
        <v>8</v>
      </c>
      <c r="G1277" s="7" t="s">
        <v>8</v>
      </c>
      <c r="H1277" s="9" t="s">
        <v>8</v>
      </c>
      <c r="I1277" s="11" t="s">
        <v>8</v>
      </c>
      <c r="J1277" s="7" t="s">
        <v>8</v>
      </c>
      <c r="K1277" s="9" t="s">
        <v>8</v>
      </c>
      <c r="L1277" s="11" t="s">
        <v>8</v>
      </c>
      <c r="M1277" s="7" t="s">
        <v>8</v>
      </c>
      <c r="N1277" s="9" t="s">
        <v>8</v>
      </c>
      <c r="O1277" s="11" t="s">
        <v>8</v>
      </c>
      <c r="P1277" s="7" t="s">
        <v>8</v>
      </c>
      <c r="Q1277" s="9" t="s">
        <v>8</v>
      </c>
      <c r="R1277" s="11" t="s">
        <v>8</v>
      </c>
      <c r="S1277" s="7" t="s">
        <v>8</v>
      </c>
      <c r="T1277" s="9" t="s">
        <v>8</v>
      </c>
    </row>
    <row r="1278" spans="1:20" ht="14.1" customHeight="1" x14ac:dyDescent="0.3">
      <c r="A1278" s="3" t="s">
        <v>4855</v>
      </c>
      <c r="B1278" s="3" t="s">
        <v>7105</v>
      </c>
      <c r="C1278" s="11">
        <v>18</v>
      </c>
      <c r="D1278" s="7">
        <v>238.27803061</v>
      </c>
      <c r="E1278" s="8">
        <v>161.13003548351</v>
      </c>
      <c r="F1278" s="11" t="s">
        <v>8</v>
      </c>
      <c r="G1278" s="7" t="s">
        <v>8</v>
      </c>
      <c r="H1278" s="9" t="s">
        <v>8</v>
      </c>
      <c r="I1278" s="11" t="s">
        <v>8</v>
      </c>
      <c r="J1278" s="7" t="s">
        <v>8</v>
      </c>
      <c r="K1278" s="9" t="s">
        <v>8</v>
      </c>
      <c r="L1278" s="11" t="s">
        <v>8</v>
      </c>
      <c r="M1278" s="7" t="s">
        <v>8</v>
      </c>
      <c r="N1278" s="9" t="s">
        <v>8</v>
      </c>
      <c r="O1278" s="11" t="s">
        <v>8</v>
      </c>
      <c r="P1278" s="7" t="s">
        <v>8</v>
      </c>
      <c r="Q1278" s="9" t="s">
        <v>8</v>
      </c>
      <c r="R1278" s="11" t="s">
        <v>8</v>
      </c>
      <c r="S1278" s="7" t="s">
        <v>8</v>
      </c>
      <c r="T1278" s="9" t="s">
        <v>8</v>
      </c>
    </row>
    <row r="1279" spans="1:20" ht="14.1" customHeight="1" x14ac:dyDescent="0.3">
      <c r="A1279" s="3" t="s">
        <v>4858</v>
      </c>
      <c r="B1279" s="3" t="s">
        <v>7106</v>
      </c>
      <c r="C1279" s="11">
        <v>25</v>
      </c>
      <c r="D1279" s="7">
        <v>186.02854042000001</v>
      </c>
      <c r="E1279" s="8">
        <v>120.581152151138</v>
      </c>
      <c r="F1279" s="11" t="s">
        <v>8</v>
      </c>
      <c r="G1279" s="7" t="s">
        <v>8</v>
      </c>
      <c r="H1279" s="9" t="s">
        <v>8</v>
      </c>
      <c r="I1279" s="11" t="s">
        <v>8</v>
      </c>
      <c r="J1279" s="7" t="s">
        <v>8</v>
      </c>
      <c r="K1279" s="9" t="s">
        <v>8</v>
      </c>
      <c r="L1279" s="11" t="s">
        <v>8</v>
      </c>
      <c r="M1279" s="7" t="s">
        <v>8</v>
      </c>
      <c r="N1279" s="9" t="s">
        <v>8</v>
      </c>
      <c r="O1279" s="11" t="s">
        <v>8</v>
      </c>
      <c r="P1279" s="7" t="s">
        <v>8</v>
      </c>
      <c r="Q1279" s="9" t="s">
        <v>8</v>
      </c>
      <c r="R1279" s="11" t="s">
        <v>8</v>
      </c>
      <c r="S1279" s="7" t="s">
        <v>8</v>
      </c>
      <c r="T1279" s="9" t="s">
        <v>8</v>
      </c>
    </row>
    <row r="1280" spans="1:20" ht="14.1" customHeight="1" x14ac:dyDescent="0.3">
      <c r="A1280" s="3" t="s">
        <v>4861</v>
      </c>
      <c r="B1280" s="3" t="s">
        <v>7107</v>
      </c>
      <c r="C1280" s="11">
        <v>87</v>
      </c>
      <c r="D1280" s="7">
        <v>258.51334014000003</v>
      </c>
      <c r="E1280" s="8">
        <v>169.81011667747799</v>
      </c>
      <c r="F1280" s="11" t="s">
        <v>8</v>
      </c>
      <c r="G1280" s="7" t="s">
        <v>8</v>
      </c>
      <c r="H1280" s="9" t="s">
        <v>8</v>
      </c>
      <c r="I1280" s="11" t="s">
        <v>8</v>
      </c>
      <c r="J1280" s="7" t="s">
        <v>8</v>
      </c>
      <c r="K1280" s="9" t="s">
        <v>8</v>
      </c>
      <c r="L1280" s="11" t="s">
        <v>8</v>
      </c>
      <c r="M1280" s="7" t="s">
        <v>8</v>
      </c>
      <c r="N1280" s="9" t="s">
        <v>8</v>
      </c>
      <c r="O1280" s="11" t="s">
        <v>8</v>
      </c>
      <c r="P1280" s="7" t="s">
        <v>8</v>
      </c>
      <c r="Q1280" s="9" t="s">
        <v>8</v>
      </c>
      <c r="R1280" s="11" t="s">
        <v>8</v>
      </c>
      <c r="S1280" s="7" t="s">
        <v>8</v>
      </c>
      <c r="T1280" s="9" t="s">
        <v>8</v>
      </c>
    </row>
    <row r="1281" spans="1:20" ht="14.1" customHeight="1" x14ac:dyDescent="0.3">
      <c r="A1281" s="3" t="s">
        <v>4864</v>
      </c>
      <c r="B1281" s="3" t="s">
        <v>7108</v>
      </c>
      <c r="C1281" s="11">
        <v>358</v>
      </c>
      <c r="D1281" s="7">
        <v>242.01839957999999</v>
      </c>
      <c r="E1281" s="8">
        <v>162.38069250170801</v>
      </c>
      <c r="F1281" s="11">
        <v>32</v>
      </c>
      <c r="G1281" s="7">
        <v>373.96812592999999</v>
      </c>
      <c r="H1281" s="8">
        <v>257.81024153611202</v>
      </c>
      <c r="I1281" s="11" t="s">
        <v>8</v>
      </c>
      <c r="J1281" s="7" t="s">
        <v>8</v>
      </c>
      <c r="K1281" s="9" t="s">
        <v>8</v>
      </c>
      <c r="L1281" s="11">
        <v>16</v>
      </c>
      <c r="M1281" s="7">
        <v>132.27285420000001</v>
      </c>
      <c r="N1281" s="8">
        <v>82.528083338916701</v>
      </c>
      <c r="O1281" s="11" t="s">
        <v>8</v>
      </c>
      <c r="P1281" s="7" t="s">
        <v>8</v>
      </c>
      <c r="Q1281" s="9" t="s">
        <v>8</v>
      </c>
      <c r="R1281" s="11">
        <v>24</v>
      </c>
      <c r="S1281" s="7">
        <v>209.55195882999999</v>
      </c>
      <c r="T1281" s="8">
        <v>144.43454898031999</v>
      </c>
    </row>
    <row r="1282" spans="1:20" ht="14.1" customHeight="1" x14ac:dyDescent="0.3">
      <c r="A1282" s="3" t="s">
        <v>4867</v>
      </c>
      <c r="B1282" s="3" t="s">
        <v>7109</v>
      </c>
      <c r="C1282" s="11">
        <v>30</v>
      </c>
      <c r="D1282" s="7">
        <v>201.34817562000001</v>
      </c>
      <c r="E1282" s="8">
        <v>139.23141374973</v>
      </c>
      <c r="F1282" s="11" t="s">
        <v>8</v>
      </c>
      <c r="G1282" s="7" t="s">
        <v>8</v>
      </c>
      <c r="H1282" s="9" t="s">
        <v>8</v>
      </c>
      <c r="I1282" s="11" t="s">
        <v>8</v>
      </c>
      <c r="J1282" s="7" t="s">
        <v>8</v>
      </c>
      <c r="K1282" s="9" t="s">
        <v>8</v>
      </c>
      <c r="L1282" s="11" t="s">
        <v>8</v>
      </c>
      <c r="M1282" s="7" t="s">
        <v>8</v>
      </c>
      <c r="N1282" s="9" t="s">
        <v>8</v>
      </c>
      <c r="O1282" s="11" t="s">
        <v>8</v>
      </c>
      <c r="P1282" s="7" t="s">
        <v>8</v>
      </c>
      <c r="Q1282" s="9" t="s">
        <v>8</v>
      </c>
      <c r="R1282" s="11" t="s">
        <v>8</v>
      </c>
      <c r="S1282" s="7" t="s">
        <v>8</v>
      </c>
      <c r="T1282" s="9" t="s">
        <v>8</v>
      </c>
    </row>
    <row r="1283" spans="1:20" ht="14.1" customHeight="1" x14ac:dyDescent="0.3">
      <c r="A1283" s="3" t="s">
        <v>4870</v>
      </c>
      <c r="B1283" s="3" t="s">
        <v>7110</v>
      </c>
      <c r="C1283" s="11">
        <v>249</v>
      </c>
      <c r="D1283" s="7">
        <v>304.17395650999998</v>
      </c>
      <c r="E1283" s="8">
        <v>209.55690867000101</v>
      </c>
      <c r="F1283" s="11">
        <v>31</v>
      </c>
      <c r="G1283" s="7">
        <v>396.19271553999999</v>
      </c>
      <c r="H1283" s="8">
        <v>273.13166125128402</v>
      </c>
      <c r="I1283" s="11" t="s">
        <v>8</v>
      </c>
      <c r="J1283" s="7" t="s">
        <v>8</v>
      </c>
      <c r="K1283" s="9" t="s">
        <v>8</v>
      </c>
      <c r="L1283" s="11">
        <v>12</v>
      </c>
      <c r="M1283" s="7">
        <v>182.26117195</v>
      </c>
      <c r="N1283" s="8">
        <v>109.375962415768</v>
      </c>
      <c r="O1283" s="11" t="s">
        <v>8</v>
      </c>
      <c r="P1283" s="7" t="s">
        <v>8</v>
      </c>
      <c r="Q1283" s="9" t="s">
        <v>8</v>
      </c>
      <c r="R1283" s="11">
        <v>14</v>
      </c>
      <c r="S1283" s="7">
        <v>264.16458983000001</v>
      </c>
      <c r="T1283" s="8">
        <v>183.56983360637699</v>
      </c>
    </row>
    <row r="1284" spans="1:20" ht="14.1" customHeight="1" x14ac:dyDescent="0.3">
      <c r="A1284" s="3" t="s">
        <v>4874</v>
      </c>
      <c r="B1284" s="3" t="s">
        <v>7111</v>
      </c>
      <c r="C1284" s="11">
        <v>32</v>
      </c>
      <c r="D1284" s="7">
        <v>271.53933883000002</v>
      </c>
      <c r="E1284" s="8">
        <v>184.96757327570401</v>
      </c>
      <c r="F1284" s="11" t="s">
        <v>8</v>
      </c>
      <c r="G1284" s="7" t="s">
        <v>8</v>
      </c>
      <c r="H1284" s="9" t="s">
        <v>8</v>
      </c>
      <c r="I1284" s="11" t="s">
        <v>8</v>
      </c>
      <c r="J1284" s="7" t="s">
        <v>8</v>
      </c>
      <c r="K1284" s="9" t="s">
        <v>8</v>
      </c>
      <c r="L1284" s="11" t="s">
        <v>8</v>
      </c>
      <c r="M1284" s="7" t="s">
        <v>8</v>
      </c>
      <c r="N1284" s="9" t="s">
        <v>8</v>
      </c>
      <c r="O1284" s="11" t="s">
        <v>8</v>
      </c>
      <c r="P1284" s="7" t="s">
        <v>8</v>
      </c>
      <c r="Q1284" s="9" t="s">
        <v>8</v>
      </c>
      <c r="R1284" s="11" t="s">
        <v>8</v>
      </c>
      <c r="S1284" s="7" t="s">
        <v>8</v>
      </c>
      <c r="T1284" s="9" t="s">
        <v>8</v>
      </c>
    </row>
    <row r="1285" spans="1:20" ht="14.1" customHeight="1" x14ac:dyDescent="0.3">
      <c r="A1285" s="3" t="s">
        <v>4878</v>
      </c>
      <c r="B1285" s="3" t="s">
        <v>7112</v>
      </c>
      <c r="C1285" s="11">
        <v>519</v>
      </c>
      <c r="D1285" s="7">
        <v>136.03372375999999</v>
      </c>
      <c r="E1285" s="8">
        <v>179.59240731419499</v>
      </c>
      <c r="F1285" s="11">
        <v>28</v>
      </c>
      <c r="G1285" s="7">
        <v>134.47013093000001</v>
      </c>
      <c r="H1285" s="8">
        <v>190.70844309666799</v>
      </c>
      <c r="I1285" s="11" t="s">
        <v>8</v>
      </c>
      <c r="J1285" s="7" t="s">
        <v>8</v>
      </c>
      <c r="K1285" s="9" t="s">
        <v>8</v>
      </c>
      <c r="L1285" s="11" t="s">
        <v>8</v>
      </c>
      <c r="M1285" s="7" t="s">
        <v>8</v>
      </c>
      <c r="N1285" s="9" t="s">
        <v>8</v>
      </c>
      <c r="O1285" s="11" t="s">
        <v>8</v>
      </c>
      <c r="P1285" s="7" t="s">
        <v>8</v>
      </c>
      <c r="Q1285" s="9" t="s">
        <v>8</v>
      </c>
      <c r="R1285" s="11">
        <v>20</v>
      </c>
      <c r="S1285" s="7">
        <v>135.18696431999999</v>
      </c>
      <c r="T1285" s="8">
        <v>144.653487491487</v>
      </c>
    </row>
    <row r="1286" spans="1:20" ht="14.1" customHeight="1" x14ac:dyDescent="0.3">
      <c r="A1286" s="3" t="s">
        <v>4881</v>
      </c>
      <c r="B1286" s="3" t="s">
        <v>7113</v>
      </c>
      <c r="C1286" s="11">
        <v>47</v>
      </c>
      <c r="D1286" s="7">
        <v>1058.915019</v>
      </c>
      <c r="E1286" s="8">
        <v>684.97388778415996</v>
      </c>
      <c r="F1286" s="11" t="s">
        <v>8</v>
      </c>
      <c r="G1286" s="7" t="s">
        <v>8</v>
      </c>
      <c r="H1286" s="9" t="s">
        <v>8</v>
      </c>
      <c r="I1286" s="11" t="s">
        <v>8</v>
      </c>
      <c r="J1286" s="7" t="s">
        <v>8</v>
      </c>
      <c r="K1286" s="9" t="s">
        <v>8</v>
      </c>
      <c r="L1286" s="11" t="s">
        <v>8</v>
      </c>
      <c r="M1286" s="7" t="s">
        <v>8</v>
      </c>
      <c r="N1286" s="9" t="s">
        <v>8</v>
      </c>
      <c r="O1286" s="11" t="s">
        <v>8</v>
      </c>
      <c r="P1286" s="7" t="s">
        <v>8</v>
      </c>
      <c r="Q1286" s="9" t="s">
        <v>8</v>
      </c>
      <c r="R1286" s="11" t="s">
        <v>8</v>
      </c>
      <c r="S1286" s="7" t="s">
        <v>8</v>
      </c>
      <c r="T1286" s="9" t="s">
        <v>8</v>
      </c>
    </row>
    <row r="1287" spans="1:20" ht="14.1" customHeight="1" x14ac:dyDescent="0.3">
      <c r="A1287" s="3" t="s">
        <v>4886</v>
      </c>
      <c r="B1287" s="3" t="s">
        <v>7114</v>
      </c>
      <c r="C1287" s="11">
        <v>65</v>
      </c>
      <c r="D1287" s="7">
        <v>434.58320233000001</v>
      </c>
      <c r="E1287" s="8">
        <v>315.54972078611701</v>
      </c>
      <c r="F1287" s="11" t="s">
        <v>8</v>
      </c>
      <c r="G1287" s="7" t="s">
        <v>8</v>
      </c>
      <c r="H1287" s="9" t="s">
        <v>8</v>
      </c>
      <c r="I1287" s="11" t="s">
        <v>8</v>
      </c>
      <c r="J1287" s="7" t="s">
        <v>8</v>
      </c>
      <c r="K1287" s="9" t="s">
        <v>8</v>
      </c>
      <c r="L1287" s="11" t="s">
        <v>8</v>
      </c>
      <c r="M1287" s="7" t="s">
        <v>8</v>
      </c>
      <c r="N1287" s="9" t="s">
        <v>8</v>
      </c>
      <c r="O1287" s="11" t="s">
        <v>8</v>
      </c>
      <c r="P1287" s="7" t="s">
        <v>8</v>
      </c>
      <c r="Q1287" s="9" t="s">
        <v>8</v>
      </c>
      <c r="R1287" s="11" t="s">
        <v>8</v>
      </c>
      <c r="S1287" s="7" t="s">
        <v>8</v>
      </c>
      <c r="T1287" s="9" t="s">
        <v>8</v>
      </c>
    </row>
    <row r="1288" spans="1:20" ht="14.1" customHeight="1" x14ac:dyDescent="0.3">
      <c r="A1288" s="3" t="s">
        <v>4890</v>
      </c>
      <c r="B1288" s="3" t="s">
        <v>7115</v>
      </c>
      <c r="C1288" s="11">
        <v>95</v>
      </c>
      <c r="D1288" s="7">
        <v>300.51809098000001</v>
      </c>
      <c r="E1288" s="8">
        <v>225.233407492087</v>
      </c>
      <c r="F1288" s="11" t="s">
        <v>8</v>
      </c>
      <c r="G1288" s="7" t="s">
        <v>8</v>
      </c>
      <c r="H1288" s="9" t="s">
        <v>8</v>
      </c>
      <c r="I1288" s="11" t="s">
        <v>8</v>
      </c>
      <c r="J1288" s="7" t="s">
        <v>8</v>
      </c>
      <c r="K1288" s="9" t="s">
        <v>8</v>
      </c>
      <c r="L1288" s="11" t="s">
        <v>8</v>
      </c>
      <c r="M1288" s="7" t="s">
        <v>8</v>
      </c>
      <c r="N1288" s="9" t="s">
        <v>8</v>
      </c>
      <c r="O1288" s="11" t="s">
        <v>8</v>
      </c>
      <c r="P1288" s="7" t="s">
        <v>8</v>
      </c>
      <c r="Q1288" s="9" t="s">
        <v>8</v>
      </c>
      <c r="R1288" s="11" t="s">
        <v>8</v>
      </c>
      <c r="S1288" s="7" t="s">
        <v>8</v>
      </c>
      <c r="T1288" s="9" t="s">
        <v>8</v>
      </c>
    </row>
    <row r="1289" spans="1:20" ht="14.1" customHeight="1" x14ac:dyDescent="0.3">
      <c r="A1289" s="3" t="s">
        <v>4894</v>
      </c>
      <c r="B1289" s="3" t="s">
        <v>7116</v>
      </c>
      <c r="C1289" s="11">
        <v>167</v>
      </c>
      <c r="D1289" s="7">
        <v>219.40495945999999</v>
      </c>
      <c r="E1289" s="8">
        <v>121.140496976587</v>
      </c>
      <c r="F1289" s="11" t="s">
        <v>8</v>
      </c>
      <c r="G1289" s="7" t="s">
        <v>8</v>
      </c>
      <c r="H1289" s="9" t="s">
        <v>8</v>
      </c>
      <c r="I1289" s="11" t="s">
        <v>8</v>
      </c>
      <c r="J1289" s="7" t="s">
        <v>8</v>
      </c>
      <c r="K1289" s="9" t="s">
        <v>8</v>
      </c>
      <c r="L1289" s="11" t="s">
        <v>8</v>
      </c>
      <c r="M1289" s="7" t="s">
        <v>8</v>
      </c>
      <c r="N1289" s="9" t="s">
        <v>8</v>
      </c>
      <c r="O1289" s="11" t="s">
        <v>8</v>
      </c>
      <c r="P1289" s="7" t="s">
        <v>8</v>
      </c>
      <c r="Q1289" s="9" t="s">
        <v>8</v>
      </c>
      <c r="R1289" s="11" t="s">
        <v>8</v>
      </c>
      <c r="S1289" s="7" t="s">
        <v>8</v>
      </c>
      <c r="T1289" s="9" t="s">
        <v>8</v>
      </c>
    </row>
    <row r="1290" spans="1:20" ht="14.1" customHeight="1" x14ac:dyDescent="0.3">
      <c r="A1290" s="3" t="s">
        <v>4897</v>
      </c>
      <c r="B1290" s="3" t="s">
        <v>7117</v>
      </c>
      <c r="C1290" s="11">
        <v>108</v>
      </c>
      <c r="D1290" s="7">
        <v>1070.9190914999999</v>
      </c>
      <c r="E1290" s="8">
        <v>776.10551257449504</v>
      </c>
      <c r="F1290" s="11" t="s">
        <v>8</v>
      </c>
      <c r="G1290" s="7" t="s">
        <v>8</v>
      </c>
      <c r="H1290" s="9" t="s">
        <v>8</v>
      </c>
      <c r="I1290" s="11" t="s">
        <v>8</v>
      </c>
      <c r="J1290" s="7" t="s">
        <v>8</v>
      </c>
      <c r="K1290" s="9" t="s">
        <v>8</v>
      </c>
      <c r="L1290" s="11" t="s">
        <v>8</v>
      </c>
      <c r="M1290" s="7" t="s">
        <v>8</v>
      </c>
      <c r="N1290" s="9" t="s">
        <v>8</v>
      </c>
      <c r="O1290" s="11" t="s">
        <v>8</v>
      </c>
      <c r="P1290" s="7" t="s">
        <v>8</v>
      </c>
      <c r="Q1290" s="9" t="s">
        <v>8</v>
      </c>
      <c r="R1290" s="11" t="s">
        <v>8</v>
      </c>
      <c r="S1290" s="7" t="s">
        <v>8</v>
      </c>
      <c r="T1290" s="9" t="s">
        <v>8</v>
      </c>
    </row>
    <row r="1291" spans="1:20" ht="14.1" customHeight="1" x14ac:dyDescent="0.3">
      <c r="A1291" s="3" t="s">
        <v>4901</v>
      </c>
      <c r="B1291" s="3" t="s">
        <v>7118</v>
      </c>
      <c r="C1291" s="11">
        <v>1111</v>
      </c>
      <c r="D1291" s="7">
        <v>261.50658385000003</v>
      </c>
      <c r="E1291" s="8">
        <v>184.66258916458401</v>
      </c>
      <c r="F1291" s="11">
        <v>13</v>
      </c>
      <c r="G1291" s="7">
        <v>664.09525329999997</v>
      </c>
      <c r="H1291" s="8">
        <v>478.67867068789297</v>
      </c>
      <c r="I1291" s="11" t="s">
        <v>8</v>
      </c>
      <c r="J1291" s="7" t="s">
        <v>8</v>
      </c>
      <c r="K1291" s="9" t="s">
        <v>8</v>
      </c>
      <c r="L1291" s="11" t="s">
        <v>8</v>
      </c>
      <c r="M1291" s="7" t="s">
        <v>8</v>
      </c>
      <c r="N1291" s="9" t="s">
        <v>8</v>
      </c>
      <c r="O1291" s="11" t="s">
        <v>8</v>
      </c>
      <c r="P1291" s="7" t="s">
        <v>8</v>
      </c>
      <c r="Q1291" s="9" t="s">
        <v>8</v>
      </c>
      <c r="R1291" s="11">
        <v>28</v>
      </c>
      <c r="S1291" s="7">
        <v>328.02064132999999</v>
      </c>
      <c r="T1291" s="8">
        <v>237.67172704777499</v>
      </c>
    </row>
    <row r="1292" spans="1:20" ht="14.1" customHeight="1" x14ac:dyDescent="0.3">
      <c r="A1292" s="3" t="s">
        <v>4906</v>
      </c>
      <c r="B1292" s="3" t="s">
        <v>7119</v>
      </c>
      <c r="C1292" s="11">
        <v>543</v>
      </c>
      <c r="D1292" s="7">
        <v>404.81261568000002</v>
      </c>
      <c r="E1292" s="8">
        <v>290.24322565499898</v>
      </c>
      <c r="F1292" s="11">
        <v>30</v>
      </c>
      <c r="G1292" s="7">
        <v>535.5674262</v>
      </c>
      <c r="H1292" s="8">
        <v>382.55848868122098</v>
      </c>
      <c r="I1292" s="11" t="s">
        <v>8</v>
      </c>
      <c r="J1292" s="7" t="s">
        <v>8</v>
      </c>
      <c r="K1292" s="9" t="s">
        <v>8</v>
      </c>
      <c r="L1292" s="11">
        <v>14</v>
      </c>
      <c r="M1292" s="7">
        <v>433.15731075999997</v>
      </c>
      <c r="N1292" s="8">
        <v>273.04010682195099</v>
      </c>
      <c r="O1292" s="11" t="s">
        <v>8</v>
      </c>
      <c r="P1292" s="7" t="s">
        <v>8</v>
      </c>
      <c r="Q1292" s="9" t="s">
        <v>8</v>
      </c>
      <c r="R1292" s="11">
        <v>15</v>
      </c>
      <c r="S1292" s="7">
        <v>784.48499933000005</v>
      </c>
      <c r="T1292" s="8">
        <v>563.00962441674505</v>
      </c>
    </row>
    <row r="1293" spans="1:20" ht="14.1" customHeight="1" x14ac:dyDescent="0.3">
      <c r="A1293" s="3" t="s">
        <v>4910</v>
      </c>
      <c r="B1293" s="3" t="s">
        <v>7120</v>
      </c>
      <c r="C1293" s="11">
        <v>234</v>
      </c>
      <c r="D1293" s="7">
        <v>329.37674829999997</v>
      </c>
      <c r="E1293" s="8">
        <v>205.836580338793</v>
      </c>
      <c r="F1293" s="11">
        <v>21</v>
      </c>
      <c r="G1293" s="7">
        <v>306.87373957</v>
      </c>
      <c r="H1293" s="8">
        <v>202.529514490548</v>
      </c>
      <c r="I1293" s="11" t="s">
        <v>8</v>
      </c>
      <c r="J1293" s="7" t="s">
        <v>8</v>
      </c>
      <c r="K1293" s="9" t="s">
        <v>8</v>
      </c>
      <c r="L1293" s="11" t="s">
        <v>8</v>
      </c>
      <c r="M1293" s="7" t="s">
        <v>8</v>
      </c>
      <c r="N1293" s="9" t="s">
        <v>8</v>
      </c>
      <c r="O1293" s="11" t="s">
        <v>8</v>
      </c>
      <c r="P1293" s="7" t="s">
        <v>8</v>
      </c>
      <c r="Q1293" s="9" t="s">
        <v>8</v>
      </c>
      <c r="R1293" s="11" t="s">
        <v>8</v>
      </c>
      <c r="S1293" s="7" t="s">
        <v>8</v>
      </c>
      <c r="T1293" s="9" t="s">
        <v>8</v>
      </c>
    </row>
    <row r="1294" spans="1:20" ht="14.1" customHeight="1" x14ac:dyDescent="0.3">
      <c r="A1294" s="3" t="s">
        <v>4914</v>
      </c>
      <c r="B1294" s="3" t="s">
        <v>7121</v>
      </c>
      <c r="C1294" s="11">
        <v>26</v>
      </c>
      <c r="D1294" s="7">
        <v>397.55367557</v>
      </c>
      <c r="E1294" s="8">
        <v>243.345487148589</v>
      </c>
      <c r="F1294" s="11" t="s">
        <v>8</v>
      </c>
      <c r="G1294" s="7" t="s">
        <v>8</v>
      </c>
      <c r="H1294" s="9" t="s">
        <v>8</v>
      </c>
      <c r="I1294" s="11" t="s">
        <v>8</v>
      </c>
      <c r="J1294" s="7" t="s">
        <v>8</v>
      </c>
      <c r="K1294" s="9" t="s">
        <v>8</v>
      </c>
      <c r="L1294" s="11" t="s">
        <v>8</v>
      </c>
      <c r="M1294" s="7" t="s">
        <v>8</v>
      </c>
      <c r="N1294" s="9" t="s">
        <v>8</v>
      </c>
      <c r="O1294" s="11" t="s">
        <v>8</v>
      </c>
      <c r="P1294" s="7" t="s">
        <v>8</v>
      </c>
      <c r="Q1294" s="9" t="s">
        <v>8</v>
      </c>
      <c r="R1294" s="11" t="s">
        <v>8</v>
      </c>
      <c r="S1294" s="7" t="s">
        <v>8</v>
      </c>
      <c r="T1294" s="9" t="s">
        <v>8</v>
      </c>
    </row>
    <row r="1295" spans="1:20" ht="14.1" customHeight="1" x14ac:dyDescent="0.3">
      <c r="A1295" s="3" t="s">
        <v>4917</v>
      </c>
      <c r="B1295" s="3" t="s">
        <v>7122</v>
      </c>
      <c r="C1295" s="11">
        <v>141</v>
      </c>
      <c r="D1295" s="7">
        <v>572.42535643999997</v>
      </c>
      <c r="E1295" s="8">
        <v>371.23047761699002</v>
      </c>
      <c r="F1295" s="11" t="s">
        <v>8</v>
      </c>
      <c r="G1295" s="7" t="s">
        <v>8</v>
      </c>
      <c r="H1295" s="9" t="s">
        <v>8</v>
      </c>
      <c r="I1295" s="11" t="s">
        <v>8</v>
      </c>
      <c r="J1295" s="7" t="s">
        <v>8</v>
      </c>
      <c r="K1295" s="9" t="s">
        <v>8</v>
      </c>
      <c r="L1295" s="11" t="s">
        <v>8</v>
      </c>
      <c r="M1295" s="7" t="s">
        <v>8</v>
      </c>
      <c r="N1295" s="9" t="s">
        <v>8</v>
      </c>
      <c r="O1295" s="11" t="s">
        <v>8</v>
      </c>
      <c r="P1295" s="7" t="s">
        <v>8</v>
      </c>
      <c r="Q1295" s="9" t="s">
        <v>8</v>
      </c>
      <c r="R1295" s="11" t="s">
        <v>8</v>
      </c>
      <c r="S1295" s="7" t="s">
        <v>8</v>
      </c>
      <c r="T1295" s="9" t="s">
        <v>8</v>
      </c>
    </row>
    <row r="1296" spans="1:20" ht="14.1" customHeight="1" x14ac:dyDescent="0.3">
      <c r="A1296" s="3" t="s">
        <v>4920</v>
      </c>
      <c r="B1296" s="3" t="s">
        <v>7123</v>
      </c>
      <c r="C1296" s="11">
        <v>1602</v>
      </c>
      <c r="D1296" s="7">
        <v>281.14634674000001</v>
      </c>
      <c r="E1296" s="8">
        <v>198.792192371147</v>
      </c>
      <c r="F1296" s="11">
        <v>54</v>
      </c>
      <c r="G1296" s="7">
        <v>552.00389060999998</v>
      </c>
      <c r="H1296" s="8">
        <v>399.10315226902401</v>
      </c>
      <c r="I1296" s="11" t="s">
        <v>8</v>
      </c>
      <c r="J1296" s="7" t="s">
        <v>8</v>
      </c>
      <c r="K1296" s="9" t="s">
        <v>8</v>
      </c>
      <c r="L1296" s="11">
        <v>19</v>
      </c>
      <c r="M1296" s="7">
        <v>162.19805468000001</v>
      </c>
      <c r="N1296" s="8">
        <v>97.965819068340707</v>
      </c>
      <c r="O1296" s="11" t="s">
        <v>8</v>
      </c>
      <c r="P1296" s="7" t="s">
        <v>8</v>
      </c>
      <c r="Q1296" s="9" t="s">
        <v>8</v>
      </c>
      <c r="R1296" s="11">
        <v>53</v>
      </c>
      <c r="S1296" s="7">
        <v>446.94578125999999</v>
      </c>
      <c r="T1296" s="8">
        <v>323.62764511931698</v>
      </c>
    </row>
    <row r="1297" spans="1:20" ht="14.1" customHeight="1" x14ac:dyDescent="0.3">
      <c r="A1297" s="3" t="s">
        <v>4924</v>
      </c>
      <c r="B1297" s="3" t="s">
        <v>6313</v>
      </c>
      <c r="C1297" s="11">
        <v>195</v>
      </c>
      <c r="D1297" s="7">
        <v>291.71985215000001</v>
      </c>
      <c r="E1297" s="8">
        <v>207.13737517269999</v>
      </c>
      <c r="F1297" s="11" t="s">
        <v>8</v>
      </c>
      <c r="G1297" s="7" t="s">
        <v>8</v>
      </c>
      <c r="H1297" s="9" t="s">
        <v>8</v>
      </c>
      <c r="I1297" s="11" t="s">
        <v>8</v>
      </c>
      <c r="J1297" s="7" t="s">
        <v>8</v>
      </c>
      <c r="K1297" s="9" t="s">
        <v>8</v>
      </c>
      <c r="L1297" s="11" t="s">
        <v>8</v>
      </c>
      <c r="M1297" s="7" t="s">
        <v>8</v>
      </c>
      <c r="N1297" s="9" t="s">
        <v>8</v>
      </c>
      <c r="O1297" s="11" t="s">
        <v>8</v>
      </c>
      <c r="P1297" s="7" t="s">
        <v>8</v>
      </c>
      <c r="Q1297" s="9" t="s">
        <v>8</v>
      </c>
      <c r="R1297" s="11" t="s">
        <v>8</v>
      </c>
      <c r="S1297" s="7" t="s">
        <v>8</v>
      </c>
      <c r="T1297" s="9" t="s">
        <v>8</v>
      </c>
    </row>
    <row r="1298" spans="1:20" ht="14.1" customHeight="1" x14ac:dyDescent="0.3">
      <c r="A1298" s="3" t="s">
        <v>4927</v>
      </c>
      <c r="B1298" s="3" t="s">
        <v>7124</v>
      </c>
      <c r="C1298" s="11">
        <v>309</v>
      </c>
      <c r="D1298" s="7">
        <v>248.52765879</v>
      </c>
      <c r="E1298" s="8">
        <v>164.47466223196599</v>
      </c>
      <c r="F1298" s="11">
        <v>41</v>
      </c>
      <c r="G1298" s="7">
        <v>385.21728288000003</v>
      </c>
      <c r="H1298" s="8">
        <v>252.03645736363001</v>
      </c>
      <c r="I1298" s="11" t="s">
        <v>8</v>
      </c>
      <c r="J1298" s="7" t="s">
        <v>8</v>
      </c>
      <c r="K1298" s="9" t="s">
        <v>8</v>
      </c>
      <c r="L1298" s="11" t="s">
        <v>8</v>
      </c>
      <c r="M1298" s="7" t="s">
        <v>8</v>
      </c>
      <c r="N1298" s="9" t="s">
        <v>8</v>
      </c>
      <c r="O1298" s="11" t="s">
        <v>8</v>
      </c>
      <c r="P1298" s="7" t="s">
        <v>8</v>
      </c>
      <c r="Q1298" s="9" t="s">
        <v>8</v>
      </c>
      <c r="R1298" s="11">
        <v>12</v>
      </c>
      <c r="S1298" s="7">
        <v>236.07634561</v>
      </c>
      <c r="T1298" s="8">
        <v>154.399103911167</v>
      </c>
    </row>
    <row r="1299" spans="1:20" ht="14.1" customHeight="1" x14ac:dyDescent="0.3">
      <c r="A1299" s="3" t="s">
        <v>4931</v>
      </c>
      <c r="B1299" s="3" t="s">
        <v>4932</v>
      </c>
      <c r="C1299" s="11">
        <v>410</v>
      </c>
      <c r="D1299" s="7">
        <v>278.17801347</v>
      </c>
      <c r="E1299" s="8">
        <v>200.26153419774701</v>
      </c>
      <c r="F1299" s="11">
        <v>41</v>
      </c>
      <c r="G1299" s="7">
        <v>408.76813805</v>
      </c>
      <c r="H1299" s="8">
        <v>292.52305088231202</v>
      </c>
      <c r="I1299" s="11" t="s">
        <v>8</v>
      </c>
      <c r="J1299" s="7" t="s">
        <v>8</v>
      </c>
      <c r="K1299" s="9" t="s">
        <v>8</v>
      </c>
      <c r="L1299" s="11" t="s">
        <v>8</v>
      </c>
      <c r="M1299" s="7" t="s">
        <v>8</v>
      </c>
      <c r="N1299" s="9" t="s">
        <v>8</v>
      </c>
      <c r="O1299" s="11" t="s">
        <v>8</v>
      </c>
      <c r="P1299" s="7" t="s">
        <v>8</v>
      </c>
      <c r="Q1299" s="9" t="s">
        <v>8</v>
      </c>
      <c r="R1299" s="11">
        <v>14</v>
      </c>
      <c r="S1299" s="7">
        <v>377.28748783999998</v>
      </c>
      <c r="T1299" s="8">
        <v>271.19945156434</v>
      </c>
    </row>
    <row r="1300" spans="1:20" ht="14.1" customHeight="1" x14ac:dyDescent="0.3">
      <c r="A1300" s="3" t="s">
        <v>4935</v>
      </c>
      <c r="B1300" s="3" t="s">
        <v>6675</v>
      </c>
      <c r="C1300" s="11">
        <v>132</v>
      </c>
      <c r="D1300" s="7">
        <v>633.60179612000002</v>
      </c>
      <c r="E1300" s="8">
        <v>416.60764684879302</v>
      </c>
      <c r="F1300" s="11" t="s">
        <v>8</v>
      </c>
      <c r="G1300" s="7" t="s">
        <v>8</v>
      </c>
      <c r="H1300" s="9" t="s">
        <v>8</v>
      </c>
      <c r="I1300" s="11" t="s">
        <v>8</v>
      </c>
      <c r="J1300" s="7" t="s">
        <v>8</v>
      </c>
      <c r="K1300" s="9" t="s">
        <v>8</v>
      </c>
      <c r="L1300" s="11" t="s">
        <v>8</v>
      </c>
      <c r="M1300" s="7" t="s">
        <v>8</v>
      </c>
      <c r="N1300" s="9" t="s">
        <v>8</v>
      </c>
      <c r="O1300" s="11" t="s">
        <v>8</v>
      </c>
      <c r="P1300" s="7" t="s">
        <v>8</v>
      </c>
      <c r="Q1300" s="9" t="s">
        <v>8</v>
      </c>
      <c r="R1300" s="11" t="s">
        <v>8</v>
      </c>
      <c r="S1300" s="7" t="s">
        <v>8</v>
      </c>
      <c r="T1300" s="9" t="s">
        <v>8</v>
      </c>
    </row>
    <row r="1301" spans="1:20" ht="14.1" customHeight="1" x14ac:dyDescent="0.3">
      <c r="A1301" s="3" t="s">
        <v>4938</v>
      </c>
      <c r="B1301" s="3" t="s">
        <v>7125</v>
      </c>
      <c r="C1301" s="11">
        <v>73</v>
      </c>
      <c r="D1301" s="7">
        <v>343.07715295999998</v>
      </c>
      <c r="E1301" s="8">
        <v>231.22882016421499</v>
      </c>
      <c r="F1301" s="11" t="s">
        <v>8</v>
      </c>
      <c r="G1301" s="7" t="s">
        <v>8</v>
      </c>
      <c r="H1301" s="9" t="s">
        <v>8</v>
      </c>
      <c r="I1301" s="11" t="s">
        <v>8</v>
      </c>
      <c r="J1301" s="7" t="s">
        <v>8</v>
      </c>
      <c r="K1301" s="9" t="s">
        <v>8</v>
      </c>
      <c r="L1301" s="11" t="s">
        <v>8</v>
      </c>
      <c r="M1301" s="7" t="s">
        <v>8</v>
      </c>
      <c r="N1301" s="9" t="s">
        <v>8</v>
      </c>
      <c r="O1301" s="11" t="s">
        <v>8</v>
      </c>
      <c r="P1301" s="7" t="s">
        <v>8</v>
      </c>
      <c r="Q1301" s="9" t="s">
        <v>8</v>
      </c>
      <c r="R1301" s="11" t="s">
        <v>8</v>
      </c>
      <c r="S1301" s="7" t="s">
        <v>8</v>
      </c>
      <c r="T1301" s="9" t="s">
        <v>8</v>
      </c>
    </row>
    <row r="1302" spans="1:20" ht="14.1" customHeight="1" x14ac:dyDescent="0.3">
      <c r="A1302" s="3" t="s">
        <v>4942</v>
      </c>
      <c r="B1302" s="3" t="s">
        <v>7126</v>
      </c>
      <c r="C1302" s="11">
        <v>992</v>
      </c>
      <c r="D1302" s="7">
        <v>312.38169914999997</v>
      </c>
      <c r="E1302" s="8">
        <v>220.077976317104</v>
      </c>
      <c r="F1302" s="11">
        <v>18</v>
      </c>
      <c r="G1302" s="7">
        <v>394.35031959000003</v>
      </c>
      <c r="H1302" s="8">
        <v>282.20534618145302</v>
      </c>
      <c r="I1302" s="11" t="s">
        <v>8</v>
      </c>
      <c r="J1302" s="7" t="s">
        <v>8</v>
      </c>
      <c r="K1302" s="9" t="s">
        <v>8</v>
      </c>
      <c r="L1302" s="11" t="s">
        <v>8</v>
      </c>
      <c r="M1302" s="7" t="s">
        <v>8</v>
      </c>
      <c r="N1302" s="9" t="s">
        <v>8</v>
      </c>
      <c r="O1302" s="11" t="s">
        <v>8</v>
      </c>
      <c r="P1302" s="7" t="s">
        <v>8</v>
      </c>
      <c r="Q1302" s="9" t="s">
        <v>8</v>
      </c>
      <c r="R1302" s="11">
        <v>53</v>
      </c>
      <c r="S1302" s="7">
        <v>664.80361554000001</v>
      </c>
      <c r="T1302" s="8">
        <v>478.867296741031</v>
      </c>
    </row>
    <row r="1303" spans="1:20" ht="14.1" customHeight="1" x14ac:dyDescent="0.3">
      <c r="A1303" s="3" t="s">
        <v>4945</v>
      </c>
      <c r="B1303" s="3" t="s">
        <v>7127</v>
      </c>
      <c r="C1303" s="11">
        <v>272</v>
      </c>
      <c r="D1303" s="7">
        <v>321.66413778999998</v>
      </c>
      <c r="E1303" s="8">
        <v>209.706575328996</v>
      </c>
      <c r="F1303" s="11">
        <v>11</v>
      </c>
      <c r="G1303" s="7">
        <v>648.09664958999997</v>
      </c>
      <c r="H1303" s="8">
        <v>440.92092032394902</v>
      </c>
      <c r="I1303" s="11" t="s">
        <v>8</v>
      </c>
      <c r="J1303" s="7" t="s">
        <v>8</v>
      </c>
      <c r="K1303" s="9" t="s">
        <v>8</v>
      </c>
      <c r="L1303" s="11" t="s">
        <v>8</v>
      </c>
      <c r="M1303" s="7" t="s">
        <v>8</v>
      </c>
      <c r="N1303" s="9" t="s">
        <v>8</v>
      </c>
      <c r="O1303" s="11" t="s">
        <v>8</v>
      </c>
      <c r="P1303" s="7" t="s">
        <v>8</v>
      </c>
      <c r="Q1303" s="9" t="s">
        <v>8</v>
      </c>
      <c r="R1303" s="11" t="s">
        <v>8</v>
      </c>
      <c r="S1303" s="7" t="s">
        <v>8</v>
      </c>
      <c r="T1303" s="9" t="s">
        <v>8</v>
      </c>
    </row>
    <row r="1304" spans="1:20" ht="14.1" customHeight="1" x14ac:dyDescent="0.3">
      <c r="A1304" s="3" t="s">
        <v>4949</v>
      </c>
      <c r="B1304" s="3" t="s">
        <v>7128</v>
      </c>
      <c r="C1304" s="11">
        <v>3879</v>
      </c>
      <c r="D1304" s="7">
        <v>361.54077013</v>
      </c>
      <c r="E1304" s="8">
        <v>258.31544174912699</v>
      </c>
      <c r="F1304" s="11">
        <v>413</v>
      </c>
      <c r="G1304" s="7">
        <v>576.66478789999996</v>
      </c>
      <c r="H1304" s="8">
        <v>412.67342269133297</v>
      </c>
      <c r="I1304" s="11" t="s">
        <v>8</v>
      </c>
      <c r="J1304" s="7" t="s">
        <v>8</v>
      </c>
      <c r="K1304" s="9" t="s">
        <v>8</v>
      </c>
      <c r="L1304" s="11">
        <v>30</v>
      </c>
      <c r="M1304" s="7">
        <v>149.63052288</v>
      </c>
      <c r="N1304" s="8">
        <v>96.749544207073995</v>
      </c>
      <c r="O1304" s="11">
        <v>12</v>
      </c>
      <c r="P1304" s="7">
        <v>123.32179365</v>
      </c>
      <c r="Q1304" s="8">
        <v>81.773060972376001</v>
      </c>
      <c r="R1304" s="11">
        <v>213</v>
      </c>
      <c r="S1304" s="7">
        <v>595.32274723</v>
      </c>
      <c r="T1304" s="8">
        <v>428.40242244037</v>
      </c>
    </row>
    <row r="1305" spans="1:20" ht="14.1" customHeight="1" x14ac:dyDescent="0.3">
      <c r="A1305" s="3" t="s">
        <v>4953</v>
      </c>
      <c r="B1305" s="3" t="s">
        <v>7129</v>
      </c>
      <c r="C1305" s="11">
        <v>1231</v>
      </c>
      <c r="D1305" s="7">
        <v>245.57252985</v>
      </c>
      <c r="E1305" s="8">
        <v>170.09903908205399</v>
      </c>
      <c r="F1305" s="11">
        <v>36</v>
      </c>
      <c r="G1305" s="7">
        <v>480.22888366000001</v>
      </c>
      <c r="H1305" s="8">
        <v>338.01157405059598</v>
      </c>
      <c r="I1305" s="11" t="s">
        <v>8</v>
      </c>
      <c r="J1305" s="7" t="s">
        <v>8</v>
      </c>
      <c r="K1305" s="9" t="s">
        <v>8</v>
      </c>
      <c r="L1305" s="11" t="s">
        <v>8</v>
      </c>
      <c r="M1305" s="7" t="s">
        <v>8</v>
      </c>
      <c r="N1305" s="9" t="s">
        <v>8</v>
      </c>
      <c r="O1305" s="11" t="s">
        <v>8</v>
      </c>
      <c r="P1305" s="7" t="s">
        <v>8</v>
      </c>
      <c r="Q1305" s="9" t="s">
        <v>8</v>
      </c>
      <c r="R1305" s="11">
        <v>32</v>
      </c>
      <c r="S1305" s="7">
        <v>353.98189708000001</v>
      </c>
      <c r="T1305" s="8">
        <v>249.774526832341</v>
      </c>
    </row>
    <row r="1306" spans="1:20" ht="14.1" customHeight="1" x14ac:dyDescent="0.3">
      <c r="A1306" s="3" t="s">
        <v>4957</v>
      </c>
      <c r="B1306" s="3" t="s">
        <v>7130</v>
      </c>
      <c r="C1306" s="11">
        <v>1745</v>
      </c>
      <c r="D1306" s="7">
        <v>418.45540913000002</v>
      </c>
      <c r="E1306" s="8">
        <v>288.56715398224998</v>
      </c>
      <c r="F1306" s="11">
        <v>108</v>
      </c>
      <c r="G1306" s="7">
        <v>546.15676346999999</v>
      </c>
      <c r="H1306" s="8">
        <v>387.749011559819</v>
      </c>
      <c r="I1306" s="11" t="s">
        <v>8</v>
      </c>
      <c r="J1306" s="7" t="s">
        <v>8</v>
      </c>
      <c r="K1306" s="9" t="s">
        <v>8</v>
      </c>
      <c r="L1306" s="11" t="s">
        <v>8</v>
      </c>
      <c r="M1306" s="7" t="s">
        <v>8</v>
      </c>
      <c r="N1306" s="9" t="s">
        <v>8</v>
      </c>
      <c r="O1306" s="11" t="s">
        <v>8</v>
      </c>
      <c r="P1306" s="7" t="s">
        <v>8</v>
      </c>
      <c r="Q1306" s="9" t="s">
        <v>8</v>
      </c>
      <c r="R1306" s="11">
        <v>43</v>
      </c>
      <c r="S1306" s="7">
        <v>881.07547813999997</v>
      </c>
      <c r="T1306" s="8">
        <v>627.639453078879</v>
      </c>
    </row>
    <row r="1307" spans="1:20" ht="14.1" customHeight="1" x14ac:dyDescent="0.3">
      <c r="A1307" s="3" t="s">
        <v>4961</v>
      </c>
      <c r="B1307" s="3" t="s">
        <v>4962</v>
      </c>
      <c r="C1307" s="11">
        <v>33</v>
      </c>
      <c r="D1307" s="7">
        <v>290.17333654999999</v>
      </c>
      <c r="E1307" s="8">
        <v>197.97958553544299</v>
      </c>
      <c r="F1307" s="11" t="s">
        <v>8</v>
      </c>
      <c r="G1307" s="7" t="s">
        <v>8</v>
      </c>
      <c r="H1307" s="9" t="s">
        <v>8</v>
      </c>
      <c r="I1307" s="11" t="s">
        <v>8</v>
      </c>
      <c r="J1307" s="7" t="s">
        <v>8</v>
      </c>
      <c r="K1307" s="9" t="s">
        <v>8</v>
      </c>
      <c r="L1307" s="11" t="s">
        <v>8</v>
      </c>
      <c r="M1307" s="7" t="s">
        <v>8</v>
      </c>
      <c r="N1307" s="9" t="s">
        <v>8</v>
      </c>
      <c r="O1307" s="11" t="s">
        <v>8</v>
      </c>
      <c r="P1307" s="7" t="s">
        <v>8</v>
      </c>
      <c r="Q1307" s="9" t="s">
        <v>8</v>
      </c>
      <c r="R1307" s="11" t="s">
        <v>8</v>
      </c>
      <c r="S1307" s="7" t="s">
        <v>8</v>
      </c>
      <c r="T1307" s="9" t="s">
        <v>8</v>
      </c>
    </row>
    <row r="1308" spans="1:20" ht="14.1" customHeight="1" x14ac:dyDescent="0.3">
      <c r="A1308" s="3" t="s">
        <v>4965</v>
      </c>
      <c r="B1308" s="3" t="s">
        <v>7131</v>
      </c>
      <c r="C1308" s="11">
        <v>2622</v>
      </c>
      <c r="D1308" s="7">
        <v>370.90811198</v>
      </c>
      <c r="E1308" s="8">
        <v>259.58661653234799</v>
      </c>
      <c r="F1308" s="11">
        <v>310</v>
      </c>
      <c r="G1308" s="7">
        <v>491.16214428000001</v>
      </c>
      <c r="H1308" s="8">
        <v>351.485906477301</v>
      </c>
      <c r="I1308" s="11" t="s">
        <v>8</v>
      </c>
      <c r="J1308" s="7" t="s">
        <v>8</v>
      </c>
      <c r="K1308" s="9" t="s">
        <v>8</v>
      </c>
      <c r="L1308" s="11">
        <v>15</v>
      </c>
      <c r="M1308" s="7">
        <v>194.29245044999999</v>
      </c>
      <c r="N1308" s="8">
        <v>124.59342900954201</v>
      </c>
      <c r="O1308" s="11" t="s">
        <v>8</v>
      </c>
      <c r="P1308" s="7" t="s">
        <v>8</v>
      </c>
      <c r="Q1308" s="9" t="s">
        <v>8</v>
      </c>
      <c r="R1308" s="11">
        <v>101</v>
      </c>
      <c r="S1308" s="7">
        <v>743.67572654000003</v>
      </c>
      <c r="T1308" s="8">
        <v>532.67361325837305</v>
      </c>
    </row>
    <row r="1309" spans="1:20" ht="14.1" customHeight="1" x14ac:dyDescent="0.3">
      <c r="A1309" s="3" t="s">
        <v>4970</v>
      </c>
      <c r="B1309" s="3" t="s">
        <v>7132</v>
      </c>
      <c r="C1309" s="11">
        <v>1272</v>
      </c>
      <c r="D1309" s="7">
        <v>328.98985277000003</v>
      </c>
      <c r="E1309" s="8">
        <v>236.743007305464</v>
      </c>
      <c r="F1309" s="11">
        <v>33</v>
      </c>
      <c r="G1309" s="7">
        <v>530.92835747000004</v>
      </c>
      <c r="H1309" s="8">
        <v>383.65165743742801</v>
      </c>
      <c r="I1309" s="11" t="s">
        <v>8</v>
      </c>
      <c r="J1309" s="7" t="s">
        <v>8</v>
      </c>
      <c r="K1309" s="9" t="s">
        <v>8</v>
      </c>
      <c r="L1309" s="11">
        <v>13</v>
      </c>
      <c r="M1309" s="7">
        <v>225.84067354000001</v>
      </c>
      <c r="N1309" s="8">
        <v>151.004562035307</v>
      </c>
      <c r="O1309" s="11" t="s">
        <v>8</v>
      </c>
      <c r="P1309" s="7" t="s">
        <v>8</v>
      </c>
      <c r="Q1309" s="9" t="s">
        <v>8</v>
      </c>
      <c r="R1309" s="11">
        <v>100</v>
      </c>
      <c r="S1309" s="7">
        <v>388.96114892000003</v>
      </c>
      <c r="T1309" s="8">
        <v>281.42477146578801</v>
      </c>
    </row>
    <row r="1310" spans="1:20" ht="14.1" customHeight="1" x14ac:dyDescent="0.3">
      <c r="A1310" s="3" t="s">
        <v>4974</v>
      </c>
      <c r="B1310" s="3" t="s">
        <v>7133</v>
      </c>
      <c r="C1310" s="11">
        <v>227</v>
      </c>
      <c r="D1310" s="7">
        <v>223.52265818000001</v>
      </c>
      <c r="E1310" s="8">
        <v>155.361343855337</v>
      </c>
      <c r="F1310" s="11" t="s">
        <v>8</v>
      </c>
      <c r="G1310" s="7" t="s">
        <v>8</v>
      </c>
      <c r="H1310" s="9" t="s">
        <v>8</v>
      </c>
      <c r="I1310" s="11" t="s">
        <v>8</v>
      </c>
      <c r="J1310" s="7" t="s">
        <v>8</v>
      </c>
      <c r="K1310" s="9" t="s">
        <v>8</v>
      </c>
      <c r="L1310" s="11" t="s">
        <v>8</v>
      </c>
      <c r="M1310" s="7" t="s">
        <v>8</v>
      </c>
      <c r="N1310" s="9" t="s">
        <v>8</v>
      </c>
      <c r="O1310" s="11" t="s">
        <v>8</v>
      </c>
      <c r="P1310" s="7" t="s">
        <v>8</v>
      </c>
      <c r="Q1310" s="9" t="s">
        <v>8</v>
      </c>
      <c r="R1310" s="11" t="s">
        <v>8</v>
      </c>
      <c r="S1310" s="7" t="s">
        <v>8</v>
      </c>
      <c r="T1310" s="9" t="s">
        <v>8</v>
      </c>
    </row>
    <row r="1311" spans="1:20" ht="14.1" customHeight="1" x14ac:dyDescent="0.3">
      <c r="A1311" s="3" t="s">
        <v>4978</v>
      </c>
      <c r="B1311" s="3" t="s">
        <v>7134</v>
      </c>
      <c r="C1311" s="11">
        <v>525</v>
      </c>
      <c r="D1311" s="7">
        <v>394.26789144999998</v>
      </c>
      <c r="E1311" s="8">
        <v>281.14589933673301</v>
      </c>
      <c r="F1311" s="11">
        <v>28</v>
      </c>
      <c r="G1311" s="7">
        <v>506.32789773000002</v>
      </c>
      <c r="H1311" s="8">
        <v>361.73564216777299</v>
      </c>
      <c r="I1311" s="11" t="s">
        <v>8</v>
      </c>
      <c r="J1311" s="7" t="s">
        <v>8</v>
      </c>
      <c r="K1311" s="9" t="s">
        <v>8</v>
      </c>
      <c r="L1311" s="11" t="s">
        <v>8</v>
      </c>
      <c r="M1311" s="7" t="s">
        <v>8</v>
      </c>
      <c r="N1311" s="9" t="s">
        <v>8</v>
      </c>
      <c r="O1311" s="11" t="s">
        <v>8</v>
      </c>
      <c r="P1311" s="7" t="s">
        <v>8</v>
      </c>
      <c r="Q1311" s="9" t="s">
        <v>8</v>
      </c>
      <c r="R1311" s="11">
        <v>27</v>
      </c>
      <c r="S1311" s="7">
        <v>859.94117247999998</v>
      </c>
      <c r="T1311" s="8">
        <v>618.37405969221504</v>
      </c>
    </row>
    <row r="1312" spans="1:20" ht="14.1" customHeight="1" x14ac:dyDescent="0.3">
      <c r="A1312" s="3" t="s">
        <v>4981</v>
      </c>
      <c r="B1312" s="3" t="s">
        <v>7135</v>
      </c>
      <c r="C1312" s="11">
        <v>108</v>
      </c>
      <c r="D1312" s="7">
        <v>173.92161202</v>
      </c>
      <c r="E1312" s="8">
        <v>112.835626769977</v>
      </c>
      <c r="F1312" s="11">
        <v>11</v>
      </c>
      <c r="G1312" s="7">
        <v>196.60168569000001</v>
      </c>
      <c r="H1312" s="8">
        <v>127.613294698057</v>
      </c>
      <c r="I1312" s="11" t="s">
        <v>8</v>
      </c>
      <c r="J1312" s="7" t="s">
        <v>8</v>
      </c>
      <c r="K1312" s="9" t="s">
        <v>8</v>
      </c>
      <c r="L1312" s="11" t="s">
        <v>8</v>
      </c>
      <c r="M1312" s="7" t="s">
        <v>8</v>
      </c>
      <c r="N1312" s="9" t="s">
        <v>8</v>
      </c>
      <c r="O1312" s="11" t="s">
        <v>8</v>
      </c>
      <c r="P1312" s="7" t="s">
        <v>8</v>
      </c>
      <c r="Q1312" s="9" t="s">
        <v>8</v>
      </c>
      <c r="R1312" s="11" t="s">
        <v>8</v>
      </c>
      <c r="S1312" s="7" t="s">
        <v>8</v>
      </c>
      <c r="T1312" s="9" t="s">
        <v>8</v>
      </c>
    </row>
    <row r="1313" spans="1:20" ht="14.1" customHeight="1" x14ac:dyDescent="0.3">
      <c r="A1313" s="3" t="s">
        <v>4984</v>
      </c>
      <c r="B1313" s="3" t="s">
        <v>7136</v>
      </c>
      <c r="C1313" s="11">
        <v>104</v>
      </c>
      <c r="D1313" s="7">
        <v>295.89616546000002</v>
      </c>
      <c r="E1313" s="8">
        <v>196.55030242586099</v>
      </c>
      <c r="F1313" s="11" t="s">
        <v>8</v>
      </c>
      <c r="G1313" s="7" t="s">
        <v>8</v>
      </c>
      <c r="H1313" s="9" t="s">
        <v>8</v>
      </c>
      <c r="I1313" s="11" t="s">
        <v>8</v>
      </c>
      <c r="J1313" s="7" t="s">
        <v>8</v>
      </c>
      <c r="K1313" s="9" t="s">
        <v>8</v>
      </c>
      <c r="L1313" s="11" t="s">
        <v>8</v>
      </c>
      <c r="M1313" s="7" t="s">
        <v>8</v>
      </c>
      <c r="N1313" s="9" t="s">
        <v>8</v>
      </c>
      <c r="O1313" s="11" t="s">
        <v>8</v>
      </c>
      <c r="P1313" s="7" t="s">
        <v>8</v>
      </c>
      <c r="Q1313" s="9" t="s">
        <v>8</v>
      </c>
      <c r="R1313" s="11" t="s">
        <v>8</v>
      </c>
      <c r="S1313" s="7" t="s">
        <v>8</v>
      </c>
      <c r="T1313" s="9" t="s">
        <v>8</v>
      </c>
    </row>
    <row r="1314" spans="1:20" ht="14.1" customHeight="1" x14ac:dyDescent="0.3">
      <c r="A1314" s="3" t="s">
        <v>4989</v>
      </c>
      <c r="B1314" s="3" t="s">
        <v>7137</v>
      </c>
      <c r="C1314" s="11">
        <v>16</v>
      </c>
      <c r="D1314" s="7">
        <v>294.48013838999998</v>
      </c>
      <c r="E1314" s="8">
        <v>200.40453327626</v>
      </c>
      <c r="F1314" s="11" t="s">
        <v>8</v>
      </c>
      <c r="G1314" s="7" t="s">
        <v>8</v>
      </c>
      <c r="H1314" s="9" t="s">
        <v>8</v>
      </c>
      <c r="I1314" s="11" t="s">
        <v>8</v>
      </c>
      <c r="J1314" s="7" t="s">
        <v>8</v>
      </c>
      <c r="K1314" s="9" t="s">
        <v>8</v>
      </c>
      <c r="L1314" s="11" t="s">
        <v>8</v>
      </c>
      <c r="M1314" s="7" t="s">
        <v>8</v>
      </c>
      <c r="N1314" s="9" t="s">
        <v>8</v>
      </c>
      <c r="O1314" s="11" t="s">
        <v>8</v>
      </c>
      <c r="P1314" s="7" t="s">
        <v>8</v>
      </c>
      <c r="Q1314" s="9" t="s">
        <v>8</v>
      </c>
      <c r="R1314" s="11" t="s">
        <v>8</v>
      </c>
      <c r="S1314" s="7" t="s">
        <v>8</v>
      </c>
      <c r="T1314" s="9" t="s">
        <v>8</v>
      </c>
    </row>
    <row r="1315" spans="1:20" ht="14.1" customHeight="1" x14ac:dyDescent="0.3">
      <c r="A1315" s="3" t="s">
        <v>4993</v>
      </c>
      <c r="B1315" s="3" t="s">
        <v>4994</v>
      </c>
      <c r="C1315" s="11">
        <v>317</v>
      </c>
      <c r="D1315" s="7">
        <v>362.54201268000003</v>
      </c>
      <c r="E1315" s="8">
        <v>260.00322702289799</v>
      </c>
      <c r="F1315" s="11">
        <v>33</v>
      </c>
      <c r="G1315" s="7">
        <v>609.12504529</v>
      </c>
      <c r="H1315" s="8">
        <v>435.90259996543</v>
      </c>
      <c r="I1315" s="11" t="s">
        <v>8</v>
      </c>
      <c r="J1315" s="7" t="s">
        <v>8</v>
      </c>
      <c r="K1315" s="9" t="s">
        <v>8</v>
      </c>
      <c r="L1315" s="11" t="s">
        <v>8</v>
      </c>
      <c r="M1315" s="7" t="s">
        <v>8</v>
      </c>
      <c r="N1315" s="9" t="s">
        <v>8</v>
      </c>
      <c r="O1315" s="11" t="s">
        <v>8</v>
      </c>
      <c r="P1315" s="7" t="s">
        <v>8</v>
      </c>
      <c r="Q1315" s="9" t="s">
        <v>8</v>
      </c>
      <c r="R1315" s="11" t="s">
        <v>8</v>
      </c>
      <c r="S1315" s="7" t="s">
        <v>8</v>
      </c>
      <c r="T1315" s="9" t="s">
        <v>8</v>
      </c>
    </row>
    <row r="1316" spans="1:20" ht="14.1" customHeight="1" x14ac:dyDescent="0.3">
      <c r="A1316" s="3" t="s">
        <v>4997</v>
      </c>
      <c r="B1316" s="3" t="s">
        <v>7138</v>
      </c>
      <c r="C1316" s="11">
        <v>23</v>
      </c>
      <c r="D1316" s="7">
        <v>361.96386503999997</v>
      </c>
      <c r="E1316" s="8">
        <v>259.34441249445399</v>
      </c>
      <c r="F1316" s="11" t="s">
        <v>8</v>
      </c>
      <c r="G1316" s="7" t="s">
        <v>8</v>
      </c>
      <c r="H1316" s="9" t="s">
        <v>8</v>
      </c>
      <c r="I1316" s="11" t="s">
        <v>8</v>
      </c>
      <c r="J1316" s="7" t="s">
        <v>8</v>
      </c>
      <c r="K1316" s="9" t="s">
        <v>8</v>
      </c>
      <c r="L1316" s="11" t="s">
        <v>8</v>
      </c>
      <c r="M1316" s="7" t="s">
        <v>8</v>
      </c>
      <c r="N1316" s="9" t="s">
        <v>8</v>
      </c>
      <c r="O1316" s="11" t="s">
        <v>8</v>
      </c>
      <c r="P1316" s="7" t="s">
        <v>8</v>
      </c>
      <c r="Q1316" s="9" t="s">
        <v>8</v>
      </c>
      <c r="R1316" s="11" t="s">
        <v>8</v>
      </c>
      <c r="S1316" s="7" t="s">
        <v>8</v>
      </c>
      <c r="T1316" s="9" t="s">
        <v>8</v>
      </c>
    </row>
    <row r="1317" spans="1:20" ht="14.1" customHeight="1" x14ac:dyDescent="0.3">
      <c r="A1317" s="3" t="s">
        <v>5000</v>
      </c>
      <c r="B1317" s="3" t="s">
        <v>7139</v>
      </c>
      <c r="C1317" s="11">
        <v>107</v>
      </c>
      <c r="D1317" s="7">
        <v>474.29981170999997</v>
      </c>
      <c r="E1317" s="8">
        <v>342.19080371598699</v>
      </c>
      <c r="F1317" s="11">
        <v>11</v>
      </c>
      <c r="G1317" s="7">
        <v>543.34102899000004</v>
      </c>
      <c r="H1317" s="8">
        <v>392.18342746626502</v>
      </c>
      <c r="I1317" s="11" t="s">
        <v>8</v>
      </c>
      <c r="J1317" s="7" t="s">
        <v>8</v>
      </c>
      <c r="K1317" s="9" t="s">
        <v>8</v>
      </c>
      <c r="L1317" s="11" t="s">
        <v>8</v>
      </c>
      <c r="M1317" s="7" t="s">
        <v>8</v>
      </c>
      <c r="N1317" s="9" t="s">
        <v>8</v>
      </c>
      <c r="O1317" s="11" t="s">
        <v>8</v>
      </c>
      <c r="P1317" s="7" t="s">
        <v>8</v>
      </c>
      <c r="Q1317" s="9" t="s">
        <v>8</v>
      </c>
      <c r="R1317" s="11" t="s">
        <v>8</v>
      </c>
      <c r="S1317" s="7" t="s">
        <v>8</v>
      </c>
      <c r="T1317" s="9" t="s">
        <v>8</v>
      </c>
    </row>
    <row r="1318" spans="1:20" ht="14.1" customHeight="1" x14ac:dyDescent="0.3">
      <c r="A1318" s="3" t="s">
        <v>5004</v>
      </c>
      <c r="B1318" s="3" t="s">
        <v>7140</v>
      </c>
      <c r="C1318" s="11">
        <v>37</v>
      </c>
      <c r="D1318" s="7">
        <v>272.64784507000002</v>
      </c>
      <c r="E1318" s="8">
        <v>188.01784006794901</v>
      </c>
      <c r="F1318" s="11" t="s">
        <v>8</v>
      </c>
      <c r="G1318" s="7" t="s">
        <v>8</v>
      </c>
      <c r="H1318" s="9" t="s">
        <v>8</v>
      </c>
      <c r="I1318" s="11" t="s">
        <v>8</v>
      </c>
      <c r="J1318" s="7" t="s">
        <v>8</v>
      </c>
      <c r="K1318" s="9" t="s">
        <v>8</v>
      </c>
      <c r="L1318" s="11" t="s">
        <v>8</v>
      </c>
      <c r="M1318" s="7" t="s">
        <v>8</v>
      </c>
      <c r="N1318" s="9" t="s">
        <v>8</v>
      </c>
      <c r="O1318" s="11" t="s">
        <v>8</v>
      </c>
      <c r="P1318" s="7" t="s">
        <v>8</v>
      </c>
      <c r="Q1318" s="9" t="s">
        <v>8</v>
      </c>
      <c r="R1318" s="11" t="s">
        <v>8</v>
      </c>
      <c r="S1318" s="7" t="s">
        <v>8</v>
      </c>
      <c r="T1318" s="9" t="s">
        <v>8</v>
      </c>
    </row>
    <row r="1319" spans="1:20" ht="14.1" customHeight="1" x14ac:dyDescent="0.3">
      <c r="A1319" s="3" t="s">
        <v>5008</v>
      </c>
      <c r="B1319" s="3" t="s">
        <v>7141</v>
      </c>
      <c r="C1319" s="11">
        <v>158</v>
      </c>
      <c r="D1319" s="7">
        <v>267.89703457000002</v>
      </c>
      <c r="E1319" s="8">
        <v>186.67561485626101</v>
      </c>
      <c r="F1319" s="11" t="s">
        <v>8</v>
      </c>
      <c r="G1319" s="7" t="s">
        <v>8</v>
      </c>
      <c r="H1319" s="9" t="s">
        <v>8</v>
      </c>
      <c r="I1319" s="11" t="s">
        <v>8</v>
      </c>
      <c r="J1319" s="7" t="s">
        <v>8</v>
      </c>
      <c r="K1319" s="9" t="s">
        <v>8</v>
      </c>
      <c r="L1319" s="11" t="s">
        <v>8</v>
      </c>
      <c r="M1319" s="7" t="s">
        <v>8</v>
      </c>
      <c r="N1319" s="9" t="s">
        <v>8</v>
      </c>
      <c r="O1319" s="11" t="s">
        <v>8</v>
      </c>
      <c r="P1319" s="7" t="s">
        <v>8</v>
      </c>
      <c r="Q1319" s="9" t="s">
        <v>8</v>
      </c>
      <c r="R1319" s="11" t="s">
        <v>8</v>
      </c>
      <c r="S1319" s="7" t="s">
        <v>8</v>
      </c>
      <c r="T1319" s="9" t="s">
        <v>8</v>
      </c>
    </row>
    <row r="1320" spans="1:20" ht="14.1" customHeight="1" x14ac:dyDescent="0.3">
      <c r="A1320" s="3" t="s">
        <v>5011</v>
      </c>
      <c r="B1320" s="3" t="s">
        <v>7142</v>
      </c>
      <c r="C1320" s="11">
        <v>567</v>
      </c>
      <c r="D1320" s="7">
        <v>326.02182713000002</v>
      </c>
      <c r="E1320" s="8">
        <v>210.996653757019</v>
      </c>
      <c r="F1320" s="11">
        <v>13</v>
      </c>
      <c r="G1320" s="7">
        <v>403.50125959000002</v>
      </c>
      <c r="H1320" s="8">
        <v>269.22053805224499</v>
      </c>
      <c r="I1320" s="11" t="s">
        <v>8</v>
      </c>
      <c r="J1320" s="7" t="s">
        <v>8</v>
      </c>
      <c r="K1320" s="9" t="s">
        <v>8</v>
      </c>
      <c r="L1320" s="11" t="s">
        <v>8</v>
      </c>
      <c r="M1320" s="7" t="s">
        <v>8</v>
      </c>
      <c r="N1320" s="9" t="s">
        <v>8</v>
      </c>
      <c r="O1320" s="11" t="s">
        <v>8</v>
      </c>
      <c r="P1320" s="7" t="s">
        <v>8</v>
      </c>
      <c r="Q1320" s="9" t="s">
        <v>8</v>
      </c>
      <c r="R1320" s="11">
        <v>18</v>
      </c>
      <c r="S1320" s="7">
        <v>477.38037725999999</v>
      </c>
      <c r="T1320" s="8">
        <v>317.39769836797302</v>
      </c>
    </row>
    <row r="1321" spans="1:20" ht="14.1" customHeight="1" x14ac:dyDescent="0.3">
      <c r="A1321" s="3" t="s">
        <v>5014</v>
      </c>
      <c r="B1321" s="3" t="s">
        <v>7143</v>
      </c>
      <c r="C1321" s="11">
        <v>19</v>
      </c>
      <c r="D1321" s="7">
        <v>204.02315851</v>
      </c>
      <c r="E1321" s="8">
        <v>139.56061660176201</v>
      </c>
      <c r="F1321" s="11" t="s">
        <v>8</v>
      </c>
      <c r="G1321" s="7" t="s">
        <v>8</v>
      </c>
      <c r="H1321" s="9" t="s">
        <v>8</v>
      </c>
      <c r="I1321" s="11" t="s">
        <v>8</v>
      </c>
      <c r="J1321" s="7" t="s">
        <v>8</v>
      </c>
      <c r="K1321" s="9" t="s">
        <v>8</v>
      </c>
      <c r="L1321" s="11" t="s">
        <v>8</v>
      </c>
      <c r="M1321" s="7" t="s">
        <v>8</v>
      </c>
      <c r="N1321" s="9" t="s">
        <v>8</v>
      </c>
      <c r="O1321" s="11" t="s">
        <v>8</v>
      </c>
      <c r="P1321" s="7" t="s">
        <v>8</v>
      </c>
      <c r="Q1321" s="9" t="s">
        <v>8</v>
      </c>
      <c r="R1321" s="11" t="s">
        <v>8</v>
      </c>
      <c r="S1321" s="7" t="s">
        <v>8</v>
      </c>
      <c r="T1321" s="9" t="s">
        <v>8</v>
      </c>
    </row>
    <row r="1322" spans="1:20" ht="14.1" customHeight="1" x14ac:dyDescent="0.3">
      <c r="A1322" s="3" t="s">
        <v>5018</v>
      </c>
      <c r="B1322" s="3" t="s">
        <v>7144</v>
      </c>
      <c r="C1322" s="11">
        <v>47</v>
      </c>
      <c r="D1322" s="7">
        <v>1446.1213206</v>
      </c>
      <c r="E1322" s="8">
        <v>933.39030116362403</v>
      </c>
      <c r="F1322" s="11" t="s">
        <v>8</v>
      </c>
      <c r="G1322" s="7" t="s">
        <v>8</v>
      </c>
      <c r="H1322" s="9" t="s">
        <v>8</v>
      </c>
      <c r="I1322" s="11" t="s">
        <v>8</v>
      </c>
      <c r="J1322" s="7" t="s">
        <v>8</v>
      </c>
      <c r="K1322" s="9" t="s">
        <v>8</v>
      </c>
      <c r="L1322" s="11" t="s">
        <v>8</v>
      </c>
      <c r="M1322" s="7" t="s">
        <v>8</v>
      </c>
      <c r="N1322" s="9" t="s">
        <v>8</v>
      </c>
      <c r="O1322" s="11" t="s">
        <v>8</v>
      </c>
      <c r="P1322" s="7" t="s">
        <v>8</v>
      </c>
      <c r="Q1322" s="9" t="s">
        <v>8</v>
      </c>
      <c r="R1322" s="11" t="s">
        <v>8</v>
      </c>
      <c r="S1322" s="7" t="s">
        <v>8</v>
      </c>
      <c r="T1322" s="9" t="s">
        <v>8</v>
      </c>
    </row>
    <row r="1323" spans="1:20" ht="14.1" customHeight="1" x14ac:dyDescent="0.3">
      <c r="A1323" s="3" t="s">
        <v>5021</v>
      </c>
      <c r="B1323" s="3" t="s">
        <v>7145</v>
      </c>
      <c r="C1323" s="11">
        <v>61</v>
      </c>
      <c r="D1323" s="7">
        <v>754.42528499000002</v>
      </c>
      <c r="E1323" s="8">
        <v>492.37989067453401</v>
      </c>
      <c r="F1323" s="11" t="s">
        <v>8</v>
      </c>
      <c r="G1323" s="7" t="s">
        <v>8</v>
      </c>
      <c r="H1323" s="9" t="s">
        <v>8</v>
      </c>
      <c r="I1323" s="11" t="s">
        <v>8</v>
      </c>
      <c r="J1323" s="7" t="s">
        <v>8</v>
      </c>
      <c r="K1323" s="9" t="s">
        <v>8</v>
      </c>
      <c r="L1323" s="11" t="s">
        <v>8</v>
      </c>
      <c r="M1323" s="7" t="s">
        <v>8</v>
      </c>
      <c r="N1323" s="9" t="s">
        <v>8</v>
      </c>
      <c r="O1323" s="11" t="s">
        <v>8</v>
      </c>
      <c r="P1323" s="7" t="s">
        <v>8</v>
      </c>
      <c r="Q1323" s="9" t="s">
        <v>8</v>
      </c>
      <c r="R1323" s="11" t="s">
        <v>8</v>
      </c>
      <c r="S1323" s="7" t="s">
        <v>8</v>
      </c>
      <c r="T1323" s="9" t="s">
        <v>8</v>
      </c>
    </row>
    <row r="1324" spans="1:20" ht="14.1" customHeight="1" x14ac:dyDescent="0.3">
      <c r="A1324" s="3" t="s">
        <v>5025</v>
      </c>
      <c r="B1324" s="3" t="s">
        <v>7146</v>
      </c>
      <c r="C1324" s="11">
        <v>56</v>
      </c>
      <c r="D1324" s="7">
        <v>646.60166606999996</v>
      </c>
      <c r="E1324" s="8">
        <v>534.89152735055802</v>
      </c>
      <c r="F1324" s="11">
        <v>12</v>
      </c>
      <c r="G1324" s="7">
        <v>633.74489104999998</v>
      </c>
      <c r="H1324" s="8">
        <v>445.74193276105098</v>
      </c>
      <c r="I1324" s="11" t="s">
        <v>8</v>
      </c>
      <c r="J1324" s="7" t="s">
        <v>8</v>
      </c>
      <c r="K1324" s="9" t="s">
        <v>8</v>
      </c>
      <c r="L1324" s="11" t="s">
        <v>8</v>
      </c>
      <c r="M1324" s="7" t="s">
        <v>8</v>
      </c>
      <c r="N1324" s="9" t="s">
        <v>8</v>
      </c>
      <c r="O1324" s="11" t="s">
        <v>8</v>
      </c>
      <c r="P1324" s="7" t="s">
        <v>8</v>
      </c>
      <c r="Q1324" s="9" t="s">
        <v>8</v>
      </c>
      <c r="R1324" s="11" t="s">
        <v>8</v>
      </c>
      <c r="S1324" s="7" t="s">
        <v>8</v>
      </c>
      <c r="T1324" s="9" t="s">
        <v>8</v>
      </c>
    </row>
    <row r="1325" spans="1:20" ht="14.1" customHeight="1" x14ac:dyDescent="0.3">
      <c r="A1325" s="3" t="s">
        <v>5028</v>
      </c>
      <c r="B1325" s="3" t="s">
        <v>7147</v>
      </c>
      <c r="C1325" s="11">
        <v>21</v>
      </c>
      <c r="D1325" s="7">
        <v>576.94403735000003</v>
      </c>
      <c r="E1325" s="8">
        <v>390.35891112259998</v>
      </c>
      <c r="F1325" s="11" t="s">
        <v>8</v>
      </c>
      <c r="G1325" s="7" t="s">
        <v>8</v>
      </c>
      <c r="H1325" s="9" t="s">
        <v>8</v>
      </c>
      <c r="I1325" s="11" t="s">
        <v>8</v>
      </c>
      <c r="J1325" s="7" t="s">
        <v>8</v>
      </c>
      <c r="K1325" s="9" t="s">
        <v>8</v>
      </c>
      <c r="L1325" s="11" t="s">
        <v>8</v>
      </c>
      <c r="M1325" s="7" t="s">
        <v>8</v>
      </c>
      <c r="N1325" s="9" t="s">
        <v>8</v>
      </c>
      <c r="O1325" s="11" t="s">
        <v>8</v>
      </c>
      <c r="P1325" s="7" t="s">
        <v>8</v>
      </c>
      <c r="Q1325" s="9" t="s">
        <v>8</v>
      </c>
      <c r="R1325" s="11" t="s">
        <v>8</v>
      </c>
      <c r="S1325" s="7" t="s">
        <v>8</v>
      </c>
      <c r="T1325" s="9" t="s">
        <v>8</v>
      </c>
    </row>
    <row r="1326" spans="1:20" ht="14.1" customHeight="1" x14ac:dyDescent="0.3">
      <c r="A1326" s="3" t="s">
        <v>5032</v>
      </c>
      <c r="B1326" s="3" t="s">
        <v>7148</v>
      </c>
      <c r="C1326" s="11">
        <v>70</v>
      </c>
      <c r="D1326" s="7">
        <v>277.67209159999999</v>
      </c>
      <c r="E1326" s="8">
        <v>197.25030918540301</v>
      </c>
      <c r="F1326" s="11" t="s">
        <v>8</v>
      </c>
      <c r="G1326" s="7" t="s">
        <v>8</v>
      </c>
      <c r="H1326" s="9" t="s">
        <v>8</v>
      </c>
      <c r="I1326" s="11" t="s">
        <v>8</v>
      </c>
      <c r="J1326" s="7" t="s">
        <v>8</v>
      </c>
      <c r="K1326" s="9" t="s">
        <v>8</v>
      </c>
      <c r="L1326" s="11" t="s">
        <v>8</v>
      </c>
      <c r="M1326" s="7" t="s">
        <v>8</v>
      </c>
      <c r="N1326" s="9" t="s">
        <v>8</v>
      </c>
      <c r="O1326" s="11" t="s">
        <v>8</v>
      </c>
      <c r="P1326" s="7" t="s">
        <v>8</v>
      </c>
      <c r="Q1326" s="9" t="s">
        <v>8</v>
      </c>
      <c r="R1326" s="11" t="s">
        <v>8</v>
      </c>
      <c r="S1326" s="7" t="s">
        <v>8</v>
      </c>
      <c r="T1326" s="9" t="s">
        <v>8</v>
      </c>
    </row>
    <row r="1327" spans="1:20" ht="14.1" customHeight="1" x14ac:dyDescent="0.3">
      <c r="A1327" s="3" t="s">
        <v>5036</v>
      </c>
      <c r="B1327" s="3" t="s">
        <v>7149</v>
      </c>
      <c r="C1327" s="11">
        <v>59</v>
      </c>
      <c r="D1327" s="7">
        <v>260.07973190000001</v>
      </c>
      <c r="E1327" s="8">
        <v>176.57171510084399</v>
      </c>
      <c r="F1327" s="11" t="s">
        <v>8</v>
      </c>
      <c r="G1327" s="7" t="s">
        <v>8</v>
      </c>
      <c r="H1327" s="9" t="s">
        <v>8</v>
      </c>
      <c r="I1327" s="11" t="s">
        <v>8</v>
      </c>
      <c r="J1327" s="7" t="s">
        <v>8</v>
      </c>
      <c r="K1327" s="9" t="s">
        <v>8</v>
      </c>
      <c r="L1327" s="11" t="s">
        <v>8</v>
      </c>
      <c r="M1327" s="7" t="s">
        <v>8</v>
      </c>
      <c r="N1327" s="9" t="s">
        <v>8</v>
      </c>
      <c r="O1327" s="11" t="s">
        <v>8</v>
      </c>
      <c r="P1327" s="7" t="s">
        <v>8</v>
      </c>
      <c r="Q1327" s="9" t="s">
        <v>8</v>
      </c>
      <c r="R1327" s="11" t="s">
        <v>8</v>
      </c>
      <c r="S1327" s="7" t="s">
        <v>8</v>
      </c>
      <c r="T1327" s="9" t="s">
        <v>8</v>
      </c>
    </row>
    <row r="1328" spans="1:20" ht="14.1" customHeight="1" x14ac:dyDescent="0.3">
      <c r="A1328" s="3" t="s">
        <v>5039</v>
      </c>
      <c r="B1328" s="3" t="s">
        <v>7150</v>
      </c>
      <c r="C1328" s="11">
        <v>2065</v>
      </c>
      <c r="D1328" s="7">
        <v>382.64350327</v>
      </c>
      <c r="E1328" s="8">
        <v>270.752821243901</v>
      </c>
      <c r="F1328" s="11">
        <v>201</v>
      </c>
      <c r="G1328" s="7">
        <v>438.25370199000002</v>
      </c>
      <c r="H1328" s="8">
        <v>313.62351137389402</v>
      </c>
      <c r="I1328" s="11" t="s">
        <v>8</v>
      </c>
      <c r="J1328" s="7" t="s">
        <v>8</v>
      </c>
      <c r="K1328" s="9" t="s">
        <v>8</v>
      </c>
      <c r="L1328" s="11" t="s">
        <v>8</v>
      </c>
      <c r="M1328" s="7" t="s">
        <v>8</v>
      </c>
      <c r="N1328" s="9" t="s">
        <v>8</v>
      </c>
      <c r="O1328" s="11" t="s">
        <v>8</v>
      </c>
      <c r="P1328" s="7" t="s">
        <v>8</v>
      </c>
      <c r="Q1328" s="9" t="s">
        <v>8</v>
      </c>
      <c r="R1328" s="11">
        <v>78</v>
      </c>
      <c r="S1328" s="7">
        <v>651.31528868999999</v>
      </c>
      <c r="T1328" s="8">
        <v>466.48566082660898</v>
      </c>
    </row>
    <row r="1329" spans="1:20" ht="14.1" customHeight="1" x14ac:dyDescent="0.3">
      <c r="A1329" s="3" t="s">
        <v>5042</v>
      </c>
      <c r="B1329" s="3" t="s">
        <v>7151</v>
      </c>
      <c r="C1329" s="11">
        <v>573</v>
      </c>
      <c r="D1329" s="7">
        <v>387.91074766999998</v>
      </c>
      <c r="E1329" s="8">
        <v>270.60985132902999</v>
      </c>
      <c r="F1329" s="11">
        <v>49</v>
      </c>
      <c r="G1329" s="7">
        <v>507.88764277000001</v>
      </c>
      <c r="H1329" s="8">
        <v>363.45499960529702</v>
      </c>
      <c r="I1329" s="11" t="s">
        <v>8</v>
      </c>
      <c r="J1329" s="7" t="s">
        <v>8</v>
      </c>
      <c r="K1329" s="9" t="s">
        <v>8</v>
      </c>
      <c r="L1329" s="11" t="s">
        <v>8</v>
      </c>
      <c r="M1329" s="7" t="s">
        <v>8</v>
      </c>
      <c r="N1329" s="9" t="s">
        <v>8</v>
      </c>
      <c r="O1329" s="11" t="s">
        <v>8</v>
      </c>
      <c r="P1329" s="7" t="s">
        <v>8</v>
      </c>
      <c r="Q1329" s="9" t="s">
        <v>8</v>
      </c>
      <c r="R1329" s="11">
        <v>19</v>
      </c>
      <c r="S1329" s="7">
        <v>895.94814729999996</v>
      </c>
      <c r="T1329" s="8">
        <v>643.74505441184897</v>
      </c>
    </row>
    <row r="1330" spans="1:20" ht="14.1" customHeight="1" x14ac:dyDescent="0.3">
      <c r="A1330" s="3" t="s">
        <v>5045</v>
      </c>
      <c r="B1330" s="3" t="s">
        <v>7152</v>
      </c>
      <c r="C1330" s="11">
        <v>27</v>
      </c>
      <c r="D1330" s="7">
        <v>602.25560717999997</v>
      </c>
      <c r="E1330" s="8">
        <v>432.98420365437602</v>
      </c>
      <c r="F1330" s="11" t="s">
        <v>8</v>
      </c>
      <c r="G1330" s="7" t="s">
        <v>8</v>
      </c>
      <c r="H1330" s="9" t="s">
        <v>8</v>
      </c>
      <c r="I1330" s="11" t="s">
        <v>8</v>
      </c>
      <c r="J1330" s="7" t="s">
        <v>8</v>
      </c>
      <c r="K1330" s="9" t="s">
        <v>8</v>
      </c>
      <c r="L1330" s="11" t="s">
        <v>8</v>
      </c>
      <c r="M1330" s="7" t="s">
        <v>8</v>
      </c>
      <c r="N1330" s="9" t="s">
        <v>8</v>
      </c>
      <c r="O1330" s="11" t="s">
        <v>8</v>
      </c>
      <c r="P1330" s="7" t="s">
        <v>8</v>
      </c>
      <c r="Q1330" s="9" t="s">
        <v>8</v>
      </c>
      <c r="R1330" s="11" t="s">
        <v>8</v>
      </c>
      <c r="S1330" s="7" t="s">
        <v>8</v>
      </c>
      <c r="T1330" s="9" t="s">
        <v>8</v>
      </c>
    </row>
    <row r="1331" spans="1:20" ht="14.1" customHeight="1" x14ac:dyDescent="0.3">
      <c r="A1331" s="3" t="s">
        <v>5049</v>
      </c>
      <c r="B1331" s="3" t="s">
        <v>7153</v>
      </c>
      <c r="C1331" s="11">
        <v>19</v>
      </c>
      <c r="D1331" s="7">
        <v>417.51785689000002</v>
      </c>
      <c r="E1331" s="8">
        <v>292.84721875671499</v>
      </c>
      <c r="F1331" s="11" t="s">
        <v>8</v>
      </c>
      <c r="G1331" s="7" t="s">
        <v>8</v>
      </c>
      <c r="H1331" s="9" t="s">
        <v>8</v>
      </c>
      <c r="I1331" s="11" t="s">
        <v>8</v>
      </c>
      <c r="J1331" s="7" t="s">
        <v>8</v>
      </c>
      <c r="K1331" s="9" t="s">
        <v>8</v>
      </c>
      <c r="L1331" s="11" t="s">
        <v>8</v>
      </c>
      <c r="M1331" s="7" t="s">
        <v>8</v>
      </c>
      <c r="N1331" s="9" t="s">
        <v>8</v>
      </c>
      <c r="O1331" s="11" t="s">
        <v>8</v>
      </c>
      <c r="P1331" s="7" t="s">
        <v>8</v>
      </c>
      <c r="Q1331" s="9" t="s">
        <v>8</v>
      </c>
      <c r="R1331" s="11" t="s">
        <v>8</v>
      </c>
      <c r="S1331" s="7" t="s">
        <v>8</v>
      </c>
      <c r="T1331" s="9" t="s">
        <v>8</v>
      </c>
    </row>
    <row r="1332" spans="1:20" ht="14.1" customHeight="1" x14ac:dyDescent="0.3">
      <c r="A1332" s="3" t="s">
        <v>5053</v>
      </c>
      <c r="B1332" s="3" t="s">
        <v>7154</v>
      </c>
      <c r="C1332" s="11">
        <v>202</v>
      </c>
      <c r="D1332" s="7">
        <v>401.93434180999998</v>
      </c>
      <c r="E1332" s="8">
        <v>253.25402090524699</v>
      </c>
      <c r="F1332" s="11">
        <v>17</v>
      </c>
      <c r="G1332" s="7">
        <v>409.38379118</v>
      </c>
      <c r="H1332" s="8">
        <v>270.183708564634</v>
      </c>
      <c r="I1332" s="11" t="s">
        <v>8</v>
      </c>
      <c r="J1332" s="7" t="s">
        <v>8</v>
      </c>
      <c r="K1332" s="9" t="s">
        <v>8</v>
      </c>
      <c r="L1332" s="11">
        <v>12</v>
      </c>
      <c r="M1332" s="7">
        <v>176.1413292</v>
      </c>
      <c r="N1332" s="8">
        <v>106.561735126531</v>
      </c>
      <c r="O1332" s="11" t="s">
        <v>8</v>
      </c>
      <c r="P1332" s="7" t="s">
        <v>8</v>
      </c>
      <c r="Q1332" s="9" t="s">
        <v>8</v>
      </c>
      <c r="R1332" s="11" t="s">
        <v>8</v>
      </c>
      <c r="S1332" s="7" t="s">
        <v>8</v>
      </c>
      <c r="T1332" s="9" t="s">
        <v>8</v>
      </c>
    </row>
    <row r="1333" spans="1:20" ht="14.1" customHeight="1" x14ac:dyDescent="0.3">
      <c r="A1333" s="3" t="s">
        <v>5056</v>
      </c>
      <c r="B1333" s="3" t="s">
        <v>7155</v>
      </c>
      <c r="C1333" s="11">
        <v>104</v>
      </c>
      <c r="D1333" s="7">
        <v>499.15693343999999</v>
      </c>
      <c r="E1333" s="8">
        <v>344.44475752280698</v>
      </c>
      <c r="F1333" s="11">
        <v>13</v>
      </c>
      <c r="G1333" s="7">
        <v>457.32071122000002</v>
      </c>
      <c r="H1333" s="8">
        <v>327.16010546243598</v>
      </c>
      <c r="I1333" s="11" t="s">
        <v>8</v>
      </c>
      <c r="J1333" s="7" t="s">
        <v>8</v>
      </c>
      <c r="K1333" s="9" t="s">
        <v>8</v>
      </c>
      <c r="L1333" s="11" t="s">
        <v>8</v>
      </c>
      <c r="M1333" s="7" t="s">
        <v>8</v>
      </c>
      <c r="N1333" s="9" t="s">
        <v>8</v>
      </c>
      <c r="O1333" s="11" t="s">
        <v>8</v>
      </c>
      <c r="P1333" s="7" t="s">
        <v>8</v>
      </c>
      <c r="Q1333" s="9" t="s">
        <v>8</v>
      </c>
      <c r="R1333" s="11" t="s">
        <v>8</v>
      </c>
      <c r="S1333" s="7" t="s">
        <v>8</v>
      </c>
      <c r="T1333" s="9" t="s">
        <v>8</v>
      </c>
    </row>
    <row r="1334" spans="1:20" ht="14.1" customHeight="1" x14ac:dyDescent="0.3">
      <c r="A1334" s="3" t="s">
        <v>5060</v>
      </c>
      <c r="B1334" s="3" t="s">
        <v>5061</v>
      </c>
      <c r="C1334" s="11">
        <v>23</v>
      </c>
      <c r="D1334" s="7">
        <v>291.03560507999998</v>
      </c>
      <c r="E1334" s="8">
        <v>206.786578835901</v>
      </c>
      <c r="F1334" s="11" t="s">
        <v>8</v>
      </c>
      <c r="G1334" s="7" t="s">
        <v>8</v>
      </c>
      <c r="H1334" s="9" t="s">
        <v>8</v>
      </c>
      <c r="I1334" s="11" t="s">
        <v>8</v>
      </c>
      <c r="J1334" s="7" t="s">
        <v>8</v>
      </c>
      <c r="K1334" s="9" t="s">
        <v>8</v>
      </c>
      <c r="L1334" s="11" t="s">
        <v>8</v>
      </c>
      <c r="M1334" s="7" t="s">
        <v>8</v>
      </c>
      <c r="N1334" s="9" t="s">
        <v>8</v>
      </c>
      <c r="O1334" s="11" t="s">
        <v>8</v>
      </c>
      <c r="P1334" s="7" t="s">
        <v>8</v>
      </c>
      <c r="Q1334" s="9" t="s">
        <v>8</v>
      </c>
      <c r="R1334" s="11" t="s">
        <v>8</v>
      </c>
      <c r="S1334" s="7" t="s">
        <v>8</v>
      </c>
      <c r="T1334" s="9" t="s">
        <v>8</v>
      </c>
    </row>
    <row r="1335" spans="1:20" ht="14.1" customHeight="1" x14ac:dyDescent="0.3">
      <c r="A1335" s="3" t="s">
        <v>5064</v>
      </c>
      <c r="B1335" s="3" t="s">
        <v>5065</v>
      </c>
      <c r="C1335" s="11">
        <v>55</v>
      </c>
      <c r="D1335" s="7">
        <v>385.45798651000001</v>
      </c>
      <c r="E1335" s="8">
        <v>261.13724902623699</v>
      </c>
      <c r="F1335" s="11" t="s">
        <v>8</v>
      </c>
      <c r="G1335" s="7" t="s">
        <v>8</v>
      </c>
      <c r="H1335" s="9" t="s">
        <v>8</v>
      </c>
      <c r="I1335" s="11" t="s">
        <v>8</v>
      </c>
      <c r="J1335" s="7" t="s">
        <v>8</v>
      </c>
      <c r="K1335" s="9" t="s">
        <v>8</v>
      </c>
      <c r="L1335" s="11" t="s">
        <v>8</v>
      </c>
      <c r="M1335" s="7" t="s">
        <v>8</v>
      </c>
      <c r="N1335" s="9" t="s">
        <v>8</v>
      </c>
      <c r="O1335" s="11" t="s">
        <v>8</v>
      </c>
      <c r="P1335" s="7" t="s">
        <v>8</v>
      </c>
      <c r="Q1335" s="9" t="s">
        <v>8</v>
      </c>
      <c r="R1335" s="11" t="s">
        <v>8</v>
      </c>
      <c r="S1335" s="7" t="s">
        <v>8</v>
      </c>
      <c r="T1335" s="9" t="s">
        <v>8</v>
      </c>
    </row>
    <row r="1336" spans="1:20" ht="14.1" customHeight="1" x14ac:dyDescent="0.3">
      <c r="A1336" s="3" t="s">
        <v>5067</v>
      </c>
      <c r="B1336" s="3" t="s">
        <v>7156</v>
      </c>
      <c r="C1336" s="11">
        <v>29</v>
      </c>
      <c r="D1336" s="7">
        <v>378.16672403000001</v>
      </c>
      <c r="E1336" s="8">
        <v>260.02432321117402</v>
      </c>
      <c r="F1336" s="11" t="s">
        <v>8</v>
      </c>
      <c r="G1336" s="7" t="s">
        <v>8</v>
      </c>
      <c r="H1336" s="9" t="s">
        <v>8</v>
      </c>
      <c r="I1336" s="11" t="s">
        <v>8</v>
      </c>
      <c r="J1336" s="7" t="s">
        <v>8</v>
      </c>
      <c r="K1336" s="9" t="s">
        <v>8</v>
      </c>
      <c r="L1336" s="11" t="s">
        <v>8</v>
      </c>
      <c r="M1336" s="7" t="s">
        <v>8</v>
      </c>
      <c r="N1336" s="9" t="s">
        <v>8</v>
      </c>
      <c r="O1336" s="11" t="s">
        <v>8</v>
      </c>
      <c r="P1336" s="7" t="s">
        <v>8</v>
      </c>
      <c r="Q1336" s="9" t="s">
        <v>8</v>
      </c>
      <c r="R1336" s="11" t="s">
        <v>8</v>
      </c>
      <c r="S1336" s="7" t="s">
        <v>8</v>
      </c>
      <c r="T1336" s="9" t="s">
        <v>8</v>
      </c>
    </row>
    <row r="1337" spans="1:20" ht="14.1" customHeight="1" x14ac:dyDescent="0.3">
      <c r="A1337" s="3" t="s">
        <v>5071</v>
      </c>
      <c r="B1337" s="3" t="s">
        <v>7157</v>
      </c>
      <c r="C1337" s="11">
        <v>3293</v>
      </c>
      <c r="D1337" s="7">
        <v>303.35330190000002</v>
      </c>
      <c r="E1337" s="8">
        <v>216.915737487624</v>
      </c>
      <c r="F1337" s="11">
        <v>136</v>
      </c>
      <c r="G1337" s="7">
        <v>449.71050258999998</v>
      </c>
      <c r="H1337" s="8">
        <v>325.03938033039998</v>
      </c>
      <c r="I1337" s="11" t="s">
        <v>8</v>
      </c>
      <c r="J1337" s="7" t="s">
        <v>8</v>
      </c>
      <c r="K1337" s="9" t="s">
        <v>8</v>
      </c>
      <c r="L1337" s="11" t="s">
        <v>8</v>
      </c>
      <c r="M1337" s="7" t="s">
        <v>8</v>
      </c>
      <c r="N1337" s="9" t="s">
        <v>8</v>
      </c>
      <c r="O1337" s="11" t="s">
        <v>8</v>
      </c>
      <c r="P1337" s="7" t="s">
        <v>8</v>
      </c>
      <c r="Q1337" s="9" t="s">
        <v>8</v>
      </c>
      <c r="R1337" s="11">
        <v>144</v>
      </c>
      <c r="S1337" s="7">
        <v>463.23772471000001</v>
      </c>
      <c r="T1337" s="8">
        <v>335.25561188235099</v>
      </c>
    </row>
    <row r="1338" spans="1:20" ht="14.1" customHeight="1" x14ac:dyDescent="0.3">
      <c r="A1338" s="3" t="s">
        <v>5074</v>
      </c>
      <c r="B1338" s="3" t="s">
        <v>7158</v>
      </c>
      <c r="C1338" s="11">
        <v>97</v>
      </c>
      <c r="D1338" s="7">
        <v>285.13647171000002</v>
      </c>
      <c r="E1338" s="8">
        <v>205.20212814554</v>
      </c>
      <c r="F1338" s="11" t="s">
        <v>8</v>
      </c>
      <c r="G1338" s="7" t="s">
        <v>8</v>
      </c>
      <c r="H1338" s="9" t="s">
        <v>8</v>
      </c>
      <c r="I1338" s="11" t="s">
        <v>8</v>
      </c>
      <c r="J1338" s="7" t="s">
        <v>8</v>
      </c>
      <c r="K1338" s="9" t="s">
        <v>8</v>
      </c>
      <c r="L1338" s="11" t="s">
        <v>8</v>
      </c>
      <c r="M1338" s="7" t="s">
        <v>8</v>
      </c>
      <c r="N1338" s="9" t="s">
        <v>8</v>
      </c>
      <c r="O1338" s="11" t="s">
        <v>8</v>
      </c>
      <c r="P1338" s="7" t="s">
        <v>8</v>
      </c>
      <c r="Q1338" s="9" t="s">
        <v>8</v>
      </c>
      <c r="R1338" s="11" t="s">
        <v>8</v>
      </c>
      <c r="S1338" s="7" t="s">
        <v>8</v>
      </c>
      <c r="T1338" s="9" t="s">
        <v>8</v>
      </c>
    </row>
    <row r="1339" spans="1:20" ht="14.1" customHeight="1" x14ac:dyDescent="0.3">
      <c r="A1339" s="3" t="s">
        <v>5078</v>
      </c>
      <c r="B1339" s="3" t="s">
        <v>7159</v>
      </c>
      <c r="C1339" s="11">
        <v>1725</v>
      </c>
      <c r="D1339" s="7">
        <v>267.45067417000001</v>
      </c>
      <c r="E1339" s="8">
        <v>182.35638271488</v>
      </c>
      <c r="F1339" s="11">
        <v>51</v>
      </c>
      <c r="G1339" s="7">
        <v>859.14074381</v>
      </c>
      <c r="H1339" s="8">
        <v>621.16548709416395</v>
      </c>
      <c r="I1339" s="11" t="s">
        <v>8</v>
      </c>
      <c r="J1339" s="7" t="s">
        <v>8</v>
      </c>
      <c r="K1339" s="9" t="s">
        <v>8</v>
      </c>
      <c r="L1339" s="11">
        <v>38</v>
      </c>
      <c r="M1339" s="7">
        <v>143.95394515000001</v>
      </c>
      <c r="N1339" s="8">
        <v>88.364348414638599</v>
      </c>
      <c r="O1339" s="11" t="s">
        <v>8</v>
      </c>
      <c r="P1339" s="7" t="s">
        <v>8</v>
      </c>
      <c r="Q1339" s="9" t="s">
        <v>8</v>
      </c>
      <c r="R1339" s="11">
        <v>70</v>
      </c>
      <c r="S1339" s="7">
        <v>280.54173053</v>
      </c>
      <c r="T1339" s="8">
        <v>202.86490324114499</v>
      </c>
    </row>
    <row r="1340" spans="1:20" ht="14.1" customHeight="1" x14ac:dyDescent="0.3">
      <c r="A1340" s="3" t="s">
        <v>5081</v>
      </c>
      <c r="B1340" s="3" t="s">
        <v>7160</v>
      </c>
      <c r="C1340" s="11">
        <v>140</v>
      </c>
      <c r="D1340" s="7">
        <v>154.37069038999999</v>
      </c>
      <c r="E1340" s="8">
        <v>103.441931336583</v>
      </c>
      <c r="F1340" s="11" t="s">
        <v>8</v>
      </c>
      <c r="G1340" s="7" t="s">
        <v>8</v>
      </c>
      <c r="H1340" s="9" t="s">
        <v>8</v>
      </c>
      <c r="I1340" s="11" t="s">
        <v>8</v>
      </c>
      <c r="J1340" s="7" t="s">
        <v>8</v>
      </c>
      <c r="K1340" s="9" t="s">
        <v>8</v>
      </c>
      <c r="L1340" s="11" t="s">
        <v>8</v>
      </c>
      <c r="M1340" s="7" t="s">
        <v>8</v>
      </c>
      <c r="N1340" s="9" t="s">
        <v>8</v>
      </c>
      <c r="O1340" s="11" t="s">
        <v>8</v>
      </c>
      <c r="P1340" s="7" t="s">
        <v>8</v>
      </c>
      <c r="Q1340" s="9" t="s">
        <v>8</v>
      </c>
      <c r="R1340" s="11" t="s">
        <v>8</v>
      </c>
      <c r="S1340" s="7" t="s">
        <v>8</v>
      </c>
      <c r="T1340" s="9" t="s">
        <v>8</v>
      </c>
    </row>
    <row r="1341" spans="1:20" ht="14.1" customHeight="1" x14ac:dyDescent="0.3">
      <c r="A1341" s="3" t="s">
        <v>5085</v>
      </c>
      <c r="B1341" s="3" t="s">
        <v>7161</v>
      </c>
      <c r="C1341" s="11">
        <v>51</v>
      </c>
      <c r="D1341" s="7">
        <v>434.94676212000002</v>
      </c>
      <c r="E1341" s="8">
        <v>280.44361730462299</v>
      </c>
      <c r="F1341" s="11" t="s">
        <v>8</v>
      </c>
      <c r="G1341" s="7" t="s">
        <v>8</v>
      </c>
      <c r="H1341" s="9" t="s">
        <v>8</v>
      </c>
      <c r="I1341" s="11" t="s">
        <v>8</v>
      </c>
      <c r="J1341" s="7" t="s">
        <v>8</v>
      </c>
      <c r="K1341" s="9" t="s">
        <v>8</v>
      </c>
      <c r="L1341" s="11" t="s">
        <v>8</v>
      </c>
      <c r="M1341" s="7" t="s">
        <v>8</v>
      </c>
      <c r="N1341" s="9" t="s">
        <v>8</v>
      </c>
      <c r="O1341" s="11" t="s">
        <v>8</v>
      </c>
      <c r="P1341" s="7" t="s">
        <v>8</v>
      </c>
      <c r="Q1341" s="9" t="s">
        <v>8</v>
      </c>
      <c r="R1341" s="11" t="s">
        <v>8</v>
      </c>
      <c r="S1341" s="7" t="s">
        <v>8</v>
      </c>
      <c r="T1341" s="9" t="s">
        <v>8</v>
      </c>
    </row>
    <row r="1342" spans="1:20" ht="14.1" customHeight="1" x14ac:dyDescent="0.3">
      <c r="A1342" s="3" t="s">
        <v>5089</v>
      </c>
      <c r="B1342" s="3" t="s">
        <v>5090</v>
      </c>
      <c r="C1342" s="11">
        <v>80</v>
      </c>
      <c r="D1342" s="7">
        <v>465.18566823999998</v>
      </c>
      <c r="E1342" s="8">
        <v>323.14289638950203</v>
      </c>
      <c r="F1342" s="11" t="s">
        <v>8</v>
      </c>
      <c r="G1342" s="7" t="s">
        <v>8</v>
      </c>
      <c r="H1342" s="9" t="s">
        <v>8</v>
      </c>
      <c r="I1342" s="11" t="s">
        <v>8</v>
      </c>
      <c r="J1342" s="7" t="s">
        <v>8</v>
      </c>
      <c r="K1342" s="9" t="s">
        <v>8</v>
      </c>
      <c r="L1342" s="11" t="s">
        <v>8</v>
      </c>
      <c r="M1342" s="7" t="s">
        <v>8</v>
      </c>
      <c r="N1342" s="9" t="s">
        <v>8</v>
      </c>
      <c r="O1342" s="11" t="s">
        <v>8</v>
      </c>
      <c r="P1342" s="7" t="s">
        <v>8</v>
      </c>
      <c r="Q1342" s="9" t="s">
        <v>8</v>
      </c>
      <c r="R1342" s="11" t="s">
        <v>8</v>
      </c>
      <c r="S1342" s="7" t="s">
        <v>8</v>
      </c>
      <c r="T1342" s="9" t="s">
        <v>8</v>
      </c>
    </row>
    <row r="1343" spans="1:20" ht="14.1" customHeight="1" x14ac:dyDescent="0.3">
      <c r="A1343" s="3" t="s">
        <v>5093</v>
      </c>
      <c r="B1343" s="3" t="s">
        <v>7162</v>
      </c>
      <c r="C1343" s="11">
        <v>62</v>
      </c>
      <c r="D1343" s="7">
        <v>341.71524311000002</v>
      </c>
      <c r="E1343" s="8">
        <v>220.08337566866899</v>
      </c>
      <c r="F1343" s="11" t="s">
        <v>8</v>
      </c>
      <c r="G1343" s="7" t="s">
        <v>8</v>
      </c>
      <c r="H1343" s="9" t="s">
        <v>8</v>
      </c>
      <c r="I1343" s="11" t="s">
        <v>8</v>
      </c>
      <c r="J1343" s="7" t="s">
        <v>8</v>
      </c>
      <c r="K1343" s="9" t="s">
        <v>8</v>
      </c>
      <c r="L1343" s="11" t="s">
        <v>8</v>
      </c>
      <c r="M1343" s="7" t="s">
        <v>8</v>
      </c>
      <c r="N1343" s="9" t="s">
        <v>8</v>
      </c>
      <c r="O1343" s="11" t="s">
        <v>8</v>
      </c>
      <c r="P1343" s="7" t="s">
        <v>8</v>
      </c>
      <c r="Q1343" s="9" t="s">
        <v>8</v>
      </c>
      <c r="R1343" s="11" t="s">
        <v>8</v>
      </c>
      <c r="S1343" s="7" t="s">
        <v>8</v>
      </c>
      <c r="T1343" s="9" t="s">
        <v>8</v>
      </c>
    </row>
    <row r="1344" spans="1:20" ht="14.1" customHeight="1" x14ac:dyDescent="0.3">
      <c r="A1344" s="3" t="s">
        <v>5097</v>
      </c>
      <c r="B1344" s="3" t="s">
        <v>7163</v>
      </c>
      <c r="C1344" s="11">
        <v>89</v>
      </c>
      <c r="D1344" s="7">
        <v>289.88153297999997</v>
      </c>
      <c r="E1344" s="8">
        <v>202.40035365142401</v>
      </c>
      <c r="F1344" s="11" t="s">
        <v>8</v>
      </c>
      <c r="G1344" s="7" t="s">
        <v>8</v>
      </c>
      <c r="H1344" s="9" t="s">
        <v>8</v>
      </c>
      <c r="I1344" s="11" t="s">
        <v>8</v>
      </c>
      <c r="J1344" s="7" t="s">
        <v>8</v>
      </c>
      <c r="K1344" s="9" t="s">
        <v>8</v>
      </c>
      <c r="L1344" s="11" t="s">
        <v>8</v>
      </c>
      <c r="M1344" s="7" t="s">
        <v>8</v>
      </c>
      <c r="N1344" s="9" t="s">
        <v>8</v>
      </c>
      <c r="O1344" s="11" t="s">
        <v>8</v>
      </c>
      <c r="P1344" s="7" t="s">
        <v>8</v>
      </c>
      <c r="Q1344" s="9" t="s">
        <v>8</v>
      </c>
      <c r="R1344" s="11" t="s">
        <v>8</v>
      </c>
      <c r="S1344" s="7" t="s">
        <v>8</v>
      </c>
      <c r="T1344" s="9" t="s">
        <v>8</v>
      </c>
    </row>
    <row r="1345" spans="1:20" ht="14.1" customHeight="1" x14ac:dyDescent="0.3">
      <c r="A1345" s="3" t="s">
        <v>5101</v>
      </c>
      <c r="B1345" s="3" t="s">
        <v>7164</v>
      </c>
      <c r="C1345" s="11">
        <v>40</v>
      </c>
      <c r="D1345" s="7">
        <v>251.42625591999999</v>
      </c>
      <c r="E1345" s="8">
        <v>167.06974827962</v>
      </c>
      <c r="F1345" s="11" t="s">
        <v>8</v>
      </c>
      <c r="G1345" s="7" t="s">
        <v>8</v>
      </c>
      <c r="H1345" s="9" t="s">
        <v>8</v>
      </c>
      <c r="I1345" s="11" t="s">
        <v>8</v>
      </c>
      <c r="J1345" s="7" t="s">
        <v>8</v>
      </c>
      <c r="K1345" s="9" t="s">
        <v>8</v>
      </c>
      <c r="L1345" s="11" t="s">
        <v>8</v>
      </c>
      <c r="M1345" s="7" t="s">
        <v>8</v>
      </c>
      <c r="N1345" s="9" t="s">
        <v>8</v>
      </c>
      <c r="O1345" s="11" t="s">
        <v>8</v>
      </c>
      <c r="P1345" s="7" t="s">
        <v>8</v>
      </c>
      <c r="Q1345" s="9" t="s">
        <v>8</v>
      </c>
      <c r="R1345" s="11" t="s">
        <v>8</v>
      </c>
      <c r="S1345" s="7" t="s">
        <v>8</v>
      </c>
      <c r="T1345" s="9" t="s">
        <v>8</v>
      </c>
    </row>
    <row r="1346" spans="1:20" ht="14.1" customHeight="1" x14ac:dyDescent="0.3">
      <c r="A1346" s="3" t="s">
        <v>5105</v>
      </c>
      <c r="B1346" s="3" t="s">
        <v>7165</v>
      </c>
      <c r="C1346" s="11">
        <v>126</v>
      </c>
      <c r="D1346" s="7">
        <v>313.91275062</v>
      </c>
      <c r="E1346" s="8">
        <v>198.38874447517</v>
      </c>
      <c r="F1346" s="11" t="s">
        <v>8</v>
      </c>
      <c r="G1346" s="7" t="s">
        <v>8</v>
      </c>
      <c r="H1346" s="9" t="s">
        <v>8</v>
      </c>
      <c r="I1346" s="11" t="s">
        <v>8</v>
      </c>
      <c r="J1346" s="7" t="s">
        <v>8</v>
      </c>
      <c r="K1346" s="9" t="s">
        <v>8</v>
      </c>
      <c r="L1346" s="11" t="s">
        <v>8</v>
      </c>
      <c r="M1346" s="7" t="s">
        <v>8</v>
      </c>
      <c r="N1346" s="9" t="s">
        <v>8</v>
      </c>
      <c r="O1346" s="11" t="s">
        <v>8</v>
      </c>
      <c r="P1346" s="7" t="s">
        <v>8</v>
      </c>
      <c r="Q1346" s="9" t="s">
        <v>8</v>
      </c>
      <c r="R1346" s="11" t="s">
        <v>8</v>
      </c>
      <c r="S1346" s="7" t="s">
        <v>8</v>
      </c>
      <c r="T1346" s="9" t="s">
        <v>8</v>
      </c>
    </row>
    <row r="1347" spans="1:20" ht="14.1" customHeight="1" x14ac:dyDescent="0.3">
      <c r="A1347" s="3" t="s">
        <v>5108</v>
      </c>
      <c r="B1347" s="3" t="s">
        <v>7166</v>
      </c>
      <c r="C1347" s="11">
        <v>47</v>
      </c>
      <c r="D1347" s="7">
        <v>213.75481120000001</v>
      </c>
      <c r="E1347" s="8">
        <v>141.61283843837401</v>
      </c>
      <c r="F1347" s="11" t="s">
        <v>8</v>
      </c>
      <c r="G1347" s="7" t="s">
        <v>8</v>
      </c>
      <c r="H1347" s="9" t="s">
        <v>8</v>
      </c>
      <c r="I1347" s="11" t="s">
        <v>8</v>
      </c>
      <c r="J1347" s="7" t="s">
        <v>8</v>
      </c>
      <c r="K1347" s="9" t="s">
        <v>8</v>
      </c>
      <c r="L1347" s="11" t="s">
        <v>8</v>
      </c>
      <c r="M1347" s="7" t="s">
        <v>8</v>
      </c>
      <c r="N1347" s="9" t="s">
        <v>8</v>
      </c>
      <c r="O1347" s="11" t="s">
        <v>8</v>
      </c>
      <c r="P1347" s="7" t="s">
        <v>8</v>
      </c>
      <c r="Q1347" s="9" t="s">
        <v>8</v>
      </c>
      <c r="R1347" s="11" t="s">
        <v>8</v>
      </c>
      <c r="S1347" s="7" t="s">
        <v>8</v>
      </c>
      <c r="T1347" s="9" t="s">
        <v>8</v>
      </c>
    </row>
    <row r="1348" spans="1:20" ht="14.1" customHeight="1" x14ac:dyDescent="0.3">
      <c r="A1348" s="3" t="s">
        <v>5112</v>
      </c>
      <c r="B1348" s="3" t="s">
        <v>7167</v>
      </c>
      <c r="C1348" s="11">
        <v>110</v>
      </c>
      <c r="D1348" s="7">
        <v>492.24282615999999</v>
      </c>
      <c r="E1348" s="8">
        <v>334.44736259315698</v>
      </c>
      <c r="F1348" s="11" t="s">
        <v>8</v>
      </c>
      <c r="G1348" s="7" t="s">
        <v>8</v>
      </c>
      <c r="H1348" s="9" t="s">
        <v>8</v>
      </c>
      <c r="I1348" s="11" t="s">
        <v>8</v>
      </c>
      <c r="J1348" s="7" t="s">
        <v>8</v>
      </c>
      <c r="K1348" s="9" t="s">
        <v>8</v>
      </c>
      <c r="L1348" s="11" t="s">
        <v>8</v>
      </c>
      <c r="M1348" s="7" t="s">
        <v>8</v>
      </c>
      <c r="N1348" s="9" t="s">
        <v>8</v>
      </c>
      <c r="O1348" s="11" t="s">
        <v>8</v>
      </c>
      <c r="P1348" s="7" t="s">
        <v>8</v>
      </c>
      <c r="Q1348" s="9" t="s">
        <v>8</v>
      </c>
      <c r="R1348" s="11" t="s">
        <v>8</v>
      </c>
      <c r="S1348" s="7" t="s">
        <v>8</v>
      </c>
      <c r="T1348" s="9" t="s">
        <v>8</v>
      </c>
    </row>
    <row r="1349" spans="1:20" ht="14.1" customHeight="1" x14ac:dyDescent="0.3">
      <c r="A1349" s="3" t="s">
        <v>5115</v>
      </c>
      <c r="B1349" s="3" t="s">
        <v>7168</v>
      </c>
      <c r="C1349" s="11">
        <v>22</v>
      </c>
      <c r="D1349" s="7">
        <v>426.0805651</v>
      </c>
      <c r="E1349" s="8">
        <v>308.792059467157</v>
      </c>
      <c r="F1349" s="11" t="s">
        <v>8</v>
      </c>
      <c r="G1349" s="7" t="s">
        <v>8</v>
      </c>
      <c r="H1349" s="9" t="s">
        <v>8</v>
      </c>
      <c r="I1349" s="11" t="s">
        <v>8</v>
      </c>
      <c r="J1349" s="7" t="s">
        <v>8</v>
      </c>
      <c r="K1349" s="9" t="s">
        <v>8</v>
      </c>
      <c r="L1349" s="11" t="s">
        <v>8</v>
      </c>
      <c r="M1349" s="7" t="s">
        <v>8</v>
      </c>
      <c r="N1349" s="9" t="s">
        <v>8</v>
      </c>
      <c r="O1349" s="11" t="s">
        <v>8</v>
      </c>
      <c r="P1349" s="7" t="s">
        <v>8</v>
      </c>
      <c r="Q1349" s="9" t="s">
        <v>8</v>
      </c>
      <c r="R1349" s="11" t="s">
        <v>8</v>
      </c>
      <c r="S1349" s="7" t="s">
        <v>8</v>
      </c>
      <c r="T1349" s="9" t="s">
        <v>8</v>
      </c>
    </row>
    <row r="1350" spans="1:20" ht="14.1" customHeight="1" x14ac:dyDescent="0.3">
      <c r="A1350" s="3" t="s">
        <v>5119</v>
      </c>
      <c r="B1350" s="3" t="s">
        <v>7169</v>
      </c>
      <c r="C1350" s="11">
        <v>424</v>
      </c>
      <c r="D1350" s="7">
        <v>701.87122532000001</v>
      </c>
      <c r="E1350" s="8">
        <v>486.64976440818799</v>
      </c>
      <c r="F1350" s="11" t="s">
        <v>8</v>
      </c>
      <c r="G1350" s="7" t="s">
        <v>8</v>
      </c>
      <c r="H1350" s="9" t="s">
        <v>8</v>
      </c>
      <c r="I1350" s="11" t="s">
        <v>8</v>
      </c>
      <c r="J1350" s="7" t="s">
        <v>8</v>
      </c>
      <c r="K1350" s="9" t="s">
        <v>8</v>
      </c>
      <c r="L1350" s="11" t="s">
        <v>8</v>
      </c>
      <c r="M1350" s="7" t="s">
        <v>8</v>
      </c>
      <c r="N1350" s="9" t="s">
        <v>8</v>
      </c>
      <c r="O1350" s="11" t="s">
        <v>8</v>
      </c>
      <c r="P1350" s="7" t="s">
        <v>8</v>
      </c>
      <c r="Q1350" s="9" t="s">
        <v>8</v>
      </c>
      <c r="R1350" s="11">
        <v>40</v>
      </c>
      <c r="S1350" s="7">
        <v>1070.8943726</v>
      </c>
      <c r="T1350" s="8">
        <v>759.09192948835505</v>
      </c>
    </row>
    <row r="1351" spans="1:20" ht="14.1" customHeight="1" x14ac:dyDescent="0.3">
      <c r="A1351" s="3" t="s">
        <v>5122</v>
      </c>
      <c r="B1351" s="3" t="s">
        <v>7170</v>
      </c>
      <c r="C1351" s="11">
        <v>58</v>
      </c>
      <c r="D1351" s="7">
        <v>406.83360802999999</v>
      </c>
      <c r="E1351" s="8">
        <v>289.51580465479702</v>
      </c>
      <c r="F1351" s="11" t="s">
        <v>8</v>
      </c>
      <c r="G1351" s="7" t="s">
        <v>8</v>
      </c>
      <c r="H1351" s="9" t="s">
        <v>8</v>
      </c>
      <c r="I1351" s="11" t="s">
        <v>8</v>
      </c>
      <c r="J1351" s="7" t="s">
        <v>8</v>
      </c>
      <c r="K1351" s="9" t="s">
        <v>8</v>
      </c>
      <c r="L1351" s="11" t="s">
        <v>8</v>
      </c>
      <c r="M1351" s="7" t="s">
        <v>8</v>
      </c>
      <c r="N1351" s="9" t="s">
        <v>8</v>
      </c>
      <c r="O1351" s="11" t="s">
        <v>8</v>
      </c>
      <c r="P1351" s="7" t="s">
        <v>8</v>
      </c>
      <c r="Q1351" s="9" t="s">
        <v>8</v>
      </c>
      <c r="R1351" s="11" t="s">
        <v>8</v>
      </c>
      <c r="S1351" s="7" t="s">
        <v>8</v>
      </c>
      <c r="T1351" s="9" t="s">
        <v>8</v>
      </c>
    </row>
    <row r="1352" spans="1:20" ht="14.1" customHeight="1" x14ac:dyDescent="0.3">
      <c r="A1352" s="3" t="s">
        <v>5126</v>
      </c>
      <c r="B1352" s="3" t="s">
        <v>7171</v>
      </c>
      <c r="C1352" s="11">
        <v>96</v>
      </c>
      <c r="D1352" s="7">
        <v>386.26735807</v>
      </c>
      <c r="E1352" s="8">
        <v>266.96109660882001</v>
      </c>
      <c r="F1352" s="11">
        <v>11</v>
      </c>
      <c r="G1352" s="7">
        <v>554.42506679999997</v>
      </c>
      <c r="H1352" s="8">
        <v>396.121113521057</v>
      </c>
      <c r="I1352" s="11" t="s">
        <v>8</v>
      </c>
      <c r="J1352" s="7" t="s">
        <v>8</v>
      </c>
      <c r="K1352" s="9" t="s">
        <v>8</v>
      </c>
      <c r="L1352" s="11" t="s">
        <v>8</v>
      </c>
      <c r="M1352" s="7" t="s">
        <v>8</v>
      </c>
      <c r="N1352" s="9" t="s">
        <v>8</v>
      </c>
      <c r="O1352" s="11" t="s">
        <v>8</v>
      </c>
      <c r="P1352" s="7" t="s">
        <v>8</v>
      </c>
      <c r="Q1352" s="9" t="s">
        <v>8</v>
      </c>
      <c r="R1352" s="11" t="s">
        <v>8</v>
      </c>
      <c r="S1352" s="7" t="s">
        <v>8</v>
      </c>
      <c r="T1352" s="9" t="s">
        <v>8</v>
      </c>
    </row>
    <row r="1353" spans="1:20" ht="14.1" customHeight="1" x14ac:dyDescent="0.3">
      <c r="A1353" s="3" t="s">
        <v>5130</v>
      </c>
      <c r="B1353" s="3" t="s">
        <v>5131</v>
      </c>
      <c r="C1353" s="11">
        <v>80</v>
      </c>
      <c r="D1353" s="7">
        <v>177.9376498</v>
      </c>
      <c r="E1353" s="8">
        <v>128.54750097292799</v>
      </c>
      <c r="F1353" s="11" t="s">
        <v>8</v>
      </c>
      <c r="G1353" s="7" t="s">
        <v>8</v>
      </c>
      <c r="H1353" s="9" t="s">
        <v>8</v>
      </c>
      <c r="I1353" s="11" t="s">
        <v>8</v>
      </c>
      <c r="J1353" s="7" t="s">
        <v>8</v>
      </c>
      <c r="K1353" s="9" t="s">
        <v>8</v>
      </c>
      <c r="L1353" s="11" t="s">
        <v>8</v>
      </c>
      <c r="M1353" s="7" t="s">
        <v>8</v>
      </c>
      <c r="N1353" s="9" t="s">
        <v>8</v>
      </c>
      <c r="O1353" s="11" t="s">
        <v>8</v>
      </c>
      <c r="P1353" s="7" t="s">
        <v>8</v>
      </c>
      <c r="Q1353" s="9" t="s">
        <v>8</v>
      </c>
      <c r="R1353" s="11" t="s">
        <v>8</v>
      </c>
      <c r="S1353" s="7" t="s">
        <v>8</v>
      </c>
      <c r="T1353" s="9" t="s">
        <v>8</v>
      </c>
    </row>
    <row r="1354" spans="1:20" ht="14.1" customHeight="1" x14ac:dyDescent="0.3">
      <c r="A1354" s="3" t="s">
        <v>5133</v>
      </c>
      <c r="B1354" s="3" t="s">
        <v>7172</v>
      </c>
      <c r="C1354" s="11">
        <v>262</v>
      </c>
      <c r="D1354" s="7">
        <v>832.35959700000001</v>
      </c>
      <c r="E1354" s="8">
        <v>588.08427118020802</v>
      </c>
      <c r="F1354" s="11">
        <v>30</v>
      </c>
      <c r="G1354" s="7">
        <v>696.28314539999997</v>
      </c>
      <c r="H1354" s="8">
        <v>481.70537540731101</v>
      </c>
      <c r="I1354" s="11" t="s">
        <v>8</v>
      </c>
      <c r="J1354" s="7" t="s">
        <v>8</v>
      </c>
      <c r="K1354" s="9" t="s">
        <v>8</v>
      </c>
      <c r="L1354" s="11" t="s">
        <v>8</v>
      </c>
      <c r="M1354" s="7" t="s">
        <v>8</v>
      </c>
      <c r="N1354" s="9" t="s">
        <v>8</v>
      </c>
      <c r="O1354" s="11" t="s">
        <v>8</v>
      </c>
      <c r="P1354" s="7" t="s">
        <v>8</v>
      </c>
      <c r="Q1354" s="9" t="s">
        <v>8</v>
      </c>
      <c r="R1354" s="11" t="s">
        <v>8</v>
      </c>
      <c r="S1354" s="7" t="s">
        <v>8</v>
      </c>
      <c r="T1354" s="9" t="s">
        <v>8</v>
      </c>
    </row>
    <row r="1355" spans="1:20" ht="14.1" customHeight="1" x14ac:dyDescent="0.3">
      <c r="A1355" s="3" t="s">
        <v>5137</v>
      </c>
      <c r="B1355" s="3" t="s">
        <v>7173</v>
      </c>
      <c r="C1355" s="11">
        <v>90</v>
      </c>
      <c r="D1355" s="7">
        <v>229.19067090999999</v>
      </c>
      <c r="E1355" s="8">
        <v>165.30704961909001</v>
      </c>
      <c r="F1355" s="11" t="s">
        <v>8</v>
      </c>
      <c r="G1355" s="7" t="s">
        <v>8</v>
      </c>
      <c r="H1355" s="9" t="s">
        <v>8</v>
      </c>
      <c r="I1355" s="11" t="s">
        <v>8</v>
      </c>
      <c r="J1355" s="7" t="s">
        <v>8</v>
      </c>
      <c r="K1355" s="9" t="s">
        <v>8</v>
      </c>
      <c r="L1355" s="11" t="s">
        <v>8</v>
      </c>
      <c r="M1355" s="7" t="s">
        <v>8</v>
      </c>
      <c r="N1355" s="9" t="s">
        <v>8</v>
      </c>
      <c r="O1355" s="11" t="s">
        <v>8</v>
      </c>
      <c r="P1355" s="7" t="s">
        <v>8</v>
      </c>
      <c r="Q1355" s="9" t="s">
        <v>8</v>
      </c>
      <c r="R1355" s="11" t="s">
        <v>8</v>
      </c>
      <c r="S1355" s="7" t="s">
        <v>8</v>
      </c>
      <c r="T1355" s="9" t="s">
        <v>8</v>
      </c>
    </row>
    <row r="1356" spans="1:20" ht="14.1" customHeight="1" x14ac:dyDescent="0.3">
      <c r="A1356" s="3" t="s">
        <v>5141</v>
      </c>
      <c r="B1356" s="3" t="s">
        <v>7174</v>
      </c>
      <c r="C1356" s="11">
        <v>639</v>
      </c>
      <c r="D1356" s="7">
        <v>643.03000612000005</v>
      </c>
      <c r="E1356" s="8">
        <v>448.22828889429599</v>
      </c>
      <c r="F1356" s="11" t="s">
        <v>8</v>
      </c>
      <c r="G1356" s="7" t="s">
        <v>8</v>
      </c>
      <c r="H1356" s="9" t="s">
        <v>8</v>
      </c>
      <c r="I1356" s="11" t="s">
        <v>8</v>
      </c>
      <c r="J1356" s="7" t="s">
        <v>8</v>
      </c>
      <c r="K1356" s="9" t="s">
        <v>8</v>
      </c>
      <c r="L1356" s="11" t="s">
        <v>8</v>
      </c>
      <c r="M1356" s="7" t="s">
        <v>8</v>
      </c>
      <c r="N1356" s="9" t="s">
        <v>8</v>
      </c>
      <c r="O1356" s="11" t="s">
        <v>8</v>
      </c>
      <c r="P1356" s="7" t="s">
        <v>8</v>
      </c>
      <c r="Q1356" s="9" t="s">
        <v>8</v>
      </c>
      <c r="R1356" s="11">
        <v>12</v>
      </c>
      <c r="S1356" s="7">
        <v>708.09648199000003</v>
      </c>
      <c r="T1356" s="8">
        <v>511.01870261317202</v>
      </c>
    </row>
    <row r="1357" spans="1:20" ht="14.1" customHeight="1" x14ac:dyDescent="0.3">
      <c r="A1357" s="3" t="s">
        <v>5144</v>
      </c>
      <c r="B1357" s="3" t="s">
        <v>7175</v>
      </c>
      <c r="C1357" s="11">
        <v>24</v>
      </c>
      <c r="D1357" s="7">
        <v>312.14976164000001</v>
      </c>
      <c r="E1357" s="8">
        <v>214.52582874201599</v>
      </c>
      <c r="F1357" s="11" t="s">
        <v>8</v>
      </c>
      <c r="G1357" s="7" t="s">
        <v>8</v>
      </c>
      <c r="H1357" s="9" t="s">
        <v>8</v>
      </c>
      <c r="I1357" s="11" t="s">
        <v>8</v>
      </c>
      <c r="J1357" s="7" t="s">
        <v>8</v>
      </c>
      <c r="K1357" s="9" t="s">
        <v>8</v>
      </c>
      <c r="L1357" s="11" t="s">
        <v>8</v>
      </c>
      <c r="M1357" s="7" t="s">
        <v>8</v>
      </c>
      <c r="N1357" s="9" t="s">
        <v>8</v>
      </c>
      <c r="O1357" s="11" t="s">
        <v>8</v>
      </c>
      <c r="P1357" s="7" t="s">
        <v>8</v>
      </c>
      <c r="Q1357" s="9" t="s">
        <v>8</v>
      </c>
      <c r="R1357" s="11" t="s">
        <v>8</v>
      </c>
      <c r="S1357" s="7" t="s">
        <v>8</v>
      </c>
      <c r="T1357" s="9" t="s">
        <v>8</v>
      </c>
    </row>
    <row r="1358" spans="1:20" ht="14.1" customHeight="1" x14ac:dyDescent="0.3">
      <c r="A1358" s="3" t="s">
        <v>5148</v>
      </c>
      <c r="B1358" s="3" t="s">
        <v>7176</v>
      </c>
      <c r="C1358" s="11">
        <v>831</v>
      </c>
      <c r="D1358" s="7">
        <v>225.99296907999999</v>
      </c>
      <c r="E1358" s="8">
        <v>161.40185864537</v>
      </c>
      <c r="F1358" s="11">
        <v>49</v>
      </c>
      <c r="G1358" s="7">
        <v>226.51222501000001</v>
      </c>
      <c r="H1358" s="8">
        <v>163.770118324788</v>
      </c>
      <c r="I1358" s="11" t="s">
        <v>8</v>
      </c>
      <c r="J1358" s="7" t="s">
        <v>8</v>
      </c>
      <c r="K1358" s="9" t="s">
        <v>8</v>
      </c>
      <c r="L1358" s="11" t="s">
        <v>8</v>
      </c>
      <c r="M1358" s="7" t="s">
        <v>8</v>
      </c>
      <c r="N1358" s="9" t="s">
        <v>8</v>
      </c>
      <c r="O1358" s="11" t="s">
        <v>8</v>
      </c>
      <c r="P1358" s="7" t="s">
        <v>8</v>
      </c>
      <c r="Q1358" s="9" t="s">
        <v>8</v>
      </c>
      <c r="R1358" s="11">
        <v>16</v>
      </c>
      <c r="S1358" s="7">
        <v>217.73137904999999</v>
      </c>
      <c r="T1358" s="8">
        <v>157.59000209788601</v>
      </c>
    </row>
    <row r="1359" spans="1:20" ht="14.1" customHeight="1" x14ac:dyDescent="0.3">
      <c r="A1359" s="3" t="s">
        <v>5151</v>
      </c>
      <c r="B1359" s="3" t="s">
        <v>7177</v>
      </c>
      <c r="C1359" s="11">
        <v>63</v>
      </c>
      <c r="D1359" s="7">
        <v>408.71351559999999</v>
      </c>
      <c r="E1359" s="8">
        <v>299.51641962941</v>
      </c>
      <c r="F1359" s="11" t="s">
        <v>8</v>
      </c>
      <c r="G1359" s="7" t="s">
        <v>8</v>
      </c>
      <c r="H1359" s="9" t="s">
        <v>8</v>
      </c>
      <c r="I1359" s="11" t="s">
        <v>8</v>
      </c>
      <c r="J1359" s="7" t="s">
        <v>8</v>
      </c>
      <c r="K1359" s="9" t="s">
        <v>8</v>
      </c>
      <c r="L1359" s="11" t="s">
        <v>8</v>
      </c>
      <c r="M1359" s="7" t="s">
        <v>8</v>
      </c>
      <c r="N1359" s="9" t="s">
        <v>8</v>
      </c>
      <c r="O1359" s="11" t="s">
        <v>8</v>
      </c>
      <c r="P1359" s="7" t="s">
        <v>8</v>
      </c>
      <c r="Q1359" s="9" t="s">
        <v>8</v>
      </c>
      <c r="R1359" s="11" t="s">
        <v>8</v>
      </c>
      <c r="S1359" s="7" t="s">
        <v>8</v>
      </c>
      <c r="T1359" s="9" t="s">
        <v>8</v>
      </c>
    </row>
    <row r="1360" spans="1:20" ht="14.1" customHeight="1" x14ac:dyDescent="0.3">
      <c r="A1360" s="3" t="s">
        <v>5155</v>
      </c>
      <c r="B1360" s="3" t="s">
        <v>7178</v>
      </c>
      <c r="C1360" s="11">
        <v>137</v>
      </c>
      <c r="D1360" s="7">
        <v>230.97984489999999</v>
      </c>
      <c r="E1360" s="8">
        <v>168.384732419491</v>
      </c>
      <c r="F1360" s="11" t="s">
        <v>8</v>
      </c>
      <c r="G1360" s="7" t="s">
        <v>8</v>
      </c>
      <c r="H1360" s="9" t="s">
        <v>8</v>
      </c>
      <c r="I1360" s="11" t="s">
        <v>8</v>
      </c>
      <c r="J1360" s="7" t="s">
        <v>8</v>
      </c>
      <c r="K1360" s="9" t="s">
        <v>8</v>
      </c>
      <c r="L1360" s="11" t="s">
        <v>8</v>
      </c>
      <c r="M1360" s="7" t="s">
        <v>8</v>
      </c>
      <c r="N1360" s="9" t="s">
        <v>8</v>
      </c>
      <c r="O1360" s="11" t="s">
        <v>8</v>
      </c>
      <c r="P1360" s="7" t="s">
        <v>8</v>
      </c>
      <c r="Q1360" s="9" t="s">
        <v>8</v>
      </c>
      <c r="R1360" s="11" t="s">
        <v>8</v>
      </c>
      <c r="S1360" s="7" t="s">
        <v>8</v>
      </c>
      <c r="T1360" s="9" t="s">
        <v>8</v>
      </c>
    </row>
    <row r="1361" spans="1:20" ht="14.1" customHeight="1" x14ac:dyDescent="0.3">
      <c r="A1361" s="3" t="s">
        <v>5159</v>
      </c>
      <c r="B1361" s="3" t="s">
        <v>5160</v>
      </c>
      <c r="C1361" s="11">
        <v>3237</v>
      </c>
      <c r="D1361" s="7">
        <v>333.65053447999998</v>
      </c>
      <c r="E1361" s="8">
        <v>236.28501211764299</v>
      </c>
      <c r="F1361" s="11">
        <v>87</v>
      </c>
      <c r="G1361" s="7">
        <v>696.39265700999999</v>
      </c>
      <c r="H1361" s="8">
        <v>503.28421360630398</v>
      </c>
      <c r="I1361" s="11" t="s">
        <v>8</v>
      </c>
      <c r="J1361" s="7" t="s">
        <v>8</v>
      </c>
      <c r="K1361" s="9" t="s">
        <v>8</v>
      </c>
      <c r="L1361" s="11">
        <v>18</v>
      </c>
      <c r="M1361" s="7">
        <v>171.69788041000001</v>
      </c>
      <c r="N1361" s="8">
        <v>107.598959230209</v>
      </c>
      <c r="O1361" s="11" t="s">
        <v>8</v>
      </c>
      <c r="P1361" s="7" t="s">
        <v>8</v>
      </c>
      <c r="Q1361" s="9" t="s">
        <v>8</v>
      </c>
      <c r="R1361" s="11">
        <v>160</v>
      </c>
      <c r="S1361" s="7">
        <v>500.92557775</v>
      </c>
      <c r="T1361" s="8">
        <v>361.82932374220798</v>
      </c>
    </row>
    <row r="1362" spans="1:20" ht="14.1" customHeight="1" x14ac:dyDescent="0.3">
      <c r="A1362" s="3" t="s">
        <v>5163</v>
      </c>
      <c r="B1362" s="3" t="s">
        <v>7179</v>
      </c>
      <c r="C1362" s="11">
        <v>577</v>
      </c>
      <c r="D1362" s="7">
        <v>452.85208769000002</v>
      </c>
      <c r="E1362" s="8">
        <v>322.40487329023199</v>
      </c>
      <c r="F1362" s="11">
        <v>38</v>
      </c>
      <c r="G1362" s="7">
        <v>596.41041448999999</v>
      </c>
      <c r="H1362" s="8">
        <v>426.68613038740398</v>
      </c>
      <c r="I1362" s="11" t="s">
        <v>8</v>
      </c>
      <c r="J1362" s="7" t="s">
        <v>8</v>
      </c>
      <c r="K1362" s="9" t="s">
        <v>8</v>
      </c>
      <c r="L1362" s="11">
        <v>11</v>
      </c>
      <c r="M1362" s="7">
        <v>388.92516103000003</v>
      </c>
      <c r="N1362" s="8">
        <v>266.19550179464198</v>
      </c>
      <c r="O1362" s="11" t="s">
        <v>8</v>
      </c>
      <c r="P1362" s="7" t="s">
        <v>8</v>
      </c>
      <c r="Q1362" s="9" t="s">
        <v>8</v>
      </c>
      <c r="R1362" s="11">
        <v>19</v>
      </c>
      <c r="S1362" s="7">
        <v>929.80739108</v>
      </c>
      <c r="T1362" s="8">
        <v>667.15234869013</v>
      </c>
    </row>
    <row r="1363" spans="1:20" ht="14.1" customHeight="1" x14ac:dyDescent="0.3">
      <c r="A1363" s="3" t="s">
        <v>5167</v>
      </c>
      <c r="B1363" s="3" t="s">
        <v>5168</v>
      </c>
      <c r="C1363" s="11">
        <v>64</v>
      </c>
      <c r="D1363" s="7">
        <v>313.68861650000002</v>
      </c>
      <c r="E1363" s="8">
        <v>211.06790368622401</v>
      </c>
      <c r="F1363" s="11" t="s">
        <v>8</v>
      </c>
      <c r="G1363" s="7" t="s">
        <v>8</v>
      </c>
      <c r="H1363" s="9" t="s">
        <v>8</v>
      </c>
      <c r="I1363" s="11" t="s">
        <v>8</v>
      </c>
      <c r="J1363" s="7" t="s">
        <v>8</v>
      </c>
      <c r="K1363" s="9" t="s">
        <v>8</v>
      </c>
      <c r="L1363" s="11" t="s">
        <v>8</v>
      </c>
      <c r="M1363" s="7" t="s">
        <v>8</v>
      </c>
      <c r="N1363" s="9" t="s">
        <v>8</v>
      </c>
      <c r="O1363" s="11" t="s">
        <v>8</v>
      </c>
      <c r="P1363" s="7" t="s">
        <v>8</v>
      </c>
      <c r="Q1363" s="9" t="s">
        <v>8</v>
      </c>
      <c r="R1363" s="11" t="s">
        <v>8</v>
      </c>
      <c r="S1363" s="7" t="s">
        <v>8</v>
      </c>
      <c r="T1363" s="9" t="s">
        <v>8</v>
      </c>
    </row>
    <row r="1364" spans="1:20" ht="14.1" customHeight="1" x14ac:dyDescent="0.3">
      <c r="A1364" s="3" t="s">
        <v>5170</v>
      </c>
      <c r="B1364" s="3" t="s">
        <v>1860</v>
      </c>
      <c r="C1364" s="11">
        <v>73</v>
      </c>
      <c r="D1364" s="7">
        <v>407.77152314</v>
      </c>
      <c r="E1364" s="8">
        <v>276.70812521312001</v>
      </c>
      <c r="F1364" s="11" t="s">
        <v>8</v>
      </c>
      <c r="G1364" s="7" t="s">
        <v>8</v>
      </c>
      <c r="H1364" s="9" t="s">
        <v>8</v>
      </c>
      <c r="I1364" s="11" t="s">
        <v>8</v>
      </c>
      <c r="J1364" s="7" t="s">
        <v>8</v>
      </c>
      <c r="K1364" s="9" t="s">
        <v>8</v>
      </c>
      <c r="L1364" s="11" t="s">
        <v>8</v>
      </c>
      <c r="M1364" s="7" t="s">
        <v>8</v>
      </c>
      <c r="N1364" s="9" t="s">
        <v>8</v>
      </c>
      <c r="O1364" s="11" t="s">
        <v>8</v>
      </c>
      <c r="P1364" s="7" t="s">
        <v>8</v>
      </c>
      <c r="Q1364" s="9" t="s">
        <v>8</v>
      </c>
      <c r="R1364" s="11" t="s">
        <v>8</v>
      </c>
      <c r="S1364" s="7" t="s">
        <v>8</v>
      </c>
      <c r="T1364" s="9" t="s">
        <v>8</v>
      </c>
    </row>
    <row r="1365" spans="1:20" ht="14.1" customHeight="1" x14ac:dyDescent="0.3">
      <c r="A1365" s="3" t="s">
        <v>5172</v>
      </c>
      <c r="B1365" s="3" t="s">
        <v>7180</v>
      </c>
      <c r="C1365" s="11">
        <v>62</v>
      </c>
      <c r="D1365" s="7">
        <v>268.30555265999999</v>
      </c>
      <c r="E1365" s="8">
        <v>174.89855110864599</v>
      </c>
      <c r="F1365" s="11" t="s">
        <v>8</v>
      </c>
      <c r="G1365" s="7" t="s">
        <v>8</v>
      </c>
      <c r="H1365" s="9" t="s">
        <v>8</v>
      </c>
      <c r="I1365" s="11" t="s">
        <v>8</v>
      </c>
      <c r="J1365" s="7" t="s">
        <v>8</v>
      </c>
      <c r="K1365" s="9" t="s">
        <v>8</v>
      </c>
      <c r="L1365" s="11" t="s">
        <v>8</v>
      </c>
      <c r="M1365" s="7" t="s">
        <v>8</v>
      </c>
      <c r="N1365" s="9" t="s">
        <v>8</v>
      </c>
      <c r="O1365" s="11" t="s">
        <v>8</v>
      </c>
      <c r="P1365" s="7" t="s">
        <v>8</v>
      </c>
      <c r="Q1365" s="9" t="s">
        <v>8</v>
      </c>
      <c r="R1365" s="11" t="s">
        <v>8</v>
      </c>
      <c r="S1365" s="7" t="s">
        <v>8</v>
      </c>
      <c r="T1365" s="9" t="s">
        <v>8</v>
      </c>
    </row>
    <row r="1366" spans="1:20" ht="14.1" customHeight="1" x14ac:dyDescent="0.3">
      <c r="A1366" s="3" t="s">
        <v>5175</v>
      </c>
      <c r="B1366" s="3" t="s">
        <v>7181</v>
      </c>
      <c r="C1366" s="11">
        <v>77</v>
      </c>
      <c r="D1366" s="7">
        <v>495.19289815000002</v>
      </c>
      <c r="E1366" s="8">
        <v>356.49630135703501</v>
      </c>
      <c r="F1366" s="11" t="s">
        <v>8</v>
      </c>
      <c r="G1366" s="7" t="s">
        <v>8</v>
      </c>
      <c r="H1366" s="9" t="s">
        <v>8</v>
      </c>
      <c r="I1366" s="11" t="s">
        <v>8</v>
      </c>
      <c r="J1366" s="7" t="s">
        <v>8</v>
      </c>
      <c r="K1366" s="9" t="s">
        <v>8</v>
      </c>
      <c r="L1366" s="11" t="s">
        <v>8</v>
      </c>
      <c r="M1366" s="7" t="s">
        <v>8</v>
      </c>
      <c r="N1366" s="9" t="s">
        <v>8</v>
      </c>
      <c r="O1366" s="11" t="s">
        <v>8</v>
      </c>
      <c r="P1366" s="7" t="s">
        <v>8</v>
      </c>
      <c r="Q1366" s="9" t="s">
        <v>8</v>
      </c>
      <c r="R1366" s="11" t="s">
        <v>8</v>
      </c>
      <c r="S1366" s="7" t="s">
        <v>8</v>
      </c>
      <c r="T1366" s="9" t="s">
        <v>8</v>
      </c>
    </row>
    <row r="1367" spans="1:20" ht="14.1" customHeight="1" x14ac:dyDescent="0.3">
      <c r="A1367" s="3" t="s">
        <v>5179</v>
      </c>
      <c r="B1367" s="3" t="s">
        <v>7182</v>
      </c>
      <c r="C1367" s="11">
        <v>37</v>
      </c>
      <c r="D1367" s="7">
        <v>235.21042057</v>
      </c>
      <c r="E1367" s="8">
        <v>157.44122101974401</v>
      </c>
      <c r="F1367" s="11" t="s">
        <v>8</v>
      </c>
      <c r="G1367" s="7" t="s">
        <v>8</v>
      </c>
      <c r="H1367" s="9" t="s">
        <v>8</v>
      </c>
      <c r="I1367" s="11" t="s">
        <v>8</v>
      </c>
      <c r="J1367" s="7" t="s">
        <v>8</v>
      </c>
      <c r="K1367" s="9" t="s">
        <v>8</v>
      </c>
      <c r="L1367" s="11" t="s">
        <v>8</v>
      </c>
      <c r="M1367" s="7" t="s">
        <v>8</v>
      </c>
      <c r="N1367" s="9" t="s">
        <v>8</v>
      </c>
      <c r="O1367" s="11" t="s">
        <v>8</v>
      </c>
      <c r="P1367" s="7" t="s">
        <v>8</v>
      </c>
      <c r="Q1367" s="9" t="s">
        <v>8</v>
      </c>
      <c r="R1367" s="11" t="s">
        <v>8</v>
      </c>
      <c r="S1367" s="7" t="s">
        <v>8</v>
      </c>
      <c r="T1367" s="9" t="s">
        <v>8</v>
      </c>
    </row>
    <row r="1368" spans="1:20" ht="14.1" customHeight="1" x14ac:dyDescent="0.3">
      <c r="A1368" s="3" t="s">
        <v>5183</v>
      </c>
      <c r="B1368" s="3" t="s">
        <v>7183</v>
      </c>
      <c r="C1368" s="11">
        <v>542</v>
      </c>
      <c r="D1368" s="7">
        <v>321.81068127999998</v>
      </c>
      <c r="E1368" s="8">
        <v>228.93954183064</v>
      </c>
      <c r="F1368" s="11">
        <v>28</v>
      </c>
      <c r="G1368" s="7">
        <v>445.79589916999998</v>
      </c>
      <c r="H1368" s="8">
        <v>322.313909947669</v>
      </c>
      <c r="I1368" s="11" t="s">
        <v>8</v>
      </c>
      <c r="J1368" s="7" t="s">
        <v>8</v>
      </c>
      <c r="K1368" s="9" t="s">
        <v>8</v>
      </c>
      <c r="L1368" s="11" t="s">
        <v>8</v>
      </c>
      <c r="M1368" s="7" t="s">
        <v>8</v>
      </c>
      <c r="N1368" s="9" t="s">
        <v>8</v>
      </c>
      <c r="O1368" s="11" t="s">
        <v>8</v>
      </c>
      <c r="P1368" s="7" t="s">
        <v>8</v>
      </c>
      <c r="Q1368" s="9" t="s">
        <v>8</v>
      </c>
      <c r="R1368" s="11">
        <v>19</v>
      </c>
      <c r="S1368" s="7">
        <v>601.17819866000002</v>
      </c>
      <c r="T1368" s="8">
        <v>435.19652025198098</v>
      </c>
    </row>
    <row r="1369" spans="1:20" ht="14.1" customHeight="1" x14ac:dyDescent="0.3">
      <c r="A1369" s="3" t="s">
        <v>5187</v>
      </c>
      <c r="B1369" s="3" t="s">
        <v>7184</v>
      </c>
      <c r="C1369" s="11">
        <v>1625</v>
      </c>
      <c r="D1369" s="7">
        <v>322.43855646999998</v>
      </c>
      <c r="E1369" s="8">
        <v>227.174961931452</v>
      </c>
      <c r="F1369" s="11">
        <v>178</v>
      </c>
      <c r="G1369" s="7">
        <v>504.70003276</v>
      </c>
      <c r="H1369" s="8">
        <v>358.10843481210497</v>
      </c>
      <c r="I1369" s="11" t="s">
        <v>8</v>
      </c>
      <c r="J1369" s="7" t="s">
        <v>8</v>
      </c>
      <c r="K1369" s="9" t="s">
        <v>8</v>
      </c>
      <c r="L1369" s="11" t="s">
        <v>8</v>
      </c>
      <c r="M1369" s="7" t="s">
        <v>8</v>
      </c>
      <c r="N1369" s="9" t="s">
        <v>8</v>
      </c>
      <c r="O1369" s="11" t="s">
        <v>8</v>
      </c>
      <c r="P1369" s="7" t="s">
        <v>8</v>
      </c>
      <c r="Q1369" s="9" t="s">
        <v>8</v>
      </c>
      <c r="R1369" s="11">
        <v>51</v>
      </c>
      <c r="S1369" s="7">
        <v>572.31598868000003</v>
      </c>
      <c r="T1369" s="8">
        <v>406.08546596137199</v>
      </c>
    </row>
    <row r="1370" spans="1:20" ht="14.1" customHeight="1" x14ac:dyDescent="0.3">
      <c r="A1370" s="3" t="s">
        <v>5190</v>
      </c>
      <c r="B1370" s="3" t="s">
        <v>7185</v>
      </c>
      <c r="C1370" s="11">
        <v>21</v>
      </c>
      <c r="D1370" s="7">
        <v>403.57457878999998</v>
      </c>
      <c r="E1370" s="8">
        <v>290.013186662735</v>
      </c>
      <c r="F1370" s="11" t="s">
        <v>8</v>
      </c>
      <c r="G1370" s="7" t="s">
        <v>8</v>
      </c>
      <c r="H1370" s="9" t="s">
        <v>8</v>
      </c>
      <c r="I1370" s="11" t="s">
        <v>8</v>
      </c>
      <c r="J1370" s="7" t="s">
        <v>8</v>
      </c>
      <c r="K1370" s="9" t="s">
        <v>8</v>
      </c>
      <c r="L1370" s="11" t="s">
        <v>8</v>
      </c>
      <c r="M1370" s="7" t="s">
        <v>8</v>
      </c>
      <c r="N1370" s="9" t="s">
        <v>8</v>
      </c>
      <c r="O1370" s="11" t="s">
        <v>8</v>
      </c>
      <c r="P1370" s="7" t="s">
        <v>8</v>
      </c>
      <c r="Q1370" s="9" t="s">
        <v>8</v>
      </c>
      <c r="R1370" s="11" t="s">
        <v>8</v>
      </c>
      <c r="S1370" s="7" t="s">
        <v>8</v>
      </c>
      <c r="T1370" s="9" t="s">
        <v>8</v>
      </c>
    </row>
    <row r="1371" spans="1:20" ht="14.1" customHeight="1" x14ac:dyDescent="0.3">
      <c r="A1371" s="3" t="s">
        <v>5194</v>
      </c>
      <c r="B1371" s="3" t="s">
        <v>7186</v>
      </c>
      <c r="C1371" s="11">
        <v>39</v>
      </c>
      <c r="D1371" s="7">
        <v>295.28015127999998</v>
      </c>
      <c r="E1371" s="8">
        <v>182.46997499875701</v>
      </c>
      <c r="F1371" s="11" t="s">
        <v>8</v>
      </c>
      <c r="G1371" s="7" t="s">
        <v>8</v>
      </c>
      <c r="H1371" s="9" t="s">
        <v>8</v>
      </c>
      <c r="I1371" s="11" t="s">
        <v>8</v>
      </c>
      <c r="J1371" s="7" t="s">
        <v>8</v>
      </c>
      <c r="K1371" s="9" t="s">
        <v>8</v>
      </c>
      <c r="L1371" s="11" t="s">
        <v>8</v>
      </c>
      <c r="M1371" s="7" t="s">
        <v>8</v>
      </c>
      <c r="N1371" s="9" t="s">
        <v>8</v>
      </c>
      <c r="O1371" s="11" t="s">
        <v>8</v>
      </c>
      <c r="P1371" s="7" t="s">
        <v>8</v>
      </c>
      <c r="Q1371" s="9" t="s">
        <v>8</v>
      </c>
      <c r="R1371" s="11" t="s">
        <v>8</v>
      </c>
      <c r="S1371" s="7" t="s">
        <v>8</v>
      </c>
      <c r="T1371" s="9" t="s">
        <v>8</v>
      </c>
    </row>
    <row r="1372" spans="1:20" ht="14.1" customHeight="1" x14ac:dyDescent="0.3">
      <c r="A1372" s="3" t="s">
        <v>5198</v>
      </c>
      <c r="B1372" s="3" t="s">
        <v>7187</v>
      </c>
      <c r="C1372" s="11">
        <v>332</v>
      </c>
      <c r="D1372" s="7">
        <v>303.47580190999997</v>
      </c>
      <c r="E1372" s="8">
        <v>193.98331789418199</v>
      </c>
      <c r="F1372" s="11">
        <v>15</v>
      </c>
      <c r="G1372" s="7">
        <v>517.25246730000003</v>
      </c>
      <c r="H1372" s="8">
        <v>368.972287604158</v>
      </c>
      <c r="I1372" s="11" t="s">
        <v>8</v>
      </c>
      <c r="J1372" s="7" t="s">
        <v>8</v>
      </c>
      <c r="K1372" s="9" t="s">
        <v>8</v>
      </c>
      <c r="L1372" s="11" t="s">
        <v>8</v>
      </c>
      <c r="M1372" s="7" t="s">
        <v>8</v>
      </c>
      <c r="N1372" s="9" t="s">
        <v>8</v>
      </c>
      <c r="O1372" s="11" t="s">
        <v>8</v>
      </c>
      <c r="P1372" s="7" t="s">
        <v>8</v>
      </c>
      <c r="Q1372" s="9" t="s">
        <v>8</v>
      </c>
      <c r="R1372" s="11" t="s">
        <v>8</v>
      </c>
      <c r="S1372" s="7" t="s">
        <v>8</v>
      </c>
      <c r="T1372" s="9" t="s">
        <v>8</v>
      </c>
    </row>
    <row r="1373" spans="1:20" ht="14.1" customHeight="1" x14ac:dyDescent="0.3">
      <c r="A1373" s="3" t="s">
        <v>5201</v>
      </c>
      <c r="B1373" s="3" t="s">
        <v>7188</v>
      </c>
      <c r="C1373" s="11">
        <v>157</v>
      </c>
      <c r="D1373" s="7">
        <v>293.4361609</v>
      </c>
      <c r="E1373" s="8">
        <v>202.83452738622</v>
      </c>
      <c r="F1373" s="11">
        <v>14</v>
      </c>
      <c r="G1373" s="7">
        <v>337.47873685000002</v>
      </c>
      <c r="H1373" s="8">
        <v>233.297945318822</v>
      </c>
      <c r="I1373" s="11" t="s">
        <v>8</v>
      </c>
      <c r="J1373" s="7" t="s">
        <v>8</v>
      </c>
      <c r="K1373" s="9" t="s">
        <v>8</v>
      </c>
      <c r="L1373" s="11" t="s">
        <v>8</v>
      </c>
      <c r="M1373" s="7" t="s">
        <v>8</v>
      </c>
      <c r="N1373" s="9" t="s">
        <v>8</v>
      </c>
      <c r="O1373" s="11" t="s">
        <v>8</v>
      </c>
      <c r="P1373" s="7" t="s">
        <v>8</v>
      </c>
      <c r="Q1373" s="9" t="s">
        <v>8</v>
      </c>
      <c r="R1373" s="11" t="s">
        <v>8</v>
      </c>
      <c r="S1373" s="7" t="s">
        <v>8</v>
      </c>
      <c r="T1373" s="9" t="s">
        <v>8</v>
      </c>
    </row>
    <row r="1374" spans="1:20" ht="14.1" customHeight="1" x14ac:dyDescent="0.3">
      <c r="A1374" s="3" t="s">
        <v>5204</v>
      </c>
      <c r="B1374" s="3" t="s">
        <v>7189</v>
      </c>
      <c r="C1374" s="11">
        <v>48</v>
      </c>
      <c r="D1374" s="7">
        <v>488.66944309000002</v>
      </c>
      <c r="E1374" s="8">
        <v>304.86900083355101</v>
      </c>
      <c r="F1374" s="11" t="s">
        <v>8</v>
      </c>
      <c r="G1374" s="7" t="s">
        <v>8</v>
      </c>
      <c r="H1374" s="9" t="s">
        <v>8</v>
      </c>
      <c r="I1374" s="11" t="s">
        <v>8</v>
      </c>
      <c r="J1374" s="7" t="s">
        <v>8</v>
      </c>
      <c r="K1374" s="9" t="s">
        <v>8</v>
      </c>
      <c r="L1374" s="11" t="s">
        <v>8</v>
      </c>
      <c r="M1374" s="7" t="s">
        <v>8</v>
      </c>
      <c r="N1374" s="9" t="s">
        <v>8</v>
      </c>
      <c r="O1374" s="11" t="s">
        <v>8</v>
      </c>
      <c r="P1374" s="7" t="s">
        <v>8</v>
      </c>
      <c r="Q1374" s="9" t="s">
        <v>8</v>
      </c>
      <c r="R1374" s="11" t="s">
        <v>8</v>
      </c>
      <c r="S1374" s="7" t="s">
        <v>8</v>
      </c>
      <c r="T1374" s="9" t="s">
        <v>8</v>
      </c>
    </row>
    <row r="1375" spans="1:20" ht="14.1" customHeight="1" x14ac:dyDescent="0.3">
      <c r="A1375" s="3" t="s">
        <v>5207</v>
      </c>
      <c r="B1375" s="3" t="s">
        <v>7190</v>
      </c>
      <c r="C1375" s="11">
        <v>438</v>
      </c>
      <c r="D1375" s="7">
        <v>304.34377519999998</v>
      </c>
      <c r="E1375" s="8">
        <v>197.02096330107199</v>
      </c>
      <c r="F1375" s="11">
        <v>29</v>
      </c>
      <c r="G1375" s="7">
        <v>576.33301444999995</v>
      </c>
      <c r="H1375" s="8">
        <v>386.86691924807002</v>
      </c>
      <c r="I1375" s="11" t="s">
        <v>8</v>
      </c>
      <c r="J1375" s="7" t="s">
        <v>8</v>
      </c>
      <c r="K1375" s="9" t="s">
        <v>8</v>
      </c>
      <c r="L1375" s="11" t="s">
        <v>8</v>
      </c>
      <c r="M1375" s="7" t="s">
        <v>8</v>
      </c>
      <c r="N1375" s="9" t="s">
        <v>8</v>
      </c>
      <c r="O1375" s="11" t="s">
        <v>8</v>
      </c>
      <c r="P1375" s="7" t="s">
        <v>8</v>
      </c>
      <c r="Q1375" s="9" t="s">
        <v>8</v>
      </c>
      <c r="R1375" s="11">
        <v>12</v>
      </c>
      <c r="S1375" s="7">
        <v>663.00216346000002</v>
      </c>
      <c r="T1375" s="8">
        <v>442.800172638753</v>
      </c>
    </row>
    <row r="1376" spans="1:20" ht="14.1" customHeight="1" x14ac:dyDescent="0.3">
      <c r="A1376" s="3" t="s">
        <v>5211</v>
      </c>
      <c r="B1376" s="3" t="s">
        <v>7191</v>
      </c>
      <c r="C1376" s="11">
        <v>27</v>
      </c>
      <c r="D1376" s="7">
        <v>383.71059506</v>
      </c>
      <c r="E1376" s="8">
        <v>275.847639040216</v>
      </c>
      <c r="F1376" s="11" t="s">
        <v>8</v>
      </c>
      <c r="G1376" s="7" t="s">
        <v>8</v>
      </c>
      <c r="H1376" s="9" t="s">
        <v>8</v>
      </c>
      <c r="I1376" s="11" t="s">
        <v>8</v>
      </c>
      <c r="J1376" s="7" t="s">
        <v>8</v>
      </c>
      <c r="K1376" s="9" t="s">
        <v>8</v>
      </c>
      <c r="L1376" s="11" t="s">
        <v>8</v>
      </c>
      <c r="M1376" s="7" t="s">
        <v>8</v>
      </c>
      <c r="N1376" s="9" t="s">
        <v>8</v>
      </c>
      <c r="O1376" s="11" t="s">
        <v>8</v>
      </c>
      <c r="P1376" s="7" t="s">
        <v>8</v>
      </c>
      <c r="Q1376" s="9" t="s">
        <v>8</v>
      </c>
      <c r="R1376" s="11" t="s">
        <v>8</v>
      </c>
      <c r="S1376" s="7" t="s">
        <v>8</v>
      </c>
      <c r="T1376" s="9" t="s">
        <v>8</v>
      </c>
    </row>
    <row r="1377" spans="1:20" ht="14.1" customHeight="1" x14ac:dyDescent="0.3">
      <c r="A1377" s="3" t="s">
        <v>5215</v>
      </c>
      <c r="B1377" s="3" t="s">
        <v>7192</v>
      </c>
      <c r="C1377" s="11">
        <v>40</v>
      </c>
      <c r="D1377" s="7">
        <v>348.78882188</v>
      </c>
      <c r="E1377" s="8">
        <v>236.55538834458</v>
      </c>
      <c r="F1377" s="11" t="s">
        <v>8</v>
      </c>
      <c r="G1377" s="7" t="s">
        <v>8</v>
      </c>
      <c r="H1377" s="9" t="s">
        <v>8</v>
      </c>
      <c r="I1377" s="11" t="s">
        <v>8</v>
      </c>
      <c r="J1377" s="7" t="s">
        <v>8</v>
      </c>
      <c r="K1377" s="9" t="s">
        <v>8</v>
      </c>
      <c r="L1377" s="11" t="s">
        <v>8</v>
      </c>
      <c r="M1377" s="7" t="s">
        <v>8</v>
      </c>
      <c r="N1377" s="9" t="s">
        <v>8</v>
      </c>
      <c r="O1377" s="11" t="s">
        <v>8</v>
      </c>
      <c r="P1377" s="7" t="s">
        <v>8</v>
      </c>
      <c r="Q1377" s="9" t="s">
        <v>8</v>
      </c>
      <c r="R1377" s="11" t="s">
        <v>8</v>
      </c>
      <c r="S1377" s="7" t="s">
        <v>8</v>
      </c>
      <c r="T1377" s="9" t="s">
        <v>8</v>
      </c>
    </row>
    <row r="1378" spans="1:20" ht="14.1" customHeight="1" x14ac:dyDescent="0.3">
      <c r="A1378" s="3" t="s">
        <v>5218</v>
      </c>
      <c r="B1378" s="3" t="s">
        <v>7193</v>
      </c>
      <c r="C1378" s="11">
        <v>241</v>
      </c>
      <c r="D1378" s="7">
        <v>469.13349516</v>
      </c>
      <c r="E1378" s="8">
        <v>336.52880241632801</v>
      </c>
      <c r="F1378" s="11">
        <v>48</v>
      </c>
      <c r="G1378" s="7">
        <v>537.03693172999999</v>
      </c>
      <c r="H1378" s="8">
        <v>383.91532910200903</v>
      </c>
      <c r="I1378" s="11" t="s">
        <v>8</v>
      </c>
      <c r="J1378" s="7" t="s">
        <v>8</v>
      </c>
      <c r="K1378" s="9" t="s">
        <v>8</v>
      </c>
      <c r="L1378" s="11" t="s">
        <v>8</v>
      </c>
      <c r="M1378" s="7" t="s">
        <v>8</v>
      </c>
      <c r="N1378" s="9" t="s">
        <v>8</v>
      </c>
      <c r="O1378" s="11" t="s">
        <v>8</v>
      </c>
      <c r="P1378" s="7" t="s">
        <v>8</v>
      </c>
      <c r="Q1378" s="9" t="s">
        <v>8</v>
      </c>
      <c r="R1378" s="11">
        <v>17</v>
      </c>
      <c r="S1378" s="7">
        <v>785.31887400000005</v>
      </c>
      <c r="T1378" s="8">
        <v>561.48217202584897</v>
      </c>
    </row>
    <row r="1379" spans="1:20" ht="14.1" customHeight="1" x14ac:dyDescent="0.3">
      <c r="A1379" s="3" t="s">
        <v>5222</v>
      </c>
      <c r="B1379" s="3" t="s">
        <v>7194</v>
      </c>
      <c r="C1379" s="11">
        <v>39</v>
      </c>
      <c r="D1379" s="7">
        <v>194.61496686000001</v>
      </c>
      <c r="E1379" s="8">
        <v>133.51885879000699</v>
      </c>
      <c r="F1379" s="11" t="s">
        <v>8</v>
      </c>
      <c r="G1379" s="7" t="s">
        <v>8</v>
      </c>
      <c r="H1379" s="9" t="s">
        <v>8</v>
      </c>
      <c r="I1379" s="11" t="s">
        <v>8</v>
      </c>
      <c r="J1379" s="7" t="s">
        <v>8</v>
      </c>
      <c r="K1379" s="9" t="s">
        <v>8</v>
      </c>
      <c r="L1379" s="11" t="s">
        <v>8</v>
      </c>
      <c r="M1379" s="7" t="s">
        <v>8</v>
      </c>
      <c r="N1379" s="9" t="s">
        <v>8</v>
      </c>
      <c r="O1379" s="11" t="s">
        <v>8</v>
      </c>
      <c r="P1379" s="7" t="s">
        <v>8</v>
      </c>
      <c r="Q1379" s="9" t="s">
        <v>8</v>
      </c>
      <c r="R1379" s="11" t="s">
        <v>8</v>
      </c>
      <c r="S1379" s="7" t="s">
        <v>8</v>
      </c>
      <c r="T1379" s="9" t="s">
        <v>8</v>
      </c>
    </row>
    <row r="1380" spans="1:20" ht="14.1" customHeight="1" x14ac:dyDescent="0.3">
      <c r="A1380" s="3" t="s">
        <v>5226</v>
      </c>
      <c r="B1380" s="3" t="s">
        <v>7195</v>
      </c>
      <c r="C1380" s="11">
        <v>58</v>
      </c>
      <c r="D1380" s="7">
        <v>278.09423654</v>
      </c>
      <c r="E1380" s="8">
        <v>190.30172607030499</v>
      </c>
      <c r="F1380" s="11" t="s">
        <v>8</v>
      </c>
      <c r="G1380" s="7" t="s">
        <v>8</v>
      </c>
      <c r="H1380" s="9" t="s">
        <v>8</v>
      </c>
      <c r="I1380" s="11" t="s">
        <v>8</v>
      </c>
      <c r="J1380" s="7" t="s">
        <v>8</v>
      </c>
      <c r="K1380" s="9" t="s">
        <v>8</v>
      </c>
      <c r="L1380" s="11" t="s">
        <v>8</v>
      </c>
      <c r="M1380" s="7" t="s">
        <v>8</v>
      </c>
      <c r="N1380" s="9" t="s">
        <v>8</v>
      </c>
      <c r="O1380" s="11" t="s">
        <v>8</v>
      </c>
      <c r="P1380" s="7" t="s">
        <v>8</v>
      </c>
      <c r="Q1380" s="9" t="s">
        <v>8</v>
      </c>
      <c r="R1380" s="11" t="s">
        <v>8</v>
      </c>
      <c r="S1380" s="7" t="s">
        <v>8</v>
      </c>
      <c r="T1380" s="9" t="s">
        <v>8</v>
      </c>
    </row>
    <row r="1381" spans="1:20" ht="14.1" customHeight="1" x14ac:dyDescent="0.3">
      <c r="A1381" s="3" t="s">
        <v>5229</v>
      </c>
      <c r="B1381" s="3" t="s">
        <v>7196</v>
      </c>
      <c r="C1381" s="11">
        <v>20</v>
      </c>
      <c r="D1381" s="7">
        <v>650.27925632999995</v>
      </c>
      <c r="E1381" s="8">
        <v>420.76521646662002</v>
      </c>
      <c r="F1381" s="11" t="s">
        <v>8</v>
      </c>
      <c r="G1381" s="7" t="s">
        <v>8</v>
      </c>
      <c r="H1381" s="9" t="s">
        <v>8</v>
      </c>
      <c r="I1381" s="11" t="s">
        <v>8</v>
      </c>
      <c r="J1381" s="7" t="s">
        <v>8</v>
      </c>
      <c r="K1381" s="9" t="s">
        <v>8</v>
      </c>
      <c r="L1381" s="11" t="s">
        <v>8</v>
      </c>
      <c r="M1381" s="7" t="s">
        <v>8</v>
      </c>
      <c r="N1381" s="9" t="s">
        <v>8</v>
      </c>
      <c r="O1381" s="11" t="s">
        <v>8</v>
      </c>
      <c r="P1381" s="7" t="s">
        <v>8</v>
      </c>
      <c r="Q1381" s="9" t="s">
        <v>8</v>
      </c>
      <c r="R1381" s="11" t="s">
        <v>8</v>
      </c>
      <c r="S1381" s="7" t="s">
        <v>8</v>
      </c>
      <c r="T1381" s="9" t="s">
        <v>8</v>
      </c>
    </row>
    <row r="1382" spans="1:20" ht="14.1" customHeight="1" x14ac:dyDescent="0.3">
      <c r="A1382" s="3" t="s">
        <v>5232</v>
      </c>
      <c r="B1382" s="3" t="s">
        <v>7197</v>
      </c>
      <c r="C1382" s="11">
        <v>15</v>
      </c>
      <c r="D1382" s="7">
        <v>514.77018988999998</v>
      </c>
      <c r="E1382" s="8">
        <v>354.07651291393199</v>
      </c>
      <c r="F1382" s="11" t="s">
        <v>8</v>
      </c>
      <c r="G1382" s="7" t="s">
        <v>8</v>
      </c>
      <c r="H1382" s="9" t="s">
        <v>8</v>
      </c>
      <c r="I1382" s="11" t="s">
        <v>8</v>
      </c>
      <c r="J1382" s="7" t="s">
        <v>8</v>
      </c>
      <c r="K1382" s="9" t="s">
        <v>8</v>
      </c>
      <c r="L1382" s="11" t="s">
        <v>8</v>
      </c>
      <c r="M1382" s="7" t="s">
        <v>8</v>
      </c>
      <c r="N1382" s="9" t="s">
        <v>8</v>
      </c>
      <c r="O1382" s="11" t="s">
        <v>8</v>
      </c>
      <c r="P1382" s="7" t="s">
        <v>8</v>
      </c>
      <c r="Q1382" s="9" t="s">
        <v>8</v>
      </c>
      <c r="R1382" s="11" t="s">
        <v>8</v>
      </c>
      <c r="S1382" s="7" t="s">
        <v>8</v>
      </c>
      <c r="T1382" s="9" t="s">
        <v>8</v>
      </c>
    </row>
    <row r="1383" spans="1:20" ht="14.1" customHeight="1" x14ac:dyDescent="0.3">
      <c r="A1383" s="3" t="s">
        <v>5236</v>
      </c>
      <c r="B1383" s="3" t="s">
        <v>7198</v>
      </c>
      <c r="C1383" s="11">
        <v>33</v>
      </c>
      <c r="D1383" s="7">
        <v>266.56130253999999</v>
      </c>
      <c r="E1383" s="8">
        <v>178.73351989335799</v>
      </c>
      <c r="F1383" s="11" t="s">
        <v>8</v>
      </c>
      <c r="G1383" s="7" t="s">
        <v>8</v>
      </c>
      <c r="H1383" s="9" t="s">
        <v>8</v>
      </c>
      <c r="I1383" s="11" t="s">
        <v>8</v>
      </c>
      <c r="J1383" s="7" t="s">
        <v>8</v>
      </c>
      <c r="K1383" s="9" t="s">
        <v>8</v>
      </c>
      <c r="L1383" s="11" t="s">
        <v>8</v>
      </c>
      <c r="M1383" s="7" t="s">
        <v>8</v>
      </c>
      <c r="N1383" s="9" t="s">
        <v>8</v>
      </c>
      <c r="O1383" s="11" t="s">
        <v>8</v>
      </c>
      <c r="P1383" s="7" t="s">
        <v>8</v>
      </c>
      <c r="Q1383" s="9" t="s">
        <v>8</v>
      </c>
      <c r="R1383" s="11" t="s">
        <v>8</v>
      </c>
      <c r="S1383" s="7" t="s">
        <v>8</v>
      </c>
      <c r="T1383" s="9" t="s">
        <v>8</v>
      </c>
    </row>
    <row r="1384" spans="1:20" ht="14.1" customHeight="1" x14ac:dyDescent="0.3">
      <c r="A1384" s="3" t="s">
        <v>5240</v>
      </c>
      <c r="B1384" s="3" t="s">
        <v>7199</v>
      </c>
      <c r="C1384" s="11">
        <v>138</v>
      </c>
      <c r="D1384" s="7">
        <v>440.35263542000001</v>
      </c>
      <c r="E1384" s="8">
        <v>321.07532881858401</v>
      </c>
      <c r="F1384" s="11" t="s">
        <v>8</v>
      </c>
      <c r="G1384" s="7" t="s">
        <v>8</v>
      </c>
      <c r="H1384" s="9" t="s">
        <v>8</v>
      </c>
      <c r="I1384" s="11" t="s">
        <v>8</v>
      </c>
      <c r="J1384" s="7" t="s">
        <v>8</v>
      </c>
      <c r="K1384" s="9" t="s">
        <v>8</v>
      </c>
      <c r="L1384" s="11" t="s">
        <v>8</v>
      </c>
      <c r="M1384" s="7" t="s">
        <v>8</v>
      </c>
      <c r="N1384" s="9" t="s">
        <v>8</v>
      </c>
      <c r="O1384" s="11" t="s">
        <v>8</v>
      </c>
      <c r="P1384" s="7" t="s">
        <v>8</v>
      </c>
      <c r="Q1384" s="9" t="s">
        <v>8</v>
      </c>
      <c r="R1384" s="11" t="s">
        <v>8</v>
      </c>
      <c r="S1384" s="7" t="s">
        <v>8</v>
      </c>
      <c r="T1384" s="9" t="s">
        <v>8</v>
      </c>
    </row>
    <row r="1385" spans="1:20" ht="14.1" customHeight="1" x14ac:dyDescent="0.3">
      <c r="A1385" s="3" t="s">
        <v>5244</v>
      </c>
      <c r="B1385" s="3" t="s">
        <v>7200</v>
      </c>
      <c r="C1385" s="11">
        <v>117</v>
      </c>
      <c r="D1385" s="7">
        <v>308.60345666000001</v>
      </c>
      <c r="E1385" s="8">
        <v>223.271597807201</v>
      </c>
      <c r="F1385" s="11" t="s">
        <v>8</v>
      </c>
      <c r="G1385" s="7" t="s">
        <v>8</v>
      </c>
      <c r="H1385" s="9" t="s">
        <v>8</v>
      </c>
      <c r="I1385" s="11" t="s">
        <v>8</v>
      </c>
      <c r="J1385" s="7" t="s">
        <v>8</v>
      </c>
      <c r="K1385" s="9" t="s">
        <v>8</v>
      </c>
      <c r="L1385" s="11" t="s">
        <v>8</v>
      </c>
      <c r="M1385" s="7" t="s">
        <v>8</v>
      </c>
      <c r="N1385" s="9" t="s">
        <v>8</v>
      </c>
      <c r="O1385" s="11" t="s">
        <v>8</v>
      </c>
      <c r="P1385" s="7" t="s">
        <v>8</v>
      </c>
      <c r="Q1385" s="9" t="s">
        <v>8</v>
      </c>
      <c r="R1385" s="11" t="s">
        <v>8</v>
      </c>
      <c r="S1385" s="7" t="s">
        <v>8</v>
      </c>
      <c r="T1385" s="9" t="s">
        <v>8</v>
      </c>
    </row>
    <row r="1386" spans="1:20" ht="14.1" customHeight="1" x14ac:dyDescent="0.3">
      <c r="A1386" s="3" t="s">
        <v>5248</v>
      </c>
      <c r="B1386" s="3" t="s">
        <v>7201</v>
      </c>
      <c r="C1386" s="11">
        <v>45</v>
      </c>
      <c r="D1386" s="7">
        <v>234.98212561</v>
      </c>
      <c r="E1386" s="8">
        <v>156.46199616386599</v>
      </c>
      <c r="F1386" s="11" t="s">
        <v>8</v>
      </c>
      <c r="G1386" s="7" t="s">
        <v>8</v>
      </c>
      <c r="H1386" s="9" t="s">
        <v>8</v>
      </c>
      <c r="I1386" s="11" t="s">
        <v>8</v>
      </c>
      <c r="J1386" s="7" t="s">
        <v>8</v>
      </c>
      <c r="K1386" s="9" t="s">
        <v>8</v>
      </c>
      <c r="L1386" s="11" t="s">
        <v>8</v>
      </c>
      <c r="M1386" s="7" t="s">
        <v>8</v>
      </c>
      <c r="N1386" s="9" t="s">
        <v>8</v>
      </c>
      <c r="O1386" s="11" t="s">
        <v>8</v>
      </c>
      <c r="P1386" s="7" t="s">
        <v>8</v>
      </c>
      <c r="Q1386" s="9" t="s">
        <v>8</v>
      </c>
      <c r="R1386" s="11" t="s">
        <v>8</v>
      </c>
      <c r="S1386" s="7" t="s">
        <v>8</v>
      </c>
      <c r="T1386" s="9" t="s">
        <v>8</v>
      </c>
    </row>
    <row r="1387" spans="1:20" ht="14.1" customHeight="1" x14ac:dyDescent="0.3">
      <c r="A1387" s="3" t="s">
        <v>5252</v>
      </c>
      <c r="B1387" s="3" t="s">
        <v>7202</v>
      </c>
      <c r="C1387" s="11">
        <v>2271</v>
      </c>
      <c r="D1387" s="7">
        <v>243.58081038</v>
      </c>
      <c r="E1387" s="8">
        <v>172.08991638817801</v>
      </c>
      <c r="F1387" s="11">
        <v>26</v>
      </c>
      <c r="G1387" s="7">
        <v>413.07016507999998</v>
      </c>
      <c r="H1387" s="8">
        <v>298.65300041465701</v>
      </c>
      <c r="I1387" s="11" t="s">
        <v>8</v>
      </c>
      <c r="J1387" s="7" t="s">
        <v>8</v>
      </c>
      <c r="K1387" s="9" t="s">
        <v>8</v>
      </c>
      <c r="L1387" s="11" t="s">
        <v>8</v>
      </c>
      <c r="M1387" s="7" t="s">
        <v>8</v>
      </c>
      <c r="N1387" s="9" t="s">
        <v>8</v>
      </c>
      <c r="O1387" s="11" t="s">
        <v>8</v>
      </c>
      <c r="P1387" s="7" t="s">
        <v>8</v>
      </c>
      <c r="Q1387" s="9" t="s">
        <v>8</v>
      </c>
      <c r="R1387" s="11">
        <v>78</v>
      </c>
      <c r="S1387" s="7">
        <v>457.09535325000002</v>
      </c>
      <c r="T1387" s="8">
        <v>329.56958632197399</v>
      </c>
    </row>
    <row r="1388" spans="1:20" ht="14.1" customHeight="1" x14ac:dyDescent="0.3">
      <c r="A1388" s="3" t="s">
        <v>5255</v>
      </c>
      <c r="B1388" s="3" t="s">
        <v>7203</v>
      </c>
      <c r="C1388" s="11">
        <v>589</v>
      </c>
      <c r="D1388" s="7">
        <v>255.86238022000001</v>
      </c>
      <c r="E1388" s="8">
        <v>184.77061243315501</v>
      </c>
      <c r="F1388" s="11">
        <v>14</v>
      </c>
      <c r="G1388" s="7">
        <v>609.35597338000002</v>
      </c>
      <c r="H1388" s="8">
        <v>440.56913088598901</v>
      </c>
      <c r="I1388" s="11" t="s">
        <v>8</v>
      </c>
      <c r="J1388" s="7" t="s">
        <v>8</v>
      </c>
      <c r="K1388" s="9" t="s">
        <v>8</v>
      </c>
      <c r="L1388" s="11" t="s">
        <v>8</v>
      </c>
      <c r="M1388" s="7" t="s">
        <v>8</v>
      </c>
      <c r="N1388" s="9" t="s">
        <v>8</v>
      </c>
      <c r="O1388" s="11" t="s">
        <v>8</v>
      </c>
      <c r="P1388" s="7" t="s">
        <v>8</v>
      </c>
      <c r="Q1388" s="9" t="s">
        <v>8</v>
      </c>
      <c r="R1388" s="11" t="s">
        <v>8</v>
      </c>
      <c r="S1388" s="7" t="s">
        <v>8</v>
      </c>
      <c r="T1388" s="9" t="s">
        <v>8</v>
      </c>
    </row>
    <row r="1389" spans="1:20" ht="14.1" customHeight="1" x14ac:dyDescent="0.3">
      <c r="A1389" s="3" t="s">
        <v>5259</v>
      </c>
      <c r="B1389" s="3" t="s">
        <v>7204</v>
      </c>
      <c r="C1389" s="11">
        <v>77</v>
      </c>
      <c r="D1389" s="7">
        <v>578.32931348</v>
      </c>
      <c r="E1389" s="8">
        <v>418.54494100776998</v>
      </c>
      <c r="F1389" s="11" t="s">
        <v>8</v>
      </c>
      <c r="G1389" s="7" t="s">
        <v>8</v>
      </c>
      <c r="H1389" s="9" t="s">
        <v>8</v>
      </c>
      <c r="I1389" s="11" t="s">
        <v>8</v>
      </c>
      <c r="J1389" s="7" t="s">
        <v>8</v>
      </c>
      <c r="K1389" s="9" t="s">
        <v>8</v>
      </c>
      <c r="L1389" s="11" t="s">
        <v>8</v>
      </c>
      <c r="M1389" s="7" t="s">
        <v>8</v>
      </c>
      <c r="N1389" s="9" t="s">
        <v>8</v>
      </c>
      <c r="O1389" s="11" t="s">
        <v>8</v>
      </c>
      <c r="P1389" s="7" t="s">
        <v>8</v>
      </c>
      <c r="Q1389" s="9" t="s">
        <v>8</v>
      </c>
      <c r="R1389" s="11" t="s">
        <v>8</v>
      </c>
      <c r="S1389" s="7" t="s">
        <v>8</v>
      </c>
      <c r="T1389" s="9" t="s">
        <v>8</v>
      </c>
    </row>
    <row r="1390" spans="1:20" ht="14.1" customHeight="1" x14ac:dyDescent="0.3">
      <c r="A1390" s="3" t="s">
        <v>5263</v>
      </c>
      <c r="B1390" s="3" t="s">
        <v>7205</v>
      </c>
      <c r="C1390" s="11">
        <v>153</v>
      </c>
      <c r="D1390" s="7">
        <v>397.75154126000001</v>
      </c>
      <c r="E1390" s="8">
        <v>287.17377532647902</v>
      </c>
      <c r="F1390" s="11" t="s">
        <v>8</v>
      </c>
      <c r="G1390" s="7" t="s">
        <v>8</v>
      </c>
      <c r="H1390" s="9" t="s">
        <v>8</v>
      </c>
      <c r="I1390" s="11" t="s">
        <v>8</v>
      </c>
      <c r="J1390" s="7" t="s">
        <v>8</v>
      </c>
      <c r="K1390" s="9" t="s">
        <v>8</v>
      </c>
      <c r="L1390" s="11" t="s">
        <v>8</v>
      </c>
      <c r="M1390" s="7" t="s">
        <v>8</v>
      </c>
      <c r="N1390" s="9" t="s">
        <v>8</v>
      </c>
      <c r="O1390" s="11" t="s">
        <v>8</v>
      </c>
      <c r="P1390" s="7" t="s">
        <v>8</v>
      </c>
      <c r="Q1390" s="9" t="s">
        <v>8</v>
      </c>
      <c r="R1390" s="11" t="s">
        <v>8</v>
      </c>
      <c r="S1390" s="7" t="s">
        <v>8</v>
      </c>
      <c r="T1390" s="9" t="s">
        <v>8</v>
      </c>
    </row>
    <row r="1391" spans="1:20" ht="14.1" customHeight="1" x14ac:dyDescent="0.3">
      <c r="A1391" s="3" t="s">
        <v>5266</v>
      </c>
      <c r="B1391" s="3" t="s">
        <v>7206</v>
      </c>
      <c r="C1391" s="11">
        <v>272</v>
      </c>
      <c r="D1391" s="7">
        <v>264.09510821999999</v>
      </c>
      <c r="E1391" s="8">
        <v>195.48067472583699</v>
      </c>
      <c r="F1391" s="11" t="s">
        <v>8</v>
      </c>
      <c r="G1391" s="7" t="s">
        <v>8</v>
      </c>
      <c r="H1391" s="9" t="s">
        <v>8</v>
      </c>
      <c r="I1391" s="11" t="s">
        <v>8</v>
      </c>
      <c r="J1391" s="7" t="s">
        <v>8</v>
      </c>
      <c r="K1391" s="9" t="s">
        <v>8</v>
      </c>
      <c r="L1391" s="11" t="s">
        <v>8</v>
      </c>
      <c r="M1391" s="7" t="s">
        <v>8</v>
      </c>
      <c r="N1391" s="9" t="s">
        <v>8</v>
      </c>
      <c r="O1391" s="11" t="s">
        <v>8</v>
      </c>
      <c r="P1391" s="7" t="s">
        <v>8</v>
      </c>
      <c r="Q1391" s="9" t="s">
        <v>8</v>
      </c>
      <c r="R1391" s="11" t="s">
        <v>8</v>
      </c>
      <c r="S1391" s="7" t="s">
        <v>8</v>
      </c>
      <c r="T1391" s="9" t="s">
        <v>8</v>
      </c>
    </row>
    <row r="1392" spans="1:20" ht="14.1" customHeight="1" x14ac:dyDescent="0.3">
      <c r="A1392" s="3" t="s">
        <v>5269</v>
      </c>
      <c r="B1392" s="3" t="s">
        <v>5270</v>
      </c>
      <c r="C1392" s="11">
        <v>1550</v>
      </c>
      <c r="D1392" s="7">
        <v>457.37001178000003</v>
      </c>
      <c r="E1392" s="8">
        <v>331.99356128911398</v>
      </c>
      <c r="F1392" s="11" t="s">
        <v>8</v>
      </c>
      <c r="G1392" s="7" t="s">
        <v>8</v>
      </c>
      <c r="H1392" s="9" t="s">
        <v>8</v>
      </c>
      <c r="I1392" s="11" t="s">
        <v>8</v>
      </c>
      <c r="J1392" s="7" t="s">
        <v>8</v>
      </c>
      <c r="K1392" s="9" t="s">
        <v>8</v>
      </c>
      <c r="L1392" s="11" t="s">
        <v>8</v>
      </c>
      <c r="M1392" s="7" t="s">
        <v>8</v>
      </c>
      <c r="N1392" s="9" t="s">
        <v>8</v>
      </c>
      <c r="O1392" s="11" t="s">
        <v>8</v>
      </c>
      <c r="P1392" s="7" t="s">
        <v>8</v>
      </c>
      <c r="Q1392" s="9" t="s">
        <v>8</v>
      </c>
      <c r="R1392" s="11">
        <v>46</v>
      </c>
      <c r="S1392" s="7">
        <v>589.38420193000002</v>
      </c>
      <c r="T1392" s="8">
        <v>432.69545494408101</v>
      </c>
    </row>
    <row r="1393" spans="1:20" ht="14.1" customHeight="1" x14ac:dyDescent="0.3">
      <c r="A1393" s="3" t="s">
        <v>5272</v>
      </c>
      <c r="B1393" s="3" t="s">
        <v>7207</v>
      </c>
      <c r="C1393" s="11">
        <v>112</v>
      </c>
      <c r="D1393" s="7">
        <v>345.04718831999998</v>
      </c>
      <c r="E1393" s="8">
        <v>251.33992351174501</v>
      </c>
      <c r="F1393" s="11" t="s">
        <v>8</v>
      </c>
      <c r="G1393" s="7" t="s">
        <v>8</v>
      </c>
      <c r="H1393" s="9" t="s">
        <v>8</v>
      </c>
      <c r="I1393" s="11" t="s">
        <v>8</v>
      </c>
      <c r="J1393" s="7" t="s">
        <v>8</v>
      </c>
      <c r="K1393" s="9" t="s">
        <v>8</v>
      </c>
      <c r="L1393" s="11" t="s">
        <v>8</v>
      </c>
      <c r="M1393" s="7" t="s">
        <v>8</v>
      </c>
      <c r="N1393" s="9" t="s">
        <v>8</v>
      </c>
      <c r="O1393" s="11" t="s">
        <v>8</v>
      </c>
      <c r="P1393" s="7" t="s">
        <v>8</v>
      </c>
      <c r="Q1393" s="9" t="s">
        <v>8</v>
      </c>
      <c r="R1393" s="11" t="s">
        <v>8</v>
      </c>
      <c r="S1393" s="7" t="s">
        <v>8</v>
      </c>
      <c r="T1393" s="9" t="s">
        <v>8</v>
      </c>
    </row>
    <row r="1394" spans="1:20" ht="14.1" customHeight="1" x14ac:dyDescent="0.3">
      <c r="A1394" s="3" t="s">
        <v>5276</v>
      </c>
      <c r="B1394" s="3" t="s">
        <v>7208</v>
      </c>
      <c r="C1394" s="11">
        <v>55</v>
      </c>
      <c r="D1394" s="7">
        <v>382.08753467000003</v>
      </c>
      <c r="E1394" s="8">
        <v>247.152480864517</v>
      </c>
      <c r="F1394" s="11" t="s">
        <v>8</v>
      </c>
      <c r="G1394" s="7" t="s">
        <v>8</v>
      </c>
      <c r="H1394" s="9" t="s">
        <v>8</v>
      </c>
      <c r="I1394" s="11" t="s">
        <v>8</v>
      </c>
      <c r="J1394" s="7" t="s">
        <v>8</v>
      </c>
      <c r="K1394" s="9" t="s">
        <v>8</v>
      </c>
      <c r="L1394" s="11" t="s">
        <v>8</v>
      </c>
      <c r="M1394" s="7" t="s">
        <v>8</v>
      </c>
      <c r="N1394" s="9" t="s">
        <v>8</v>
      </c>
      <c r="O1394" s="11" t="s">
        <v>8</v>
      </c>
      <c r="P1394" s="7" t="s">
        <v>8</v>
      </c>
      <c r="Q1394" s="9" t="s">
        <v>8</v>
      </c>
      <c r="R1394" s="11" t="s">
        <v>8</v>
      </c>
      <c r="S1394" s="7" t="s">
        <v>8</v>
      </c>
      <c r="T1394" s="9" t="s">
        <v>8</v>
      </c>
    </row>
    <row r="1395" spans="1:20" ht="14.1" customHeight="1" x14ac:dyDescent="0.3">
      <c r="A1395" s="3" t="s">
        <v>5280</v>
      </c>
      <c r="B1395" s="3" t="s">
        <v>7209</v>
      </c>
      <c r="C1395" s="11">
        <v>18</v>
      </c>
      <c r="D1395" s="7">
        <v>616.05192836000003</v>
      </c>
      <c r="E1395" s="8">
        <v>445.24929449062398</v>
      </c>
      <c r="F1395" s="11" t="s">
        <v>8</v>
      </c>
      <c r="G1395" s="7" t="s">
        <v>8</v>
      </c>
      <c r="H1395" s="9" t="s">
        <v>8</v>
      </c>
      <c r="I1395" s="11" t="s">
        <v>8</v>
      </c>
      <c r="J1395" s="7" t="s">
        <v>8</v>
      </c>
      <c r="K1395" s="9" t="s">
        <v>8</v>
      </c>
      <c r="L1395" s="11" t="s">
        <v>8</v>
      </c>
      <c r="M1395" s="7" t="s">
        <v>8</v>
      </c>
      <c r="N1395" s="9" t="s">
        <v>8</v>
      </c>
      <c r="O1395" s="11" t="s">
        <v>8</v>
      </c>
      <c r="P1395" s="7" t="s">
        <v>8</v>
      </c>
      <c r="Q1395" s="9" t="s">
        <v>8</v>
      </c>
      <c r="R1395" s="11" t="s">
        <v>8</v>
      </c>
      <c r="S1395" s="7" t="s">
        <v>8</v>
      </c>
      <c r="T1395" s="9" t="s">
        <v>8</v>
      </c>
    </row>
    <row r="1396" spans="1:20" ht="14.1" customHeight="1" x14ac:dyDescent="0.3">
      <c r="A1396" s="3" t="s">
        <v>5284</v>
      </c>
      <c r="B1396" s="3" t="s">
        <v>7210</v>
      </c>
      <c r="C1396" s="11">
        <v>68</v>
      </c>
      <c r="D1396" s="7">
        <v>237.43954509</v>
      </c>
      <c r="E1396" s="8">
        <v>164.99917460358401</v>
      </c>
      <c r="F1396" s="11" t="s">
        <v>8</v>
      </c>
      <c r="G1396" s="7" t="s">
        <v>8</v>
      </c>
      <c r="H1396" s="9" t="s">
        <v>8</v>
      </c>
      <c r="I1396" s="11" t="s">
        <v>8</v>
      </c>
      <c r="J1396" s="7" t="s">
        <v>8</v>
      </c>
      <c r="K1396" s="9" t="s">
        <v>8</v>
      </c>
      <c r="L1396" s="11" t="s">
        <v>8</v>
      </c>
      <c r="M1396" s="7" t="s">
        <v>8</v>
      </c>
      <c r="N1396" s="9" t="s">
        <v>8</v>
      </c>
      <c r="O1396" s="11" t="s">
        <v>8</v>
      </c>
      <c r="P1396" s="7" t="s">
        <v>8</v>
      </c>
      <c r="Q1396" s="9" t="s">
        <v>8</v>
      </c>
      <c r="R1396" s="11" t="s">
        <v>8</v>
      </c>
      <c r="S1396" s="7" t="s">
        <v>8</v>
      </c>
      <c r="T1396" s="9" t="s">
        <v>8</v>
      </c>
    </row>
    <row r="1397" spans="1:20" ht="14.1" customHeight="1" x14ac:dyDescent="0.3">
      <c r="A1397" s="3" t="s">
        <v>5288</v>
      </c>
      <c r="B1397" s="3" t="s">
        <v>7211</v>
      </c>
      <c r="C1397" s="11">
        <v>177</v>
      </c>
      <c r="D1397" s="7">
        <v>278.22412840999999</v>
      </c>
      <c r="E1397" s="8">
        <v>199.36942821305499</v>
      </c>
      <c r="F1397" s="11">
        <v>12</v>
      </c>
      <c r="G1397" s="7">
        <v>502.35307791000002</v>
      </c>
      <c r="H1397" s="8">
        <v>359.49432591370999</v>
      </c>
      <c r="I1397" s="11" t="s">
        <v>8</v>
      </c>
      <c r="J1397" s="7" t="s">
        <v>8</v>
      </c>
      <c r="K1397" s="9" t="s">
        <v>8</v>
      </c>
      <c r="L1397" s="11" t="s">
        <v>8</v>
      </c>
      <c r="M1397" s="7" t="s">
        <v>8</v>
      </c>
      <c r="N1397" s="9" t="s">
        <v>8</v>
      </c>
      <c r="O1397" s="11" t="s">
        <v>8</v>
      </c>
      <c r="P1397" s="7" t="s">
        <v>8</v>
      </c>
      <c r="Q1397" s="9" t="s">
        <v>8</v>
      </c>
      <c r="R1397" s="11" t="s">
        <v>8</v>
      </c>
      <c r="S1397" s="7" t="s">
        <v>8</v>
      </c>
      <c r="T1397" s="9" t="s">
        <v>8</v>
      </c>
    </row>
    <row r="1398" spans="1:20" ht="14.1" customHeight="1" x14ac:dyDescent="0.3">
      <c r="A1398" s="3" t="s">
        <v>5291</v>
      </c>
      <c r="B1398" s="3" t="s">
        <v>7212</v>
      </c>
      <c r="C1398" s="11">
        <v>344</v>
      </c>
      <c r="D1398" s="7">
        <v>156.03628921000001</v>
      </c>
      <c r="E1398" s="8">
        <v>111.803269353932</v>
      </c>
      <c r="F1398" s="11">
        <v>24</v>
      </c>
      <c r="G1398" s="7">
        <v>254.44853416000001</v>
      </c>
      <c r="H1398" s="8">
        <v>183.968267509344</v>
      </c>
      <c r="I1398" s="11" t="s">
        <v>8</v>
      </c>
      <c r="J1398" s="7" t="s">
        <v>8</v>
      </c>
      <c r="K1398" s="9" t="s">
        <v>8</v>
      </c>
      <c r="L1398" s="11" t="s">
        <v>8</v>
      </c>
      <c r="M1398" s="7" t="s">
        <v>8</v>
      </c>
      <c r="N1398" s="9" t="s">
        <v>8</v>
      </c>
      <c r="O1398" s="11" t="s">
        <v>8</v>
      </c>
      <c r="P1398" s="7" t="s">
        <v>8</v>
      </c>
      <c r="Q1398" s="9" t="s">
        <v>8</v>
      </c>
      <c r="R1398" s="11" t="s">
        <v>8</v>
      </c>
      <c r="S1398" s="7" t="s">
        <v>8</v>
      </c>
      <c r="T1398" s="9" t="s">
        <v>8</v>
      </c>
    </row>
    <row r="1399" spans="1:20" ht="14.1" customHeight="1" x14ac:dyDescent="0.3">
      <c r="A1399" s="3" t="s">
        <v>5294</v>
      </c>
      <c r="B1399" s="3" t="s">
        <v>5295</v>
      </c>
      <c r="C1399" s="11">
        <v>1995</v>
      </c>
      <c r="D1399" s="7">
        <v>440.95823686</v>
      </c>
      <c r="E1399" s="8">
        <v>310.58353421397402</v>
      </c>
      <c r="F1399" s="11">
        <v>421</v>
      </c>
      <c r="G1399" s="7">
        <v>542.18320702999995</v>
      </c>
      <c r="H1399" s="8">
        <v>387.99761574163102</v>
      </c>
      <c r="I1399" s="11" t="s">
        <v>8</v>
      </c>
      <c r="J1399" s="7" t="s">
        <v>8</v>
      </c>
      <c r="K1399" s="9" t="s">
        <v>8</v>
      </c>
      <c r="L1399" s="11">
        <v>23</v>
      </c>
      <c r="M1399" s="7">
        <v>99.177799936</v>
      </c>
      <c r="N1399" s="8">
        <v>63.425265027086503</v>
      </c>
      <c r="O1399" s="11" t="s">
        <v>8</v>
      </c>
      <c r="P1399" s="7" t="s">
        <v>8</v>
      </c>
      <c r="Q1399" s="9" t="s">
        <v>8</v>
      </c>
      <c r="R1399" s="11">
        <v>124</v>
      </c>
      <c r="S1399" s="7">
        <v>587.20797038000001</v>
      </c>
      <c r="T1399" s="8">
        <v>419.993311482303</v>
      </c>
    </row>
    <row r="1400" spans="1:20" ht="14.1" customHeight="1" x14ac:dyDescent="0.3">
      <c r="A1400" s="3" t="s">
        <v>5297</v>
      </c>
      <c r="B1400" s="3" t="s">
        <v>7213</v>
      </c>
      <c r="C1400" s="11">
        <v>731</v>
      </c>
      <c r="D1400" s="7">
        <v>296.11928502000001</v>
      </c>
      <c r="E1400" s="8">
        <v>199.28378461028501</v>
      </c>
      <c r="F1400" s="11">
        <v>52</v>
      </c>
      <c r="G1400" s="7">
        <v>410.02389706000002</v>
      </c>
      <c r="H1400" s="8">
        <v>293.42168827393999</v>
      </c>
      <c r="I1400" s="11" t="s">
        <v>8</v>
      </c>
      <c r="J1400" s="7" t="s">
        <v>8</v>
      </c>
      <c r="K1400" s="9" t="s">
        <v>8</v>
      </c>
      <c r="L1400" s="11">
        <v>17</v>
      </c>
      <c r="M1400" s="7">
        <v>162.93865407000001</v>
      </c>
      <c r="N1400" s="8">
        <v>96.462189021982397</v>
      </c>
      <c r="O1400" s="11" t="s">
        <v>8</v>
      </c>
      <c r="P1400" s="7" t="s">
        <v>8</v>
      </c>
      <c r="Q1400" s="9" t="s">
        <v>8</v>
      </c>
      <c r="R1400" s="11">
        <v>22</v>
      </c>
      <c r="S1400" s="7">
        <v>550.41456966999999</v>
      </c>
      <c r="T1400" s="8">
        <v>395.28690790431199</v>
      </c>
    </row>
    <row r="1401" spans="1:20" ht="14.1" customHeight="1" x14ac:dyDescent="0.3">
      <c r="A1401" s="3" t="s">
        <v>5301</v>
      </c>
      <c r="B1401" s="3" t="s">
        <v>7214</v>
      </c>
      <c r="C1401" s="11">
        <v>34</v>
      </c>
      <c r="D1401" s="7">
        <v>402.52736377999997</v>
      </c>
      <c r="E1401" s="8">
        <v>293.60106286128399</v>
      </c>
      <c r="F1401" s="11" t="s">
        <v>8</v>
      </c>
      <c r="G1401" s="7" t="s">
        <v>8</v>
      </c>
      <c r="H1401" s="9" t="s">
        <v>8</v>
      </c>
      <c r="I1401" s="11" t="s">
        <v>8</v>
      </c>
      <c r="J1401" s="7" t="s">
        <v>8</v>
      </c>
      <c r="K1401" s="9" t="s">
        <v>8</v>
      </c>
      <c r="L1401" s="11" t="s">
        <v>8</v>
      </c>
      <c r="M1401" s="7" t="s">
        <v>8</v>
      </c>
      <c r="N1401" s="9" t="s">
        <v>8</v>
      </c>
      <c r="O1401" s="11" t="s">
        <v>8</v>
      </c>
      <c r="P1401" s="7" t="s">
        <v>8</v>
      </c>
      <c r="Q1401" s="9" t="s">
        <v>8</v>
      </c>
      <c r="R1401" s="11" t="s">
        <v>8</v>
      </c>
      <c r="S1401" s="7" t="s">
        <v>8</v>
      </c>
      <c r="T1401" s="9" t="s">
        <v>8</v>
      </c>
    </row>
    <row r="1402" spans="1:20" ht="14.1" customHeight="1" x14ac:dyDescent="0.3">
      <c r="A1402" s="3" t="s">
        <v>5304</v>
      </c>
      <c r="B1402" s="3" t="s">
        <v>7215</v>
      </c>
      <c r="C1402" s="11">
        <v>322</v>
      </c>
      <c r="D1402" s="7">
        <v>447.66112204000001</v>
      </c>
      <c r="E1402" s="8">
        <v>321.56276965692899</v>
      </c>
      <c r="F1402" s="11">
        <v>16</v>
      </c>
      <c r="G1402" s="7">
        <v>483.04510768</v>
      </c>
      <c r="H1402" s="8">
        <v>347.82518268463798</v>
      </c>
      <c r="I1402" s="11" t="s">
        <v>8</v>
      </c>
      <c r="J1402" s="7" t="s">
        <v>8</v>
      </c>
      <c r="K1402" s="9" t="s">
        <v>8</v>
      </c>
      <c r="L1402" s="11" t="s">
        <v>8</v>
      </c>
      <c r="M1402" s="7" t="s">
        <v>8</v>
      </c>
      <c r="N1402" s="9" t="s">
        <v>8</v>
      </c>
      <c r="O1402" s="11" t="s">
        <v>8</v>
      </c>
      <c r="P1402" s="7" t="s">
        <v>8</v>
      </c>
      <c r="Q1402" s="9" t="s">
        <v>8</v>
      </c>
      <c r="R1402" s="11" t="s">
        <v>8</v>
      </c>
      <c r="S1402" s="7" t="s">
        <v>8</v>
      </c>
      <c r="T1402" s="9" t="s">
        <v>8</v>
      </c>
    </row>
    <row r="1403" spans="1:20" ht="14.1" customHeight="1" x14ac:dyDescent="0.3">
      <c r="A1403" s="3" t="s">
        <v>5308</v>
      </c>
      <c r="B1403" s="3" t="s">
        <v>7216</v>
      </c>
      <c r="C1403" s="11">
        <v>133</v>
      </c>
      <c r="D1403" s="7">
        <v>319.44963497999998</v>
      </c>
      <c r="E1403" s="8">
        <v>207.98112497064901</v>
      </c>
      <c r="F1403" s="11" t="s">
        <v>8</v>
      </c>
      <c r="G1403" s="7" t="s">
        <v>8</v>
      </c>
      <c r="H1403" s="9" t="s">
        <v>8</v>
      </c>
      <c r="I1403" s="11" t="s">
        <v>8</v>
      </c>
      <c r="J1403" s="7" t="s">
        <v>8</v>
      </c>
      <c r="K1403" s="9" t="s">
        <v>8</v>
      </c>
      <c r="L1403" s="11" t="s">
        <v>8</v>
      </c>
      <c r="M1403" s="7" t="s">
        <v>8</v>
      </c>
      <c r="N1403" s="9" t="s">
        <v>8</v>
      </c>
      <c r="O1403" s="11" t="s">
        <v>8</v>
      </c>
      <c r="P1403" s="7" t="s">
        <v>8</v>
      </c>
      <c r="Q1403" s="9" t="s">
        <v>8</v>
      </c>
      <c r="R1403" s="11" t="s">
        <v>8</v>
      </c>
      <c r="S1403" s="7" t="s">
        <v>8</v>
      </c>
      <c r="T1403" s="9" t="s">
        <v>8</v>
      </c>
    </row>
    <row r="1404" spans="1:20" ht="14.1" customHeight="1" x14ac:dyDescent="0.3">
      <c r="A1404" s="3" t="s">
        <v>5311</v>
      </c>
      <c r="B1404" s="3" t="s">
        <v>7217</v>
      </c>
      <c r="C1404" s="11">
        <v>59</v>
      </c>
      <c r="D1404" s="7">
        <v>320.28874697999998</v>
      </c>
      <c r="E1404" s="8">
        <v>212.29485749721201</v>
      </c>
      <c r="F1404" s="11" t="s">
        <v>8</v>
      </c>
      <c r="G1404" s="7" t="s">
        <v>8</v>
      </c>
      <c r="H1404" s="9" t="s">
        <v>8</v>
      </c>
      <c r="I1404" s="11" t="s">
        <v>8</v>
      </c>
      <c r="J1404" s="7" t="s">
        <v>8</v>
      </c>
      <c r="K1404" s="9" t="s">
        <v>8</v>
      </c>
      <c r="L1404" s="11" t="s">
        <v>8</v>
      </c>
      <c r="M1404" s="7" t="s">
        <v>8</v>
      </c>
      <c r="N1404" s="9" t="s">
        <v>8</v>
      </c>
      <c r="O1404" s="11" t="s">
        <v>8</v>
      </c>
      <c r="P1404" s="7" t="s">
        <v>8</v>
      </c>
      <c r="Q1404" s="9" t="s">
        <v>8</v>
      </c>
      <c r="R1404" s="11" t="s">
        <v>8</v>
      </c>
      <c r="S1404" s="7" t="s">
        <v>8</v>
      </c>
      <c r="T1404" s="9" t="s">
        <v>8</v>
      </c>
    </row>
    <row r="1405" spans="1:20" ht="14.1" customHeight="1" x14ac:dyDescent="0.3">
      <c r="A1405" s="3" t="s">
        <v>5314</v>
      </c>
      <c r="B1405" s="3" t="s">
        <v>7218</v>
      </c>
      <c r="C1405" s="11">
        <v>344</v>
      </c>
      <c r="D1405" s="7">
        <v>357.97513585000002</v>
      </c>
      <c r="E1405" s="8">
        <v>235.01871631454</v>
      </c>
      <c r="F1405" s="11">
        <v>12</v>
      </c>
      <c r="G1405" s="7">
        <v>299.18274704999999</v>
      </c>
      <c r="H1405" s="8">
        <v>195.74656851613301</v>
      </c>
      <c r="I1405" s="11" t="s">
        <v>8</v>
      </c>
      <c r="J1405" s="7" t="s">
        <v>8</v>
      </c>
      <c r="K1405" s="9" t="s">
        <v>8</v>
      </c>
      <c r="L1405" s="11" t="s">
        <v>8</v>
      </c>
      <c r="M1405" s="7" t="s">
        <v>8</v>
      </c>
      <c r="N1405" s="9" t="s">
        <v>8</v>
      </c>
      <c r="O1405" s="11" t="s">
        <v>8</v>
      </c>
      <c r="P1405" s="7" t="s">
        <v>8</v>
      </c>
      <c r="Q1405" s="9" t="s">
        <v>8</v>
      </c>
      <c r="R1405" s="11">
        <v>13</v>
      </c>
      <c r="S1405" s="7">
        <v>542.86412751</v>
      </c>
      <c r="T1405" s="8">
        <v>355.82113801721601</v>
      </c>
    </row>
    <row r="1406" spans="1:20" ht="14.1" customHeight="1" x14ac:dyDescent="0.3">
      <c r="A1406" s="3" t="s">
        <v>5317</v>
      </c>
      <c r="B1406" s="3" t="s">
        <v>7219</v>
      </c>
      <c r="C1406" s="11">
        <v>418</v>
      </c>
      <c r="D1406" s="7">
        <v>320.22594305000001</v>
      </c>
      <c r="E1406" s="8">
        <v>216.465353099476</v>
      </c>
      <c r="F1406" s="11" t="s">
        <v>8</v>
      </c>
      <c r="G1406" s="7" t="s">
        <v>8</v>
      </c>
      <c r="H1406" s="9" t="s">
        <v>8</v>
      </c>
      <c r="I1406" s="11" t="s">
        <v>8</v>
      </c>
      <c r="J1406" s="7" t="s">
        <v>8</v>
      </c>
      <c r="K1406" s="9" t="s">
        <v>8</v>
      </c>
      <c r="L1406" s="11" t="s">
        <v>8</v>
      </c>
      <c r="M1406" s="7" t="s">
        <v>8</v>
      </c>
      <c r="N1406" s="9" t="s">
        <v>8</v>
      </c>
      <c r="O1406" s="11" t="s">
        <v>8</v>
      </c>
      <c r="P1406" s="7" t="s">
        <v>8</v>
      </c>
      <c r="Q1406" s="9" t="s">
        <v>8</v>
      </c>
      <c r="R1406" s="11">
        <v>16</v>
      </c>
      <c r="S1406" s="7">
        <v>654.45418688999996</v>
      </c>
      <c r="T1406" s="8">
        <v>473.35590101254701</v>
      </c>
    </row>
    <row r="1407" spans="1:20" ht="14.1" customHeight="1" x14ac:dyDescent="0.3">
      <c r="A1407" s="3" t="s">
        <v>5321</v>
      </c>
      <c r="B1407" s="3" t="s">
        <v>7220</v>
      </c>
      <c r="C1407" s="11">
        <v>28</v>
      </c>
      <c r="D1407" s="7">
        <v>209.30648765999999</v>
      </c>
      <c r="E1407" s="8">
        <v>97.345578695594</v>
      </c>
      <c r="F1407" s="11" t="s">
        <v>8</v>
      </c>
      <c r="G1407" s="7" t="s">
        <v>8</v>
      </c>
      <c r="H1407" s="9" t="s">
        <v>8</v>
      </c>
      <c r="I1407" s="11" t="s">
        <v>8</v>
      </c>
      <c r="J1407" s="7" t="s">
        <v>8</v>
      </c>
      <c r="K1407" s="9" t="s">
        <v>8</v>
      </c>
      <c r="L1407" s="11" t="s">
        <v>8</v>
      </c>
      <c r="M1407" s="7" t="s">
        <v>8</v>
      </c>
      <c r="N1407" s="9" t="s">
        <v>8</v>
      </c>
      <c r="O1407" s="11" t="s">
        <v>8</v>
      </c>
      <c r="P1407" s="7" t="s">
        <v>8</v>
      </c>
      <c r="Q1407" s="9" t="s">
        <v>8</v>
      </c>
      <c r="R1407" s="11" t="s">
        <v>8</v>
      </c>
      <c r="S1407" s="7" t="s">
        <v>8</v>
      </c>
      <c r="T1407" s="9" t="s">
        <v>8</v>
      </c>
    </row>
    <row r="1408" spans="1:20" ht="14.1" customHeight="1" x14ac:dyDescent="0.3">
      <c r="A1408" s="3" t="s">
        <v>5325</v>
      </c>
      <c r="B1408" s="3" t="s">
        <v>7221</v>
      </c>
      <c r="C1408" s="11">
        <v>51</v>
      </c>
      <c r="D1408" s="7">
        <v>335.03786448</v>
      </c>
      <c r="E1408" s="8">
        <v>222.13623957119199</v>
      </c>
      <c r="F1408" s="11" t="s">
        <v>8</v>
      </c>
      <c r="G1408" s="7" t="s">
        <v>8</v>
      </c>
      <c r="H1408" s="9" t="s">
        <v>8</v>
      </c>
      <c r="I1408" s="11" t="s">
        <v>8</v>
      </c>
      <c r="J1408" s="7" t="s">
        <v>8</v>
      </c>
      <c r="K1408" s="9" t="s">
        <v>8</v>
      </c>
      <c r="L1408" s="11" t="s">
        <v>8</v>
      </c>
      <c r="M1408" s="7" t="s">
        <v>8</v>
      </c>
      <c r="N1408" s="9" t="s">
        <v>8</v>
      </c>
      <c r="O1408" s="11" t="s">
        <v>8</v>
      </c>
      <c r="P1408" s="7" t="s">
        <v>8</v>
      </c>
      <c r="Q1408" s="9" t="s">
        <v>8</v>
      </c>
      <c r="R1408" s="11" t="s">
        <v>8</v>
      </c>
      <c r="S1408" s="7" t="s">
        <v>8</v>
      </c>
      <c r="T1408" s="9" t="s">
        <v>8</v>
      </c>
    </row>
    <row r="1409" spans="1:20" ht="14.1" customHeight="1" x14ac:dyDescent="0.3">
      <c r="A1409" s="3" t="s">
        <v>5328</v>
      </c>
      <c r="B1409" s="3" t="s">
        <v>7222</v>
      </c>
      <c r="C1409" s="11">
        <v>22</v>
      </c>
      <c r="D1409" s="7">
        <v>301.00489618</v>
      </c>
      <c r="E1409" s="8">
        <v>218.47806276634799</v>
      </c>
      <c r="F1409" s="11" t="s">
        <v>8</v>
      </c>
      <c r="G1409" s="7" t="s">
        <v>8</v>
      </c>
      <c r="H1409" s="9" t="s">
        <v>8</v>
      </c>
      <c r="I1409" s="11" t="s">
        <v>8</v>
      </c>
      <c r="J1409" s="7" t="s">
        <v>8</v>
      </c>
      <c r="K1409" s="9" t="s">
        <v>8</v>
      </c>
      <c r="L1409" s="11" t="s">
        <v>8</v>
      </c>
      <c r="M1409" s="7" t="s">
        <v>8</v>
      </c>
      <c r="N1409" s="9" t="s">
        <v>8</v>
      </c>
      <c r="O1409" s="11" t="s">
        <v>8</v>
      </c>
      <c r="P1409" s="7" t="s">
        <v>8</v>
      </c>
      <c r="Q1409" s="9" t="s">
        <v>8</v>
      </c>
      <c r="R1409" s="11" t="s">
        <v>8</v>
      </c>
      <c r="S1409" s="7" t="s">
        <v>8</v>
      </c>
      <c r="T1409" s="9" t="s">
        <v>8</v>
      </c>
    </row>
    <row r="1410" spans="1:20" ht="14.1" customHeight="1" x14ac:dyDescent="0.3">
      <c r="A1410" s="3" t="s">
        <v>5331</v>
      </c>
      <c r="B1410" s="3" t="s">
        <v>7223</v>
      </c>
      <c r="C1410" s="11">
        <v>751</v>
      </c>
      <c r="D1410" s="7">
        <v>323.6939375</v>
      </c>
      <c r="E1410" s="8">
        <v>227.267359651448</v>
      </c>
      <c r="F1410" s="11">
        <v>77</v>
      </c>
      <c r="G1410" s="7">
        <v>459.44568872999997</v>
      </c>
      <c r="H1410" s="8">
        <v>326.18765032305299</v>
      </c>
      <c r="I1410" s="11" t="s">
        <v>8</v>
      </c>
      <c r="J1410" s="7" t="s">
        <v>8</v>
      </c>
      <c r="K1410" s="9" t="s">
        <v>8</v>
      </c>
      <c r="L1410" s="11" t="s">
        <v>8</v>
      </c>
      <c r="M1410" s="7" t="s">
        <v>8</v>
      </c>
      <c r="N1410" s="9" t="s">
        <v>8</v>
      </c>
      <c r="O1410" s="11" t="s">
        <v>8</v>
      </c>
      <c r="P1410" s="7" t="s">
        <v>8</v>
      </c>
      <c r="Q1410" s="9" t="s">
        <v>8</v>
      </c>
      <c r="R1410" s="11">
        <v>24</v>
      </c>
      <c r="S1410" s="7">
        <v>592.76196876999995</v>
      </c>
      <c r="T1410" s="8">
        <v>421.43189676718401</v>
      </c>
    </row>
    <row r="1411" spans="1:20" ht="14.1" customHeight="1" x14ac:dyDescent="0.3">
      <c r="A1411" s="3" t="s">
        <v>5335</v>
      </c>
      <c r="B1411" s="3" t="s">
        <v>7224</v>
      </c>
      <c r="C1411" s="11">
        <v>38</v>
      </c>
      <c r="D1411" s="7">
        <v>324.87399342999998</v>
      </c>
      <c r="E1411" s="8">
        <v>247.69047087530001</v>
      </c>
      <c r="F1411" s="11" t="s">
        <v>8</v>
      </c>
      <c r="G1411" s="7" t="s">
        <v>8</v>
      </c>
      <c r="H1411" s="9" t="s">
        <v>8</v>
      </c>
      <c r="I1411" s="11" t="s">
        <v>8</v>
      </c>
      <c r="J1411" s="7" t="s">
        <v>8</v>
      </c>
      <c r="K1411" s="9" t="s">
        <v>8</v>
      </c>
      <c r="L1411" s="11" t="s">
        <v>8</v>
      </c>
      <c r="M1411" s="7" t="s">
        <v>8</v>
      </c>
      <c r="N1411" s="9" t="s">
        <v>8</v>
      </c>
      <c r="O1411" s="11" t="s">
        <v>8</v>
      </c>
      <c r="P1411" s="7" t="s">
        <v>8</v>
      </c>
      <c r="Q1411" s="9" t="s">
        <v>8</v>
      </c>
      <c r="R1411" s="11" t="s">
        <v>8</v>
      </c>
      <c r="S1411" s="7" t="s">
        <v>8</v>
      </c>
      <c r="T1411" s="9" t="s">
        <v>8</v>
      </c>
    </row>
    <row r="1412" spans="1:20" ht="14.1" customHeight="1" x14ac:dyDescent="0.3">
      <c r="A1412" s="3" t="s">
        <v>5338</v>
      </c>
      <c r="B1412" s="3" t="s">
        <v>7225</v>
      </c>
      <c r="C1412" s="11">
        <v>145</v>
      </c>
      <c r="D1412" s="7">
        <v>396.17348287999999</v>
      </c>
      <c r="E1412" s="8">
        <v>282.88500254000002</v>
      </c>
      <c r="F1412" s="11" t="s">
        <v>8</v>
      </c>
      <c r="G1412" s="7" t="s">
        <v>8</v>
      </c>
      <c r="H1412" s="9" t="s">
        <v>8</v>
      </c>
      <c r="I1412" s="11" t="s">
        <v>8</v>
      </c>
      <c r="J1412" s="7" t="s">
        <v>8</v>
      </c>
      <c r="K1412" s="9" t="s">
        <v>8</v>
      </c>
      <c r="L1412" s="11" t="s">
        <v>8</v>
      </c>
      <c r="M1412" s="7" t="s">
        <v>8</v>
      </c>
      <c r="N1412" s="9" t="s">
        <v>8</v>
      </c>
      <c r="O1412" s="11" t="s">
        <v>8</v>
      </c>
      <c r="P1412" s="7" t="s">
        <v>8</v>
      </c>
      <c r="Q1412" s="9" t="s">
        <v>8</v>
      </c>
      <c r="R1412" s="11" t="s">
        <v>8</v>
      </c>
      <c r="S1412" s="7" t="s">
        <v>8</v>
      </c>
      <c r="T1412" s="9" t="s">
        <v>8</v>
      </c>
    </row>
    <row r="1413" spans="1:20" ht="14.1" customHeight="1" x14ac:dyDescent="0.3">
      <c r="A1413" s="3" t="s">
        <v>5342</v>
      </c>
      <c r="B1413" s="3" t="s">
        <v>7226</v>
      </c>
      <c r="C1413" s="11">
        <v>98</v>
      </c>
      <c r="D1413" s="7">
        <v>413.32073341</v>
      </c>
      <c r="E1413" s="8">
        <v>300.01815508754402</v>
      </c>
      <c r="F1413" s="11" t="s">
        <v>8</v>
      </c>
      <c r="G1413" s="7" t="s">
        <v>8</v>
      </c>
      <c r="H1413" s="9" t="s">
        <v>8</v>
      </c>
      <c r="I1413" s="11" t="s">
        <v>8</v>
      </c>
      <c r="J1413" s="7" t="s">
        <v>8</v>
      </c>
      <c r="K1413" s="9" t="s">
        <v>8</v>
      </c>
      <c r="L1413" s="11" t="s">
        <v>8</v>
      </c>
      <c r="M1413" s="7" t="s">
        <v>8</v>
      </c>
      <c r="N1413" s="9" t="s">
        <v>8</v>
      </c>
      <c r="O1413" s="11" t="s">
        <v>8</v>
      </c>
      <c r="P1413" s="7" t="s">
        <v>8</v>
      </c>
      <c r="Q1413" s="9" t="s">
        <v>8</v>
      </c>
      <c r="R1413" s="11" t="s">
        <v>8</v>
      </c>
      <c r="S1413" s="7" t="s">
        <v>8</v>
      </c>
      <c r="T1413" s="9" t="s">
        <v>8</v>
      </c>
    </row>
    <row r="1414" spans="1:20" ht="14.1" customHeight="1" x14ac:dyDescent="0.3">
      <c r="A1414" s="3" t="s">
        <v>5345</v>
      </c>
      <c r="B1414" s="3" t="s">
        <v>7227</v>
      </c>
      <c r="C1414" s="11">
        <v>26</v>
      </c>
      <c r="D1414" s="7">
        <v>91.560681689000006</v>
      </c>
      <c r="E1414" s="8">
        <v>64.155941189761407</v>
      </c>
      <c r="F1414" s="11" t="s">
        <v>8</v>
      </c>
      <c r="G1414" s="7" t="s">
        <v>8</v>
      </c>
      <c r="H1414" s="9" t="s">
        <v>8</v>
      </c>
      <c r="I1414" s="11" t="s">
        <v>8</v>
      </c>
      <c r="J1414" s="7" t="s">
        <v>8</v>
      </c>
      <c r="K1414" s="9" t="s">
        <v>8</v>
      </c>
      <c r="L1414" s="11" t="s">
        <v>8</v>
      </c>
      <c r="M1414" s="7" t="s">
        <v>8</v>
      </c>
      <c r="N1414" s="9" t="s">
        <v>8</v>
      </c>
      <c r="O1414" s="11" t="s">
        <v>8</v>
      </c>
      <c r="P1414" s="7" t="s">
        <v>8</v>
      </c>
      <c r="Q1414" s="9" t="s">
        <v>8</v>
      </c>
      <c r="R1414" s="11" t="s">
        <v>8</v>
      </c>
      <c r="S1414" s="7" t="s">
        <v>8</v>
      </c>
      <c r="T1414" s="9" t="s">
        <v>8</v>
      </c>
    </row>
    <row r="1415" spans="1:20" ht="14.1" customHeight="1" x14ac:dyDescent="0.3">
      <c r="A1415" s="3" t="s">
        <v>5349</v>
      </c>
      <c r="B1415" s="3" t="s">
        <v>7228</v>
      </c>
      <c r="C1415" s="11">
        <v>24</v>
      </c>
      <c r="D1415" s="7">
        <v>670.89420720999999</v>
      </c>
      <c r="E1415" s="8">
        <v>491.27077737088399</v>
      </c>
      <c r="F1415" s="11" t="s">
        <v>8</v>
      </c>
      <c r="G1415" s="7" t="s">
        <v>8</v>
      </c>
      <c r="H1415" s="9" t="s">
        <v>8</v>
      </c>
      <c r="I1415" s="11" t="s">
        <v>8</v>
      </c>
      <c r="J1415" s="7" t="s">
        <v>8</v>
      </c>
      <c r="K1415" s="9" t="s">
        <v>8</v>
      </c>
      <c r="L1415" s="11" t="s">
        <v>8</v>
      </c>
      <c r="M1415" s="7" t="s">
        <v>8</v>
      </c>
      <c r="N1415" s="9" t="s">
        <v>8</v>
      </c>
      <c r="O1415" s="11" t="s">
        <v>8</v>
      </c>
      <c r="P1415" s="7" t="s">
        <v>8</v>
      </c>
      <c r="Q1415" s="9" t="s">
        <v>8</v>
      </c>
      <c r="R1415" s="11" t="s">
        <v>8</v>
      </c>
      <c r="S1415" s="7" t="s">
        <v>8</v>
      </c>
      <c r="T1415" s="9" t="s">
        <v>8</v>
      </c>
    </row>
    <row r="1416" spans="1:20" ht="14.1" customHeight="1" x14ac:dyDescent="0.3">
      <c r="A1416" s="3" t="s">
        <v>5352</v>
      </c>
      <c r="B1416" s="3" t="s">
        <v>7229</v>
      </c>
      <c r="C1416" s="11">
        <v>128</v>
      </c>
      <c r="D1416" s="7">
        <v>404.24567927999999</v>
      </c>
      <c r="E1416" s="8">
        <v>292.37898746291</v>
      </c>
      <c r="F1416" s="11" t="s">
        <v>8</v>
      </c>
      <c r="G1416" s="7" t="s">
        <v>8</v>
      </c>
      <c r="H1416" s="9" t="s">
        <v>8</v>
      </c>
      <c r="I1416" s="11" t="s">
        <v>8</v>
      </c>
      <c r="J1416" s="7" t="s">
        <v>8</v>
      </c>
      <c r="K1416" s="9" t="s">
        <v>8</v>
      </c>
      <c r="L1416" s="11" t="s">
        <v>8</v>
      </c>
      <c r="M1416" s="7" t="s">
        <v>8</v>
      </c>
      <c r="N1416" s="9" t="s">
        <v>8</v>
      </c>
      <c r="O1416" s="11" t="s">
        <v>8</v>
      </c>
      <c r="P1416" s="7" t="s">
        <v>8</v>
      </c>
      <c r="Q1416" s="9" t="s">
        <v>8</v>
      </c>
      <c r="R1416" s="11" t="s">
        <v>8</v>
      </c>
      <c r="S1416" s="7" t="s">
        <v>8</v>
      </c>
      <c r="T1416" s="9" t="s">
        <v>8</v>
      </c>
    </row>
    <row r="1417" spans="1:20" ht="14.1" customHeight="1" x14ac:dyDescent="0.3">
      <c r="A1417" s="3" t="s">
        <v>5355</v>
      </c>
      <c r="B1417" s="3" t="s">
        <v>7230</v>
      </c>
      <c r="C1417" s="11">
        <v>122</v>
      </c>
      <c r="D1417" s="7">
        <v>145.28447471000001</v>
      </c>
      <c r="E1417" s="8">
        <v>100.083512370024</v>
      </c>
      <c r="F1417" s="11" t="s">
        <v>8</v>
      </c>
      <c r="G1417" s="7" t="s">
        <v>8</v>
      </c>
      <c r="H1417" s="9" t="s">
        <v>8</v>
      </c>
      <c r="I1417" s="11" t="s">
        <v>8</v>
      </c>
      <c r="J1417" s="7" t="s">
        <v>8</v>
      </c>
      <c r="K1417" s="9" t="s">
        <v>8</v>
      </c>
      <c r="L1417" s="11" t="s">
        <v>8</v>
      </c>
      <c r="M1417" s="7" t="s">
        <v>8</v>
      </c>
      <c r="N1417" s="9" t="s">
        <v>8</v>
      </c>
      <c r="O1417" s="11" t="s">
        <v>8</v>
      </c>
      <c r="P1417" s="7" t="s">
        <v>8</v>
      </c>
      <c r="Q1417" s="9" t="s">
        <v>8</v>
      </c>
      <c r="R1417" s="11" t="s">
        <v>8</v>
      </c>
      <c r="S1417" s="7" t="s">
        <v>8</v>
      </c>
      <c r="T1417" s="9" t="s">
        <v>8</v>
      </c>
    </row>
    <row r="1418" spans="1:20" ht="14.1" customHeight="1" x14ac:dyDescent="0.3">
      <c r="A1418" s="3" t="s">
        <v>5358</v>
      </c>
      <c r="B1418" s="3" t="s">
        <v>7231</v>
      </c>
      <c r="C1418" s="11">
        <v>147</v>
      </c>
      <c r="D1418" s="7">
        <v>324.5010868</v>
      </c>
      <c r="E1418" s="8">
        <v>229.83944690333601</v>
      </c>
      <c r="F1418" s="11" t="s">
        <v>8</v>
      </c>
      <c r="G1418" s="7" t="s">
        <v>8</v>
      </c>
      <c r="H1418" s="9" t="s">
        <v>8</v>
      </c>
      <c r="I1418" s="11" t="s">
        <v>8</v>
      </c>
      <c r="J1418" s="7" t="s">
        <v>8</v>
      </c>
      <c r="K1418" s="9" t="s">
        <v>8</v>
      </c>
      <c r="L1418" s="11" t="s">
        <v>8</v>
      </c>
      <c r="M1418" s="7" t="s">
        <v>8</v>
      </c>
      <c r="N1418" s="9" t="s">
        <v>8</v>
      </c>
      <c r="O1418" s="11" t="s">
        <v>8</v>
      </c>
      <c r="P1418" s="7" t="s">
        <v>8</v>
      </c>
      <c r="Q1418" s="9" t="s">
        <v>8</v>
      </c>
      <c r="R1418" s="11" t="s">
        <v>8</v>
      </c>
      <c r="S1418" s="7" t="s">
        <v>8</v>
      </c>
      <c r="T1418" s="9" t="s">
        <v>8</v>
      </c>
    </row>
    <row r="1419" spans="1:20" ht="14.1" customHeight="1" x14ac:dyDescent="0.3">
      <c r="A1419" s="3" t="s">
        <v>5362</v>
      </c>
      <c r="B1419" s="3" t="s">
        <v>7232</v>
      </c>
      <c r="C1419" s="11">
        <v>1145</v>
      </c>
      <c r="D1419" s="7">
        <v>338.45934770999997</v>
      </c>
      <c r="E1419" s="8">
        <v>238.33480943019899</v>
      </c>
      <c r="F1419" s="11">
        <v>136</v>
      </c>
      <c r="G1419" s="7">
        <v>418.94266585000003</v>
      </c>
      <c r="H1419" s="8">
        <v>299.751695106927</v>
      </c>
      <c r="I1419" s="11" t="s">
        <v>8</v>
      </c>
      <c r="J1419" s="7" t="s">
        <v>8</v>
      </c>
      <c r="K1419" s="9" t="s">
        <v>8</v>
      </c>
      <c r="L1419" s="11" t="s">
        <v>8</v>
      </c>
      <c r="M1419" s="7" t="s">
        <v>8</v>
      </c>
      <c r="N1419" s="9" t="s">
        <v>8</v>
      </c>
      <c r="O1419" s="11" t="s">
        <v>8</v>
      </c>
      <c r="P1419" s="7" t="s">
        <v>8</v>
      </c>
      <c r="Q1419" s="9" t="s">
        <v>8</v>
      </c>
      <c r="R1419" s="11">
        <v>59</v>
      </c>
      <c r="S1419" s="7">
        <v>553.75411797000004</v>
      </c>
      <c r="T1419" s="8">
        <v>398.16234312445602</v>
      </c>
    </row>
    <row r="1420" spans="1:20" ht="14.1" customHeight="1" x14ac:dyDescent="0.3">
      <c r="A1420" s="3" t="s">
        <v>5365</v>
      </c>
      <c r="B1420" s="3" t="s">
        <v>7233</v>
      </c>
      <c r="C1420" s="11">
        <v>27</v>
      </c>
      <c r="D1420" s="7">
        <v>399.41422168000003</v>
      </c>
      <c r="E1420" s="8">
        <v>266.22622793155</v>
      </c>
      <c r="F1420" s="11" t="s">
        <v>8</v>
      </c>
      <c r="G1420" s="7" t="s">
        <v>8</v>
      </c>
      <c r="H1420" s="9" t="s">
        <v>8</v>
      </c>
      <c r="I1420" s="11" t="s">
        <v>8</v>
      </c>
      <c r="J1420" s="7" t="s">
        <v>8</v>
      </c>
      <c r="K1420" s="9" t="s">
        <v>8</v>
      </c>
      <c r="L1420" s="11" t="s">
        <v>8</v>
      </c>
      <c r="M1420" s="7" t="s">
        <v>8</v>
      </c>
      <c r="N1420" s="9" t="s">
        <v>8</v>
      </c>
      <c r="O1420" s="11" t="s">
        <v>8</v>
      </c>
      <c r="P1420" s="7" t="s">
        <v>8</v>
      </c>
      <c r="Q1420" s="9" t="s">
        <v>8</v>
      </c>
      <c r="R1420" s="11" t="s">
        <v>8</v>
      </c>
      <c r="S1420" s="7" t="s">
        <v>8</v>
      </c>
      <c r="T1420" s="9" t="s">
        <v>8</v>
      </c>
    </row>
    <row r="1421" spans="1:20" ht="14.1" customHeight="1" x14ac:dyDescent="0.3">
      <c r="A1421" s="3" t="s">
        <v>5368</v>
      </c>
      <c r="B1421" s="3" t="s">
        <v>7234</v>
      </c>
      <c r="C1421" s="11">
        <v>26</v>
      </c>
      <c r="D1421" s="7">
        <v>102.27728008</v>
      </c>
      <c r="E1421" s="8">
        <v>74.600932827610606</v>
      </c>
      <c r="F1421" s="11" t="s">
        <v>8</v>
      </c>
      <c r="G1421" s="7" t="s">
        <v>8</v>
      </c>
      <c r="H1421" s="9" t="s">
        <v>8</v>
      </c>
      <c r="I1421" s="11" t="s">
        <v>8</v>
      </c>
      <c r="J1421" s="7" t="s">
        <v>8</v>
      </c>
      <c r="K1421" s="9" t="s">
        <v>8</v>
      </c>
      <c r="L1421" s="11" t="s">
        <v>8</v>
      </c>
      <c r="M1421" s="7" t="s">
        <v>8</v>
      </c>
      <c r="N1421" s="9" t="s">
        <v>8</v>
      </c>
      <c r="O1421" s="11" t="s">
        <v>8</v>
      </c>
      <c r="P1421" s="7" t="s">
        <v>8</v>
      </c>
      <c r="Q1421" s="9" t="s">
        <v>8</v>
      </c>
      <c r="R1421" s="11" t="s">
        <v>8</v>
      </c>
      <c r="S1421" s="7" t="s">
        <v>8</v>
      </c>
      <c r="T1421" s="9" t="s">
        <v>8</v>
      </c>
    </row>
    <row r="1422" spans="1:20" ht="14.1" customHeight="1" x14ac:dyDescent="0.3">
      <c r="A1422" s="3" t="s">
        <v>5371</v>
      </c>
      <c r="B1422" s="3" t="s">
        <v>7235</v>
      </c>
      <c r="C1422" s="11">
        <v>116</v>
      </c>
      <c r="D1422" s="7">
        <v>414.36775487</v>
      </c>
      <c r="E1422" s="8">
        <v>269.70646003791398</v>
      </c>
      <c r="F1422" s="11" t="s">
        <v>8</v>
      </c>
      <c r="G1422" s="7" t="s">
        <v>8</v>
      </c>
      <c r="H1422" s="9" t="s">
        <v>8</v>
      </c>
      <c r="I1422" s="11" t="s">
        <v>8</v>
      </c>
      <c r="J1422" s="7" t="s">
        <v>8</v>
      </c>
      <c r="K1422" s="9" t="s">
        <v>8</v>
      </c>
      <c r="L1422" s="11" t="s">
        <v>8</v>
      </c>
      <c r="M1422" s="7" t="s">
        <v>8</v>
      </c>
      <c r="N1422" s="9" t="s">
        <v>8</v>
      </c>
      <c r="O1422" s="11" t="s">
        <v>8</v>
      </c>
      <c r="P1422" s="7" t="s">
        <v>8</v>
      </c>
      <c r="Q1422" s="9" t="s">
        <v>8</v>
      </c>
      <c r="R1422" s="11" t="s">
        <v>8</v>
      </c>
      <c r="S1422" s="7" t="s">
        <v>8</v>
      </c>
      <c r="T1422" s="9" t="s">
        <v>8</v>
      </c>
    </row>
    <row r="1423" spans="1:20" ht="14.1" customHeight="1" x14ac:dyDescent="0.3">
      <c r="A1423" s="3" t="s">
        <v>5375</v>
      </c>
      <c r="B1423" s="3" t="s">
        <v>7236</v>
      </c>
      <c r="C1423" s="11">
        <v>33</v>
      </c>
      <c r="D1423" s="7">
        <v>222.94467355</v>
      </c>
      <c r="E1423" s="8">
        <v>162.02289521274199</v>
      </c>
      <c r="F1423" s="11" t="s">
        <v>8</v>
      </c>
      <c r="G1423" s="7" t="s">
        <v>8</v>
      </c>
      <c r="H1423" s="9" t="s">
        <v>8</v>
      </c>
      <c r="I1423" s="11" t="s">
        <v>8</v>
      </c>
      <c r="J1423" s="7" t="s">
        <v>8</v>
      </c>
      <c r="K1423" s="9" t="s">
        <v>8</v>
      </c>
      <c r="L1423" s="11" t="s">
        <v>8</v>
      </c>
      <c r="M1423" s="7" t="s">
        <v>8</v>
      </c>
      <c r="N1423" s="9" t="s">
        <v>8</v>
      </c>
      <c r="O1423" s="11" t="s">
        <v>8</v>
      </c>
      <c r="P1423" s="7" t="s">
        <v>8</v>
      </c>
      <c r="Q1423" s="9" t="s">
        <v>8</v>
      </c>
      <c r="R1423" s="11" t="s">
        <v>8</v>
      </c>
      <c r="S1423" s="7" t="s">
        <v>8</v>
      </c>
      <c r="T1423" s="9" t="s">
        <v>8</v>
      </c>
    </row>
    <row r="1424" spans="1:20" ht="14.1" customHeight="1" x14ac:dyDescent="0.3">
      <c r="A1424" s="3" t="s">
        <v>5378</v>
      </c>
      <c r="B1424" s="3" t="s">
        <v>7237</v>
      </c>
      <c r="C1424" s="11">
        <v>228</v>
      </c>
      <c r="D1424" s="7">
        <v>227.76922698000001</v>
      </c>
      <c r="E1424" s="8">
        <v>163.36729333774201</v>
      </c>
      <c r="F1424" s="11" t="s">
        <v>8</v>
      </c>
      <c r="G1424" s="7" t="s">
        <v>8</v>
      </c>
      <c r="H1424" s="9" t="s">
        <v>8</v>
      </c>
      <c r="I1424" s="11" t="s">
        <v>8</v>
      </c>
      <c r="J1424" s="7" t="s">
        <v>8</v>
      </c>
      <c r="K1424" s="9" t="s">
        <v>8</v>
      </c>
      <c r="L1424" s="11" t="s">
        <v>8</v>
      </c>
      <c r="M1424" s="7" t="s">
        <v>8</v>
      </c>
      <c r="N1424" s="9" t="s">
        <v>8</v>
      </c>
      <c r="O1424" s="11" t="s">
        <v>8</v>
      </c>
      <c r="P1424" s="7" t="s">
        <v>8</v>
      </c>
      <c r="Q1424" s="9" t="s">
        <v>8</v>
      </c>
      <c r="R1424" s="11">
        <v>13</v>
      </c>
      <c r="S1424" s="7">
        <v>409.17660224000002</v>
      </c>
      <c r="T1424" s="8">
        <v>295.80604493559503</v>
      </c>
    </row>
    <row r="1425" spans="1:20" ht="14.1" customHeight="1" x14ac:dyDescent="0.3">
      <c r="A1425" s="3" t="s">
        <v>5381</v>
      </c>
      <c r="B1425" s="3" t="s">
        <v>7238</v>
      </c>
      <c r="C1425" s="11">
        <v>71</v>
      </c>
      <c r="D1425" s="7">
        <v>87.056283297999997</v>
      </c>
      <c r="E1425" s="8">
        <v>53.498087994185603</v>
      </c>
      <c r="F1425" s="11" t="s">
        <v>8</v>
      </c>
      <c r="G1425" s="7" t="s">
        <v>8</v>
      </c>
      <c r="H1425" s="9" t="s">
        <v>8</v>
      </c>
      <c r="I1425" s="11" t="s">
        <v>8</v>
      </c>
      <c r="J1425" s="7" t="s">
        <v>8</v>
      </c>
      <c r="K1425" s="9" t="s">
        <v>8</v>
      </c>
      <c r="L1425" s="11">
        <v>12</v>
      </c>
      <c r="M1425" s="7">
        <v>72.811698290999999</v>
      </c>
      <c r="N1425" s="8">
        <v>45.414422785219301</v>
      </c>
      <c r="O1425" s="11" t="s">
        <v>8</v>
      </c>
      <c r="P1425" s="7" t="s">
        <v>8</v>
      </c>
      <c r="Q1425" s="9" t="s">
        <v>8</v>
      </c>
      <c r="R1425" s="11" t="s">
        <v>8</v>
      </c>
      <c r="S1425" s="7" t="s">
        <v>8</v>
      </c>
      <c r="T1425" s="9" t="s">
        <v>8</v>
      </c>
    </row>
    <row r="1426" spans="1:20" ht="14.1" customHeight="1" x14ac:dyDescent="0.3">
      <c r="A1426" s="3" t="s">
        <v>5384</v>
      </c>
      <c r="B1426" s="3" t="s">
        <v>7239</v>
      </c>
      <c r="C1426" s="11">
        <v>12</v>
      </c>
      <c r="D1426" s="7">
        <v>242.69518590999999</v>
      </c>
      <c r="E1426" s="8">
        <v>174.535793685708</v>
      </c>
      <c r="F1426" s="11" t="s">
        <v>8</v>
      </c>
      <c r="G1426" s="7" t="s">
        <v>8</v>
      </c>
      <c r="H1426" s="9" t="s">
        <v>8</v>
      </c>
      <c r="I1426" s="11" t="s">
        <v>8</v>
      </c>
      <c r="J1426" s="7" t="s">
        <v>8</v>
      </c>
      <c r="K1426" s="9" t="s">
        <v>8</v>
      </c>
      <c r="L1426" s="11" t="s">
        <v>8</v>
      </c>
      <c r="M1426" s="7" t="s">
        <v>8</v>
      </c>
      <c r="N1426" s="9" t="s">
        <v>8</v>
      </c>
      <c r="O1426" s="11" t="s">
        <v>8</v>
      </c>
      <c r="P1426" s="7" t="s">
        <v>8</v>
      </c>
      <c r="Q1426" s="9" t="s">
        <v>8</v>
      </c>
      <c r="R1426" s="11" t="s">
        <v>8</v>
      </c>
      <c r="S1426" s="7" t="s">
        <v>8</v>
      </c>
      <c r="T1426" s="9" t="s">
        <v>8</v>
      </c>
    </row>
    <row r="1427" spans="1:20" ht="14.1" customHeight="1" x14ac:dyDescent="0.3">
      <c r="A1427" s="3" t="s">
        <v>5387</v>
      </c>
      <c r="B1427" s="3" t="s">
        <v>7240</v>
      </c>
      <c r="C1427" s="11">
        <v>968</v>
      </c>
      <c r="D1427" s="7">
        <v>313.24975900999999</v>
      </c>
      <c r="E1427" s="8">
        <v>223.94613922473201</v>
      </c>
      <c r="F1427" s="11">
        <v>23</v>
      </c>
      <c r="G1427" s="7">
        <v>634.63078912000003</v>
      </c>
      <c r="H1427" s="8">
        <v>458.84299561232302</v>
      </c>
      <c r="I1427" s="11" t="s">
        <v>8</v>
      </c>
      <c r="J1427" s="7" t="s">
        <v>8</v>
      </c>
      <c r="K1427" s="9" t="s">
        <v>8</v>
      </c>
      <c r="L1427" s="11" t="s">
        <v>8</v>
      </c>
      <c r="M1427" s="7" t="s">
        <v>8</v>
      </c>
      <c r="N1427" s="9" t="s">
        <v>8</v>
      </c>
      <c r="O1427" s="11" t="s">
        <v>8</v>
      </c>
      <c r="P1427" s="7" t="s">
        <v>8</v>
      </c>
      <c r="Q1427" s="9" t="s">
        <v>8</v>
      </c>
      <c r="R1427" s="11">
        <v>45</v>
      </c>
      <c r="S1427" s="7">
        <v>515.41657026999997</v>
      </c>
      <c r="T1427" s="8">
        <v>372.96047935854699</v>
      </c>
    </row>
    <row r="1428" spans="1:20" ht="14.1" customHeight="1" x14ac:dyDescent="0.3">
      <c r="A1428" s="3" t="s">
        <v>5391</v>
      </c>
      <c r="B1428" s="3" t="s">
        <v>7241</v>
      </c>
      <c r="C1428" s="11">
        <v>23</v>
      </c>
      <c r="D1428" s="7">
        <v>98.861958219000002</v>
      </c>
      <c r="E1428" s="8">
        <v>63.848688120962301</v>
      </c>
      <c r="F1428" s="11" t="s">
        <v>8</v>
      </c>
      <c r="G1428" s="7" t="s">
        <v>8</v>
      </c>
      <c r="H1428" s="9" t="s">
        <v>8</v>
      </c>
      <c r="I1428" s="11" t="s">
        <v>8</v>
      </c>
      <c r="J1428" s="7" t="s">
        <v>8</v>
      </c>
      <c r="K1428" s="9" t="s">
        <v>8</v>
      </c>
      <c r="L1428" s="11" t="s">
        <v>8</v>
      </c>
      <c r="M1428" s="7" t="s">
        <v>8</v>
      </c>
      <c r="N1428" s="9" t="s">
        <v>8</v>
      </c>
      <c r="O1428" s="11" t="s">
        <v>8</v>
      </c>
      <c r="P1428" s="7" t="s">
        <v>8</v>
      </c>
      <c r="Q1428" s="9" t="s">
        <v>8</v>
      </c>
      <c r="R1428" s="11" t="s">
        <v>8</v>
      </c>
      <c r="S1428" s="7" t="s">
        <v>8</v>
      </c>
      <c r="T1428" s="9" t="s">
        <v>8</v>
      </c>
    </row>
    <row r="1429" spans="1:20" ht="14.1" customHeight="1" x14ac:dyDescent="0.3">
      <c r="A1429" s="3" t="s">
        <v>5394</v>
      </c>
      <c r="B1429" s="3" t="s">
        <v>5395</v>
      </c>
      <c r="C1429" s="11">
        <v>12</v>
      </c>
      <c r="D1429" s="7">
        <v>162.37665820999999</v>
      </c>
      <c r="E1429" s="8">
        <v>112.23368983124</v>
      </c>
      <c r="F1429" s="11" t="s">
        <v>8</v>
      </c>
      <c r="G1429" s="7" t="s">
        <v>8</v>
      </c>
      <c r="H1429" s="9" t="s">
        <v>8</v>
      </c>
      <c r="I1429" s="11" t="s">
        <v>8</v>
      </c>
      <c r="J1429" s="7" t="s">
        <v>8</v>
      </c>
      <c r="K1429" s="9" t="s">
        <v>8</v>
      </c>
      <c r="L1429" s="11" t="s">
        <v>8</v>
      </c>
      <c r="M1429" s="7" t="s">
        <v>8</v>
      </c>
      <c r="N1429" s="9" t="s">
        <v>8</v>
      </c>
      <c r="O1429" s="11" t="s">
        <v>8</v>
      </c>
      <c r="P1429" s="7" t="s">
        <v>8</v>
      </c>
      <c r="Q1429" s="9" t="s">
        <v>8</v>
      </c>
      <c r="R1429" s="11" t="s">
        <v>8</v>
      </c>
      <c r="S1429" s="7" t="s">
        <v>8</v>
      </c>
      <c r="T1429" s="9" t="s">
        <v>8</v>
      </c>
    </row>
    <row r="1430" spans="1:20" ht="14.1" customHeight="1" x14ac:dyDescent="0.3">
      <c r="A1430" s="3" t="s">
        <v>5397</v>
      </c>
      <c r="B1430" s="3" t="s">
        <v>7242</v>
      </c>
      <c r="C1430" s="11">
        <v>71</v>
      </c>
      <c r="D1430" s="7">
        <v>343.38237242999998</v>
      </c>
      <c r="E1430" s="8">
        <v>233.94814859636301</v>
      </c>
      <c r="F1430" s="11" t="s">
        <v>8</v>
      </c>
      <c r="G1430" s="7" t="s">
        <v>8</v>
      </c>
      <c r="H1430" s="9" t="s">
        <v>8</v>
      </c>
      <c r="I1430" s="11" t="s">
        <v>8</v>
      </c>
      <c r="J1430" s="7" t="s">
        <v>8</v>
      </c>
      <c r="K1430" s="9" t="s">
        <v>8</v>
      </c>
      <c r="L1430" s="11" t="s">
        <v>8</v>
      </c>
      <c r="M1430" s="7" t="s">
        <v>8</v>
      </c>
      <c r="N1430" s="9" t="s">
        <v>8</v>
      </c>
      <c r="O1430" s="11" t="s">
        <v>8</v>
      </c>
      <c r="P1430" s="7" t="s">
        <v>8</v>
      </c>
      <c r="Q1430" s="9" t="s">
        <v>8</v>
      </c>
      <c r="R1430" s="11" t="s">
        <v>8</v>
      </c>
      <c r="S1430" s="7" t="s">
        <v>8</v>
      </c>
      <c r="T1430" s="9" t="s">
        <v>8</v>
      </c>
    </row>
    <row r="1431" spans="1:20" ht="14.1" customHeight="1" x14ac:dyDescent="0.3">
      <c r="A1431" s="3" t="s">
        <v>5401</v>
      </c>
      <c r="B1431" s="3" t="s">
        <v>7243</v>
      </c>
      <c r="C1431" s="11">
        <v>677</v>
      </c>
      <c r="D1431" s="7">
        <v>253.82062456</v>
      </c>
      <c r="E1431" s="8">
        <v>175.94969672641099</v>
      </c>
      <c r="F1431" s="11">
        <v>13</v>
      </c>
      <c r="G1431" s="7">
        <v>686.80447038</v>
      </c>
      <c r="H1431" s="8">
        <v>495.19838903488102</v>
      </c>
      <c r="I1431" s="11" t="s">
        <v>8</v>
      </c>
      <c r="J1431" s="7" t="s">
        <v>8</v>
      </c>
      <c r="K1431" s="9" t="s">
        <v>8</v>
      </c>
      <c r="L1431" s="11" t="s">
        <v>8</v>
      </c>
      <c r="M1431" s="7" t="s">
        <v>8</v>
      </c>
      <c r="N1431" s="9" t="s">
        <v>8</v>
      </c>
      <c r="O1431" s="11" t="s">
        <v>8</v>
      </c>
      <c r="P1431" s="7" t="s">
        <v>8</v>
      </c>
      <c r="Q1431" s="9" t="s">
        <v>8</v>
      </c>
      <c r="R1431" s="11">
        <v>19</v>
      </c>
      <c r="S1431" s="7">
        <v>513.50776469000004</v>
      </c>
      <c r="T1431" s="8">
        <v>371.71609047286898</v>
      </c>
    </row>
    <row r="1432" spans="1:20" ht="14.1" customHeight="1" x14ac:dyDescent="0.3">
      <c r="A1432" s="3" t="s">
        <v>5404</v>
      </c>
      <c r="B1432" s="3" t="s">
        <v>7244</v>
      </c>
      <c r="C1432" s="11">
        <v>2937</v>
      </c>
      <c r="D1432" s="7">
        <v>383.02042310000002</v>
      </c>
      <c r="E1432" s="8">
        <v>275.62902386996501</v>
      </c>
      <c r="F1432" s="11">
        <v>16</v>
      </c>
      <c r="G1432" s="7">
        <v>548.87706301000003</v>
      </c>
      <c r="H1432" s="8">
        <v>396.40157661039098</v>
      </c>
      <c r="I1432" s="11" t="s">
        <v>8</v>
      </c>
      <c r="J1432" s="7" t="s">
        <v>8</v>
      </c>
      <c r="K1432" s="9" t="s">
        <v>8</v>
      </c>
      <c r="L1432" s="11" t="s">
        <v>8</v>
      </c>
      <c r="M1432" s="7" t="s">
        <v>8</v>
      </c>
      <c r="N1432" s="9" t="s">
        <v>8</v>
      </c>
      <c r="O1432" s="11" t="s">
        <v>8</v>
      </c>
      <c r="P1432" s="7" t="s">
        <v>8</v>
      </c>
      <c r="Q1432" s="9" t="s">
        <v>8</v>
      </c>
      <c r="R1432" s="11">
        <v>95</v>
      </c>
      <c r="S1432" s="7">
        <v>519.33959866999999</v>
      </c>
      <c r="T1432" s="8">
        <v>375.81019044093699</v>
      </c>
    </row>
    <row r="1433" spans="1:20" ht="14.1" customHeight="1" x14ac:dyDescent="0.3">
      <c r="A1433" s="3" t="s">
        <v>5408</v>
      </c>
      <c r="B1433" s="3" t="s">
        <v>7245</v>
      </c>
      <c r="C1433" s="11">
        <v>615</v>
      </c>
      <c r="D1433" s="7">
        <v>303.08998092000002</v>
      </c>
      <c r="E1433" s="8">
        <v>216.13018871707101</v>
      </c>
      <c r="F1433" s="11">
        <v>22</v>
      </c>
      <c r="G1433" s="7">
        <v>417.43317158000002</v>
      </c>
      <c r="H1433" s="8">
        <v>301.58593273182601</v>
      </c>
      <c r="I1433" s="11" t="s">
        <v>8</v>
      </c>
      <c r="J1433" s="7" t="s">
        <v>8</v>
      </c>
      <c r="K1433" s="9" t="s">
        <v>8</v>
      </c>
      <c r="L1433" s="11" t="s">
        <v>8</v>
      </c>
      <c r="M1433" s="7" t="s">
        <v>8</v>
      </c>
      <c r="N1433" s="9" t="s">
        <v>8</v>
      </c>
      <c r="O1433" s="11" t="s">
        <v>8</v>
      </c>
      <c r="P1433" s="7" t="s">
        <v>8</v>
      </c>
      <c r="Q1433" s="9" t="s">
        <v>8</v>
      </c>
      <c r="R1433" s="11">
        <v>28</v>
      </c>
      <c r="S1433" s="7">
        <v>477.24801805999999</v>
      </c>
      <c r="T1433" s="8">
        <v>345.46911609218103</v>
      </c>
    </row>
    <row r="1434" spans="1:20" ht="14.1" customHeight="1" x14ac:dyDescent="0.3">
      <c r="A1434" s="3" t="s">
        <v>5411</v>
      </c>
      <c r="B1434" s="3" t="s">
        <v>7246</v>
      </c>
      <c r="C1434" s="11">
        <v>18</v>
      </c>
      <c r="D1434" s="7">
        <v>320.95037335000001</v>
      </c>
      <c r="E1434" s="8">
        <v>231.465257140098</v>
      </c>
      <c r="F1434" s="11" t="s">
        <v>8</v>
      </c>
      <c r="G1434" s="7" t="s">
        <v>8</v>
      </c>
      <c r="H1434" s="9" t="s">
        <v>8</v>
      </c>
      <c r="I1434" s="11" t="s">
        <v>8</v>
      </c>
      <c r="J1434" s="7" t="s">
        <v>8</v>
      </c>
      <c r="K1434" s="9" t="s">
        <v>8</v>
      </c>
      <c r="L1434" s="11" t="s">
        <v>8</v>
      </c>
      <c r="M1434" s="7" t="s">
        <v>8</v>
      </c>
      <c r="N1434" s="9" t="s">
        <v>8</v>
      </c>
      <c r="O1434" s="11" t="s">
        <v>8</v>
      </c>
      <c r="P1434" s="7" t="s">
        <v>8</v>
      </c>
      <c r="Q1434" s="9" t="s">
        <v>8</v>
      </c>
      <c r="R1434" s="11" t="s">
        <v>8</v>
      </c>
      <c r="S1434" s="7" t="s">
        <v>8</v>
      </c>
      <c r="T1434" s="9" t="s">
        <v>8</v>
      </c>
    </row>
    <row r="1435" spans="1:20" ht="14.1" customHeight="1" x14ac:dyDescent="0.3">
      <c r="A1435" s="3" t="s">
        <v>5414</v>
      </c>
      <c r="B1435" s="3" t="s">
        <v>7247</v>
      </c>
      <c r="C1435" s="11">
        <v>56</v>
      </c>
      <c r="D1435" s="7">
        <v>286.95310988</v>
      </c>
      <c r="E1435" s="8">
        <v>204.43985464277199</v>
      </c>
      <c r="F1435" s="11" t="s">
        <v>8</v>
      </c>
      <c r="G1435" s="7" t="s">
        <v>8</v>
      </c>
      <c r="H1435" s="9" t="s">
        <v>8</v>
      </c>
      <c r="I1435" s="11" t="s">
        <v>8</v>
      </c>
      <c r="J1435" s="7" t="s">
        <v>8</v>
      </c>
      <c r="K1435" s="9" t="s">
        <v>8</v>
      </c>
      <c r="L1435" s="11" t="s">
        <v>8</v>
      </c>
      <c r="M1435" s="7" t="s">
        <v>8</v>
      </c>
      <c r="N1435" s="9" t="s">
        <v>8</v>
      </c>
      <c r="O1435" s="11" t="s">
        <v>8</v>
      </c>
      <c r="P1435" s="7" t="s">
        <v>8</v>
      </c>
      <c r="Q1435" s="9" t="s">
        <v>8</v>
      </c>
      <c r="R1435" s="11" t="s">
        <v>8</v>
      </c>
      <c r="S1435" s="7" t="s">
        <v>8</v>
      </c>
      <c r="T1435" s="9" t="s">
        <v>8</v>
      </c>
    </row>
    <row r="1436" spans="1:20" ht="14.1" customHeight="1" x14ac:dyDescent="0.3">
      <c r="A1436" s="3" t="s">
        <v>5417</v>
      </c>
      <c r="B1436" s="3" t="s">
        <v>7248</v>
      </c>
      <c r="C1436" s="11">
        <v>121</v>
      </c>
      <c r="D1436" s="7">
        <v>150.09296053</v>
      </c>
      <c r="E1436" s="8">
        <v>104.70466939112301</v>
      </c>
      <c r="F1436" s="11" t="s">
        <v>8</v>
      </c>
      <c r="G1436" s="7" t="s">
        <v>8</v>
      </c>
      <c r="H1436" s="9" t="s">
        <v>8</v>
      </c>
      <c r="I1436" s="11" t="s">
        <v>8</v>
      </c>
      <c r="J1436" s="7" t="s">
        <v>8</v>
      </c>
      <c r="K1436" s="9" t="s">
        <v>8</v>
      </c>
      <c r="L1436" s="11" t="s">
        <v>8</v>
      </c>
      <c r="M1436" s="7" t="s">
        <v>8</v>
      </c>
      <c r="N1436" s="9" t="s">
        <v>8</v>
      </c>
      <c r="O1436" s="11" t="s">
        <v>8</v>
      </c>
      <c r="P1436" s="7" t="s">
        <v>8</v>
      </c>
      <c r="Q1436" s="9" t="s">
        <v>8</v>
      </c>
      <c r="R1436" s="11" t="s">
        <v>8</v>
      </c>
      <c r="S1436" s="7" t="s">
        <v>8</v>
      </c>
      <c r="T1436" s="9" t="s">
        <v>8</v>
      </c>
    </row>
    <row r="1437" spans="1:20" ht="14.1" customHeight="1" x14ac:dyDescent="0.3">
      <c r="A1437" s="3" t="s">
        <v>5420</v>
      </c>
      <c r="B1437" s="3" t="s">
        <v>7249</v>
      </c>
      <c r="C1437" s="11">
        <v>256</v>
      </c>
      <c r="D1437" s="7">
        <v>330.45420287000002</v>
      </c>
      <c r="E1437" s="8">
        <v>222.65856054077199</v>
      </c>
      <c r="F1437" s="11">
        <v>18</v>
      </c>
      <c r="G1437" s="7">
        <v>506.15795976999999</v>
      </c>
      <c r="H1437" s="8">
        <v>365.254533197905</v>
      </c>
      <c r="I1437" s="11" t="s">
        <v>8</v>
      </c>
      <c r="J1437" s="7" t="s">
        <v>8</v>
      </c>
      <c r="K1437" s="9" t="s">
        <v>8</v>
      </c>
      <c r="L1437" s="11" t="s">
        <v>8</v>
      </c>
      <c r="M1437" s="7" t="s">
        <v>8</v>
      </c>
      <c r="N1437" s="9" t="s">
        <v>8</v>
      </c>
      <c r="O1437" s="11" t="s">
        <v>8</v>
      </c>
      <c r="P1437" s="7" t="s">
        <v>8</v>
      </c>
      <c r="Q1437" s="9" t="s">
        <v>8</v>
      </c>
      <c r="R1437" s="11">
        <v>17</v>
      </c>
      <c r="S1437" s="7">
        <v>240.73071557</v>
      </c>
      <c r="T1437" s="8">
        <v>173.90912141090499</v>
      </c>
    </row>
    <row r="1438" spans="1:20" ht="14.1" customHeight="1" x14ac:dyDescent="0.3">
      <c r="A1438" s="3" t="s">
        <v>5424</v>
      </c>
      <c r="B1438" s="3" t="s">
        <v>7250</v>
      </c>
      <c r="C1438" s="11">
        <v>79</v>
      </c>
      <c r="D1438" s="7">
        <v>190.13268579000001</v>
      </c>
      <c r="E1438" s="8">
        <v>129.68030088796499</v>
      </c>
      <c r="F1438" s="11" t="s">
        <v>8</v>
      </c>
      <c r="G1438" s="7" t="s">
        <v>8</v>
      </c>
      <c r="H1438" s="9" t="s">
        <v>8</v>
      </c>
      <c r="I1438" s="11" t="s">
        <v>8</v>
      </c>
      <c r="J1438" s="7" t="s">
        <v>8</v>
      </c>
      <c r="K1438" s="9" t="s">
        <v>8</v>
      </c>
      <c r="L1438" s="11" t="s">
        <v>8</v>
      </c>
      <c r="M1438" s="7" t="s">
        <v>8</v>
      </c>
      <c r="N1438" s="9" t="s">
        <v>8</v>
      </c>
      <c r="O1438" s="11" t="s">
        <v>8</v>
      </c>
      <c r="P1438" s="7" t="s">
        <v>8</v>
      </c>
      <c r="Q1438" s="9" t="s">
        <v>8</v>
      </c>
      <c r="R1438" s="11" t="s">
        <v>8</v>
      </c>
      <c r="S1438" s="7" t="s">
        <v>8</v>
      </c>
      <c r="T1438" s="9" t="s">
        <v>8</v>
      </c>
    </row>
    <row r="1439" spans="1:20" ht="14.1" customHeight="1" x14ac:dyDescent="0.3">
      <c r="A1439" s="3" t="s">
        <v>5427</v>
      </c>
      <c r="B1439" s="3" t="s">
        <v>7251</v>
      </c>
      <c r="C1439" s="11">
        <v>91</v>
      </c>
      <c r="D1439" s="7">
        <v>300.84218342999998</v>
      </c>
      <c r="E1439" s="8">
        <v>195.675993982611</v>
      </c>
      <c r="F1439" s="11" t="s">
        <v>8</v>
      </c>
      <c r="G1439" s="7" t="s">
        <v>8</v>
      </c>
      <c r="H1439" s="9" t="s">
        <v>8</v>
      </c>
      <c r="I1439" s="11" t="s">
        <v>8</v>
      </c>
      <c r="J1439" s="7" t="s">
        <v>8</v>
      </c>
      <c r="K1439" s="9" t="s">
        <v>8</v>
      </c>
      <c r="L1439" s="11" t="s">
        <v>8</v>
      </c>
      <c r="M1439" s="7" t="s">
        <v>8</v>
      </c>
      <c r="N1439" s="9" t="s">
        <v>8</v>
      </c>
      <c r="O1439" s="11" t="s">
        <v>8</v>
      </c>
      <c r="P1439" s="7" t="s">
        <v>8</v>
      </c>
      <c r="Q1439" s="9" t="s">
        <v>8</v>
      </c>
      <c r="R1439" s="11" t="s">
        <v>8</v>
      </c>
      <c r="S1439" s="7" t="s">
        <v>8</v>
      </c>
      <c r="T1439" s="9" t="s">
        <v>8</v>
      </c>
    </row>
    <row r="1440" spans="1:20" ht="14.1" customHeight="1" x14ac:dyDescent="0.3">
      <c r="A1440" s="3" t="s">
        <v>5430</v>
      </c>
      <c r="B1440" s="3" t="s">
        <v>7252</v>
      </c>
      <c r="C1440" s="11">
        <v>43</v>
      </c>
      <c r="D1440" s="7">
        <v>100.53413499</v>
      </c>
      <c r="E1440" s="8">
        <v>69.179044579058996</v>
      </c>
      <c r="F1440" s="11" t="s">
        <v>8</v>
      </c>
      <c r="G1440" s="7" t="s">
        <v>8</v>
      </c>
      <c r="H1440" s="9" t="s">
        <v>8</v>
      </c>
      <c r="I1440" s="11" t="s">
        <v>8</v>
      </c>
      <c r="J1440" s="7" t="s">
        <v>8</v>
      </c>
      <c r="K1440" s="9" t="s">
        <v>8</v>
      </c>
      <c r="L1440" s="11" t="s">
        <v>8</v>
      </c>
      <c r="M1440" s="7" t="s">
        <v>8</v>
      </c>
      <c r="N1440" s="9" t="s">
        <v>8</v>
      </c>
      <c r="O1440" s="11" t="s">
        <v>8</v>
      </c>
      <c r="P1440" s="7" t="s">
        <v>8</v>
      </c>
      <c r="Q1440" s="9" t="s">
        <v>8</v>
      </c>
      <c r="R1440" s="11" t="s">
        <v>8</v>
      </c>
      <c r="S1440" s="7" t="s">
        <v>8</v>
      </c>
      <c r="T1440" s="9" t="s">
        <v>8</v>
      </c>
    </row>
    <row r="1441" spans="1:20" ht="14.1" customHeight="1" x14ac:dyDescent="0.3">
      <c r="A1441" s="3" t="s">
        <v>5433</v>
      </c>
      <c r="B1441" s="3" t="s">
        <v>7253</v>
      </c>
      <c r="C1441" s="11">
        <v>1232</v>
      </c>
      <c r="D1441" s="7">
        <v>234.73086702000001</v>
      </c>
      <c r="E1441" s="8">
        <v>163.646840663923</v>
      </c>
      <c r="F1441" s="11">
        <v>142</v>
      </c>
      <c r="G1441" s="7">
        <v>448.68180923</v>
      </c>
      <c r="H1441" s="8">
        <v>321.053864686027</v>
      </c>
      <c r="I1441" s="11" t="s">
        <v>8</v>
      </c>
      <c r="J1441" s="7" t="s">
        <v>8</v>
      </c>
      <c r="K1441" s="9" t="s">
        <v>8</v>
      </c>
      <c r="L1441" s="11">
        <v>19</v>
      </c>
      <c r="M1441" s="7">
        <v>154.46616184000001</v>
      </c>
      <c r="N1441" s="8">
        <v>101.92463857257199</v>
      </c>
      <c r="O1441" s="11">
        <v>13</v>
      </c>
      <c r="P1441" s="7">
        <v>115.89834421</v>
      </c>
      <c r="Q1441" s="8">
        <v>78.943782028870302</v>
      </c>
      <c r="R1441" s="11">
        <v>43</v>
      </c>
      <c r="S1441" s="7">
        <v>538.38508564000006</v>
      </c>
      <c r="T1441" s="8">
        <v>385.87225924367198</v>
      </c>
    </row>
    <row r="1442" spans="1:20" ht="14.1" customHeight="1" x14ac:dyDescent="0.3">
      <c r="A1442" s="3" t="s">
        <v>5437</v>
      </c>
      <c r="B1442" s="3" t="s">
        <v>7254</v>
      </c>
      <c r="C1442" s="11">
        <v>76</v>
      </c>
      <c r="D1442" s="7">
        <v>235.46575209</v>
      </c>
      <c r="E1442" s="8">
        <v>163.558407623249</v>
      </c>
      <c r="F1442" s="11" t="s">
        <v>8</v>
      </c>
      <c r="G1442" s="7" t="s">
        <v>8</v>
      </c>
      <c r="H1442" s="9" t="s">
        <v>8</v>
      </c>
      <c r="I1442" s="11" t="s">
        <v>8</v>
      </c>
      <c r="J1442" s="7" t="s">
        <v>8</v>
      </c>
      <c r="K1442" s="9" t="s">
        <v>8</v>
      </c>
      <c r="L1442" s="11" t="s">
        <v>8</v>
      </c>
      <c r="M1442" s="7" t="s">
        <v>8</v>
      </c>
      <c r="N1442" s="9" t="s">
        <v>8</v>
      </c>
      <c r="O1442" s="11" t="s">
        <v>8</v>
      </c>
      <c r="P1442" s="7" t="s">
        <v>8</v>
      </c>
      <c r="Q1442" s="9" t="s">
        <v>8</v>
      </c>
      <c r="R1442" s="11" t="s">
        <v>8</v>
      </c>
      <c r="S1442" s="7" t="s">
        <v>8</v>
      </c>
      <c r="T1442" s="9" t="s">
        <v>8</v>
      </c>
    </row>
    <row r="1443" spans="1:20" ht="14.1" customHeight="1" x14ac:dyDescent="0.3">
      <c r="A1443" s="3" t="s">
        <v>5440</v>
      </c>
      <c r="B1443" s="3" t="s">
        <v>7255</v>
      </c>
      <c r="C1443" s="11">
        <v>52</v>
      </c>
      <c r="D1443" s="7">
        <v>170.61992097000001</v>
      </c>
      <c r="E1443" s="8">
        <v>102.66699059900201</v>
      </c>
      <c r="F1443" s="11" t="s">
        <v>8</v>
      </c>
      <c r="G1443" s="7" t="s">
        <v>8</v>
      </c>
      <c r="H1443" s="9" t="s">
        <v>8</v>
      </c>
      <c r="I1443" s="11" t="s">
        <v>8</v>
      </c>
      <c r="J1443" s="7" t="s">
        <v>8</v>
      </c>
      <c r="K1443" s="9" t="s">
        <v>8</v>
      </c>
      <c r="L1443" s="11" t="s">
        <v>8</v>
      </c>
      <c r="M1443" s="7" t="s">
        <v>8</v>
      </c>
      <c r="N1443" s="9" t="s">
        <v>8</v>
      </c>
      <c r="O1443" s="11" t="s">
        <v>8</v>
      </c>
      <c r="P1443" s="7" t="s">
        <v>8</v>
      </c>
      <c r="Q1443" s="9" t="s">
        <v>8</v>
      </c>
      <c r="R1443" s="11" t="s">
        <v>8</v>
      </c>
      <c r="S1443" s="7" t="s">
        <v>8</v>
      </c>
      <c r="T1443" s="9" t="s">
        <v>8</v>
      </c>
    </row>
    <row r="1444" spans="1:20" ht="14.1" customHeight="1" x14ac:dyDescent="0.3">
      <c r="A1444" s="3" t="s">
        <v>5443</v>
      </c>
      <c r="B1444" s="3" t="s">
        <v>7256</v>
      </c>
      <c r="C1444" s="11">
        <v>33</v>
      </c>
      <c r="D1444" s="7">
        <v>157.00973986</v>
      </c>
      <c r="E1444" s="8">
        <v>105.57409748760401</v>
      </c>
      <c r="F1444" s="11" t="s">
        <v>8</v>
      </c>
      <c r="G1444" s="7" t="s">
        <v>8</v>
      </c>
      <c r="H1444" s="9" t="s">
        <v>8</v>
      </c>
      <c r="I1444" s="11" t="s">
        <v>8</v>
      </c>
      <c r="J1444" s="7" t="s">
        <v>8</v>
      </c>
      <c r="K1444" s="9" t="s">
        <v>8</v>
      </c>
      <c r="L1444" s="11" t="s">
        <v>8</v>
      </c>
      <c r="M1444" s="7" t="s">
        <v>8</v>
      </c>
      <c r="N1444" s="9" t="s">
        <v>8</v>
      </c>
      <c r="O1444" s="11" t="s">
        <v>8</v>
      </c>
      <c r="P1444" s="7" t="s">
        <v>8</v>
      </c>
      <c r="Q1444" s="9" t="s">
        <v>8</v>
      </c>
      <c r="R1444" s="11" t="s">
        <v>8</v>
      </c>
      <c r="S1444" s="7" t="s">
        <v>8</v>
      </c>
      <c r="T1444" s="9" t="s">
        <v>8</v>
      </c>
    </row>
    <row r="1445" spans="1:20" ht="14.1" customHeight="1" x14ac:dyDescent="0.3">
      <c r="A1445" s="3" t="s">
        <v>5446</v>
      </c>
      <c r="B1445" s="3" t="s">
        <v>7257</v>
      </c>
      <c r="C1445" s="11">
        <v>83</v>
      </c>
      <c r="D1445" s="7">
        <v>294.47831789999998</v>
      </c>
      <c r="E1445" s="8">
        <v>204.019411308223</v>
      </c>
      <c r="F1445" s="11" t="s">
        <v>8</v>
      </c>
      <c r="G1445" s="7" t="s">
        <v>8</v>
      </c>
      <c r="H1445" s="9" t="s">
        <v>8</v>
      </c>
      <c r="I1445" s="11" t="s">
        <v>8</v>
      </c>
      <c r="J1445" s="7" t="s">
        <v>8</v>
      </c>
      <c r="K1445" s="9" t="s">
        <v>8</v>
      </c>
      <c r="L1445" s="11" t="s">
        <v>8</v>
      </c>
      <c r="M1445" s="7" t="s">
        <v>8</v>
      </c>
      <c r="N1445" s="9" t="s">
        <v>8</v>
      </c>
      <c r="O1445" s="11" t="s">
        <v>8</v>
      </c>
      <c r="P1445" s="7" t="s">
        <v>8</v>
      </c>
      <c r="Q1445" s="9" t="s">
        <v>8</v>
      </c>
      <c r="R1445" s="11" t="s">
        <v>8</v>
      </c>
      <c r="S1445" s="7" t="s">
        <v>8</v>
      </c>
      <c r="T1445" s="9" t="s">
        <v>8</v>
      </c>
    </row>
    <row r="1446" spans="1:20" ht="14.1" customHeight="1" x14ac:dyDescent="0.3">
      <c r="A1446" s="3" t="s">
        <v>5449</v>
      </c>
      <c r="B1446" s="3" t="s">
        <v>7258</v>
      </c>
      <c r="C1446" s="11">
        <v>153</v>
      </c>
      <c r="D1446" s="7">
        <v>234.75051321000001</v>
      </c>
      <c r="E1446" s="8">
        <v>164.236330083334</v>
      </c>
      <c r="F1446" s="11" t="s">
        <v>8</v>
      </c>
      <c r="G1446" s="7" t="s">
        <v>8</v>
      </c>
      <c r="H1446" s="9" t="s">
        <v>8</v>
      </c>
      <c r="I1446" s="11" t="s">
        <v>8</v>
      </c>
      <c r="J1446" s="7" t="s">
        <v>8</v>
      </c>
      <c r="K1446" s="9" t="s">
        <v>8</v>
      </c>
      <c r="L1446" s="11">
        <v>13</v>
      </c>
      <c r="M1446" s="7">
        <v>322.90344507999998</v>
      </c>
      <c r="N1446" s="8">
        <v>231.07630564291301</v>
      </c>
      <c r="O1446" s="11">
        <v>35</v>
      </c>
      <c r="P1446" s="7">
        <v>139.20711777</v>
      </c>
      <c r="Q1446" s="8">
        <v>96.955048301049899</v>
      </c>
      <c r="R1446" s="11" t="s">
        <v>8</v>
      </c>
      <c r="S1446" s="7" t="s">
        <v>8</v>
      </c>
      <c r="T1446" s="9" t="s">
        <v>8</v>
      </c>
    </row>
    <row r="1447" spans="1:20" ht="14.1" customHeight="1" x14ac:dyDescent="0.3">
      <c r="A1447" s="3" t="s">
        <v>5453</v>
      </c>
      <c r="B1447" s="3" t="s">
        <v>7259</v>
      </c>
      <c r="C1447" s="11">
        <v>96</v>
      </c>
      <c r="D1447" s="7">
        <v>199.45892548</v>
      </c>
      <c r="E1447" s="8">
        <v>130.112804322909</v>
      </c>
      <c r="F1447" s="11" t="s">
        <v>8</v>
      </c>
      <c r="G1447" s="7" t="s">
        <v>8</v>
      </c>
      <c r="H1447" s="9" t="s">
        <v>8</v>
      </c>
      <c r="I1447" s="11" t="s">
        <v>8</v>
      </c>
      <c r="J1447" s="7" t="s">
        <v>8</v>
      </c>
      <c r="K1447" s="9" t="s">
        <v>8</v>
      </c>
      <c r="L1447" s="11" t="s">
        <v>8</v>
      </c>
      <c r="M1447" s="7" t="s">
        <v>8</v>
      </c>
      <c r="N1447" s="9" t="s">
        <v>8</v>
      </c>
      <c r="O1447" s="11" t="s">
        <v>8</v>
      </c>
      <c r="P1447" s="7" t="s">
        <v>8</v>
      </c>
      <c r="Q1447" s="9" t="s">
        <v>8</v>
      </c>
      <c r="R1447" s="11">
        <v>14</v>
      </c>
      <c r="S1447" s="7">
        <v>511.57329147000002</v>
      </c>
      <c r="T1447" s="8">
        <v>366.48321853539699</v>
      </c>
    </row>
    <row r="1448" spans="1:20" ht="14.1" customHeight="1" x14ac:dyDescent="0.3">
      <c r="A1448" s="3" t="s">
        <v>5457</v>
      </c>
      <c r="B1448" s="3" t="s">
        <v>7260</v>
      </c>
      <c r="C1448" s="11">
        <v>20</v>
      </c>
      <c r="D1448" s="7">
        <v>207.50277481000001</v>
      </c>
      <c r="E1448" s="8">
        <v>140.62317824583201</v>
      </c>
      <c r="F1448" s="11" t="s">
        <v>8</v>
      </c>
      <c r="G1448" s="7" t="s">
        <v>8</v>
      </c>
      <c r="H1448" s="9" t="s">
        <v>8</v>
      </c>
      <c r="I1448" s="11" t="s">
        <v>8</v>
      </c>
      <c r="J1448" s="7" t="s">
        <v>8</v>
      </c>
      <c r="K1448" s="9" t="s">
        <v>8</v>
      </c>
      <c r="L1448" s="11" t="s">
        <v>8</v>
      </c>
      <c r="M1448" s="7" t="s">
        <v>8</v>
      </c>
      <c r="N1448" s="9" t="s">
        <v>8</v>
      </c>
      <c r="O1448" s="11" t="s">
        <v>8</v>
      </c>
      <c r="P1448" s="7" t="s">
        <v>8</v>
      </c>
      <c r="Q1448" s="9" t="s">
        <v>8</v>
      </c>
      <c r="R1448" s="11" t="s">
        <v>8</v>
      </c>
      <c r="S1448" s="7" t="s">
        <v>8</v>
      </c>
      <c r="T1448" s="9" t="s">
        <v>8</v>
      </c>
    </row>
    <row r="1449" spans="1:20" ht="14.1" customHeight="1" x14ac:dyDescent="0.3">
      <c r="A1449" s="3" t="s">
        <v>5460</v>
      </c>
      <c r="B1449" s="3" t="s">
        <v>7261</v>
      </c>
      <c r="C1449" s="11">
        <v>861</v>
      </c>
      <c r="D1449" s="7">
        <v>380.72644918999998</v>
      </c>
      <c r="E1449" s="8">
        <v>271.634396111782</v>
      </c>
      <c r="F1449" s="11">
        <v>40</v>
      </c>
      <c r="G1449" s="7">
        <v>542.53978890999997</v>
      </c>
      <c r="H1449" s="8">
        <v>388.038101248217</v>
      </c>
      <c r="I1449" s="11" t="s">
        <v>8</v>
      </c>
      <c r="J1449" s="7" t="s">
        <v>8</v>
      </c>
      <c r="K1449" s="9" t="s">
        <v>8</v>
      </c>
      <c r="L1449" s="11" t="s">
        <v>8</v>
      </c>
      <c r="M1449" s="7" t="s">
        <v>8</v>
      </c>
      <c r="N1449" s="9" t="s">
        <v>8</v>
      </c>
      <c r="O1449" s="11" t="s">
        <v>8</v>
      </c>
      <c r="P1449" s="7" t="s">
        <v>8</v>
      </c>
      <c r="Q1449" s="9" t="s">
        <v>8</v>
      </c>
      <c r="R1449" s="11">
        <v>21</v>
      </c>
      <c r="S1449" s="7">
        <v>798.65492329000006</v>
      </c>
      <c r="T1449" s="8">
        <v>576.15666701508803</v>
      </c>
    </row>
    <row r="1450" spans="1:20" ht="14.1" customHeight="1" x14ac:dyDescent="0.3">
      <c r="A1450" s="3" t="s">
        <v>5463</v>
      </c>
      <c r="B1450" s="3" t="s">
        <v>7262</v>
      </c>
      <c r="C1450" s="11">
        <v>40</v>
      </c>
      <c r="D1450" s="7">
        <v>179.12471023000001</v>
      </c>
      <c r="E1450" s="8">
        <v>99.831871279895097</v>
      </c>
      <c r="F1450" s="11" t="s">
        <v>8</v>
      </c>
      <c r="G1450" s="7" t="s">
        <v>8</v>
      </c>
      <c r="H1450" s="9" t="s">
        <v>8</v>
      </c>
      <c r="I1450" s="11" t="s">
        <v>8</v>
      </c>
      <c r="J1450" s="7" t="s">
        <v>8</v>
      </c>
      <c r="K1450" s="9" t="s">
        <v>8</v>
      </c>
      <c r="L1450" s="11" t="s">
        <v>8</v>
      </c>
      <c r="M1450" s="7" t="s">
        <v>8</v>
      </c>
      <c r="N1450" s="9" t="s">
        <v>8</v>
      </c>
      <c r="O1450" s="11" t="s">
        <v>8</v>
      </c>
      <c r="P1450" s="7" t="s">
        <v>8</v>
      </c>
      <c r="Q1450" s="9" t="s">
        <v>8</v>
      </c>
      <c r="R1450" s="11" t="s">
        <v>8</v>
      </c>
      <c r="S1450" s="7" t="s">
        <v>8</v>
      </c>
      <c r="T1450" s="9" t="s">
        <v>8</v>
      </c>
    </row>
    <row r="1451" spans="1:20" ht="14.1" customHeight="1" x14ac:dyDescent="0.3">
      <c r="A1451" s="3" t="s">
        <v>5466</v>
      </c>
      <c r="B1451" s="3" t="s">
        <v>7263</v>
      </c>
      <c r="C1451" s="11">
        <v>59</v>
      </c>
      <c r="D1451" s="7">
        <v>164.57211824000001</v>
      </c>
      <c r="E1451" s="8">
        <v>116.494875906863</v>
      </c>
      <c r="F1451" s="11" t="s">
        <v>8</v>
      </c>
      <c r="G1451" s="7" t="s">
        <v>8</v>
      </c>
      <c r="H1451" s="9" t="s">
        <v>8</v>
      </c>
      <c r="I1451" s="11" t="s">
        <v>8</v>
      </c>
      <c r="J1451" s="7" t="s">
        <v>8</v>
      </c>
      <c r="K1451" s="9" t="s">
        <v>8</v>
      </c>
      <c r="L1451" s="11" t="s">
        <v>8</v>
      </c>
      <c r="M1451" s="7" t="s">
        <v>8</v>
      </c>
      <c r="N1451" s="9" t="s">
        <v>8</v>
      </c>
      <c r="O1451" s="11" t="s">
        <v>8</v>
      </c>
      <c r="P1451" s="7" t="s">
        <v>8</v>
      </c>
      <c r="Q1451" s="9" t="s">
        <v>8</v>
      </c>
      <c r="R1451" s="11" t="s">
        <v>8</v>
      </c>
      <c r="S1451" s="7" t="s">
        <v>8</v>
      </c>
      <c r="T1451" s="9" t="s">
        <v>8</v>
      </c>
    </row>
    <row r="1452" spans="1:20" ht="14.1" customHeight="1" x14ac:dyDescent="0.3">
      <c r="A1452" s="3" t="s">
        <v>5469</v>
      </c>
      <c r="B1452" s="3" t="s">
        <v>7264</v>
      </c>
      <c r="C1452" s="11">
        <v>60</v>
      </c>
      <c r="D1452" s="7">
        <v>137.33471753000001</v>
      </c>
      <c r="E1452" s="8">
        <v>108.588355946878</v>
      </c>
      <c r="F1452" s="11" t="s">
        <v>8</v>
      </c>
      <c r="G1452" s="7" t="s">
        <v>8</v>
      </c>
      <c r="H1452" s="9" t="s">
        <v>8</v>
      </c>
      <c r="I1452" s="11" t="s">
        <v>8</v>
      </c>
      <c r="J1452" s="7" t="s">
        <v>8</v>
      </c>
      <c r="K1452" s="9" t="s">
        <v>8</v>
      </c>
      <c r="L1452" s="11" t="s">
        <v>8</v>
      </c>
      <c r="M1452" s="7" t="s">
        <v>8</v>
      </c>
      <c r="N1452" s="9" t="s">
        <v>8</v>
      </c>
      <c r="O1452" s="11" t="s">
        <v>8</v>
      </c>
      <c r="P1452" s="7" t="s">
        <v>8</v>
      </c>
      <c r="Q1452" s="9" t="s">
        <v>8</v>
      </c>
      <c r="R1452" s="11" t="s">
        <v>8</v>
      </c>
      <c r="S1452" s="7" t="s">
        <v>8</v>
      </c>
      <c r="T1452" s="9" t="s">
        <v>8</v>
      </c>
    </row>
    <row r="1453" spans="1:20" ht="14.1" customHeight="1" x14ac:dyDescent="0.3">
      <c r="A1453" s="3" t="s">
        <v>5473</v>
      </c>
      <c r="B1453" s="3" t="s">
        <v>7265</v>
      </c>
      <c r="C1453" s="11">
        <v>30</v>
      </c>
      <c r="D1453" s="7">
        <v>86.731957358000003</v>
      </c>
      <c r="E1453" s="8">
        <v>124.93395475019</v>
      </c>
      <c r="F1453" s="11" t="s">
        <v>8</v>
      </c>
      <c r="G1453" s="7" t="s">
        <v>8</v>
      </c>
      <c r="H1453" s="9" t="s">
        <v>8</v>
      </c>
      <c r="I1453" s="11" t="s">
        <v>8</v>
      </c>
      <c r="J1453" s="7" t="s">
        <v>8</v>
      </c>
      <c r="K1453" s="9" t="s">
        <v>8</v>
      </c>
      <c r="L1453" s="11" t="s">
        <v>8</v>
      </c>
      <c r="M1453" s="7" t="s">
        <v>8</v>
      </c>
      <c r="N1453" s="9" t="s">
        <v>8</v>
      </c>
      <c r="O1453" s="11" t="s">
        <v>8</v>
      </c>
      <c r="P1453" s="7" t="s">
        <v>8</v>
      </c>
      <c r="Q1453" s="9" t="s">
        <v>8</v>
      </c>
      <c r="R1453" s="11" t="s">
        <v>8</v>
      </c>
      <c r="S1453" s="7" t="s">
        <v>8</v>
      </c>
      <c r="T1453" s="9" t="s">
        <v>8</v>
      </c>
    </row>
    <row r="1454" spans="1:20" ht="14.1" customHeight="1" x14ac:dyDescent="0.3">
      <c r="A1454" s="3" t="s">
        <v>5477</v>
      </c>
      <c r="B1454" s="3" t="s">
        <v>7266</v>
      </c>
      <c r="C1454" s="11">
        <v>42</v>
      </c>
      <c r="D1454" s="7">
        <v>128.73233479999999</v>
      </c>
      <c r="E1454" s="8">
        <v>154.978996775578</v>
      </c>
      <c r="F1454" s="11" t="s">
        <v>8</v>
      </c>
      <c r="G1454" s="7" t="s">
        <v>8</v>
      </c>
      <c r="H1454" s="9" t="s">
        <v>8</v>
      </c>
      <c r="I1454" s="11" t="s">
        <v>8</v>
      </c>
      <c r="J1454" s="7" t="s">
        <v>8</v>
      </c>
      <c r="K1454" s="9" t="s">
        <v>8</v>
      </c>
      <c r="L1454" s="11" t="s">
        <v>8</v>
      </c>
      <c r="M1454" s="7" t="s">
        <v>8</v>
      </c>
      <c r="N1454" s="9" t="s">
        <v>8</v>
      </c>
      <c r="O1454" s="11" t="s">
        <v>8</v>
      </c>
      <c r="P1454" s="7" t="s">
        <v>8</v>
      </c>
      <c r="Q1454" s="9" t="s">
        <v>8</v>
      </c>
      <c r="R1454" s="11" t="s">
        <v>8</v>
      </c>
      <c r="S1454" s="7" t="s">
        <v>8</v>
      </c>
      <c r="T1454" s="9" t="s">
        <v>8</v>
      </c>
    </row>
    <row r="1455" spans="1:20" ht="14.1" customHeight="1" x14ac:dyDescent="0.3">
      <c r="A1455" s="3" t="s">
        <v>5481</v>
      </c>
      <c r="B1455" s="3" t="s">
        <v>7267</v>
      </c>
      <c r="C1455" s="11">
        <v>250</v>
      </c>
      <c r="D1455" s="7">
        <v>205.10630182</v>
      </c>
      <c r="E1455" s="8">
        <v>194.86384788807499</v>
      </c>
      <c r="F1455" s="11" t="s">
        <v>8</v>
      </c>
      <c r="G1455" s="7" t="s">
        <v>8</v>
      </c>
      <c r="H1455" s="9" t="s">
        <v>8</v>
      </c>
      <c r="I1455" s="11" t="s">
        <v>8</v>
      </c>
      <c r="J1455" s="7" t="s">
        <v>8</v>
      </c>
      <c r="K1455" s="9" t="s">
        <v>8</v>
      </c>
      <c r="L1455" s="11" t="s">
        <v>8</v>
      </c>
      <c r="M1455" s="7" t="s">
        <v>8</v>
      </c>
      <c r="N1455" s="9" t="s">
        <v>8</v>
      </c>
      <c r="O1455" s="11" t="s">
        <v>8</v>
      </c>
      <c r="P1455" s="7" t="s">
        <v>8</v>
      </c>
      <c r="Q1455" s="9" t="s">
        <v>8</v>
      </c>
      <c r="R1455" s="11">
        <v>26</v>
      </c>
      <c r="S1455" s="7">
        <v>197.35436963000001</v>
      </c>
      <c r="T1455" s="8">
        <v>325.61839076910098</v>
      </c>
    </row>
    <row r="1456" spans="1:20" ht="14.1" customHeight="1" x14ac:dyDescent="0.3">
      <c r="A1456" s="3" t="s">
        <v>5485</v>
      </c>
      <c r="B1456" s="3" t="s">
        <v>7268</v>
      </c>
      <c r="C1456" s="11">
        <v>142</v>
      </c>
      <c r="D1456" s="7">
        <v>224.79575184999999</v>
      </c>
      <c r="E1456" s="8">
        <v>269.600626460412</v>
      </c>
      <c r="F1456" s="11" t="s">
        <v>8</v>
      </c>
      <c r="G1456" s="7" t="s">
        <v>8</v>
      </c>
      <c r="H1456" s="9" t="s">
        <v>8</v>
      </c>
      <c r="I1456" s="11" t="s">
        <v>8</v>
      </c>
      <c r="J1456" s="7" t="s">
        <v>8</v>
      </c>
      <c r="K1456" s="9" t="s">
        <v>8</v>
      </c>
      <c r="L1456" s="11" t="s">
        <v>8</v>
      </c>
      <c r="M1456" s="7" t="s">
        <v>8</v>
      </c>
      <c r="N1456" s="9" t="s">
        <v>8</v>
      </c>
      <c r="O1456" s="11" t="s">
        <v>8</v>
      </c>
      <c r="P1456" s="7" t="s">
        <v>8</v>
      </c>
      <c r="Q1456" s="9" t="s">
        <v>8</v>
      </c>
      <c r="R1456" s="11" t="s">
        <v>8</v>
      </c>
      <c r="S1456" s="7" t="s">
        <v>8</v>
      </c>
      <c r="T1456" s="9" t="s">
        <v>8</v>
      </c>
    </row>
    <row r="1457" spans="1:20" ht="14.1" customHeight="1" x14ac:dyDescent="0.3">
      <c r="A1457" s="3" t="s">
        <v>5489</v>
      </c>
      <c r="B1457" s="3" t="s">
        <v>7269</v>
      </c>
      <c r="C1457" s="11">
        <v>39</v>
      </c>
      <c r="D1457" s="7">
        <v>112.09233617</v>
      </c>
      <c r="E1457" s="8">
        <v>207.410057555641</v>
      </c>
      <c r="F1457" s="11" t="s">
        <v>8</v>
      </c>
      <c r="G1457" s="7" t="s">
        <v>8</v>
      </c>
      <c r="H1457" s="9" t="s">
        <v>8</v>
      </c>
      <c r="I1457" s="11" t="s">
        <v>8</v>
      </c>
      <c r="J1457" s="7" t="s">
        <v>8</v>
      </c>
      <c r="K1457" s="9" t="s">
        <v>8</v>
      </c>
      <c r="L1457" s="11" t="s">
        <v>8</v>
      </c>
      <c r="M1457" s="7" t="s">
        <v>8</v>
      </c>
      <c r="N1457" s="9" t="s">
        <v>8</v>
      </c>
      <c r="O1457" s="11" t="s">
        <v>8</v>
      </c>
      <c r="P1457" s="7" t="s">
        <v>8</v>
      </c>
      <c r="Q1457" s="9" t="s">
        <v>8</v>
      </c>
      <c r="R1457" s="11" t="s">
        <v>8</v>
      </c>
      <c r="S1457" s="7" t="s">
        <v>8</v>
      </c>
      <c r="T1457" s="9" t="s">
        <v>8</v>
      </c>
    </row>
    <row r="1458" spans="1:20" ht="14.1" customHeight="1" x14ac:dyDescent="0.3">
      <c r="A1458" s="3" t="s">
        <v>5493</v>
      </c>
      <c r="B1458" s="3" t="s">
        <v>6309</v>
      </c>
      <c r="C1458" s="11">
        <v>163</v>
      </c>
      <c r="D1458" s="7">
        <v>182.12840327000001</v>
      </c>
      <c r="E1458" s="8">
        <v>160.39841169769099</v>
      </c>
      <c r="F1458" s="11">
        <v>25</v>
      </c>
      <c r="G1458" s="7">
        <v>187.0622856</v>
      </c>
      <c r="H1458" s="8">
        <v>176.25928772638201</v>
      </c>
      <c r="I1458" s="11" t="s">
        <v>8</v>
      </c>
      <c r="J1458" s="7" t="s">
        <v>8</v>
      </c>
      <c r="K1458" s="9" t="s">
        <v>8</v>
      </c>
      <c r="L1458" s="11" t="s">
        <v>8</v>
      </c>
      <c r="M1458" s="7" t="s">
        <v>8</v>
      </c>
      <c r="N1458" s="9" t="s">
        <v>8</v>
      </c>
      <c r="O1458" s="11" t="s">
        <v>8</v>
      </c>
      <c r="P1458" s="7" t="s">
        <v>8</v>
      </c>
      <c r="Q1458" s="9" t="s">
        <v>8</v>
      </c>
      <c r="R1458" s="11">
        <v>12</v>
      </c>
      <c r="S1458" s="7">
        <v>185.89083762999999</v>
      </c>
      <c r="T1458" s="8">
        <v>342.04754896644698</v>
      </c>
    </row>
    <row r="1459" spans="1:20" ht="14.1" customHeight="1" x14ac:dyDescent="0.3">
      <c r="A1459" s="3" t="s">
        <v>5496</v>
      </c>
      <c r="B1459" s="3" t="s">
        <v>5497</v>
      </c>
      <c r="C1459" s="11">
        <v>68</v>
      </c>
      <c r="D1459" s="7">
        <v>201.66503041999999</v>
      </c>
      <c r="E1459" s="8">
        <v>357.93788256796398</v>
      </c>
      <c r="F1459" s="11" t="s">
        <v>8</v>
      </c>
      <c r="G1459" s="7" t="s">
        <v>8</v>
      </c>
      <c r="H1459" s="9" t="s">
        <v>8</v>
      </c>
      <c r="I1459" s="11" t="s">
        <v>8</v>
      </c>
      <c r="J1459" s="7" t="s">
        <v>8</v>
      </c>
      <c r="K1459" s="9" t="s">
        <v>8</v>
      </c>
      <c r="L1459" s="11" t="s">
        <v>8</v>
      </c>
      <c r="M1459" s="7" t="s">
        <v>8</v>
      </c>
      <c r="N1459" s="9" t="s">
        <v>8</v>
      </c>
      <c r="O1459" s="11" t="s">
        <v>8</v>
      </c>
      <c r="P1459" s="7" t="s">
        <v>8</v>
      </c>
      <c r="Q1459" s="9" t="s">
        <v>8</v>
      </c>
      <c r="R1459" s="11" t="s">
        <v>8</v>
      </c>
      <c r="S1459" s="7" t="s">
        <v>8</v>
      </c>
      <c r="T1459" s="9" t="s">
        <v>8</v>
      </c>
    </row>
    <row r="1460" spans="1:20" ht="14.1" customHeight="1" x14ac:dyDescent="0.3">
      <c r="A1460" s="3" t="s">
        <v>5500</v>
      </c>
      <c r="B1460" s="3" t="s">
        <v>7270</v>
      </c>
      <c r="C1460" s="11">
        <v>43</v>
      </c>
      <c r="D1460" s="7">
        <v>86.353563094999998</v>
      </c>
      <c r="E1460" s="8">
        <v>184.46759869656501</v>
      </c>
      <c r="F1460" s="11" t="s">
        <v>8</v>
      </c>
      <c r="G1460" s="7" t="s">
        <v>8</v>
      </c>
      <c r="H1460" s="9" t="s">
        <v>8</v>
      </c>
      <c r="I1460" s="11" t="s">
        <v>8</v>
      </c>
      <c r="J1460" s="7" t="s">
        <v>8</v>
      </c>
      <c r="K1460" s="9" t="s">
        <v>8</v>
      </c>
      <c r="L1460" s="11" t="s">
        <v>8</v>
      </c>
      <c r="M1460" s="7" t="s">
        <v>8</v>
      </c>
      <c r="N1460" s="9" t="s">
        <v>8</v>
      </c>
      <c r="O1460" s="11" t="s">
        <v>8</v>
      </c>
      <c r="P1460" s="7" t="s">
        <v>8</v>
      </c>
      <c r="Q1460" s="9" t="s">
        <v>8</v>
      </c>
      <c r="R1460" s="11" t="s">
        <v>8</v>
      </c>
      <c r="S1460" s="7" t="s">
        <v>8</v>
      </c>
      <c r="T1460" s="9" t="s">
        <v>8</v>
      </c>
    </row>
    <row r="1461" spans="1:20" ht="14.1" customHeight="1" x14ac:dyDescent="0.3">
      <c r="A1461" s="3" t="s">
        <v>5504</v>
      </c>
      <c r="B1461" s="3" t="s">
        <v>7271</v>
      </c>
      <c r="C1461" s="11">
        <v>17</v>
      </c>
      <c r="D1461" s="7">
        <v>265.50148677999999</v>
      </c>
      <c r="E1461" s="8">
        <v>225.98224845341699</v>
      </c>
      <c r="F1461" s="11" t="s">
        <v>8</v>
      </c>
      <c r="G1461" s="7" t="s">
        <v>8</v>
      </c>
      <c r="H1461" s="9" t="s">
        <v>8</v>
      </c>
      <c r="I1461" s="11" t="s">
        <v>8</v>
      </c>
      <c r="J1461" s="7" t="s">
        <v>8</v>
      </c>
      <c r="K1461" s="9" t="s">
        <v>8</v>
      </c>
      <c r="L1461" s="11" t="s">
        <v>8</v>
      </c>
      <c r="M1461" s="7" t="s">
        <v>8</v>
      </c>
      <c r="N1461" s="9" t="s">
        <v>8</v>
      </c>
      <c r="O1461" s="11" t="s">
        <v>8</v>
      </c>
      <c r="P1461" s="7" t="s">
        <v>8</v>
      </c>
      <c r="Q1461" s="9" t="s">
        <v>8</v>
      </c>
      <c r="R1461" s="11" t="s">
        <v>8</v>
      </c>
      <c r="S1461" s="7" t="s">
        <v>8</v>
      </c>
      <c r="T1461" s="9" t="s">
        <v>8</v>
      </c>
    </row>
    <row r="1462" spans="1:20" ht="14.1" customHeight="1" x14ac:dyDescent="0.3">
      <c r="A1462" s="3" t="s">
        <v>5507</v>
      </c>
      <c r="B1462" s="3" t="s">
        <v>7272</v>
      </c>
      <c r="C1462" s="11">
        <v>19</v>
      </c>
      <c r="D1462" s="7">
        <v>139.32896941999999</v>
      </c>
      <c r="E1462" s="8">
        <v>213.74375274460999</v>
      </c>
      <c r="F1462" s="11" t="s">
        <v>8</v>
      </c>
      <c r="G1462" s="7" t="s">
        <v>8</v>
      </c>
      <c r="H1462" s="9" t="s">
        <v>8</v>
      </c>
      <c r="I1462" s="11" t="s">
        <v>8</v>
      </c>
      <c r="J1462" s="7" t="s">
        <v>8</v>
      </c>
      <c r="K1462" s="9" t="s">
        <v>8</v>
      </c>
      <c r="L1462" s="11" t="s">
        <v>8</v>
      </c>
      <c r="M1462" s="7" t="s">
        <v>8</v>
      </c>
      <c r="N1462" s="9" t="s">
        <v>8</v>
      </c>
      <c r="O1462" s="11" t="s">
        <v>8</v>
      </c>
      <c r="P1462" s="7" t="s">
        <v>8</v>
      </c>
      <c r="Q1462" s="9" t="s">
        <v>8</v>
      </c>
      <c r="R1462" s="11" t="s">
        <v>8</v>
      </c>
      <c r="S1462" s="7" t="s">
        <v>8</v>
      </c>
      <c r="T1462" s="9" t="s">
        <v>8</v>
      </c>
    </row>
    <row r="1463" spans="1:20" ht="14.1" customHeight="1" x14ac:dyDescent="0.3">
      <c r="A1463" s="3" t="s">
        <v>5510</v>
      </c>
      <c r="B1463" s="3" t="s">
        <v>5511</v>
      </c>
      <c r="C1463" s="11">
        <v>27</v>
      </c>
      <c r="D1463" s="7">
        <v>168.47976102000001</v>
      </c>
      <c r="E1463" s="8">
        <v>224.25032493640899</v>
      </c>
      <c r="F1463" s="11" t="s">
        <v>8</v>
      </c>
      <c r="G1463" s="7" t="s">
        <v>8</v>
      </c>
      <c r="H1463" s="9" t="s">
        <v>8</v>
      </c>
      <c r="I1463" s="11" t="s">
        <v>8</v>
      </c>
      <c r="J1463" s="7" t="s">
        <v>8</v>
      </c>
      <c r="K1463" s="9" t="s">
        <v>8</v>
      </c>
      <c r="L1463" s="11" t="s">
        <v>8</v>
      </c>
      <c r="M1463" s="7" t="s">
        <v>8</v>
      </c>
      <c r="N1463" s="9" t="s">
        <v>8</v>
      </c>
      <c r="O1463" s="11" t="s">
        <v>8</v>
      </c>
      <c r="P1463" s="7" t="s">
        <v>8</v>
      </c>
      <c r="Q1463" s="9" t="s">
        <v>8</v>
      </c>
      <c r="R1463" s="11" t="s">
        <v>8</v>
      </c>
      <c r="S1463" s="7" t="s">
        <v>8</v>
      </c>
      <c r="T1463" s="9" t="s">
        <v>8</v>
      </c>
    </row>
    <row r="1464" spans="1:20" ht="14.1" customHeight="1" x14ac:dyDescent="0.3">
      <c r="A1464" s="3" t="s">
        <v>5514</v>
      </c>
      <c r="B1464" s="3" t="s">
        <v>7273</v>
      </c>
      <c r="C1464" s="11">
        <v>34</v>
      </c>
      <c r="D1464" s="7">
        <v>105.64446866</v>
      </c>
      <c r="E1464" s="8">
        <v>169.82665169017801</v>
      </c>
      <c r="F1464" s="11" t="s">
        <v>8</v>
      </c>
      <c r="G1464" s="7" t="s">
        <v>8</v>
      </c>
      <c r="H1464" s="9" t="s">
        <v>8</v>
      </c>
      <c r="I1464" s="11" t="s">
        <v>8</v>
      </c>
      <c r="J1464" s="7" t="s">
        <v>8</v>
      </c>
      <c r="K1464" s="9" t="s">
        <v>8</v>
      </c>
      <c r="L1464" s="11" t="s">
        <v>8</v>
      </c>
      <c r="M1464" s="7" t="s">
        <v>8</v>
      </c>
      <c r="N1464" s="9" t="s">
        <v>8</v>
      </c>
      <c r="O1464" s="11" t="s">
        <v>8</v>
      </c>
      <c r="P1464" s="7" t="s">
        <v>8</v>
      </c>
      <c r="Q1464" s="9" t="s">
        <v>8</v>
      </c>
      <c r="R1464" s="11" t="s">
        <v>8</v>
      </c>
      <c r="S1464" s="7" t="s">
        <v>8</v>
      </c>
      <c r="T1464" s="9" t="s">
        <v>8</v>
      </c>
    </row>
    <row r="1465" spans="1:20" ht="14.1" customHeight="1" x14ac:dyDescent="0.3">
      <c r="A1465" s="3" t="s">
        <v>5517</v>
      </c>
      <c r="B1465" s="3" t="s">
        <v>5518</v>
      </c>
      <c r="C1465" s="11">
        <v>39</v>
      </c>
      <c r="D1465" s="7">
        <v>105.91377134</v>
      </c>
      <c r="E1465" s="8">
        <v>191.41224988829401</v>
      </c>
      <c r="F1465" s="11" t="s">
        <v>8</v>
      </c>
      <c r="G1465" s="7" t="s">
        <v>8</v>
      </c>
      <c r="H1465" s="9" t="s">
        <v>8</v>
      </c>
      <c r="I1465" s="11" t="s">
        <v>8</v>
      </c>
      <c r="J1465" s="7" t="s">
        <v>8</v>
      </c>
      <c r="K1465" s="9" t="s">
        <v>8</v>
      </c>
      <c r="L1465" s="11" t="s">
        <v>8</v>
      </c>
      <c r="M1465" s="7" t="s">
        <v>8</v>
      </c>
      <c r="N1465" s="9" t="s">
        <v>8</v>
      </c>
      <c r="O1465" s="11" t="s">
        <v>8</v>
      </c>
      <c r="P1465" s="7" t="s">
        <v>8</v>
      </c>
      <c r="Q1465" s="9" t="s">
        <v>8</v>
      </c>
      <c r="R1465" s="11" t="s">
        <v>8</v>
      </c>
      <c r="S1465" s="7" t="s">
        <v>8</v>
      </c>
      <c r="T1465" s="9" t="s">
        <v>8</v>
      </c>
    </row>
    <row r="1466" spans="1:20" ht="14.1" customHeight="1" x14ac:dyDescent="0.3">
      <c r="A1466" s="3" t="s">
        <v>5521</v>
      </c>
      <c r="B1466" s="3" t="s">
        <v>7274</v>
      </c>
      <c r="C1466" s="11">
        <v>47</v>
      </c>
      <c r="D1466" s="7">
        <v>257.07249596999998</v>
      </c>
      <c r="E1466" s="8">
        <v>202.79103577143999</v>
      </c>
      <c r="F1466" s="11" t="s">
        <v>8</v>
      </c>
      <c r="G1466" s="7" t="s">
        <v>8</v>
      </c>
      <c r="H1466" s="9" t="s">
        <v>8</v>
      </c>
      <c r="I1466" s="11" t="s">
        <v>8</v>
      </c>
      <c r="J1466" s="7" t="s">
        <v>8</v>
      </c>
      <c r="K1466" s="9" t="s">
        <v>8</v>
      </c>
      <c r="L1466" s="11" t="s">
        <v>8</v>
      </c>
      <c r="M1466" s="7" t="s">
        <v>8</v>
      </c>
      <c r="N1466" s="9" t="s">
        <v>8</v>
      </c>
      <c r="O1466" s="11" t="s">
        <v>8</v>
      </c>
      <c r="P1466" s="7" t="s">
        <v>8</v>
      </c>
      <c r="Q1466" s="9" t="s">
        <v>8</v>
      </c>
      <c r="R1466" s="11" t="s">
        <v>8</v>
      </c>
      <c r="S1466" s="7" t="s">
        <v>8</v>
      </c>
      <c r="T1466" s="9" t="s">
        <v>8</v>
      </c>
    </row>
    <row r="1467" spans="1:20" ht="14.1" customHeight="1" x14ac:dyDescent="0.3">
      <c r="A1467" s="3" t="s">
        <v>5525</v>
      </c>
      <c r="B1467" s="3" t="s">
        <v>7275</v>
      </c>
      <c r="C1467" s="11">
        <v>38</v>
      </c>
      <c r="D1467" s="7">
        <v>249.7495893</v>
      </c>
      <c r="E1467" s="8">
        <v>221.31524862064799</v>
      </c>
      <c r="F1467" s="11" t="s">
        <v>8</v>
      </c>
      <c r="G1467" s="7" t="s">
        <v>8</v>
      </c>
      <c r="H1467" s="9" t="s">
        <v>8</v>
      </c>
      <c r="I1467" s="11" t="s">
        <v>8</v>
      </c>
      <c r="J1467" s="7" t="s">
        <v>8</v>
      </c>
      <c r="K1467" s="9" t="s">
        <v>8</v>
      </c>
      <c r="L1467" s="11" t="s">
        <v>8</v>
      </c>
      <c r="M1467" s="7" t="s">
        <v>8</v>
      </c>
      <c r="N1467" s="9" t="s">
        <v>8</v>
      </c>
      <c r="O1467" s="11" t="s">
        <v>8</v>
      </c>
      <c r="P1467" s="7" t="s">
        <v>8</v>
      </c>
      <c r="Q1467" s="9" t="s">
        <v>8</v>
      </c>
      <c r="R1467" s="11" t="s">
        <v>8</v>
      </c>
      <c r="S1467" s="7" t="s">
        <v>8</v>
      </c>
      <c r="T1467" s="9" t="s">
        <v>8</v>
      </c>
    </row>
    <row r="1468" spans="1:20" ht="14.1" customHeight="1" x14ac:dyDescent="0.3">
      <c r="A1468" s="3" t="s">
        <v>5528</v>
      </c>
      <c r="B1468" s="3" t="s">
        <v>7276</v>
      </c>
      <c r="C1468" s="11">
        <v>35</v>
      </c>
      <c r="D1468" s="7">
        <v>119.89194126</v>
      </c>
      <c r="E1468" s="8">
        <v>84.0075199775996</v>
      </c>
      <c r="F1468" s="11" t="s">
        <v>8</v>
      </c>
      <c r="G1468" s="7" t="s">
        <v>8</v>
      </c>
      <c r="H1468" s="9" t="s">
        <v>8</v>
      </c>
      <c r="I1468" s="11" t="s">
        <v>8</v>
      </c>
      <c r="J1468" s="7" t="s">
        <v>8</v>
      </c>
      <c r="K1468" s="9" t="s">
        <v>8</v>
      </c>
      <c r="L1468" s="11" t="s">
        <v>8</v>
      </c>
      <c r="M1468" s="7" t="s">
        <v>8</v>
      </c>
      <c r="N1468" s="9" t="s">
        <v>8</v>
      </c>
      <c r="O1468" s="11" t="s">
        <v>8</v>
      </c>
      <c r="P1468" s="7" t="s">
        <v>8</v>
      </c>
      <c r="Q1468" s="9" t="s">
        <v>8</v>
      </c>
      <c r="R1468" s="11" t="s">
        <v>8</v>
      </c>
      <c r="S1468" s="7" t="s">
        <v>8</v>
      </c>
      <c r="T1468" s="9" t="s">
        <v>8</v>
      </c>
    </row>
    <row r="1469" spans="1:20" ht="14.1" customHeight="1" x14ac:dyDescent="0.3">
      <c r="A1469" s="3" t="s">
        <v>5532</v>
      </c>
      <c r="B1469" s="3" t="s">
        <v>7277</v>
      </c>
      <c r="C1469" s="11">
        <v>1027</v>
      </c>
      <c r="D1469" s="7">
        <v>312.03330111000002</v>
      </c>
      <c r="E1469" s="8">
        <v>246.56866095721401</v>
      </c>
      <c r="F1469" s="11">
        <v>160</v>
      </c>
      <c r="G1469" s="7">
        <v>239.31729012</v>
      </c>
      <c r="H1469" s="8">
        <v>191.61653527694801</v>
      </c>
      <c r="I1469" s="11" t="s">
        <v>8</v>
      </c>
      <c r="J1469" s="7" t="s">
        <v>8</v>
      </c>
      <c r="K1469" s="9" t="s">
        <v>8</v>
      </c>
      <c r="L1469" s="11" t="s">
        <v>8</v>
      </c>
      <c r="M1469" s="7" t="s">
        <v>8</v>
      </c>
      <c r="N1469" s="9" t="s">
        <v>8</v>
      </c>
      <c r="O1469" s="11" t="s">
        <v>8</v>
      </c>
      <c r="P1469" s="7" t="s">
        <v>8</v>
      </c>
      <c r="Q1469" s="9" t="s">
        <v>8</v>
      </c>
      <c r="R1469" s="11">
        <v>45</v>
      </c>
      <c r="S1469" s="7">
        <v>585.28450367999994</v>
      </c>
      <c r="T1469" s="8">
        <v>467.826692758006</v>
      </c>
    </row>
    <row r="1470" spans="1:20" ht="14.1" customHeight="1" x14ac:dyDescent="0.3">
      <c r="A1470" s="3" t="s">
        <v>5537</v>
      </c>
      <c r="B1470" s="3" t="s">
        <v>7278</v>
      </c>
      <c r="C1470" s="11">
        <v>2115</v>
      </c>
      <c r="D1470" s="7">
        <v>349.40029683</v>
      </c>
      <c r="E1470" s="8">
        <v>261.61050218675598</v>
      </c>
      <c r="F1470" s="11">
        <v>231</v>
      </c>
      <c r="G1470" s="7">
        <v>416.24554823</v>
      </c>
      <c r="H1470" s="8">
        <v>310.23721342034497</v>
      </c>
      <c r="I1470" s="11" t="s">
        <v>8</v>
      </c>
      <c r="J1470" s="7" t="s">
        <v>8</v>
      </c>
      <c r="K1470" s="9" t="s">
        <v>8</v>
      </c>
      <c r="L1470" s="11">
        <v>68</v>
      </c>
      <c r="M1470" s="7">
        <v>302.70293662</v>
      </c>
      <c r="N1470" s="8">
        <v>214.261447881317</v>
      </c>
      <c r="O1470" s="11" t="s">
        <v>8</v>
      </c>
      <c r="P1470" s="7" t="s">
        <v>8</v>
      </c>
      <c r="Q1470" s="9" t="s">
        <v>8</v>
      </c>
      <c r="R1470" s="11">
        <v>131</v>
      </c>
      <c r="S1470" s="7">
        <v>781.54831325999999</v>
      </c>
      <c r="T1470" s="8">
        <v>626.34062916760899</v>
      </c>
    </row>
    <row r="1471" spans="1:20" ht="14.1" customHeight="1" x14ac:dyDescent="0.3">
      <c r="A1471" s="3" t="s">
        <v>5540</v>
      </c>
      <c r="B1471" s="3" t="s">
        <v>7279</v>
      </c>
      <c r="C1471" s="11">
        <v>1271</v>
      </c>
      <c r="D1471" s="7">
        <v>405.33536530999999</v>
      </c>
      <c r="E1471" s="8">
        <v>311.14733877431399</v>
      </c>
      <c r="F1471" s="11">
        <v>153</v>
      </c>
      <c r="G1471" s="7">
        <v>332.97058482</v>
      </c>
      <c r="H1471" s="8">
        <v>249.48599999207801</v>
      </c>
      <c r="I1471" s="11" t="s">
        <v>8</v>
      </c>
      <c r="J1471" s="7" t="s">
        <v>8</v>
      </c>
      <c r="K1471" s="9" t="s">
        <v>8</v>
      </c>
      <c r="L1471" s="11">
        <v>28</v>
      </c>
      <c r="M1471" s="7">
        <v>356.05626217999998</v>
      </c>
      <c r="N1471" s="8">
        <v>202.349807847204</v>
      </c>
      <c r="O1471" s="11" t="s">
        <v>8</v>
      </c>
      <c r="P1471" s="7" t="s">
        <v>8</v>
      </c>
      <c r="Q1471" s="9" t="s">
        <v>8</v>
      </c>
      <c r="R1471" s="11">
        <v>57</v>
      </c>
      <c r="S1471" s="7">
        <v>699.61892585999999</v>
      </c>
      <c r="T1471" s="8">
        <v>606.63829575874001</v>
      </c>
    </row>
    <row r="1472" spans="1:20" ht="14.1" customHeight="1" x14ac:dyDescent="0.3">
      <c r="A1472" s="3" t="s">
        <v>5544</v>
      </c>
      <c r="B1472" s="3" t="s">
        <v>7280</v>
      </c>
      <c r="C1472" s="11">
        <v>1672</v>
      </c>
      <c r="D1472" s="7">
        <v>340.00063410000001</v>
      </c>
      <c r="E1472" s="8">
        <v>263.63404852691502</v>
      </c>
      <c r="F1472" s="11">
        <v>93</v>
      </c>
      <c r="G1472" s="7">
        <v>327.74099137000002</v>
      </c>
      <c r="H1472" s="8">
        <v>245.567607534963</v>
      </c>
      <c r="I1472" s="11" t="s">
        <v>8</v>
      </c>
      <c r="J1472" s="7" t="s">
        <v>8</v>
      </c>
      <c r="K1472" s="9" t="s">
        <v>8</v>
      </c>
      <c r="L1472" s="11">
        <v>18</v>
      </c>
      <c r="M1472" s="7">
        <v>223.46155956999999</v>
      </c>
      <c r="N1472" s="8">
        <v>162.974114421753</v>
      </c>
      <c r="O1472" s="11" t="s">
        <v>8</v>
      </c>
      <c r="P1472" s="7" t="s">
        <v>8</v>
      </c>
      <c r="Q1472" s="9" t="s">
        <v>8</v>
      </c>
      <c r="R1472" s="11">
        <v>49</v>
      </c>
      <c r="S1472" s="7">
        <v>423.59065271999998</v>
      </c>
      <c r="T1472" s="8">
        <v>319.72359374163199</v>
      </c>
    </row>
    <row r="1473" spans="1:20" ht="14.1" customHeight="1" x14ac:dyDescent="0.3">
      <c r="A1473" s="3" t="s">
        <v>5548</v>
      </c>
      <c r="B1473" s="3" t="s">
        <v>7281</v>
      </c>
      <c r="C1473" s="11">
        <v>442</v>
      </c>
      <c r="D1473" s="7">
        <v>368.65501517000001</v>
      </c>
      <c r="E1473" s="8">
        <v>282.72330083127798</v>
      </c>
      <c r="F1473" s="11">
        <v>81</v>
      </c>
      <c r="G1473" s="7">
        <v>353.85819334000001</v>
      </c>
      <c r="H1473" s="8">
        <v>266.03277972320097</v>
      </c>
      <c r="I1473" s="11" t="s">
        <v>8</v>
      </c>
      <c r="J1473" s="7" t="s">
        <v>8</v>
      </c>
      <c r="K1473" s="9" t="s">
        <v>8</v>
      </c>
      <c r="L1473" s="11" t="s">
        <v>8</v>
      </c>
      <c r="M1473" s="7" t="s">
        <v>8</v>
      </c>
      <c r="N1473" s="9" t="s">
        <v>8</v>
      </c>
      <c r="O1473" s="11" t="s">
        <v>8</v>
      </c>
      <c r="P1473" s="7" t="s">
        <v>8</v>
      </c>
      <c r="Q1473" s="9" t="s">
        <v>8</v>
      </c>
      <c r="R1473" s="11">
        <v>27</v>
      </c>
      <c r="S1473" s="7">
        <v>511.45010998999999</v>
      </c>
      <c r="T1473" s="8">
        <v>400.00147679580999</v>
      </c>
    </row>
    <row r="1474" spans="1:20" ht="14.1" customHeight="1" x14ac:dyDescent="0.3">
      <c r="A1474" s="3" t="s">
        <v>5551</v>
      </c>
      <c r="B1474" s="3" t="s">
        <v>7282</v>
      </c>
      <c r="C1474" s="11">
        <v>595</v>
      </c>
      <c r="D1474" s="7">
        <v>250.88456124999999</v>
      </c>
      <c r="E1474" s="8">
        <v>192.63939709795901</v>
      </c>
      <c r="F1474" s="11">
        <v>118</v>
      </c>
      <c r="G1474" s="7">
        <v>228.32332824</v>
      </c>
      <c r="H1474" s="8">
        <v>182.256952719102</v>
      </c>
      <c r="I1474" s="11" t="s">
        <v>8</v>
      </c>
      <c r="J1474" s="7" t="s">
        <v>8</v>
      </c>
      <c r="K1474" s="9" t="s">
        <v>8</v>
      </c>
      <c r="L1474" s="11">
        <v>11</v>
      </c>
      <c r="M1474" s="7">
        <v>217.77284917</v>
      </c>
      <c r="N1474" s="8">
        <v>166.45125776918101</v>
      </c>
      <c r="O1474" s="11" t="s">
        <v>8</v>
      </c>
      <c r="P1474" s="7" t="s">
        <v>8</v>
      </c>
      <c r="Q1474" s="9" t="s">
        <v>8</v>
      </c>
      <c r="R1474" s="11">
        <v>36</v>
      </c>
      <c r="S1474" s="7">
        <v>475.71494723000001</v>
      </c>
      <c r="T1474" s="8">
        <v>379.20637761533902</v>
      </c>
    </row>
    <row r="1475" spans="1:20" ht="14.1" customHeight="1" x14ac:dyDescent="0.3">
      <c r="A1475" s="3" t="s">
        <v>5555</v>
      </c>
      <c r="B1475" s="3" t="s">
        <v>5556</v>
      </c>
      <c r="C1475" s="11">
        <v>849</v>
      </c>
      <c r="D1475" s="7">
        <v>179.6702014</v>
      </c>
      <c r="E1475" s="8">
        <v>347.79038717357997</v>
      </c>
      <c r="F1475" s="11">
        <v>68</v>
      </c>
      <c r="G1475" s="7">
        <v>175.18117316999999</v>
      </c>
      <c r="H1475" s="8">
        <v>256.78679511811998</v>
      </c>
      <c r="I1475" s="11" t="s">
        <v>8</v>
      </c>
      <c r="J1475" s="7" t="s">
        <v>8</v>
      </c>
      <c r="K1475" s="9" t="s">
        <v>8</v>
      </c>
      <c r="L1475" s="11" t="s">
        <v>8</v>
      </c>
      <c r="M1475" s="7" t="s">
        <v>8</v>
      </c>
      <c r="N1475" s="9" t="s">
        <v>8</v>
      </c>
      <c r="O1475" s="11" t="s">
        <v>8</v>
      </c>
      <c r="P1475" s="7" t="s">
        <v>8</v>
      </c>
      <c r="Q1475" s="9" t="s">
        <v>8</v>
      </c>
      <c r="R1475" s="11">
        <v>48</v>
      </c>
      <c r="S1475" s="7">
        <v>175.08380563</v>
      </c>
      <c r="T1475" s="8">
        <v>343.48655124372601</v>
      </c>
    </row>
    <row r="1476" spans="1:20" ht="14.1" customHeight="1" x14ac:dyDescent="0.3">
      <c r="A1476" s="3" t="s">
        <v>5559</v>
      </c>
      <c r="B1476" s="3" t="s">
        <v>5560</v>
      </c>
      <c r="C1476" s="11">
        <v>2957</v>
      </c>
      <c r="D1476" s="7">
        <v>184.38684314</v>
      </c>
      <c r="E1476" s="8">
        <v>308.78080423836099</v>
      </c>
      <c r="F1476" s="11">
        <v>383</v>
      </c>
      <c r="G1476" s="7">
        <v>191.54926864999999</v>
      </c>
      <c r="H1476" s="8">
        <v>192.42333940842201</v>
      </c>
      <c r="I1476" s="11" t="s">
        <v>8</v>
      </c>
      <c r="J1476" s="7" t="s">
        <v>8</v>
      </c>
      <c r="K1476" s="9" t="s">
        <v>8</v>
      </c>
      <c r="L1476" s="11">
        <v>157</v>
      </c>
      <c r="M1476" s="7">
        <v>197.94594380000001</v>
      </c>
      <c r="N1476" s="8">
        <v>206.00860311863499</v>
      </c>
      <c r="O1476" s="11">
        <v>12</v>
      </c>
      <c r="P1476" s="7">
        <v>213.18505141</v>
      </c>
      <c r="Q1476" s="8">
        <v>369.18009229293398</v>
      </c>
      <c r="R1476" s="11">
        <v>113</v>
      </c>
      <c r="S1476" s="7">
        <v>144.67323539</v>
      </c>
      <c r="T1476" s="8">
        <v>493.28287287629502</v>
      </c>
    </row>
    <row r="1477" spans="1:20" ht="14.1" customHeight="1" x14ac:dyDescent="0.3">
      <c r="A1477" s="3" t="s">
        <v>5563</v>
      </c>
      <c r="B1477" s="3" t="s">
        <v>7283</v>
      </c>
      <c r="C1477" s="11">
        <v>929</v>
      </c>
      <c r="D1477" s="7">
        <v>202.82471644</v>
      </c>
      <c r="E1477" s="8">
        <v>312.41322845888601</v>
      </c>
      <c r="F1477" s="11">
        <v>124</v>
      </c>
      <c r="G1477" s="7">
        <v>216.25584205999999</v>
      </c>
      <c r="H1477" s="8">
        <v>262.78694367002998</v>
      </c>
      <c r="I1477" s="11" t="s">
        <v>8</v>
      </c>
      <c r="J1477" s="7" t="s">
        <v>8</v>
      </c>
      <c r="K1477" s="9" t="s">
        <v>8</v>
      </c>
      <c r="L1477" s="11">
        <v>15</v>
      </c>
      <c r="M1477" s="7">
        <v>218.05050463000001</v>
      </c>
      <c r="N1477" s="8">
        <v>291.15646271178798</v>
      </c>
      <c r="O1477" s="11" t="s">
        <v>8</v>
      </c>
      <c r="P1477" s="7" t="s">
        <v>8</v>
      </c>
      <c r="Q1477" s="9" t="s">
        <v>8</v>
      </c>
      <c r="R1477" s="11">
        <v>14</v>
      </c>
      <c r="S1477" s="7">
        <v>203.55759209000001</v>
      </c>
      <c r="T1477" s="8">
        <v>621.77686408040904</v>
      </c>
    </row>
    <row r="1478" spans="1:20" ht="14.1" customHeight="1" x14ac:dyDescent="0.3">
      <c r="A1478" s="3" t="s">
        <v>5567</v>
      </c>
      <c r="B1478" s="3" t="s">
        <v>7284</v>
      </c>
      <c r="C1478" s="11">
        <v>472</v>
      </c>
      <c r="D1478" s="7">
        <v>285.31154146</v>
      </c>
      <c r="E1478" s="8">
        <v>429.18746390491901</v>
      </c>
      <c r="F1478" s="11">
        <v>57</v>
      </c>
      <c r="G1478" s="7">
        <v>292.77181972</v>
      </c>
      <c r="H1478" s="8">
        <v>302.02553905915801</v>
      </c>
      <c r="I1478" s="11" t="s">
        <v>8</v>
      </c>
      <c r="J1478" s="7" t="s">
        <v>8</v>
      </c>
      <c r="K1478" s="9" t="s">
        <v>8</v>
      </c>
      <c r="L1478" s="11" t="s">
        <v>8</v>
      </c>
      <c r="M1478" s="7" t="s">
        <v>8</v>
      </c>
      <c r="N1478" s="9" t="s">
        <v>8</v>
      </c>
      <c r="O1478" s="11" t="s">
        <v>8</v>
      </c>
      <c r="P1478" s="7" t="s">
        <v>8</v>
      </c>
      <c r="Q1478" s="9" t="s">
        <v>8</v>
      </c>
      <c r="R1478" s="11">
        <v>20</v>
      </c>
      <c r="S1478" s="7">
        <v>291.81752096000002</v>
      </c>
      <c r="T1478" s="8">
        <v>480.75377597582599</v>
      </c>
    </row>
    <row r="1479" spans="1:20" ht="14.1" customHeight="1" x14ac:dyDescent="0.3">
      <c r="A1479" s="3" t="s">
        <v>5571</v>
      </c>
      <c r="B1479" s="3" t="s">
        <v>5572</v>
      </c>
      <c r="C1479" s="11">
        <v>155</v>
      </c>
      <c r="D1479" s="7">
        <v>164.49819087</v>
      </c>
      <c r="E1479" s="8">
        <v>198.661867107912</v>
      </c>
      <c r="F1479" s="11">
        <v>51</v>
      </c>
      <c r="G1479" s="7">
        <v>167.30646995999999</v>
      </c>
      <c r="H1479" s="8">
        <v>179.792435467725</v>
      </c>
      <c r="I1479" s="11" t="s">
        <v>8</v>
      </c>
      <c r="J1479" s="7" t="s">
        <v>8</v>
      </c>
      <c r="K1479" s="9" t="s">
        <v>8</v>
      </c>
      <c r="L1479" s="11" t="s">
        <v>8</v>
      </c>
      <c r="M1479" s="7" t="s">
        <v>8</v>
      </c>
      <c r="N1479" s="9" t="s">
        <v>8</v>
      </c>
      <c r="O1479" s="11" t="s">
        <v>8</v>
      </c>
      <c r="P1479" s="7" t="s">
        <v>8</v>
      </c>
      <c r="Q1479" s="9" t="s">
        <v>8</v>
      </c>
      <c r="R1479" s="11" t="s">
        <v>8</v>
      </c>
      <c r="S1479" s="7" t="s">
        <v>8</v>
      </c>
      <c r="T1479" s="9" t="s">
        <v>8</v>
      </c>
    </row>
    <row r="1480" spans="1:20" ht="14.1" customHeight="1" x14ac:dyDescent="0.3">
      <c r="A1480" s="3" t="s">
        <v>5575</v>
      </c>
      <c r="B1480" s="3" t="s">
        <v>5576</v>
      </c>
      <c r="C1480" s="11">
        <v>3755</v>
      </c>
      <c r="D1480" s="7">
        <v>216.61067084999999</v>
      </c>
      <c r="E1480" s="8">
        <v>209.64102256827599</v>
      </c>
      <c r="F1480" s="11">
        <v>607</v>
      </c>
      <c r="G1480" s="7">
        <v>242.85897112999999</v>
      </c>
      <c r="H1480" s="8">
        <v>180.276675398272</v>
      </c>
      <c r="I1480" s="11" t="s">
        <v>8</v>
      </c>
      <c r="J1480" s="7" t="s">
        <v>8</v>
      </c>
      <c r="K1480" s="9" t="s">
        <v>8</v>
      </c>
      <c r="L1480" s="11">
        <v>22</v>
      </c>
      <c r="M1480" s="7">
        <v>240.93564076999999</v>
      </c>
      <c r="N1480" s="8">
        <v>164.83995441252</v>
      </c>
      <c r="O1480" s="11" t="s">
        <v>8</v>
      </c>
      <c r="P1480" s="7" t="s">
        <v>8</v>
      </c>
      <c r="Q1480" s="9" t="s">
        <v>8</v>
      </c>
      <c r="R1480" s="11">
        <v>165</v>
      </c>
      <c r="S1480" s="7">
        <v>219.32215431</v>
      </c>
      <c r="T1480" s="8">
        <v>364.29871739812</v>
      </c>
    </row>
    <row r="1481" spans="1:20" ht="14.1" customHeight="1" x14ac:dyDescent="0.3">
      <c r="A1481" s="3" t="s">
        <v>5578</v>
      </c>
      <c r="B1481" s="3" t="s">
        <v>5579</v>
      </c>
      <c r="C1481" s="11">
        <v>189</v>
      </c>
      <c r="D1481" s="7">
        <v>161.83515102000001</v>
      </c>
      <c r="E1481" s="8">
        <v>270.82561697087698</v>
      </c>
      <c r="F1481" s="11">
        <v>32</v>
      </c>
      <c r="G1481" s="7">
        <v>163.63842600999999</v>
      </c>
      <c r="H1481" s="8">
        <v>194.09840472900299</v>
      </c>
      <c r="I1481" s="11" t="s">
        <v>8</v>
      </c>
      <c r="J1481" s="7" t="s">
        <v>8</v>
      </c>
      <c r="K1481" s="9" t="s">
        <v>8</v>
      </c>
      <c r="L1481" s="11" t="s">
        <v>8</v>
      </c>
      <c r="M1481" s="7" t="s">
        <v>8</v>
      </c>
      <c r="N1481" s="9" t="s">
        <v>8</v>
      </c>
      <c r="O1481" s="11" t="s">
        <v>8</v>
      </c>
      <c r="P1481" s="7" t="s">
        <v>8</v>
      </c>
      <c r="Q1481" s="9" t="s">
        <v>8</v>
      </c>
      <c r="R1481" s="11" t="s">
        <v>8</v>
      </c>
      <c r="S1481" s="7" t="s">
        <v>8</v>
      </c>
      <c r="T1481" s="9" t="s">
        <v>8</v>
      </c>
    </row>
    <row r="1482" spans="1:20" ht="14.1" customHeight="1" x14ac:dyDescent="0.3">
      <c r="A1482" s="3" t="s">
        <v>5582</v>
      </c>
      <c r="B1482" s="3" t="s">
        <v>5583</v>
      </c>
      <c r="C1482" s="11">
        <v>20</v>
      </c>
      <c r="D1482" s="7">
        <v>228.39833675</v>
      </c>
      <c r="E1482" s="8">
        <v>193.51914343646999</v>
      </c>
      <c r="F1482" s="11" t="s">
        <v>8</v>
      </c>
      <c r="G1482" s="7" t="s">
        <v>8</v>
      </c>
      <c r="H1482" s="9" t="s">
        <v>8</v>
      </c>
      <c r="I1482" s="11" t="s">
        <v>8</v>
      </c>
      <c r="J1482" s="7" t="s">
        <v>8</v>
      </c>
      <c r="K1482" s="9" t="s">
        <v>8</v>
      </c>
      <c r="L1482" s="11" t="s">
        <v>8</v>
      </c>
      <c r="M1482" s="7" t="s">
        <v>8</v>
      </c>
      <c r="N1482" s="9" t="s">
        <v>8</v>
      </c>
      <c r="O1482" s="11" t="s">
        <v>8</v>
      </c>
      <c r="P1482" s="7" t="s">
        <v>8</v>
      </c>
      <c r="Q1482" s="9" t="s">
        <v>8</v>
      </c>
      <c r="R1482" s="11" t="s">
        <v>8</v>
      </c>
      <c r="S1482" s="7" t="s">
        <v>8</v>
      </c>
      <c r="T1482" s="9" t="s">
        <v>8</v>
      </c>
    </row>
    <row r="1483" spans="1:20" ht="14.1" customHeight="1" x14ac:dyDescent="0.3">
      <c r="A1483" s="3" t="s">
        <v>5588</v>
      </c>
      <c r="B1483" s="3" t="s">
        <v>5589</v>
      </c>
      <c r="C1483" s="11">
        <v>91</v>
      </c>
      <c r="D1483" s="7">
        <v>379.54447032000002</v>
      </c>
      <c r="E1483" s="8">
        <v>279.29202296592302</v>
      </c>
      <c r="F1483" s="11" t="s">
        <v>8</v>
      </c>
      <c r="G1483" s="7" t="s">
        <v>8</v>
      </c>
      <c r="H1483" s="9" t="s">
        <v>8</v>
      </c>
      <c r="I1483" s="11" t="s">
        <v>8</v>
      </c>
      <c r="J1483" s="7" t="s">
        <v>8</v>
      </c>
      <c r="K1483" s="9" t="s">
        <v>8</v>
      </c>
      <c r="L1483" s="11" t="s">
        <v>8</v>
      </c>
      <c r="M1483" s="7" t="s">
        <v>8</v>
      </c>
      <c r="N1483" s="9" t="s">
        <v>8</v>
      </c>
      <c r="O1483" s="11" t="s">
        <v>8</v>
      </c>
      <c r="P1483" s="7" t="s">
        <v>8</v>
      </c>
      <c r="Q1483" s="9" t="s">
        <v>8</v>
      </c>
      <c r="R1483" s="11" t="s">
        <v>8</v>
      </c>
      <c r="S1483" s="7" t="s">
        <v>8</v>
      </c>
      <c r="T1483" s="9" t="s">
        <v>8</v>
      </c>
    </row>
    <row r="1484" spans="1:20" ht="14.1" customHeight="1" x14ac:dyDescent="0.3">
      <c r="A1484" s="3" t="s">
        <v>5592</v>
      </c>
      <c r="B1484" s="3" t="s">
        <v>7285</v>
      </c>
      <c r="C1484" s="11">
        <v>193</v>
      </c>
      <c r="D1484" s="7">
        <v>242.57758451000001</v>
      </c>
      <c r="E1484" s="8">
        <v>197.48601978637001</v>
      </c>
      <c r="F1484" s="11" t="s">
        <v>8</v>
      </c>
      <c r="G1484" s="7" t="s">
        <v>8</v>
      </c>
      <c r="H1484" s="9" t="s">
        <v>8</v>
      </c>
      <c r="I1484" s="11" t="s">
        <v>8</v>
      </c>
      <c r="J1484" s="7" t="s">
        <v>8</v>
      </c>
      <c r="K1484" s="9" t="s">
        <v>8</v>
      </c>
      <c r="L1484" s="11" t="s">
        <v>8</v>
      </c>
      <c r="M1484" s="7" t="s">
        <v>8</v>
      </c>
      <c r="N1484" s="9" t="s">
        <v>8</v>
      </c>
      <c r="O1484" s="11" t="s">
        <v>8</v>
      </c>
      <c r="P1484" s="7" t="s">
        <v>8</v>
      </c>
      <c r="Q1484" s="9" t="s">
        <v>8</v>
      </c>
      <c r="R1484" s="11">
        <v>11</v>
      </c>
      <c r="S1484" s="7">
        <v>293.38051916000001</v>
      </c>
      <c r="T1484" s="8">
        <v>237.28472047260101</v>
      </c>
    </row>
    <row r="1485" spans="1:20" ht="14.1" customHeight="1" x14ac:dyDescent="0.3">
      <c r="A1485" s="3" t="s">
        <v>5596</v>
      </c>
      <c r="B1485" s="3" t="s">
        <v>5597</v>
      </c>
      <c r="C1485" s="11">
        <v>44</v>
      </c>
      <c r="D1485" s="7">
        <v>218.53212418000001</v>
      </c>
      <c r="E1485" s="8">
        <v>175.42889189692301</v>
      </c>
      <c r="F1485" s="11" t="s">
        <v>8</v>
      </c>
      <c r="G1485" s="7" t="s">
        <v>8</v>
      </c>
      <c r="H1485" s="9" t="s">
        <v>8</v>
      </c>
      <c r="I1485" s="11" t="s">
        <v>8</v>
      </c>
      <c r="J1485" s="7" t="s">
        <v>8</v>
      </c>
      <c r="K1485" s="9" t="s">
        <v>8</v>
      </c>
      <c r="L1485" s="11" t="s">
        <v>8</v>
      </c>
      <c r="M1485" s="7" t="s">
        <v>8</v>
      </c>
      <c r="N1485" s="9" t="s">
        <v>8</v>
      </c>
      <c r="O1485" s="11" t="s">
        <v>8</v>
      </c>
      <c r="P1485" s="7" t="s">
        <v>8</v>
      </c>
      <c r="Q1485" s="9" t="s">
        <v>8</v>
      </c>
      <c r="R1485" s="11" t="s">
        <v>8</v>
      </c>
      <c r="S1485" s="7" t="s">
        <v>8</v>
      </c>
      <c r="T1485" s="9" t="s">
        <v>8</v>
      </c>
    </row>
    <row r="1486" spans="1:20" ht="14.1" customHeight="1" x14ac:dyDescent="0.3">
      <c r="A1486" s="3" t="s">
        <v>5600</v>
      </c>
      <c r="B1486" s="3" t="s">
        <v>7286</v>
      </c>
      <c r="C1486" s="11">
        <v>383</v>
      </c>
      <c r="D1486" s="7">
        <v>276.50141227</v>
      </c>
      <c r="E1486" s="8">
        <v>218.320513337074</v>
      </c>
      <c r="F1486" s="11" t="s">
        <v>8</v>
      </c>
      <c r="G1486" s="7" t="s">
        <v>8</v>
      </c>
      <c r="H1486" s="9" t="s">
        <v>8</v>
      </c>
      <c r="I1486" s="11" t="s">
        <v>8</v>
      </c>
      <c r="J1486" s="7" t="s">
        <v>8</v>
      </c>
      <c r="K1486" s="9" t="s">
        <v>8</v>
      </c>
      <c r="L1486" s="11" t="s">
        <v>8</v>
      </c>
      <c r="M1486" s="7" t="s">
        <v>8</v>
      </c>
      <c r="N1486" s="9" t="s">
        <v>8</v>
      </c>
      <c r="O1486" s="11" t="s">
        <v>8</v>
      </c>
      <c r="P1486" s="7" t="s">
        <v>8</v>
      </c>
      <c r="Q1486" s="9" t="s">
        <v>8</v>
      </c>
      <c r="R1486" s="11" t="s">
        <v>8</v>
      </c>
      <c r="S1486" s="7" t="s">
        <v>8</v>
      </c>
      <c r="T1486" s="9" t="s">
        <v>8</v>
      </c>
    </row>
    <row r="1487" spans="1:20" ht="14.1" customHeight="1" x14ac:dyDescent="0.3">
      <c r="A1487" s="3" t="s">
        <v>5603</v>
      </c>
      <c r="B1487" s="3" t="s">
        <v>7287</v>
      </c>
      <c r="C1487" s="11">
        <v>33</v>
      </c>
      <c r="D1487" s="7">
        <v>269.60258253000001</v>
      </c>
      <c r="E1487" s="8">
        <v>201.408180391066</v>
      </c>
      <c r="F1487" s="11" t="s">
        <v>8</v>
      </c>
      <c r="G1487" s="7" t="s">
        <v>8</v>
      </c>
      <c r="H1487" s="9" t="s">
        <v>8</v>
      </c>
      <c r="I1487" s="11" t="s">
        <v>8</v>
      </c>
      <c r="J1487" s="7" t="s">
        <v>8</v>
      </c>
      <c r="K1487" s="9" t="s">
        <v>8</v>
      </c>
      <c r="L1487" s="11" t="s">
        <v>8</v>
      </c>
      <c r="M1487" s="7" t="s">
        <v>8</v>
      </c>
      <c r="N1487" s="9" t="s">
        <v>8</v>
      </c>
      <c r="O1487" s="11" t="s">
        <v>8</v>
      </c>
      <c r="P1487" s="7" t="s">
        <v>8</v>
      </c>
      <c r="Q1487" s="9" t="s">
        <v>8</v>
      </c>
      <c r="R1487" s="11" t="s">
        <v>8</v>
      </c>
      <c r="S1487" s="7" t="s">
        <v>8</v>
      </c>
      <c r="T1487" s="9" t="s">
        <v>8</v>
      </c>
    </row>
    <row r="1488" spans="1:20" ht="14.1" customHeight="1" x14ac:dyDescent="0.3">
      <c r="A1488" s="3" t="s">
        <v>5607</v>
      </c>
      <c r="B1488" s="3" t="s">
        <v>7288</v>
      </c>
      <c r="C1488" s="11">
        <v>166</v>
      </c>
      <c r="D1488" s="7">
        <v>265.43246366</v>
      </c>
      <c r="E1488" s="8">
        <v>205.75171843412801</v>
      </c>
      <c r="F1488" s="11" t="s">
        <v>8</v>
      </c>
      <c r="G1488" s="7" t="s">
        <v>8</v>
      </c>
      <c r="H1488" s="9" t="s">
        <v>8</v>
      </c>
      <c r="I1488" s="11" t="s">
        <v>8</v>
      </c>
      <c r="J1488" s="7" t="s">
        <v>8</v>
      </c>
      <c r="K1488" s="9" t="s">
        <v>8</v>
      </c>
      <c r="L1488" s="11" t="s">
        <v>8</v>
      </c>
      <c r="M1488" s="7" t="s">
        <v>8</v>
      </c>
      <c r="N1488" s="9" t="s">
        <v>8</v>
      </c>
      <c r="O1488" s="11" t="s">
        <v>8</v>
      </c>
      <c r="P1488" s="7" t="s">
        <v>8</v>
      </c>
      <c r="Q1488" s="9" t="s">
        <v>8</v>
      </c>
      <c r="R1488" s="11" t="s">
        <v>8</v>
      </c>
      <c r="S1488" s="7" t="s">
        <v>8</v>
      </c>
      <c r="T1488" s="9" t="s">
        <v>8</v>
      </c>
    </row>
    <row r="1489" spans="1:20" ht="14.1" customHeight="1" x14ac:dyDescent="0.3">
      <c r="A1489" s="3" t="s">
        <v>5611</v>
      </c>
      <c r="B1489" s="3" t="s">
        <v>7289</v>
      </c>
      <c r="C1489" s="11">
        <v>24</v>
      </c>
      <c r="D1489" s="7">
        <v>193.82082224999999</v>
      </c>
      <c r="E1489" s="8">
        <v>152.951879438882</v>
      </c>
      <c r="F1489" s="11" t="s">
        <v>8</v>
      </c>
      <c r="G1489" s="7" t="s">
        <v>8</v>
      </c>
      <c r="H1489" s="9" t="s">
        <v>8</v>
      </c>
      <c r="I1489" s="11" t="s">
        <v>8</v>
      </c>
      <c r="J1489" s="7" t="s">
        <v>8</v>
      </c>
      <c r="K1489" s="9" t="s">
        <v>8</v>
      </c>
      <c r="L1489" s="11" t="s">
        <v>8</v>
      </c>
      <c r="M1489" s="7" t="s">
        <v>8</v>
      </c>
      <c r="N1489" s="9" t="s">
        <v>8</v>
      </c>
      <c r="O1489" s="11" t="s">
        <v>8</v>
      </c>
      <c r="P1489" s="7" t="s">
        <v>8</v>
      </c>
      <c r="Q1489" s="9" t="s">
        <v>8</v>
      </c>
      <c r="R1489" s="11" t="s">
        <v>8</v>
      </c>
      <c r="S1489" s="7" t="s">
        <v>8</v>
      </c>
      <c r="T1489" s="9" t="s">
        <v>8</v>
      </c>
    </row>
    <row r="1490" spans="1:20" ht="14.1" customHeight="1" x14ac:dyDescent="0.3">
      <c r="A1490" s="3" t="s">
        <v>5615</v>
      </c>
      <c r="B1490" s="3" t="s">
        <v>7290</v>
      </c>
      <c r="C1490" s="11">
        <v>97</v>
      </c>
      <c r="D1490" s="7">
        <v>693.77075468999999</v>
      </c>
      <c r="E1490" s="8">
        <v>549.31950930424102</v>
      </c>
      <c r="F1490" s="11" t="s">
        <v>8</v>
      </c>
      <c r="G1490" s="7" t="s">
        <v>8</v>
      </c>
      <c r="H1490" s="9" t="s">
        <v>8</v>
      </c>
      <c r="I1490" s="11" t="s">
        <v>8</v>
      </c>
      <c r="J1490" s="7" t="s">
        <v>8</v>
      </c>
      <c r="K1490" s="9" t="s">
        <v>8</v>
      </c>
      <c r="L1490" s="11" t="s">
        <v>8</v>
      </c>
      <c r="M1490" s="7" t="s">
        <v>8</v>
      </c>
      <c r="N1490" s="9" t="s">
        <v>8</v>
      </c>
      <c r="O1490" s="11" t="s">
        <v>8</v>
      </c>
      <c r="P1490" s="7" t="s">
        <v>8</v>
      </c>
      <c r="Q1490" s="9" t="s">
        <v>8</v>
      </c>
      <c r="R1490" s="11" t="s">
        <v>8</v>
      </c>
      <c r="S1490" s="7" t="s">
        <v>8</v>
      </c>
      <c r="T1490" s="9" t="s">
        <v>8</v>
      </c>
    </row>
    <row r="1491" spans="1:20" ht="14.1" customHeight="1" x14ac:dyDescent="0.3">
      <c r="A1491" s="3" t="s">
        <v>5618</v>
      </c>
      <c r="B1491" s="3" t="s">
        <v>5619</v>
      </c>
      <c r="C1491" s="11">
        <v>18</v>
      </c>
      <c r="D1491" s="7">
        <v>351.01551062999999</v>
      </c>
      <c r="E1491" s="8">
        <v>289.630365747415</v>
      </c>
      <c r="F1491" s="11" t="s">
        <v>8</v>
      </c>
      <c r="G1491" s="7" t="s">
        <v>8</v>
      </c>
      <c r="H1491" s="9" t="s">
        <v>8</v>
      </c>
      <c r="I1491" s="11" t="s">
        <v>8</v>
      </c>
      <c r="J1491" s="7" t="s">
        <v>8</v>
      </c>
      <c r="K1491" s="9" t="s">
        <v>8</v>
      </c>
      <c r="L1491" s="11" t="s">
        <v>8</v>
      </c>
      <c r="M1491" s="7" t="s">
        <v>8</v>
      </c>
      <c r="N1491" s="9" t="s">
        <v>8</v>
      </c>
      <c r="O1491" s="11" t="s">
        <v>8</v>
      </c>
      <c r="P1491" s="7" t="s">
        <v>8</v>
      </c>
      <c r="Q1491" s="9" t="s">
        <v>8</v>
      </c>
      <c r="R1491" s="11" t="s">
        <v>8</v>
      </c>
      <c r="S1491" s="7" t="s">
        <v>8</v>
      </c>
      <c r="T1491" s="9" t="s">
        <v>8</v>
      </c>
    </row>
    <row r="1492" spans="1:20" ht="14.1" customHeight="1" x14ac:dyDescent="0.3">
      <c r="A1492" s="3" t="s">
        <v>5621</v>
      </c>
      <c r="B1492" s="3" t="s">
        <v>7291</v>
      </c>
      <c r="C1492" s="11">
        <v>73</v>
      </c>
      <c r="D1492" s="7">
        <v>227.90952016</v>
      </c>
      <c r="E1492" s="8">
        <v>187.35963864765799</v>
      </c>
      <c r="F1492" s="11" t="s">
        <v>8</v>
      </c>
      <c r="G1492" s="7" t="s">
        <v>8</v>
      </c>
      <c r="H1492" s="9" t="s">
        <v>8</v>
      </c>
      <c r="I1492" s="11" t="s">
        <v>8</v>
      </c>
      <c r="J1492" s="7" t="s">
        <v>8</v>
      </c>
      <c r="K1492" s="9" t="s">
        <v>8</v>
      </c>
      <c r="L1492" s="11" t="s">
        <v>8</v>
      </c>
      <c r="M1492" s="7" t="s">
        <v>8</v>
      </c>
      <c r="N1492" s="9" t="s">
        <v>8</v>
      </c>
      <c r="O1492" s="11" t="s">
        <v>8</v>
      </c>
      <c r="P1492" s="7" t="s">
        <v>8</v>
      </c>
      <c r="Q1492" s="9" t="s">
        <v>8</v>
      </c>
      <c r="R1492" s="11" t="s">
        <v>8</v>
      </c>
      <c r="S1492" s="7" t="s">
        <v>8</v>
      </c>
      <c r="T1492" s="9" t="s">
        <v>8</v>
      </c>
    </row>
    <row r="1493" spans="1:20" ht="14.1" customHeight="1" x14ac:dyDescent="0.3">
      <c r="A1493" s="3" t="s">
        <v>5625</v>
      </c>
      <c r="B1493" s="3" t="s">
        <v>7292</v>
      </c>
      <c r="C1493" s="11">
        <v>62</v>
      </c>
      <c r="D1493" s="7">
        <v>206.37289921000001</v>
      </c>
      <c r="E1493" s="8">
        <v>233.10156067225299</v>
      </c>
      <c r="F1493" s="11" t="s">
        <v>8</v>
      </c>
      <c r="G1493" s="7" t="s">
        <v>8</v>
      </c>
      <c r="H1493" s="9" t="s">
        <v>8</v>
      </c>
      <c r="I1493" s="11" t="s">
        <v>8</v>
      </c>
      <c r="J1493" s="7" t="s">
        <v>8</v>
      </c>
      <c r="K1493" s="9" t="s">
        <v>8</v>
      </c>
      <c r="L1493" s="11" t="s">
        <v>8</v>
      </c>
      <c r="M1493" s="7" t="s">
        <v>8</v>
      </c>
      <c r="N1493" s="9" t="s">
        <v>8</v>
      </c>
      <c r="O1493" s="11" t="s">
        <v>8</v>
      </c>
      <c r="P1493" s="7" t="s">
        <v>8</v>
      </c>
      <c r="Q1493" s="9" t="s">
        <v>8</v>
      </c>
      <c r="R1493" s="11">
        <v>11</v>
      </c>
      <c r="S1493" s="7">
        <v>333.31646566000001</v>
      </c>
      <c r="T1493" s="8">
        <v>268.62621126664101</v>
      </c>
    </row>
    <row r="1494" spans="1:20" ht="14.1" customHeight="1" x14ac:dyDescent="0.3">
      <c r="A1494" s="3" t="s">
        <v>5628</v>
      </c>
      <c r="B1494" s="3" t="s">
        <v>7293</v>
      </c>
      <c r="C1494" s="11">
        <v>45</v>
      </c>
      <c r="D1494" s="7">
        <v>283.96659433999997</v>
      </c>
      <c r="E1494" s="8">
        <v>229.570838840763</v>
      </c>
      <c r="F1494" s="11" t="s">
        <v>8</v>
      </c>
      <c r="G1494" s="7" t="s">
        <v>8</v>
      </c>
      <c r="H1494" s="9" t="s">
        <v>8</v>
      </c>
      <c r="I1494" s="11" t="s">
        <v>8</v>
      </c>
      <c r="J1494" s="7" t="s">
        <v>8</v>
      </c>
      <c r="K1494" s="9" t="s">
        <v>8</v>
      </c>
      <c r="L1494" s="11" t="s">
        <v>8</v>
      </c>
      <c r="M1494" s="7" t="s">
        <v>8</v>
      </c>
      <c r="N1494" s="9" t="s">
        <v>8</v>
      </c>
      <c r="O1494" s="11" t="s">
        <v>8</v>
      </c>
      <c r="P1494" s="7" t="s">
        <v>8</v>
      </c>
      <c r="Q1494" s="9" t="s">
        <v>8</v>
      </c>
      <c r="R1494" s="11" t="s">
        <v>8</v>
      </c>
      <c r="S1494" s="7" t="s">
        <v>8</v>
      </c>
      <c r="T1494" s="9" t="s">
        <v>8</v>
      </c>
    </row>
    <row r="1495" spans="1:20" ht="14.1" customHeight="1" x14ac:dyDescent="0.3">
      <c r="A1495" s="3" t="s">
        <v>5633</v>
      </c>
      <c r="B1495" s="3" t="s">
        <v>6145</v>
      </c>
      <c r="C1495" s="11">
        <v>182</v>
      </c>
      <c r="D1495" s="7">
        <v>250.49906716999999</v>
      </c>
      <c r="E1495" s="8">
        <v>214.90660342603499</v>
      </c>
      <c r="F1495" s="11" t="s">
        <v>8</v>
      </c>
      <c r="G1495" s="7" t="s">
        <v>8</v>
      </c>
      <c r="H1495" s="9" t="s">
        <v>8</v>
      </c>
      <c r="I1495" s="11" t="s">
        <v>8</v>
      </c>
      <c r="J1495" s="7" t="s">
        <v>8</v>
      </c>
      <c r="K1495" s="9" t="s">
        <v>8</v>
      </c>
      <c r="L1495" s="11" t="s">
        <v>8</v>
      </c>
      <c r="M1495" s="7" t="s">
        <v>8</v>
      </c>
      <c r="N1495" s="9" t="s">
        <v>8</v>
      </c>
      <c r="O1495" s="11" t="s">
        <v>8</v>
      </c>
      <c r="P1495" s="7" t="s">
        <v>8</v>
      </c>
      <c r="Q1495" s="9" t="s">
        <v>8</v>
      </c>
      <c r="R1495" s="11" t="s">
        <v>8</v>
      </c>
      <c r="S1495" s="7" t="s">
        <v>8</v>
      </c>
      <c r="T1495" s="9" t="s">
        <v>8</v>
      </c>
    </row>
    <row r="1496" spans="1:20" ht="14.1" customHeight="1" x14ac:dyDescent="0.3">
      <c r="A1496" s="3" t="s">
        <v>5635</v>
      </c>
      <c r="B1496" s="3" t="s">
        <v>6313</v>
      </c>
      <c r="C1496" s="11">
        <v>416</v>
      </c>
      <c r="D1496" s="7">
        <v>453.61584163999999</v>
      </c>
      <c r="E1496" s="8">
        <v>407.97136184504501</v>
      </c>
      <c r="F1496" s="11" t="s">
        <v>8</v>
      </c>
      <c r="G1496" s="7" t="s">
        <v>8</v>
      </c>
      <c r="H1496" s="9" t="s">
        <v>8</v>
      </c>
      <c r="I1496" s="11" t="s">
        <v>8</v>
      </c>
      <c r="J1496" s="7" t="s">
        <v>8</v>
      </c>
      <c r="K1496" s="9" t="s">
        <v>8</v>
      </c>
      <c r="L1496" s="11" t="s">
        <v>8</v>
      </c>
      <c r="M1496" s="7" t="s">
        <v>8</v>
      </c>
      <c r="N1496" s="9" t="s">
        <v>8</v>
      </c>
      <c r="O1496" s="11" t="s">
        <v>8</v>
      </c>
      <c r="P1496" s="7" t="s">
        <v>8</v>
      </c>
      <c r="Q1496" s="9" t="s">
        <v>8</v>
      </c>
      <c r="R1496" s="11">
        <v>11</v>
      </c>
      <c r="S1496" s="7">
        <v>989.42532847999996</v>
      </c>
      <c r="T1496" s="8">
        <v>880.27528421116699</v>
      </c>
    </row>
    <row r="1497" spans="1:20" ht="14.1" customHeight="1" x14ac:dyDescent="0.3">
      <c r="A1497" s="3" t="s">
        <v>5639</v>
      </c>
      <c r="B1497" s="3" t="s">
        <v>7294</v>
      </c>
      <c r="C1497" s="11">
        <v>41</v>
      </c>
      <c r="D1497" s="7">
        <v>237.01786523999999</v>
      </c>
      <c r="E1497" s="8">
        <v>205.57730762935299</v>
      </c>
      <c r="F1497" s="11" t="s">
        <v>8</v>
      </c>
      <c r="G1497" s="7" t="s">
        <v>8</v>
      </c>
      <c r="H1497" s="9" t="s">
        <v>8</v>
      </c>
      <c r="I1497" s="11" t="s">
        <v>8</v>
      </c>
      <c r="J1497" s="7" t="s">
        <v>8</v>
      </c>
      <c r="K1497" s="9" t="s">
        <v>8</v>
      </c>
      <c r="L1497" s="11" t="s">
        <v>8</v>
      </c>
      <c r="M1497" s="7" t="s">
        <v>8</v>
      </c>
      <c r="N1497" s="9" t="s">
        <v>8</v>
      </c>
      <c r="O1497" s="11" t="s">
        <v>8</v>
      </c>
      <c r="P1497" s="7" t="s">
        <v>8</v>
      </c>
      <c r="Q1497" s="9" t="s">
        <v>8</v>
      </c>
      <c r="R1497" s="11" t="s">
        <v>8</v>
      </c>
      <c r="S1497" s="7" t="s">
        <v>8</v>
      </c>
      <c r="T1497" s="9" t="s">
        <v>8</v>
      </c>
    </row>
    <row r="1498" spans="1:20" ht="14.1" customHeight="1" x14ac:dyDescent="0.3">
      <c r="A1498" s="3" t="s">
        <v>5643</v>
      </c>
      <c r="B1498" s="3" t="s">
        <v>7295</v>
      </c>
      <c r="C1498" s="11">
        <v>69</v>
      </c>
      <c r="D1498" s="7">
        <v>203.071425</v>
      </c>
      <c r="E1498" s="8">
        <v>158.68040816184899</v>
      </c>
      <c r="F1498" s="11" t="s">
        <v>8</v>
      </c>
      <c r="G1498" s="7" t="s">
        <v>8</v>
      </c>
      <c r="H1498" s="9" t="s">
        <v>8</v>
      </c>
      <c r="I1498" s="11" t="s">
        <v>8</v>
      </c>
      <c r="J1498" s="7" t="s">
        <v>8</v>
      </c>
      <c r="K1498" s="9" t="s">
        <v>8</v>
      </c>
      <c r="L1498" s="11" t="s">
        <v>8</v>
      </c>
      <c r="M1498" s="7" t="s">
        <v>8</v>
      </c>
      <c r="N1498" s="9" t="s">
        <v>8</v>
      </c>
      <c r="O1498" s="11" t="s">
        <v>8</v>
      </c>
      <c r="P1498" s="7" t="s">
        <v>8</v>
      </c>
      <c r="Q1498" s="9" t="s">
        <v>8</v>
      </c>
      <c r="R1498" s="11" t="s">
        <v>8</v>
      </c>
      <c r="S1498" s="7" t="s">
        <v>8</v>
      </c>
      <c r="T1498" s="9" t="s">
        <v>8</v>
      </c>
    </row>
    <row r="1499" spans="1:20" ht="14.1" customHeight="1" x14ac:dyDescent="0.3">
      <c r="A1499" s="3" t="s">
        <v>5647</v>
      </c>
      <c r="B1499" s="3" t="s">
        <v>7296</v>
      </c>
      <c r="C1499" s="11">
        <v>104</v>
      </c>
      <c r="D1499" s="7">
        <v>426.36052295000002</v>
      </c>
      <c r="E1499" s="8">
        <v>349.28257470122799</v>
      </c>
      <c r="F1499" s="11" t="s">
        <v>8</v>
      </c>
      <c r="G1499" s="7" t="s">
        <v>8</v>
      </c>
      <c r="H1499" s="9" t="s">
        <v>8</v>
      </c>
      <c r="I1499" s="11" t="s">
        <v>8</v>
      </c>
      <c r="J1499" s="7" t="s">
        <v>8</v>
      </c>
      <c r="K1499" s="9" t="s">
        <v>8</v>
      </c>
      <c r="L1499" s="11" t="s">
        <v>8</v>
      </c>
      <c r="M1499" s="7" t="s">
        <v>8</v>
      </c>
      <c r="N1499" s="9" t="s">
        <v>8</v>
      </c>
      <c r="O1499" s="11" t="s">
        <v>8</v>
      </c>
      <c r="P1499" s="7" t="s">
        <v>8</v>
      </c>
      <c r="Q1499" s="9" t="s">
        <v>8</v>
      </c>
      <c r="R1499" s="11" t="s">
        <v>8</v>
      </c>
      <c r="S1499" s="7" t="s">
        <v>8</v>
      </c>
      <c r="T1499" s="9" t="s">
        <v>8</v>
      </c>
    </row>
    <row r="1500" spans="1:20" ht="14.1" customHeight="1" x14ac:dyDescent="0.3">
      <c r="A1500" s="3" t="s">
        <v>5651</v>
      </c>
      <c r="B1500" s="3" t="s">
        <v>7297</v>
      </c>
      <c r="C1500" s="11">
        <v>18</v>
      </c>
      <c r="D1500" s="7">
        <v>721.44830461000004</v>
      </c>
      <c r="E1500" s="8">
        <v>589.91808106288499</v>
      </c>
      <c r="F1500" s="11" t="s">
        <v>8</v>
      </c>
      <c r="G1500" s="7" t="s">
        <v>8</v>
      </c>
      <c r="H1500" s="9" t="s">
        <v>8</v>
      </c>
      <c r="I1500" s="11" t="s">
        <v>8</v>
      </c>
      <c r="J1500" s="7" t="s">
        <v>8</v>
      </c>
      <c r="K1500" s="9" t="s">
        <v>8</v>
      </c>
      <c r="L1500" s="11" t="s">
        <v>8</v>
      </c>
      <c r="M1500" s="7" t="s">
        <v>8</v>
      </c>
      <c r="N1500" s="9" t="s">
        <v>8</v>
      </c>
      <c r="O1500" s="11" t="s">
        <v>8</v>
      </c>
      <c r="P1500" s="7" t="s">
        <v>8</v>
      </c>
      <c r="Q1500" s="9" t="s">
        <v>8</v>
      </c>
      <c r="R1500" s="11" t="s">
        <v>8</v>
      </c>
      <c r="S1500" s="7" t="s">
        <v>8</v>
      </c>
      <c r="T1500" s="9" t="s">
        <v>8</v>
      </c>
    </row>
    <row r="1501" spans="1:20" ht="14.1" customHeight="1" x14ac:dyDescent="0.3">
      <c r="A1501" s="3" t="s">
        <v>5654</v>
      </c>
      <c r="B1501" s="3" t="s">
        <v>7298</v>
      </c>
      <c r="C1501" s="11">
        <v>37</v>
      </c>
      <c r="D1501" s="7">
        <v>303.93064536999998</v>
      </c>
      <c r="E1501" s="8">
        <v>244.688591416793</v>
      </c>
      <c r="F1501" s="11" t="s">
        <v>8</v>
      </c>
      <c r="G1501" s="7" t="s">
        <v>8</v>
      </c>
      <c r="H1501" s="9" t="s">
        <v>8</v>
      </c>
      <c r="I1501" s="11" t="s">
        <v>8</v>
      </c>
      <c r="J1501" s="7" t="s">
        <v>8</v>
      </c>
      <c r="K1501" s="9" t="s">
        <v>8</v>
      </c>
      <c r="L1501" s="11" t="s">
        <v>8</v>
      </c>
      <c r="M1501" s="7" t="s">
        <v>8</v>
      </c>
      <c r="N1501" s="9" t="s">
        <v>8</v>
      </c>
      <c r="O1501" s="11" t="s">
        <v>8</v>
      </c>
      <c r="P1501" s="7" t="s">
        <v>8</v>
      </c>
      <c r="Q1501" s="9" t="s">
        <v>8</v>
      </c>
      <c r="R1501" s="11" t="s">
        <v>8</v>
      </c>
      <c r="S1501" s="7" t="s">
        <v>8</v>
      </c>
      <c r="T1501" s="9" t="s">
        <v>8</v>
      </c>
    </row>
    <row r="1502" spans="1:20" ht="14.1" customHeight="1" x14ac:dyDescent="0.3">
      <c r="A1502" s="3" t="s">
        <v>5658</v>
      </c>
      <c r="B1502" s="3" t="s">
        <v>7299</v>
      </c>
      <c r="C1502" s="11">
        <v>83</v>
      </c>
      <c r="D1502" s="7">
        <v>249.12452407000001</v>
      </c>
      <c r="E1502" s="8">
        <v>201.63589628680299</v>
      </c>
      <c r="F1502" s="11" t="s">
        <v>8</v>
      </c>
      <c r="G1502" s="7" t="s">
        <v>8</v>
      </c>
      <c r="H1502" s="9" t="s">
        <v>8</v>
      </c>
      <c r="I1502" s="11" t="s">
        <v>8</v>
      </c>
      <c r="J1502" s="7" t="s">
        <v>8</v>
      </c>
      <c r="K1502" s="9" t="s">
        <v>8</v>
      </c>
      <c r="L1502" s="11" t="s">
        <v>8</v>
      </c>
      <c r="M1502" s="7" t="s">
        <v>8</v>
      </c>
      <c r="N1502" s="9" t="s">
        <v>8</v>
      </c>
      <c r="O1502" s="11" t="s">
        <v>8</v>
      </c>
      <c r="P1502" s="7" t="s">
        <v>8</v>
      </c>
      <c r="Q1502" s="9" t="s">
        <v>8</v>
      </c>
      <c r="R1502" s="11" t="s">
        <v>8</v>
      </c>
      <c r="S1502" s="7" t="s">
        <v>8</v>
      </c>
      <c r="T1502" s="9" t="s">
        <v>8</v>
      </c>
    </row>
    <row r="1503" spans="1:20" ht="14.1" customHeight="1" x14ac:dyDescent="0.3">
      <c r="A1503" s="3" t="s">
        <v>5661</v>
      </c>
      <c r="B1503" s="3" t="s">
        <v>7300</v>
      </c>
      <c r="C1503" s="11">
        <v>42</v>
      </c>
      <c r="D1503" s="7">
        <v>255.33290048000001</v>
      </c>
      <c r="E1503" s="8">
        <v>189.30123508200299</v>
      </c>
      <c r="F1503" s="11" t="s">
        <v>8</v>
      </c>
      <c r="G1503" s="7" t="s">
        <v>8</v>
      </c>
      <c r="H1503" s="9" t="s">
        <v>8</v>
      </c>
      <c r="I1503" s="11" t="s">
        <v>8</v>
      </c>
      <c r="J1503" s="7" t="s">
        <v>8</v>
      </c>
      <c r="K1503" s="9" t="s">
        <v>8</v>
      </c>
      <c r="L1503" s="11" t="s">
        <v>8</v>
      </c>
      <c r="M1503" s="7" t="s">
        <v>8</v>
      </c>
      <c r="N1503" s="9" t="s">
        <v>8</v>
      </c>
      <c r="O1503" s="11" t="s">
        <v>8</v>
      </c>
      <c r="P1503" s="7" t="s">
        <v>8</v>
      </c>
      <c r="Q1503" s="9" t="s">
        <v>8</v>
      </c>
      <c r="R1503" s="11" t="s">
        <v>8</v>
      </c>
      <c r="S1503" s="7" t="s">
        <v>8</v>
      </c>
      <c r="T1503" s="9" t="s">
        <v>8</v>
      </c>
    </row>
    <row r="1504" spans="1:20" ht="14.1" customHeight="1" x14ac:dyDescent="0.3">
      <c r="A1504" s="3" t="s">
        <v>5665</v>
      </c>
      <c r="B1504" s="3" t="s">
        <v>7301</v>
      </c>
      <c r="C1504" s="11">
        <v>48</v>
      </c>
      <c r="D1504" s="7">
        <v>132.86470965000001</v>
      </c>
      <c r="E1504" s="8">
        <v>117.44110815817299</v>
      </c>
      <c r="F1504" s="11" t="s">
        <v>8</v>
      </c>
      <c r="G1504" s="7" t="s">
        <v>8</v>
      </c>
      <c r="H1504" s="9" t="s">
        <v>8</v>
      </c>
      <c r="I1504" s="11" t="s">
        <v>8</v>
      </c>
      <c r="J1504" s="7" t="s">
        <v>8</v>
      </c>
      <c r="K1504" s="9" t="s">
        <v>8</v>
      </c>
      <c r="L1504" s="11" t="s">
        <v>8</v>
      </c>
      <c r="M1504" s="7" t="s">
        <v>8</v>
      </c>
      <c r="N1504" s="9" t="s">
        <v>8</v>
      </c>
      <c r="O1504" s="11" t="s">
        <v>8</v>
      </c>
      <c r="P1504" s="7" t="s">
        <v>8</v>
      </c>
      <c r="Q1504" s="9" t="s">
        <v>8</v>
      </c>
      <c r="R1504" s="11" t="s">
        <v>8</v>
      </c>
      <c r="S1504" s="7" t="s">
        <v>8</v>
      </c>
      <c r="T1504" s="9" t="s">
        <v>8</v>
      </c>
    </row>
    <row r="1505" spans="1:20" ht="14.1" customHeight="1" x14ac:dyDescent="0.3">
      <c r="A1505" s="3" t="s">
        <v>5668</v>
      </c>
      <c r="B1505" s="3" t="s">
        <v>7302</v>
      </c>
      <c r="C1505" s="11">
        <v>159</v>
      </c>
      <c r="D1505" s="7">
        <v>278.59942451000001</v>
      </c>
      <c r="E1505" s="8">
        <v>217.06434700441901</v>
      </c>
      <c r="F1505" s="11" t="s">
        <v>8</v>
      </c>
      <c r="G1505" s="7" t="s">
        <v>8</v>
      </c>
      <c r="H1505" s="9" t="s">
        <v>8</v>
      </c>
      <c r="I1505" s="11" t="s">
        <v>8</v>
      </c>
      <c r="J1505" s="7" t="s">
        <v>8</v>
      </c>
      <c r="K1505" s="9" t="s">
        <v>8</v>
      </c>
      <c r="L1505" s="11" t="s">
        <v>8</v>
      </c>
      <c r="M1505" s="7" t="s">
        <v>8</v>
      </c>
      <c r="N1505" s="9" t="s">
        <v>8</v>
      </c>
      <c r="O1505" s="11" t="s">
        <v>8</v>
      </c>
      <c r="P1505" s="7" t="s">
        <v>8</v>
      </c>
      <c r="Q1505" s="9" t="s">
        <v>8</v>
      </c>
      <c r="R1505" s="11" t="s">
        <v>8</v>
      </c>
      <c r="S1505" s="7" t="s">
        <v>8</v>
      </c>
      <c r="T1505" s="9" t="s">
        <v>8</v>
      </c>
    </row>
    <row r="1506" spans="1:20" ht="14.1" customHeight="1" x14ac:dyDescent="0.3">
      <c r="A1506" s="3" t="s">
        <v>5672</v>
      </c>
      <c r="B1506" s="3" t="s">
        <v>7303</v>
      </c>
      <c r="C1506" s="11">
        <v>25</v>
      </c>
      <c r="D1506" s="7">
        <v>222.34892366</v>
      </c>
      <c r="E1506" s="8">
        <v>180.147149826294</v>
      </c>
      <c r="F1506" s="11" t="s">
        <v>8</v>
      </c>
      <c r="G1506" s="7" t="s">
        <v>8</v>
      </c>
      <c r="H1506" s="9" t="s">
        <v>8</v>
      </c>
      <c r="I1506" s="11" t="s">
        <v>8</v>
      </c>
      <c r="J1506" s="7" t="s">
        <v>8</v>
      </c>
      <c r="K1506" s="9" t="s">
        <v>8</v>
      </c>
      <c r="L1506" s="11" t="s">
        <v>8</v>
      </c>
      <c r="M1506" s="7" t="s">
        <v>8</v>
      </c>
      <c r="N1506" s="9" t="s">
        <v>8</v>
      </c>
      <c r="O1506" s="11" t="s">
        <v>8</v>
      </c>
      <c r="P1506" s="7" t="s">
        <v>8</v>
      </c>
      <c r="Q1506" s="9" t="s">
        <v>8</v>
      </c>
      <c r="R1506" s="11" t="s">
        <v>8</v>
      </c>
      <c r="S1506" s="7" t="s">
        <v>8</v>
      </c>
      <c r="T1506" s="9" t="s">
        <v>8</v>
      </c>
    </row>
    <row r="1507" spans="1:20" ht="14.1" customHeight="1" x14ac:dyDescent="0.3">
      <c r="A1507" s="3" t="s">
        <v>5675</v>
      </c>
      <c r="B1507" s="3" t="s">
        <v>7304</v>
      </c>
      <c r="C1507" s="11">
        <v>157</v>
      </c>
      <c r="D1507" s="7">
        <v>415.36909481999999</v>
      </c>
      <c r="E1507" s="8">
        <v>338.099534180734</v>
      </c>
      <c r="F1507" s="11" t="s">
        <v>8</v>
      </c>
      <c r="G1507" s="7" t="s">
        <v>8</v>
      </c>
      <c r="H1507" s="9" t="s">
        <v>8</v>
      </c>
      <c r="I1507" s="11" t="s">
        <v>8</v>
      </c>
      <c r="J1507" s="7" t="s">
        <v>8</v>
      </c>
      <c r="K1507" s="9" t="s">
        <v>8</v>
      </c>
      <c r="L1507" s="11" t="s">
        <v>8</v>
      </c>
      <c r="M1507" s="7" t="s">
        <v>8</v>
      </c>
      <c r="N1507" s="9" t="s">
        <v>8</v>
      </c>
      <c r="O1507" s="11" t="s">
        <v>8</v>
      </c>
      <c r="P1507" s="7" t="s">
        <v>8</v>
      </c>
      <c r="Q1507" s="9" t="s">
        <v>8</v>
      </c>
      <c r="R1507" s="11" t="s">
        <v>8</v>
      </c>
      <c r="S1507" s="7" t="s">
        <v>8</v>
      </c>
      <c r="T1507" s="9" t="s">
        <v>8</v>
      </c>
    </row>
    <row r="1508" spans="1:20" ht="14.1" customHeight="1" x14ac:dyDescent="0.3">
      <c r="A1508" s="3" t="s">
        <v>5678</v>
      </c>
      <c r="B1508" s="3" t="s">
        <v>7305</v>
      </c>
      <c r="C1508" s="11">
        <v>56</v>
      </c>
      <c r="D1508" s="7">
        <v>276.22941788999998</v>
      </c>
      <c r="E1508" s="8">
        <v>217.782091924898</v>
      </c>
      <c r="F1508" s="11" t="s">
        <v>8</v>
      </c>
      <c r="G1508" s="7" t="s">
        <v>8</v>
      </c>
      <c r="H1508" s="9" t="s">
        <v>8</v>
      </c>
      <c r="I1508" s="11" t="s">
        <v>8</v>
      </c>
      <c r="J1508" s="7" t="s">
        <v>8</v>
      </c>
      <c r="K1508" s="9" t="s">
        <v>8</v>
      </c>
      <c r="L1508" s="11" t="s">
        <v>8</v>
      </c>
      <c r="M1508" s="7" t="s">
        <v>8</v>
      </c>
      <c r="N1508" s="9" t="s">
        <v>8</v>
      </c>
      <c r="O1508" s="11" t="s">
        <v>8</v>
      </c>
      <c r="P1508" s="7" t="s">
        <v>8</v>
      </c>
      <c r="Q1508" s="9" t="s">
        <v>8</v>
      </c>
      <c r="R1508" s="11" t="s">
        <v>8</v>
      </c>
      <c r="S1508" s="7" t="s">
        <v>8</v>
      </c>
      <c r="T1508" s="9" t="s">
        <v>8</v>
      </c>
    </row>
    <row r="1509" spans="1:20" ht="14.1" customHeight="1" x14ac:dyDescent="0.3">
      <c r="A1509" s="3" t="s">
        <v>5682</v>
      </c>
      <c r="B1509" s="3" t="s">
        <v>7306</v>
      </c>
      <c r="C1509" s="11">
        <v>15</v>
      </c>
      <c r="D1509" s="7">
        <v>174.27445376</v>
      </c>
      <c r="E1509" s="8">
        <v>138.67844747434799</v>
      </c>
      <c r="F1509" s="11" t="s">
        <v>8</v>
      </c>
      <c r="G1509" s="7" t="s">
        <v>8</v>
      </c>
      <c r="H1509" s="9" t="s">
        <v>8</v>
      </c>
      <c r="I1509" s="11" t="s">
        <v>8</v>
      </c>
      <c r="J1509" s="7" t="s">
        <v>8</v>
      </c>
      <c r="K1509" s="9" t="s">
        <v>8</v>
      </c>
      <c r="L1509" s="11" t="s">
        <v>8</v>
      </c>
      <c r="M1509" s="7" t="s">
        <v>8</v>
      </c>
      <c r="N1509" s="9" t="s">
        <v>8</v>
      </c>
      <c r="O1509" s="11" t="s">
        <v>8</v>
      </c>
      <c r="P1509" s="7" t="s">
        <v>8</v>
      </c>
      <c r="Q1509" s="9" t="s">
        <v>8</v>
      </c>
      <c r="R1509" s="11" t="s">
        <v>8</v>
      </c>
      <c r="S1509" s="7" t="s">
        <v>8</v>
      </c>
      <c r="T1509" s="9" t="s">
        <v>8</v>
      </c>
    </row>
    <row r="1510" spans="1:20" ht="14.1" customHeight="1" x14ac:dyDescent="0.3">
      <c r="A1510" s="3" t="s">
        <v>5685</v>
      </c>
      <c r="B1510" s="3" t="s">
        <v>5686</v>
      </c>
      <c r="C1510" s="11">
        <v>198</v>
      </c>
      <c r="D1510" s="7">
        <v>230.89340247000001</v>
      </c>
      <c r="E1510" s="8">
        <v>186.45006632216001</v>
      </c>
      <c r="F1510" s="11" t="s">
        <v>8</v>
      </c>
      <c r="G1510" s="7" t="s">
        <v>8</v>
      </c>
      <c r="H1510" s="9" t="s">
        <v>8</v>
      </c>
      <c r="I1510" s="11" t="s">
        <v>8</v>
      </c>
      <c r="J1510" s="7" t="s">
        <v>8</v>
      </c>
      <c r="K1510" s="9" t="s">
        <v>8</v>
      </c>
      <c r="L1510" s="11" t="s">
        <v>8</v>
      </c>
      <c r="M1510" s="7" t="s">
        <v>8</v>
      </c>
      <c r="N1510" s="9" t="s">
        <v>8</v>
      </c>
      <c r="O1510" s="11" t="s">
        <v>8</v>
      </c>
      <c r="P1510" s="7" t="s">
        <v>8</v>
      </c>
      <c r="Q1510" s="9" t="s">
        <v>8</v>
      </c>
      <c r="R1510" s="11" t="s">
        <v>8</v>
      </c>
      <c r="S1510" s="7" t="s">
        <v>8</v>
      </c>
      <c r="T1510" s="9" t="s">
        <v>8</v>
      </c>
    </row>
    <row r="1511" spans="1:20" ht="14.1" customHeight="1" x14ac:dyDescent="0.3">
      <c r="A1511" s="3" t="s">
        <v>5689</v>
      </c>
      <c r="B1511" s="3" t="s">
        <v>6313</v>
      </c>
      <c r="C1511" s="11">
        <v>60</v>
      </c>
      <c r="D1511" s="7">
        <v>278.99259785999999</v>
      </c>
      <c r="E1511" s="8">
        <v>215.409451012272</v>
      </c>
      <c r="F1511" s="11" t="s">
        <v>8</v>
      </c>
      <c r="G1511" s="7" t="s">
        <v>8</v>
      </c>
      <c r="H1511" s="9" t="s">
        <v>8</v>
      </c>
      <c r="I1511" s="11" t="s">
        <v>8</v>
      </c>
      <c r="J1511" s="7" t="s">
        <v>8</v>
      </c>
      <c r="K1511" s="9" t="s">
        <v>8</v>
      </c>
      <c r="L1511" s="11" t="s">
        <v>8</v>
      </c>
      <c r="M1511" s="7" t="s">
        <v>8</v>
      </c>
      <c r="N1511" s="9" t="s">
        <v>8</v>
      </c>
      <c r="O1511" s="11" t="s">
        <v>8</v>
      </c>
      <c r="P1511" s="7" t="s">
        <v>8</v>
      </c>
      <c r="Q1511" s="9" t="s">
        <v>8</v>
      </c>
      <c r="R1511" s="11" t="s">
        <v>8</v>
      </c>
      <c r="S1511" s="7" t="s">
        <v>8</v>
      </c>
      <c r="T1511" s="9" t="s">
        <v>8</v>
      </c>
    </row>
    <row r="1512" spans="1:20" ht="14.1" customHeight="1" x14ac:dyDescent="0.3">
      <c r="A1512" s="3" t="s">
        <v>5692</v>
      </c>
      <c r="B1512" s="3" t="s">
        <v>7307</v>
      </c>
      <c r="C1512" s="11">
        <v>124</v>
      </c>
      <c r="D1512" s="7">
        <v>178.17046164000001</v>
      </c>
      <c r="E1512" s="8">
        <v>143.16567403159701</v>
      </c>
      <c r="F1512" s="11" t="s">
        <v>8</v>
      </c>
      <c r="G1512" s="7" t="s">
        <v>8</v>
      </c>
      <c r="H1512" s="9" t="s">
        <v>8</v>
      </c>
      <c r="I1512" s="11" t="s">
        <v>8</v>
      </c>
      <c r="J1512" s="7" t="s">
        <v>8</v>
      </c>
      <c r="K1512" s="9" t="s">
        <v>8</v>
      </c>
      <c r="L1512" s="11" t="s">
        <v>8</v>
      </c>
      <c r="M1512" s="7" t="s">
        <v>8</v>
      </c>
      <c r="N1512" s="9" t="s">
        <v>8</v>
      </c>
      <c r="O1512" s="11" t="s">
        <v>8</v>
      </c>
      <c r="P1512" s="7" t="s">
        <v>8</v>
      </c>
      <c r="Q1512" s="9" t="s">
        <v>8</v>
      </c>
      <c r="R1512" s="11" t="s">
        <v>8</v>
      </c>
      <c r="S1512" s="7" t="s">
        <v>8</v>
      </c>
      <c r="T1512" s="9" t="s">
        <v>8</v>
      </c>
    </row>
    <row r="1513" spans="1:20" ht="14.1" customHeight="1" x14ac:dyDescent="0.3">
      <c r="A1513" s="3" t="s">
        <v>5696</v>
      </c>
      <c r="B1513" s="3" t="s">
        <v>7308</v>
      </c>
      <c r="C1513" s="11">
        <v>194</v>
      </c>
      <c r="D1513" s="7">
        <v>506.92330841</v>
      </c>
      <c r="E1513" s="8">
        <v>427.913071467392</v>
      </c>
      <c r="F1513" s="11" t="s">
        <v>8</v>
      </c>
      <c r="G1513" s="7" t="s">
        <v>8</v>
      </c>
      <c r="H1513" s="9" t="s">
        <v>8</v>
      </c>
      <c r="I1513" s="11" t="s">
        <v>8</v>
      </c>
      <c r="J1513" s="7" t="s">
        <v>8</v>
      </c>
      <c r="K1513" s="9" t="s">
        <v>8</v>
      </c>
      <c r="L1513" s="11" t="s">
        <v>8</v>
      </c>
      <c r="M1513" s="7" t="s">
        <v>8</v>
      </c>
      <c r="N1513" s="9" t="s">
        <v>8</v>
      </c>
      <c r="O1513" s="11" t="s">
        <v>8</v>
      </c>
      <c r="P1513" s="7" t="s">
        <v>8</v>
      </c>
      <c r="Q1513" s="9" t="s">
        <v>8</v>
      </c>
      <c r="R1513" s="11" t="s">
        <v>8</v>
      </c>
      <c r="S1513" s="7" t="s">
        <v>8</v>
      </c>
      <c r="T1513" s="9" t="s">
        <v>8</v>
      </c>
    </row>
    <row r="1514" spans="1:20" ht="14.1" customHeight="1" x14ac:dyDescent="0.3">
      <c r="A1514" s="3" t="s">
        <v>5699</v>
      </c>
      <c r="B1514" s="3" t="s">
        <v>5700</v>
      </c>
      <c r="C1514" s="11">
        <v>41</v>
      </c>
      <c r="D1514" s="7">
        <v>221.95604040000001</v>
      </c>
      <c r="E1514" s="8">
        <v>184.014586026979</v>
      </c>
      <c r="F1514" s="11" t="s">
        <v>8</v>
      </c>
      <c r="G1514" s="7" t="s">
        <v>8</v>
      </c>
      <c r="H1514" s="9" t="s">
        <v>8</v>
      </c>
      <c r="I1514" s="11" t="s">
        <v>8</v>
      </c>
      <c r="J1514" s="7" t="s">
        <v>8</v>
      </c>
      <c r="K1514" s="9" t="s">
        <v>8</v>
      </c>
      <c r="L1514" s="11" t="s">
        <v>8</v>
      </c>
      <c r="M1514" s="7" t="s">
        <v>8</v>
      </c>
      <c r="N1514" s="9" t="s">
        <v>8</v>
      </c>
      <c r="O1514" s="11" t="s">
        <v>8</v>
      </c>
      <c r="P1514" s="7" t="s">
        <v>8</v>
      </c>
      <c r="Q1514" s="9" t="s">
        <v>8</v>
      </c>
      <c r="R1514" s="11" t="s">
        <v>8</v>
      </c>
      <c r="S1514" s="7" t="s">
        <v>8</v>
      </c>
      <c r="T1514" s="9" t="s">
        <v>8</v>
      </c>
    </row>
    <row r="1515" spans="1:20" ht="14.1" customHeight="1" x14ac:dyDescent="0.3">
      <c r="A1515" s="3" t="s">
        <v>5702</v>
      </c>
      <c r="B1515" s="3" t="s">
        <v>7309</v>
      </c>
      <c r="C1515" s="11">
        <v>57</v>
      </c>
      <c r="D1515" s="7">
        <v>316.71565337999999</v>
      </c>
      <c r="E1515" s="8">
        <v>237.054016282878</v>
      </c>
      <c r="F1515" s="11" t="s">
        <v>8</v>
      </c>
      <c r="G1515" s="7" t="s">
        <v>8</v>
      </c>
      <c r="H1515" s="9" t="s">
        <v>8</v>
      </c>
      <c r="I1515" s="11" t="s">
        <v>8</v>
      </c>
      <c r="J1515" s="7" t="s">
        <v>8</v>
      </c>
      <c r="K1515" s="9" t="s">
        <v>8</v>
      </c>
      <c r="L1515" s="11" t="s">
        <v>8</v>
      </c>
      <c r="M1515" s="7" t="s">
        <v>8</v>
      </c>
      <c r="N1515" s="9" t="s">
        <v>8</v>
      </c>
      <c r="O1515" s="11" t="s">
        <v>8</v>
      </c>
      <c r="P1515" s="7" t="s">
        <v>8</v>
      </c>
      <c r="Q1515" s="9" t="s">
        <v>8</v>
      </c>
      <c r="R1515" s="11" t="s">
        <v>8</v>
      </c>
      <c r="S1515" s="7" t="s">
        <v>8</v>
      </c>
      <c r="T1515" s="9" t="s">
        <v>8</v>
      </c>
    </row>
    <row r="1516" spans="1:20" ht="14.1" customHeight="1" x14ac:dyDescent="0.3">
      <c r="A1516" s="3" t="s">
        <v>5706</v>
      </c>
      <c r="B1516" s="3" t="s">
        <v>7310</v>
      </c>
      <c r="C1516" s="11">
        <v>36</v>
      </c>
      <c r="D1516" s="7">
        <v>170.25894618000001</v>
      </c>
      <c r="E1516" s="8">
        <v>129.50813156755399</v>
      </c>
      <c r="F1516" s="11" t="s">
        <v>8</v>
      </c>
      <c r="G1516" s="7" t="s">
        <v>8</v>
      </c>
      <c r="H1516" s="9" t="s">
        <v>8</v>
      </c>
      <c r="I1516" s="11" t="s">
        <v>8</v>
      </c>
      <c r="J1516" s="7" t="s">
        <v>8</v>
      </c>
      <c r="K1516" s="9" t="s">
        <v>8</v>
      </c>
      <c r="L1516" s="11" t="s">
        <v>8</v>
      </c>
      <c r="M1516" s="7" t="s">
        <v>8</v>
      </c>
      <c r="N1516" s="9" t="s">
        <v>8</v>
      </c>
      <c r="O1516" s="11" t="s">
        <v>8</v>
      </c>
      <c r="P1516" s="7" t="s">
        <v>8</v>
      </c>
      <c r="Q1516" s="9" t="s">
        <v>8</v>
      </c>
      <c r="R1516" s="11" t="s">
        <v>8</v>
      </c>
      <c r="S1516" s="7" t="s">
        <v>8</v>
      </c>
      <c r="T1516" s="9" t="s">
        <v>8</v>
      </c>
    </row>
    <row r="1517" spans="1:20" ht="14.1" customHeight="1" x14ac:dyDescent="0.3">
      <c r="A1517" s="3" t="s">
        <v>5710</v>
      </c>
      <c r="B1517" s="3" t="s">
        <v>7311</v>
      </c>
      <c r="C1517" s="11">
        <v>17</v>
      </c>
      <c r="D1517" s="7">
        <v>459.59185220000001</v>
      </c>
      <c r="E1517" s="8">
        <v>379.09644469449</v>
      </c>
      <c r="F1517" s="11" t="s">
        <v>8</v>
      </c>
      <c r="G1517" s="7" t="s">
        <v>8</v>
      </c>
      <c r="H1517" s="9" t="s">
        <v>8</v>
      </c>
      <c r="I1517" s="11" t="s">
        <v>8</v>
      </c>
      <c r="J1517" s="7" t="s">
        <v>8</v>
      </c>
      <c r="K1517" s="9" t="s">
        <v>8</v>
      </c>
      <c r="L1517" s="11" t="s">
        <v>8</v>
      </c>
      <c r="M1517" s="7" t="s">
        <v>8</v>
      </c>
      <c r="N1517" s="9" t="s">
        <v>8</v>
      </c>
      <c r="O1517" s="11" t="s">
        <v>8</v>
      </c>
      <c r="P1517" s="7" t="s">
        <v>8</v>
      </c>
      <c r="Q1517" s="9" t="s">
        <v>8</v>
      </c>
      <c r="R1517" s="11" t="s">
        <v>8</v>
      </c>
      <c r="S1517" s="7" t="s">
        <v>8</v>
      </c>
      <c r="T1517" s="9" t="s">
        <v>8</v>
      </c>
    </row>
    <row r="1518" spans="1:20" ht="14.1" customHeight="1" x14ac:dyDescent="0.3">
      <c r="A1518" s="3" t="s">
        <v>5715</v>
      </c>
      <c r="B1518" s="3" t="s">
        <v>5716</v>
      </c>
      <c r="C1518" s="11">
        <v>46</v>
      </c>
      <c r="D1518" s="7">
        <v>267.1580022</v>
      </c>
      <c r="E1518" s="8">
        <v>208.31902872630999</v>
      </c>
      <c r="F1518" s="11" t="s">
        <v>8</v>
      </c>
      <c r="G1518" s="7" t="s">
        <v>8</v>
      </c>
      <c r="H1518" s="9" t="s">
        <v>8</v>
      </c>
      <c r="I1518" s="11" t="s">
        <v>8</v>
      </c>
      <c r="J1518" s="7" t="s">
        <v>8</v>
      </c>
      <c r="K1518" s="9" t="s">
        <v>8</v>
      </c>
      <c r="L1518" s="11" t="s">
        <v>8</v>
      </c>
      <c r="M1518" s="7" t="s">
        <v>8</v>
      </c>
      <c r="N1518" s="9" t="s">
        <v>8</v>
      </c>
      <c r="O1518" s="11" t="s">
        <v>8</v>
      </c>
      <c r="P1518" s="7" t="s">
        <v>8</v>
      </c>
      <c r="Q1518" s="9" t="s">
        <v>8</v>
      </c>
      <c r="R1518" s="11" t="s">
        <v>8</v>
      </c>
      <c r="S1518" s="7" t="s">
        <v>8</v>
      </c>
      <c r="T1518" s="9" t="s">
        <v>8</v>
      </c>
    </row>
    <row r="1519" spans="1:20" ht="14.1" customHeight="1" x14ac:dyDescent="0.3">
      <c r="A1519" s="3" t="s">
        <v>5719</v>
      </c>
      <c r="B1519" s="3" t="s">
        <v>5720</v>
      </c>
      <c r="C1519" s="11">
        <v>115</v>
      </c>
      <c r="D1519" s="7">
        <v>243.02117251000001</v>
      </c>
      <c r="E1519" s="8">
        <v>196.01960062327001</v>
      </c>
      <c r="F1519" s="11" t="s">
        <v>8</v>
      </c>
      <c r="G1519" s="7" t="s">
        <v>8</v>
      </c>
      <c r="H1519" s="9" t="s">
        <v>8</v>
      </c>
      <c r="I1519" s="11" t="s">
        <v>8</v>
      </c>
      <c r="J1519" s="7" t="s">
        <v>8</v>
      </c>
      <c r="K1519" s="9" t="s">
        <v>8</v>
      </c>
      <c r="L1519" s="11" t="s">
        <v>8</v>
      </c>
      <c r="M1519" s="7" t="s">
        <v>8</v>
      </c>
      <c r="N1519" s="9" t="s">
        <v>8</v>
      </c>
      <c r="O1519" s="11" t="s">
        <v>8</v>
      </c>
      <c r="P1519" s="7" t="s">
        <v>8</v>
      </c>
      <c r="Q1519" s="9" t="s">
        <v>8</v>
      </c>
      <c r="R1519" s="11" t="s">
        <v>8</v>
      </c>
      <c r="S1519" s="7" t="s">
        <v>8</v>
      </c>
      <c r="T1519" s="9" t="s">
        <v>8</v>
      </c>
    </row>
    <row r="1520" spans="1:20" ht="14.1" customHeight="1" x14ac:dyDescent="0.3">
      <c r="A1520" s="3" t="s">
        <v>5723</v>
      </c>
      <c r="B1520" s="3" t="s">
        <v>7312</v>
      </c>
      <c r="C1520" s="11">
        <v>15</v>
      </c>
      <c r="D1520" s="7">
        <v>146.73210675999999</v>
      </c>
      <c r="E1520" s="8">
        <v>456.97137096987802</v>
      </c>
      <c r="F1520" s="11" t="s">
        <v>8</v>
      </c>
      <c r="G1520" s="7" t="s">
        <v>8</v>
      </c>
      <c r="H1520" s="9" t="s">
        <v>8</v>
      </c>
      <c r="I1520" s="11" t="s">
        <v>8</v>
      </c>
      <c r="J1520" s="7" t="s">
        <v>8</v>
      </c>
      <c r="K1520" s="9" t="s">
        <v>8</v>
      </c>
      <c r="L1520" s="11" t="s">
        <v>8</v>
      </c>
      <c r="M1520" s="7" t="s">
        <v>8</v>
      </c>
      <c r="N1520" s="9" t="s">
        <v>8</v>
      </c>
      <c r="O1520" s="11" t="s">
        <v>8</v>
      </c>
      <c r="P1520" s="7" t="s">
        <v>8</v>
      </c>
      <c r="Q1520" s="9" t="s">
        <v>8</v>
      </c>
      <c r="R1520" s="11" t="s">
        <v>8</v>
      </c>
      <c r="S1520" s="7" t="s">
        <v>8</v>
      </c>
      <c r="T1520" s="9" t="s">
        <v>8</v>
      </c>
    </row>
    <row r="1521" spans="1:20" ht="14.1" customHeight="1" x14ac:dyDescent="0.3">
      <c r="A1521" s="3" t="s">
        <v>5727</v>
      </c>
      <c r="B1521" s="3" t="s">
        <v>7313</v>
      </c>
      <c r="C1521" s="11">
        <v>36</v>
      </c>
      <c r="D1521" s="7">
        <v>112.95946926000001</v>
      </c>
      <c r="E1521" s="8">
        <v>270.83279540250402</v>
      </c>
      <c r="F1521" s="11" t="s">
        <v>8</v>
      </c>
      <c r="G1521" s="7" t="s">
        <v>8</v>
      </c>
      <c r="H1521" s="9" t="s">
        <v>8</v>
      </c>
      <c r="I1521" s="11" t="s">
        <v>8</v>
      </c>
      <c r="J1521" s="7" t="s">
        <v>8</v>
      </c>
      <c r="K1521" s="9" t="s">
        <v>8</v>
      </c>
      <c r="L1521" s="11" t="s">
        <v>8</v>
      </c>
      <c r="M1521" s="7" t="s">
        <v>8</v>
      </c>
      <c r="N1521" s="9" t="s">
        <v>8</v>
      </c>
      <c r="O1521" s="11" t="s">
        <v>8</v>
      </c>
      <c r="P1521" s="7" t="s">
        <v>8</v>
      </c>
      <c r="Q1521" s="9" t="s">
        <v>8</v>
      </c>
      <c r="R1521" s="11" t="s">
        <v>8</v>
      </c>
      <c r="S1521" s="7" t="s">
        <v>8</v>
      </c>
      <c r="T1521" s="9" t="s">
        <v>8</v>
      </c>
    </row>
    <row r="1522" spans="1:20" ht="14.1" customHeight="1" x14ac:dyDescent="0.3">
      <c r="A1522" s="3" t="s">
        <v>5731</v>
      </c>
      <c r="B1522" s="3" t="s">
        <v>7314</v>
      </c>
      <c r="C1522" s="11">
        <v>42</v>
      </c>
      <c r="D1522" s="7">
        <v>106.49857346</v>
      </c>
      <c r="E1522" s="8">
        <v>227.31759457477699</v>
      </c>
      <c r="F1522" s="11" t="s">
        <v>8</v>
      </c>
      <c r="G1522" s="7" t="s">
        <v>8</v>
      </c>
      <c r="H1522" s="9" t="s">
        <v>8</v>
      </c>
      <c r="I1522" s="11" t="s">
        <v>8</v>
      </c>
      <c r="J1522" s="7" t="s">
        <v>8</v>
      </c>
      <c r="K1522" s="9" t="s">
        <v>8</v>
      </c>
      <c r="L1522" s="11" t="s">
        <v>8</v>
      </c>
      <c r="M1522" s="7" t="s">
        <v>8</v>
      </c>
      <c r="N1522" s="9" t="s">
        <v>8</v>
      </c>
      <c r="O1522" s="11" t="s">
        <v>8</v>
      </c>
      <c r="P1522" s="7" t="s">
        <v>8</v>
      </c>
      <c r="Q1522" s="9" t="s">
        <v>8</v>
      </c>
      <c r="R1522" s="11" t="s">
        <v>8</v>
      </c>
      <c r="S1522" s="7" t="s">
        <v>8</v>
      </c>
      <c r="T1522" s="9" t="s">
        <v>8</v>
      </c>
    </row>
    <row r="1523" spans="1:20" ht="14.1" customHeight="1" x14ac:dyDescent="0.3">
      <c r="A1523" s="3" t="s">
        <v>5735</v>
      </c>
      <c r="B1523" s="3" t="s">
        <v>7315</v>
      </c>
      <c r="C1523" s="11">
        <v>54</v>
      </c>
      <c r="D1523" s="7">
        <v>130.91755807000001</v>
      </c>
      <c r="E1523" s="8">
        <v>290.03093034488199</v>
      </c>
      <c r="F1523" s="11" t="s">
        <v>8</v>
      </c>
      <c r="G1523" s="7" t="s">
        <v>8</v>
      </c>
      <c r="H1523" s="9" t="s">
        <v>8</v>
      </c>
      <c r="I1523" s="11" t="s">
        <v>8</v>
      </c>
      <c r="J1523" s="7" t="s">
        <v>8</v>
      </c>
      <c r="K1523" s="9" t="s">
        <v>8</v>
      </c>
      <c r="L1523" s="11" t="s">
        <v>8</v>
      </c>
      <c r="M1523" s="7" t="s">
        <v>8</v>
      </c>
      <c r="N1523" s="9" t="s">
        <v>8</v>
      </c>
      <c r="O1523" s="11" t="s">
        <v>8</v>
      </c>
      <c r="P1523" s="7" t="s">
        <v>8</v>
      </c>
      <c r="Q1523" s="9" t="s">
        <v>8</v>
      </c>
      <c r="R1523" s="11" t="s">
        <v>8</v>
      </c>
      <c r="S1523" s="7" t="s">
        <v>8</v>
      </c>
      <c r="T1523" s="9" t="s">
        <v>8</v>
      </c>
    </row>
    <row r="1524" spans="1:20" ht="14.1" customHeight="1" x14ac:dyDescent="0.3">
      <c r="A1524" s="3" t="s">
        <v>5739</v>
      </c>
      <c r="B1524" s="3" t="s">
        <v>2152</v>
      </c>
      <c r="C1524" s="11">
        <v>64</v>
      </c>
      <c r="D1524" s="7">
        <v>230.01421531</v>
      </c>
      <c r="E1524" s="8">
        <v>317.24209678355197</v>
      </c>
      <c r="F1524" s="11" t="s">
        <v>8</v>
      </c>
      <c r="G1524" s="7" t="s">
        <v>8</v>
      </c>
      <c r="H1524" s="9" t="s">
        <v>8</v>
      </c>
      <c r="I1524" s="11" t="s">
        <v>8</v>
      </c>
      <c r="J1524" s="7" t="s">
        <v>8</v>
      </c>
      <c r="K1524" s="9" t="s">
        <v>8</v>
      </c>
      <c r="L1524" s="11" t="s">
        <v>8</v>
      </c>
      <c r="M1524" s="7" t="s">
        <v>8</v>
      </c>
      <c r="N1524" s="9" t="s">
        <v>8</v>
      </c>
      <c r="O1524" s="11" t="s">
        <v>8</v>
      </c>
      <c r="P1524" s="7" t="s">
        <v>8</v>
      </c>
      <c r="Q1524" s="9" t="s">
        <v>8</v>
      </c>
      <c r="R1524" s="11" t="s">
        <v>8</v>
      </c>
      <c r="S1524" s="7" t="s">
        <v>8</v>
      </c>
      <c r="T1524" s="9" t="s">
        <v>8</v>
      </c>
    </row>
    <row r="1525" spans="1:20" ht="14.1" customHeight="1" x14ac:dyDescent="0.3">
      <c r="A1525" s="3" t="s">
        <v>5742</v>
      </c>
      <c r="B1525" s="3" t="s">
        <v>7316</v>
      </c>
      <c r="C1525" s="11">
        <v>22</v>
      </c>
      <c r="D1525" s="7">
        <v>162.36779109</v>
      </c>
      <c r="E1525" s="8">
        <v>515.51471301918605</v>
      </c>
      <c r="F1525" s="11" t="s">
        <v>8</v>
      </c>
      <c r="G1525" s="7" t="s">
        <v>8</v>
      </c>
      <c r="H1525" s="9" t="s">
        <v>8</v>
      </c>
      <c r="I1525" s="11" t="s">
        <v>8</v>
      </c>
      <c r="J1525" s="7" t="s">
        <v>8</v>
      </c>
      <c r="K1525" s="9" t="s">
        <v>8</v>
      </c>
      <c r="L1525" s="11" t="s">
        <v>8</v>
      </c>
      <c r="M1525" s="7" t="s">
        <v>8</v>
      </c>
      <c r="N1525" s="9" t="s">
        <v>8</v>
      </c>
      <c r="O1525" s="11" t="s">
        <v>8</v>
      </c>
      <c r="P1525" s="7" t="s">
        <v>8</v>
      </c>
      <c r="Q1525" s="9" t="s">
        <v>8</v>
      </c>
      <c r="R1525" s="11" t="s">
        <v>8</v>
      </c>
      <c r="S1525" s="7" t="s">
        <v>8</v>
      </c>
      <c r="T1525" s="9" t="s">
        <v>8</v>
      </c>
    </row>
    <row r="1526" spans="1:20" ht="14.1" customHeight="1" x14ac:dyDescent="0.3">
      <c r="A1526" s="3" t="s">
        <v>5746</v>
      </c>
      <c r="B1526" s="3" t="s">
        <v>7317</v>
      </c>
      <c r="C1526" s="11">
        <v>35</v>
      </c>
      <c r="D1526" s="7">
        <v>191.32172792</v>
      </c>
      <c r="E1526" s="8">
        <v>284.81589059521201</v>
      </c>
      <c r="F1526" s="11" t="s">
        <v>8</v>
      </c>
      <c r="G1526" s="7" t="s">
        <v>8</v>
      </c>
      <c r="H1526" s="9" t="s">
        <v>8</v>
      </c>
      <c r="I1526" s="11" t="s">
        <v>8</v>
      </c>
      <c r="J1526" s="7" t="s">
        <v>8</v>
      </c>
      <c r="K1526" s="9" t="s">
        <v>8</v>
      </c>
      <c r="L1526" s="11" t="s">
        <v>8</v>
      </c>
      <c r="M1526" s="7" t="s">
        <v>8</v>
      </c>
      <c r="N1526" s="9" t="s">
        <v>8</v>
      </c>
      <c r="O1526" s="11" t="s">
        <v>8</v>
      </c>
      <c r="P1526" s="7" t="s">
        <v>8</v>
      </c>
      <c r="Q1526" s="9" t="s">
        <v>8</v>
      </c>
      <c r="R1526" s="11" t="s">
        <v>8</v>
      </c>
      <c r="S1526" s="7" t="s">
        <v>8</v>
      </c>
      <c r="T1526" s="9" t="s">
        <v>8</v>
      </c>
    </row>
    <row r="1527" spans="1:20" ht="14.1" customHeight="1" x14ac:dyDescent="0.3">
      <c r="A1527" s="3" t="s">
        <v>5750</v>
      </c>
      <c r="B1527" s="3" t="s">
        <v>7318</v>
      </c>
      <c r="C1527" s="11">
        <v>29</v>
      </c>
      <c r="D1527" s="7">
        <v>405.60298028</v>
      </c>
      <c r="E1527" s="8">
        <v>279.28016297873302</v>
      </c>
      <c r="F1527" s="11" t="s">
        <v>8</v>
      </c>
      <c r="G1527" s="7" t="s">
        <v>8</v>
      </c>
      <c r="H1527" s="9" t="s">
        <v>8</v>
      </c>
      <c r="I1527" s="11" t="s">
        <v>8</v>
      </c>
      <c r="J1527" s="7" t="s">
        <v>8</v>
      </c>
      <c r="K1527" s="9" t="s">
        <v>8</v>
      </c>
      <c r="L1527" s="11" t="s">
        <v>8</v>
      </c>
      <c r="M1527" s="7" t="s">
        <v>8</v>
      </c>
      <c r="N1527" s="9" t="s">
        <v>8</v>
      </c>
      <c r="O1527" s="11" t="s">
        <v>8</v>
      </c>
      <c r="P1527" s="7" t="s">
        <v>8</v>
      </c>
      <c r="Q1527" s="9" t="s">
        <v>8</v>
      </c>
      <c r="R1527" s="11" t="s">
        <v>8</v>
      </c>
      <c r="S1527" s="7" t="s">
        <v>8</v>
      </c>
      <c r="T1527" s="9" t="s">
        <v>8</v>
      </c>
    </row>
    <row r="1528" spans="1:20" ht="14.1" customHeight="1" x14ac:dyDescent="0.3">
      <c r="A1528" s="3" t="s">
        <v>5755</v>
      </c>
      <c r="B1528" s="3" t="s">
        <v>7319</v>
      </c>
      <c r="C1528" s="11">
        <v>25</v>
      </c>
      <c r="D1528" s="7">
        <v>230.73228827</v>
      </c>
      <c r="E1528" s="8">
        <v>178.449989245924</v>
      </c>
      <c r="F1528" s="11" t="s">
        <v>8</v>
      </c>
      <c r="G1528" s="7" t="s">
        <v>8</v>
      </c>
      <c r="H1528" s="9" t="s">
        <v>8</v>
      </c>
      <c r="I1528" s="11" t="s">
        <v>8</v>
      </c>
      <c r="J1528" s="7" t="s">
        <v>8</v>
      </c>
      <c r="K1528" s="9" t="s">
        <v>8</v>
      </c>
      <c r="L1528" s="11" t="s">
        <v>8</v>
      </c>
      <c r="M1528" s="7" t="s">
        <v>8</v>
      </c>
      <c r="N1528" s="9" t="s">
        <v>8</v>
      </c>
      <c r="O1528" s="11" t="s">
        <v>8</v>
      </c>
      <c r="P1528" s="7" t="s">
        <v>8</v>
      </c>
      <c r="Q1528" s="9" t="s">
        <v>8</v>
      </c>
      <c r="R1528" s="11" t="s">
        <v>8</v>
      </c>
      <c r="S1528" s="7" t="s">
        <v>8</v>
      </c>
      <c r="T1528" s="9" t="s">
        <v>8</v>
      </c>
    </row>
    <row r="1529" spans="1:20" ht="14.1" customHeight="1" x14ac:dyDescent="0.3">
      <c r="A1529" s="3" t="s">
        <v>5759</v>
      </c>
      <c r="B1529" s="3" t="s">
        <v>7320</v>
      </c>
      <c r="C1529" s="11">
        <v>524</v>
      </c>
      <c r="D1529" s="7">
        <v>357.67276508999998</v>
      </c>
      <c r="E1529" s="8">
        <v>253.96677774089</v>
      </c>
      <c r="F1529" s="11">
        <v>44</v>
      </c>
      <c r="G1529" s="7">
        <v>236.90679900999999</v>
      </c>
      <c r="H1529" s="8">
        <v>178.09684836462699</v>
      </c>
      <c r="I1529" s="11" t="s">
        <v>8</v>
      </c>
      <c r="J1529" s="7" t="s">
        <v>8</v>
      </c>
      <c r="K1529" s="9" t="s">
        <v>8</v>
      </c>
      <c r="L1529" s="11">
        <v>16</v>
      </c>
      <c r="M1529" s="7">
        <v>273.28564755999997</v>
      </c>
      <c r="N1529" s="8">
        <v>193.15189915956</v>
      </c>
      <c r="O1529" s="11" t="s">
        <v>8</v>
      </c>
      <c r="P1529" s="7" t="s">
        <v>8</v>
      </c>
      <c r="Q1529" s="9" t="s">
        <v>8</v>
      </c>
      <c r="R1529" s="11">
        <v>22</v>
      </c>
      <c r="S1529" s="7">
        <v>808.68513708</v>
      </c>
      <c r="T1529" s="8">
        <v>609.41767822722204</v>
      </c>
    </row>
    <row r="1530" spans="1:20" ht="14.1" customHeight="1" x14ac:dyDescent="0.3">
      <c r="A1530" s="3" t="s">
        <v>5763</v>
      </c>
      <c r="B1530" s="3" t="s">
        <v>7321</v>
      </c>
      <c r="C1530" s="11">
        <v>16</v>
      </c>
      <c r="D1530" s="7">
        <v>359.27179367999997</v>
      </c>
      <c r="E1530" s="8">
        <v>261.43311246482898</v>
      </c>
      <c r="F1530" s="11" t="s">
        <v>8</v>
      </c>
      <c r="G1530" s="7" t="s">
        <v>8</v>
      </c>
      <c r="H1530" s="9" t="s">
        <v>8</v>
      </c>
      <c r="I1530" s="11" t="s">
        <v>8</v>
      </c>
      <c r="J1530" s="7" t="s">
        <v>8</v>
      </c>
      <c r="K1530" s="9" t="s">
        <v>8</v>
      </c>
      <c r="L1530" s="11" t="s">
        <v>8</v>
      </c>
      <c r="M1530" s="7" t="s">
        <v>8</v>
      </c>
      <c r="N1530" s="9" t="s">
        <v>8</v>
      </c>
      <c r="O1530" s="11" t="s">
        <v>8</v>
      </c>
      <c r="P1530" s="7" t="s">
        <v>8</v>
      </c>
      <c r="Q1530" s="9" t="s">
        <v>8</v>
      </c>
      <c r="R1530" s="11" t="s">
        <v>8</v>
      </c>
      <c r="S1530" s="7" t="s">
        <v>8</v>
      </c>
      <c r="T1530" s="9" t="s">
        <v>8</v>
      </c>
    </row>
    <row r="1531" spans="1:20" ht="14.1" customHeight="1" x14ac:dyDescent="0.3">
      <c r="A1531" s="3" t="s">
        <v>5767</v>
      </c>
      <c r="B1531" s="3" t="s">
        <v>5768</v>
      </c>
      <c r="C1531" s="11">
        <v>158</v>
      </c>
      <c r="D1531" s="7">
        <v>367.64875111999999</v>
      </c>
      <c r="E1531" s="8">
        <v>283.89575884079301</v>
      </c>
      <c r="F1531" s="11">
        <v>13</v>
      </c>
      <c r="G1531" s="7">
        <v>338.26157135</v>
      </c>
      <c r="H1531" s="8">
        <v>271.871604604335</v>
      </c>
      <c r="I1531" s="11" t="s">
        <v>8</v>
      </c>
      <c r="J1531" s="7" t="s">
        <v>8</v>
      </c>
      <c r="K1531" s="9" t="s">
        <v>8</v>
      </c>
      <c r="L1531" s="11" t="s">
        <v>8</v>
      </c>
      <c r="M1531" s="7" t="s">
        <v>8</v>
      </c>
      <c r="N1531" s="9" t="s">
        <v>8</v>
      </c>
      <c r="O1531" s="11" t="s">
        <v>8</v>
      </c>
      <c r="P1531" s="7" t="s">
        <v>8</v>
      </c>
      <c r="Q1531" s="9" t="s">
        <v>8</v>
      </c>
      <c r="R1531" s="11">
        <v>12</v>
      </c>
      <c r="S1531" s="7">
        <v>696.43931353999994</v>
      </c>
      <c r="T1531" s="8">
        <v>559.33018097922604</v>
      </c>
    </row>
    <row r="1532" spans="1:20" ht="14.1" customHeight="1" x14ac:dyDescent="0.3">
      <c r="A1532" s="3" t="s">
        <v>5770</v>
      </c>
      <c r="B1532" s="3" t="s">
        <v>7322</v>
      </c>
      <c r="C1532" s="11">
        <v>15</v>
      </c>
      <c r="D1532" s="7">
        <v>323.28564972999999</v>
      </c>
      <c r="E1532" s="8">
        <v>230.225659091203</v>
      </c>
      <c r="F1532" s="11" t="s">
        <v>8</v>
      </c>
      <c r="G1532" s="7" t="s">
        <v>8</v>
      </c>
      <c r="H1532" s="9" t="s">
        <v>8</v>
      </c>
      <c r="I1532" s="11" t="s">
        <v>8</v>
      </c>
      <c r="J1532" s="7" t="s">
        <v>8</v>
      </c>
      <c r="K1532" s="9" t="s">
        <v>8</v>
      </c>
      <c r="L1532" s="11" t="s">
        <v>8</v>
      </c>
      <c r="M1532" s="7" t="s">
        <v>8</v>
      </c>
      <c r="N1532" s="9" t="s">
        <v>8</v>
      </c>
      <c r="O1532" s="11" t="s">
        <v>8</v>
      </c>
      <c r="P1532" s="7" t="s">
        <v>8</v>
      </c>
      <c r="Q1532" s="9" t="s">
        <v>8</v>
      </c>
      <c r="R1532" s="11" t="s">
        <v>8</v>
      </c>
      <c r="S1532" s="7" t="s">
        <v>8</v>
      </c>
      <c r="T1532" s="9" t="s">
        <v>8</v>
      </c>
    </row>
    <row r="1533" spans="1:20" ht="14.1" customHeight="1" x14ac:dyDescent="0.3">
      <c r="A1533" s="3" t="s">
        <v>5774</v>
      </c>
      <c r="B1533" s="3" t="s">
        <v>7323</v>
      </c>
      <c r="C1533" s="11">
        <v>14</v>
      </c>
      <c r="D1533" s="7">
        <v>439.11782441000003</v>
      </c>
      <c r="E1533" s="8">
        <v>339.47322279832298</v>
      </c>
      <c r="F1533" s="11" t="s">
        <v>8</v>
      </c>
      <c r="G1533" s="7" t="s">
        <v>8</v>
      </c>
      <c r="H1533" s="9" t="s">
        <v>8</v>
      </c>
      <c r="I1533" s="11" t="s">
        <v>8</v>
      </c>
      <c r="J1533" s="7" t="s">
        <v>8</v>
      </c>
      <c r="K1533" s="9" t="s">
        <v>8</v>
      </c>
      <c r="L1533" s="11" t="s">
        <v>8</v>
      </c>
      <c r="M1533" s="7" t="s">
        <v>8</v>
      </c>
      <c r="N1533" s="9" t="s">
        <v>8</v>
      </c>
      <c r="O1533" s="11" t="s">
        <v>8</v>
      </c>
      <c r="P1533" s="7" t="s">
        <v>8</v>
      </c>
      <c r="Q1533" s="9" t="s">
        <v>8</v>
      </c>
      <c r="R1533" s="11" t="s">
        <v>8</v>
      </c>
      <c r="S1533" s="7" t="s">
        <v>8</v>
      </c>
      <c r="T1533" s="9" t="s">
        <v>8</v>
      </c>
    </row>
    <row r="1534" spans="1:20" ht="14.1" customHeight="1" x14ac:dyDescent="0.3">
      <c r="A1534" s="3" t="s">
        <v>5778</v>
      </c>
      <c r="B1534" s="3" t="s">
        <v>7324</v>
      </c>
      <c r="C1534" s="11">
        <v>114</v>
      </c>
      <c r="D1534" s="7">
        <v>421.10044205000003</v>
      </c>
      <c r="E1534" s="8">
        <v>309.331222051434</v>
      </c>
      <c r="F1534" s="11" t="s">
        <v>8</v>
      </c>
      <c r="G1534" s="7" t="s">
        <v>8</v>
      </c>
      <c r="H1534" s="9" t="s">
        <v>8</v>
      </c>
      <c r="I1534" s="11" t="s">
        <v>8</v>
      </c>
      <c r="J1534" s="7" t="s">
        <v>8</v>
      </c>
      <c r="K1534" s="9" t="s">
        <v>8</v>
      </c>
      <c r="L1534" s="11" t="s">
        <v>8</v>
      </c>
      <c r="M1534" s="7" t="s">
        <v>8</v>
      </c>
      <c r="N1534" s="9" t="s">
        <v>8</v>
      </c>
      <c r="O1534" s="11" t="s">
        <v>8</v>
      </c>
      <c r="P1534" s="7" t="s">
        <v>8</v>
      </c>
      <c r="Q1534" s="9" t="s">
        <v>8</v>
      </c>
      <c r="R1534" s="11" t="s">
        <v>8</v>
      </c>
      <c r="S1534" s="7" t="s">
        <v>8</v>
      </c>
      <c r="T1534" s="9" t="s">
        <v>8</v>
      </c>
    </row>
    <row r="1535" spans="1:20" ht="14.1" customHeight="1" x14ac:dyDescent="0.3">
      <c r="A1535" s="3" t="s">
        <v>5782</v>
      </c>
      <c r="B1535" s="3" t="s">
        <v>7325</v>
      </c>
      <c r="C1535" s="11">
        <v>1871</v>
      </c>
      <c r="D1535" s="7">
        <v>336.83660857000001</v>
      </c>
      <c r="E1535" s="8">
        <v>242.89104399054699</v>
      </c>
      <c r="F1535" s="11">
        <v>139</v>
      </c>
      <c r="G1535" s="7">
        <v>298.51396870999997</v>
      </c>
      <c r="H1535" s="8">
        <v>212.35532829252401</v>
      </c>
      <c r="I1535" s="11" t="s">
        <v>8</v>
      </c>
      <c r="J1535" s="7" t="s">
        <v>8</v>
      </c>
      <c r="K1535" s="9" t="s">
        <v>8</v>
      </c>
      <c r="L1535" s="11">
        <v>28</v>
      </c>
      <c r="M1535" s="7">
        <v>177.83968028000001</v>
      </c>
      <c r="N1535" s="8">
        <v>117.859337681878</v>
      </c>
      <c r="O1535" s="11" t="s">
        <v>8</v>
      </c>
      <c r="P1535" s="7" t="s">
        <v>8</v>
      </c>
      <c r="Q1535" s="9" t="s">
        <v>8</v>
      </c>
      <c r="R1535" s="11">
        <v>118</v>
      </c>
      <c r="S1535" s="7">
        <v>643.64418121000006</v>
      </c>
      <c r="T1535" s="8">
        <v>467.33672763182398</v>
      </c>
    </row>
    <row r="1536" spans="1:20" ht="14.1" customHeight="1" x14ac:dyDescent="0.3">
      <c r="A1536" s="3" t="s">
        <v>5786</v>
      </c>
      <c r="B1536" s="3" t="s">
        <v>7326</v>
      </c>
      <c r="C1536" s="11">
        <v>27</v>
      </c>
      <c r="D1536" s="7">
        <v>347.27641695</v>
      </c>
      <c r="E1536" s="8">
        <v>248.50807981162299</v>
      </c>
      <c r="F1536" s="11" t="s">
        <v>8</v>
      </c>
      <c r="G1536" s="7" t="s">
        <v>8</v>
      </c>
      <c r="H1536" s="9" t="s">
        <v>8</v>
      </c>
      <c r="I1536" s="11" t="s">
        <v>8</v>
      </c>
      <c r="J1536" s="7" t="s">
        <v>8</v>
      </c>
      <c r="K1536" s="9" t="s">
        <v>8</v>
      </c>
      <c r="L1536" s="11" t="s">
        <v>8</v>
      </c>
      <c r="M1536" s="7" t="s">
        <v>8</v>
      </c>
      <c r="N1536" s="9" t="s">
        <v>8</v>
      </c>
      <c r="O1536" s="11" t="s">
        <v>8</v>
      </c>
      <c r="P1536" s="7" t="s">
        <v>8</v>
      </c>
      <c r="Q1536" s="9" t="s">
        <v>8</v>
      </c>
      <c r="R1536" s="11" t="s">
        <v>8</v>
      </c>
      <c r="S1536" s="7" t="s">
        <v>8</v>
      </c>
      <c r="T1536" s="9" t="s">
        <v>8</v>
      </c>
    </row>
    <row r="1537" spans="1:20" ht="14.1" customHeight="1" x14ac:dyDescent="0.3">
      <c r="A1537" s="3" t="s">
        <v>5790</v>
      </c>
      <c r="B1537" s="3" t="s">
        <v>5791</v>
      </c>
      <c r="C1537" s="11">
        <v>26</v>
      </c>
      <c r="D1537" s="7">
        <v>338.09053254999998</v>
      </c>
      <c r="E1537" s="8">
        <v>217.70496791283401</v>
      </c>
      <c r="F1537" s="11" t="s">
        <v>8</v>
      </c>
      <c r="G1537" s="7" t="s">
        <v>8</v>
      </c>
      <c r="H1537" s="9" t="s">
        <v>8</v>
      </c>
      <c r="I1537" s="11" t="s">
        <v>8</v>
      </c>
      <c r="J1537" s="7" t="s">
        <v>8</v>
      </c>
      <c r="K1537" s="9" t="s">
        <v>8</v>
      </c>
      <c r="L1537" s="11" t="s">
        <v>8</v>
      </c>
      <c r="M1537" s="7" t="s">
        <v>8</v>
      </c>
      <c r="N1537" s="9" t="s">
        <v>8</v>
      </c>
      <c r="O1537" s="11" t="s">
        <v>8</v>
      </c>
      <c r="P1537" s="7" t="s">
        <v>8</v>
      </c>
      <c r="Q1537" s="9" t="s">
        <v>8</v>
      </c>
      <c r="R1537" s="11" t="s">
        <v>8</v>
      </c>
      <c r="S1537" s="7" t="s">
        <v>8</v>
      </c>
      <c r="T1537" s="9" t="s">
        <v>8</v>
      </c>
    </row>
    <row r="1538" spans="1:20" ht="14.1" customHeight="1" x14ac:dyDescent="0.3">
      <c r="A1538" s="3" t="s">
        <v>5794</v>
      </c>
      <c r="B1538" s="3" t="s">
        <v>7327</v>
      </c>
      <c r="C1538" s="11">
        <v>28</v>
      </c>
      <c r="D1538" s="7">
        <v>276.3445092</v>
      </c>
      <c r="E1538" s="8">
        <v>204.88596420156799</v>
      </c>
      <c r="F1538" s="11" t="s">
        <v>8</v>
      </c>
      <c r="G1538" s="7" t="s">
        <v>8</v>
      </c>
      <c r="H1538" s="9" t="s">
        <v>8</v>
      </c>
      <c r="I1538" s="11" t="s">
        <v>8</v>
      </c>
      <c r="J1538" s="7" t="s">
        <v>8</v>
      </c>
      <c r="K1538" s="9" t="s">
        <v>8</v>
      </c>
      <c r="L1538" s="11" t="s">
        <v>8</v>
      </c>
      <c r="M1538" s="7" t="s">
        <v>8</v>
      </c>
      <c r="N1538" s="9" t="s">
        <v>8</v>
      </c>
      <c r="O1538" s="11" t="s">
        <v>8</v>
      </c>
      <c r="P1538" s="7" t="s">
        <v>8</v>
      </c>
      <c r="Q1538" s="9" t="s">
        <v>8</v>
      </c>
      <c r="R1538" s="11" t="s">
        <v>8</v>
      </c>
      <c r="S1538" s="7" t="s">
        <v>8</v>
      </c>
      <c r="T1538" s="9" t="s">
        <v>8</v>
      </c>
    </row>
    <row r="1539" spans="1:20" ht="14.1" customHeight="1" x14ac:dyDescent="0.3">
      <c r="A1539" s="3" t="s">
        <v>5798</v>
      </c>
      <c r="B1539" s="3" t="s">
        <v>7328</v>
      </c>
      <c r="C1539" s="11">
        <v>113</v>
      </c>
      <c r="D1539" s="7">
        <v>392.27214136999999</v>
      </c>
      <c r="E1539" s="8">
        <v>278.68605442844802</v>
      </c>
      <c r="F1539" s="11" t="s">
        <v>8</v>
      </c>
      <c r="G1539" s="7" t="s">
        <v>8</v>
      </c>
      <c r="H1539" s="9" t="s">
        <v>8</v>
      </c>
      <c r="I1539" s="11" t="s">
        <v>8</v>
      </c>
      <c r="J1539" s="7" t="s">
        <v>8</v>
      </c>
      <c r="K1539" s="9" t="s">
        <v>8</v>
      </c>
      <c r="L1539" s="11" t="s">
        <v>8</v>
      </c>
      <c r="M1539" s="7" t="s">
        <v>8</v>
      </c>
      <c r="N1539" s="9" t="s">
        <v>8</v>
      </c>
      <c r="O1539" s="11" t="s">
        <v>8</v>
      </c>
      <c r="P1539" s="7" t="s">
        <v>8</v>
      </c>
      <c r="Q1539" s="9" t="s">
        <v>8</v>
      </c>
      <c r="R1539" s="11" t="s">
        <v>8</v>
      </c>
      <c r="S1539" s="7" t="s">
        <v>8</v>
      </c>
      <c r="T1539" s="9" t="s">
        <v>8</v>
      </c>
    </row>
    <row r="1540" spans="1:20" ht="14.1" customHeight="1" x14ac:dyDescent="0.3">
      <c r="A1540" s="3" t="s">
        <v>5801</v>
      </c>
      <c r="B1540" s="3" t="s">
        <v>5802</v>
      </c>
      <c r="C1540" s="11">
        <v>30</v>
      </c>
      <c r="D1540" s="7">
        <v>236.26878869999999</v>
      </c>
      <c r="E1540" s="8">
        <v>177.18252988770001</v>
      </c>
      <c r="F1540" s="11" t="s">
        <v>8</v>
      </c>
      <c r="G1540" s="7" t="s">
        <v>8</v>
      </c>
      <c r="H1540" s="9" t="s">
        <v>8</v>
      </c>
      <c r="I1540" s="11" t="s">
        <v>8</v>
      </c>
      <c r="J1540" s="7" t="s">
        <v>8</v>
      </c>
      <c r="K1540" s="9" t="s">
        <v>8</v>
      </c>
      <c r="L1540" s="11" t="s">
        <v>8</v>
      </c>
      <c r="M1540" s="7" t="s">
        <v>8</v>
      </c>
      <c r="N1540" s="9" t="s">
        <v>8</v>
      </c>
      <c r="O1540" s="11" t="s">
        <v>8</v>
      </c>
      <c r="P1540" s="7" t="s">
        <v>8</v>
      </c>
      <c r="Q1540" s="9" t="s">
        <v>8</v>
      </c>
      <c r="R1540" s="11" t="s">
        <v>8</v>
      </c>
      <c r="S1540" s="7" t="s">
        <v>8</v>
      </c>
      <c r="T1540" s="9" t="s">
        <v>8</v>
      </c>
    </row>
    <row r="1541" spans="1:20" ht="14.1" customHeight="1" x14ac:dyDescent="0.3">
      <c r="A1541" s="3" t="s">
        <v>5805</v>
      </c>
      <c r="B1541" s="3" t="s">
        <v>7329</v>
      </c>
      <c r="C1541" s="11">
        <v>53</v>
      </c>
      <c r="D1541" s="7">
        <v>287.83459907999998</v>
      </c>
      <c r="E1541" s="8">
        <v>218.949137534474</v>
      </c>
      <c r="F1541" s="11" t="s">
        <v>8</v>
      </c>
      <c r="G1541" s="7" t="s">
        <v>8</v>
      </c>
      <c r="H1541" s="9" t="s">
        <v>8</v>
      </c>
      <c r="I1541" s="11" t="s">
        <v>8</v>
      </c>
      <c r="J1541" s="7" t="s">
        <v>8</v>
      </c>
      <c r="K1541" s="9" t="s">
        <v>8</v>
      </c>
      <c r="L1541" s="11" t="s">
        <v>8</v>
      </c>
      <c r="M1541" s="7" t="s">
        <v>8</v>
      </c>
      <c r="N1541" s="9" t="s">
        <v>8</v>
      </c>
      <c r="O1541" s="11" t="s">
        <v>8</v>
      </c>
      <c r="P1541" s="7" t="s">
        <v>8</v>
      </c>
      <c r="Q1541" s="9" t="s">
        <v>8</v>
      </c>
      <c r="R1541" s="11" t="s">
        <v>8</v>
      </c>
      <c r="S1541" s="7" t="s">
        <v>8</v>
      </c>
      <c r="T1541" s="9" t="s">
        <v>8</v>
      </c>
    </row>
    <row r="1542" spans="1:20" ht="14.1" customHeight="1" x14ac:dyDescent="0.3">
      <c r="A1542" s="3" t="s">
        <v>5808</v>
      </c>
      <c r="B1542" s="3" t="s">
        <v>5809</v>
      </c>
      <c r="C1542" s="11">
        <v>13</v>
      </c>
      <c r="D1542" s="7">
        <v>369.58749497000002</v>
      </c>
      <c r="E1542" s="8">
        <v>272.36457843593701</v>
      </c>
      <c r="F1542" s="11" t="s">
        <v>8</v>
      </c>
      <c r="G1542" s="7" t="s">
        <v>8</v>
      </c>
      <c r="H1542" s="9" t="s">
        <v>8</v>
      </c>
      <c r="I1542" s="11" t="s">
        <v>8</v>
      </c>
      <c r="J1542" s="7" t="s">
        <v>8</v>
      </c>
      <c r="K1542" s="9" t="s">
        <v>8</v>
      </c>
      <c r="L1542" s="11" t="s">
        <v>8</v>
      </c>
      <c r="M1542" s="7" t="s">
        <v>8</v>
      </c>
      <c r="N1542" s="9" t="s">
        <v>8</v>
      </c>
      <c r="O1542" s="11" t="s">
        <v>8</v>
      </c>
      <c r="P1542" s="7" t="s">
        <v>8</v>
      </c>
      <c r="Q1542" s="9" t="s">
        <v>8</v>
      </c>
      <c r="R1542" s="11" t="s">
        <v>8</v>
      </c>
      <c r="S1542" s="7" t="s">
        <v>8</v>
      </c>
      <c r="T1542" s="9" t="s">
        <v>8</v>
      </c>
    </row>
    <row r="1543" spans="1:20" ht="14.1" customHeight="1" x14ac:dyDescent="0.3">
      <c r="A1543" s="3" t="s">
        <v>5812</v>
      </c>
      <c r="B1543" s="3" t="s">
        <v>7330</v>
      </c>
      <c r="C1543" s="11">
        <v>32</v>
      </c>
      <c r="D1543" s="7">
        <v>404.45655715999999</v>
      </c>
      <c r="E1543" s="8">
        <v>286.00663825459702</v>
      </c>
      <c r="F1543" s="11" t="s">
        <v>8</v>
      </c>
      <c r="G1543" s="7" t="s">
        <v>8</v>
      </c>
      <c r="H1543" s="9" t="s">
        <v>8</v>
      </c>
      <c r="I1543" s="11" t="s">
        <v>8</v>
      </c>
      <c r="J1543" s="7" t="s">
        <v>8</v>
      </c>
      <c r="K1543" s="9" t="s">
        <v>8</v>
      </c>
      <c r="L1543" s="11" t="s">
        <v>8</v>
      </c>
      <c r="M1543" s="7" t="s">
        <v>8</v>
      </c>
      <c r="N1543" s="9" t="s">
        <v>8</v>
      </c>
      <c r="O1543" s="11" t="s">
        <v>8</v>
      </c>
      <c r="P1543" s="7" t="s">
        <v>8</v>
      </c>
      <c r="Q1543" s="9" t="s">
        <v>8</v>
      </c>
      <c r="R1543" s="11" t="s">
        <v>8</v>
      </c>
      <c r="S1543" s="7" t="s">
        <v>8</v>
      </c>
      <c r="T1543" s="9" t="s">
        <v>8</v>
      </c>
    </row>
    <row r="1544" spans="1:20" ht="14.1" customHeight="1" x14ac:dyDescent="0.3">
      <c r="A1544" s="3" t="s">
        <v>5816</v>
      </c>
      <c r="B1544" s="3" t="s">
        <v>7331</v>
      </c>
      <c r="C1544" s="11">
        <v>1316</v>
      </c>
      <c r="D1544" s="7">
        <v>329.52164656999997</v>
      </c>
      <c r="E1544" s="8">
        <v>252.709824557811</v>
      </c>
      <c r="F1544" s="11">
        <v>16</v>
      </c>
      <c r="G1544" s="7">
        <v>366.41241063000001</v>
      </c>
      <c r="H1544" s="8">
        <v>288.09542102257302</v>
      </c>
      <c r="I1544" s="11" t="s">
        <v>8</v>
      </c>
      <c r="J1544" s="7" t="s">
        <v>8</v>
      </c>
      <c r="K1544" s="9" t="s">
        <v>8</v>
      </c>
      <c r="L1544" s="11" t="s">
        <v>8</v>
      </c>
      <c r="M1544" s="7" t="s">
        <v>8</v>
      </c>
      <c r="N1544" s="9" t="s">
        <v>8</v>
      </c>
      <c r="O1544" s="11" t="s">
        <v>8</v>
      </c>
      <c r="P1544" s="7" t="s">
        <v>8</v>
      </c>
      <c r="Q1544" s="9" t="s">
        <v>8</v>
      </c>
      <c r="R1544" s="11">
        <v>60</v>
      </c>
      <c r="S1544" s="7">
        <v>728.57583942999997</v>
      </c>
      <c r="T1544" s="8">
        <v>570.82268667232404</v>
      </c>
    </row>
    <row r="1545" spans="1:20" ht="14.1" customHeight="1" x14ac:dyDescent="0.3">
      <c r="A1545" s="3" t="s">
        <v>5820</v>
      </c>
      <c r="B1545" s="3" t="s">
        <v>7332</v>
      </c>
      <c r="C1545" s="11">
        <v>2705</v>
      </c>
      <c r="D1545" s="7">
        <v>328.20417257000003</v>
      </c>
      <c r="E1545" s="8">
        <v>234.40360523763499</v>
      </c>
      <c r="F1545" s="11">
        <v>227</v>
      </c>
      <c r="G1545" s="7">
        <v>314.17740585000001</v>
      </c>
      <c r="H1545" s="8">
        <v>223.49790294303801</v>
      </c>
      <c r="I1545" s="11" t="s">
        <v>8</v>
      </c>
      <c r="J1545" s="7" t="s">
        <v>8</v>
      </c>
      <c r="K1545" s="9" t="s">
        <v>8</v>
      </c>
      <c r="L1545" s="11">
        <v>61</v>
      </c>
      <c r="M1545" s="7">
        <v>227.47689317000001</v>
      </c>
      <c r="N1545" s="8">
        <v>139.828095851185</v>
      </c>
      <c r="O1545" s="11" t="s">
        <v>8</v>
      </c>
      <c r="P1545" s="7" t="s">
        <v>8</v>
      </c>
      <c r="Q1545" s="9" t="s">
        <v>8</v>
      </c>
      <c r="R1545" s="11">
        <v>144</v>
      </c>
      <c r="S1545" s="7">
        <v>598.48744912999996</v>
      </c>
      <c r="T1545" s="8">
        <v>435.966763936539</v>
      </c>
    </row>
    <row r="1546" spans="1:20" ht="14.1" customHeight="1" x14ac:dyDescent="0.3">
      <c r="A1546" s="3" t="s">
        <v>5824</v>
      </c>
      <c r="B1546" s="3" t="s">
        <v>7333</v>
      </c>
      <c r="C1546" s="11">
        <v>21</v>
      </c>
      <c r="D1546" s="7">
        <v>338.24722327000001</v>
      </c>
      <c r="E1546" s="8">
        <v>257.80500992160501</v>
      </c>
      <c r="F1546" s="11" t="s">
        <v>8</v>
      </c>
      <c r="G1546" s="7" t="s">
        <v>8</v>
      </c>
      <c r="H1546" s="9" t="s">
        <v>8</v>
      </c>
      <c r="I1546" s="11" t="s">
        <v>8</v>
      </c>
      <c r="J1546" s="7" t="s">
        <v>8</v>
      </c>
      <c r="K1546" s="9" t="s">
        <v>8</v>
      </c>
      <c r="L1546" s="11" t="s">
        <v>8</v>
      </c>
      <c r="M1546" s="7" t="s">
        <v>8</v>
      </c>
      <c r="N1546" s="9" t="s">
        <v>8</v>
      </c>
      <c r="O1546" s="11" t="s">
        <v>8</v>
      </c>
      <c r="P1546" s="7" t="s">
        <v>8</v>
      </c>
      <c r="Q1546" s="9" t="s">
        <v>8</v>
      </c>
      <c r="R1546" s="11" t="s">
        <v>8</v>
      </c>
      <c r="S1546" s="7" t="s">
        <v>8</v>
      </c>
      <c r="T1546" s="9" t="s">
        <v>8</v>
      </c>
    </row>
    <row r="1547" spans="1:20" ht="14.1" customHeight="1" x14ac:dyDescent="0.3">
      <c r="A1547" s="3" t="s">
        <v>5828</v>
      </c>
      <c r="B1547" s="3" t="s">
        <v>7334</v>
      </c>
      <c r="C1547" s="11">
        <v>154</v>
      </c>
      <c r="D1547" s="7">
        <v>461.1628341</v>
      </c>
      <c r="E1547" s="8">
        <v>335.55128369687401</v>
      </c>
      <c r="F1547" s="11">
        <v>13</v>
      </c>
      <c r="G1547" s="7">
        <v>402.40687401999998</v>
      </c>
      <c r="H1547" s="8">
        <v>294.111604737758</v>
      </c>
      <c r="I1547" s="11" t="s">
        <v>8</v>
      </c>
      <c r="J1547" s="7" t="s">
        <v>8</v>
      </c>
      <c r="K1547" s="9" t="s">
        <v>8</v>
      </c>
      <c r="L1547" s="11" t="s">
        <v>8</v>
      </c>
      <c r="M1547" s="7" t="s">
        <v>8</v>
      </c>
      <c r="N1547" s="9" t="s">
        <v>8</v>
      </c>
      <c r="O1547" s="11" t="s">
        <v>8</v>
      </c>
      <c r="P1547" s="7" t="s">
        <v>8</v>
      </c>
      <c r="Q1547" s="9" t="s">
        <v>8</v>
      </c>
      <c r="R1547" s="11" t="s">
        <v>8</v>
      </c>
      <c r="S1547" s="7" t="s">
        <v>8</v>
      </c>
      <c r="T1547" s="9" t="s">
        <v>8</v>
      </c>
    </row>
    <row r="1548" spans="1:20" ht="14.1" customHeight="1" x14ac:dyDescent="0.3">
      <c r="A1548" s="3" t="s">
        <v>5832</v>
      </c>
      <c r="B1548" s="3" t="s">
        <v>7335</v>
      </c>
      <c r="C1548" s="11">
        <v>27</v>
      </c>
      <c r="D1548" s="7">
        <v>757.14233393999996</v>
      </c>
      <c r="E1548" s="8">
        <v>553.409663926333</v>
      </c>
      <c r="F1548" s="11" t="s">
        <v>8</v>
      </c>
      <c r="G1548" s="7" t="s">
        <v>8</v>
      </c>
      <c r="H1548" s="9" t="s">
        <v>8</v>
      </c>
      <c r="I1548" s="11" t="s">
        <v>8</v>
      </c>
      <c r="J1548" s="7" t="s">
        <v>8</v>
      </c>
      <c r="K1548" s="9" t="s">
        <v>8</v>
      </c>
      <c r="L1548" s="11" t="s">
        <v>8</v>
      </c>
      <c r="M1548" s="7" t="s">
        <v>8</v>
      </c>
      <c r="N1548" s="9" t="s">
        <v>8</v>
      </c>
      <c r="O1548" s="11" t="s">
        <v>8</v>
      </c>
      <c r="P1548" s="7" t="s">
        <v>8</v>
      </c>
      <c r="Q1548" s="9" t="s">
        <v>8</v>
      </c>
      <c r="R1548" s="11" t="s">
        <v>8</v>
      </c>
      <c r="S1548" s="7" t="s">
        <v>8</v>
      </c>
      <c r="T1548" s="9" t="s">
        <v>8</v>
      </c>
    </row>
    <row r="1549" spans="1:20" ht="14.1" customHeight="1" x14ac:dyDescent="0.3">
      <c r="A1549" s="3" t="s">
        <v>5836</v>
      </c>
      <c r="B1549" s="3" t="s">
        <v>7336</v>
      </c>
      <c r="C1549" s="11">
        <v>166</v>
      </c>
      <c r="D1549" s="7">
        <v>481.98059573</v>
      </c>
      <c r="E1549" s="8">
        <v>343.28869565224699</v>
      </c>
      <c r="F1549" s="11" t="s">
        <v>8</v>
      </c>
      <c r="G1549" s="7" t="s">
        <v>8</v>
      </c>
      <c r="H1549" s="9" t="s">
        <v>8</v>
      </c>
      <c r="I1549" s="11" t="s">
        <v>8</v>
      </c>
      <c r="J1549" s="7" t="s">
        <v>8</v>
      </c>
      <c r="K1549" s="9" t="s">
        <v>8</v>
      </c>
      <c r="L1549" s="11" t="s">
        <v>8</v>
      </c>
      <c r="M1549" s="7" t="s">
        <v>8</v>
      </c>
      <c r="N1549" s="9" t="s">
        <v>8</v>
      </c>
      <c r="O1549" s="11" t="s">
        <v>8</v>
      </c>
      <c r="P1549" s="7" t="s">
        <v>8</v>
      </c>
      <c r="Q1549" s="9" t="s">
        <v>8</v>
      </c>
      <c r="R1549" s="11" t="s">
        <v>8</v>
      </c>
      <c r="S1549" s="7" t="s">
        <v>8</v>
      </c>
      <c r="T1549" s="9" t="s">
        <v>8</v>
      </c>
    </row>
    <row r="1550" spans="1:20" ht="14.1" customHeight="1" x14ac:dyDescent="0.3">
      <c r="A1550" s="3" t="s">
        <v>5839</v>
      </c>
      <c r="B1550" s="3" t="s">
        <v>7337</v>
      </c>
      <c r="C1550" s="11">
        <v>26</v>
      </c>
      <c r="D1550" s="7">
        <v>468.58727227000003</v>
      </c>
      <c r="E1550" s="8">
        <v>331.64423111437401</v>
      </c>
      <c r="F1550" s="11" t="s">
        <v>8</v>
      </c>
      <c r="G1550" s="7" t="s">
        <v>8</v>
      </c>
      <c r="H1550" s="9" t="s">
        <v>8</v>
      </c>
      <c r="I1550" s="11" t="s">
        <v>8</v>
      </c>
      <c r="J1550" s="7" t="s">
        <v>8</v>
      </c>
      <c r="K1550" s="9" t="s">
        <v>8</v>
      </c>
      <c r="L1550" s="11" t="s">
        <v>8</v>
      </c>
      <c r="M1550" s="7" t="s">
        <v>8</v>
      </c>
      <c r="N1550" s="9" t="s">
        <v>8</v>
      </c>
      <c r="O1550" s="11" t="s">
        <v>8</v>
      </c>
      <c r="P1550" s="7" t="s">
        <v>8</v>
      </c>
      <c r="Q1550" s="9" t="s">
        <v>8</v>
      </c>
      <c r="R1550" s="11" t="s">
        <v>8</v>
      </c>
      <c r="S1550" s="7" t="s">
        <v>8</v>
      </c>
      <c r="T1550" s="9" t="s">
        <v>8</v>
      </c>
    </row>
    <row r="1551" spans="1:20" ht="14.1" customHeight="1" x14ac:dyDescent="0.3">
      <c r="A1551" s="3" t="s">
        <v>5842</v>
      </c>
      <c r="B1551" s="3" t="s">
        <v>5843</v>
      </c>
      <c r="C1551" s="11">
        <v>20</v>
      </c>
      <c r="D1551" s="7">
        <v>447.62922330999999</v>
      </c>
      <c r="E1551" s="8">
        <v>330.92093853837798</v>
      </c>
      <c r="F1551" s="11" t="s">
        <v>8</v>
      </c>
      <c r="G1551" s="7" t="s">
        <v>8</v>
      </c>
      <c r="H1551" s="9" t="s">
        <v>8</v>
      </c>
      <c r="I1551" s="11" t="s">
        <v>8</v>
      </c>
      <c r="J1551" s="7" t="s">
        <v>8</v>
      </c>
      <c r="K1551" s="9" t="s">
        <v>8</v>
      </c>
      <c r="L1551" s="11" t="s">
        <v>8</v>
      </c>
      <c r="M1551" s="7" t="s">
        <v>8</v>
      </c>
      <c r="N1551" s="9" t="s">
        <v>8</v>
      </c>
      <c r="O1551" s="11" t="s">
        <v>8</v>
      </c>
      <c r="P1551" s="7" t="s">
        <v>8</v>
      </c>
      <c r="Q1551" s="9" t="s">
        <v>8</v>
      </c>
      <c r="R1551" s="11" t="s">
        <v>8</v>
      </c>
      <c r="S1551" s="7" t="s">
        <v>8</v>
      </c>
      <c r="T1551" s="9" t="s">
        <v>8</v>
      </c>
    </row>
    <row r="1552" spans="1:20" ht="14.1" customHeight="1" x14ac:dyDescent="0.3">
      <c r="A1552" s="3" t="s">
        <v>5846</v>
      </c>
      <c r="B1552" s="3" t="s">
        <v>7338</v>
      </c>
      <c r="C1552" s="11">
        <v>31</v>
      </c>
      <c r="D1552" s="7">
        <v>157.73536806000001</v>
      </c>
      <c r="E1552" s="8">
        <v>279.858764272087</v>
      </c>
      <c r="F1552" s="11" t="s">
        <v>8</v>
      </c>
      <c r="G1552" s="7" t="s">
        <v>8</v>
      </c>
      <c r="H1552" s="9" t="s">
        <v>8</v>
      </c>
      <c r="I1552" s="11" t="s">
        <v>8</v>
      </c>
      <c r="J1552" s="7" t="s">
        <v>8</v>
      </c>
      <c r="K1552" s="9" t="s">
        <v>8</v>
      </c>
      <c r="L1552" s="11" t="s">
        <v>8</v>
      </c>
      <c r="M1552" s="7" t="s">
        <v>8</v>
      </c>
      <c r="N1552" s="9" t="s">
        <v>8</v>
      </c>
      <c r="O1552" s="11" t="s">
        <v>8</v>
      </c>
      <c r="P1552" s="7" t="s">
        <v>8</v>
      </c>
      <c r="Q1552" s="9" t="s">
        <v>8</v>
      </c>
      <c r="R1552" s="11" t="s">
        <v>8</v>
      </c>
      <c r="S1552" s="7" t="s">
        <v>8</v>
      </c>
      <c r="T1552" s="9" t="s">
        <v>8</v>
      </c>
    </row>
    <row r="1553" spans="1:20" ht="14.1" customHeight="1" x14ac:dyDescent="0.3">
      <c r="A1553" s="3" t="s">
        <v>5850</v>
      </c>
      <c r="B1553" s="3" t="s">
        <v>7339</v>
      </c>
      <c r="C1553" s="11">
        <v>18</v>
      </c>
      <c r="D1553" s="7">
        <v>119.95612068</v>
      </c>
      <c r="E1553" s="8">
        <v>202.99597463056699</v>
      </c>
      <c r="F1553" s="11" t="s">
        <v>8</v>
      </c>
      <c r="G1553" s="7" t="s">
        <v>8</v>
      </c>
      <c r="H1553" s="9" t="s">
        <v>8</v>
      </c>
      <c r="I1553" s="11" t="s">
        <v>8</v>
      </c>
      <c r="J1553" s="7" t="s">
        <v>8</v>
      </c>
      <c r="K1553" s="9" t="s">
        <v>8</v>
      </c>
      <c r="L1553" s="11" t="s">
        <v>8</v>
      </c>
      <c r="M1553" s="7" t="s">
        <v>8</v>
      </c>
      <c r="N1553" s="9" t="s">
        <v>8</v>
      </c>
      <c r="O1553" s="11" t="s">
        <v>8</v>
      </c>
      <c r="P1553" s="7" t="s">
        <v>8</v>
      </c>
      <c r="Q1553" s="9" t="s">
        <v>8</v>
      </c>
      <c r="R1553" s="11" t="s">
        <v>8</v>
      </c>
      <c r="S1553" s="7" t="s">
        <v>8</v>
      </c>
      <c r="T1553" s="9" t="s">
        <v>8</v>
      </c>
    </row>
    <row r="1554" spans="1:20" ht="14.1" customHeight="1" x14ac:dyDescent="0.3">
      <c r="A1554" s="3" t="s">
        <v>5854</v>
      </c>
      <c r="B1554" s="3" t="s">
        <v>7340</v>
      </c>
      <c r="C1554" s="11">
        <v>14</v>
      </c>
      <c r="D1554" s="7">
        <v>108.37677384</v>
      </c>
      <c r="E1554" s="8">
        <v>235.24261370123099</v>
      </c>
      <c r="F1554" s="11" t="s">
        <v>8</v>
      </c>
      <c r="G1554" s="7" t="s">
        <v>8</v>
      </c>
      <c r="H1554" s="9" t="s">
        <v>8</v>
      </c>
      <c r="I1554" s="11" t="s">
        <v>8</v>
      </c>
      <c r="J1554" s="7" t="s">
        <v>8</v>
      </c>
      <c r="K1554" s="9" t="s">
        <v>8</v>
      </c>
      <c r="L1554" s="11" t="s">
        <v>8</v>
      </c>
      <c r="M1554" s="7" t="s">
        <v>8</v>
      </c>
      <c r="N1554" s="9" t="s">
        <v>8</v>
      </c>
      <c r="O1554" s="11" t="s">
        <v>8</v>
      </c>
      <c r="P1554" s="7" t="s">
        <v>8</v>
      </c>
      <c r="Q1554" s="9" t="s">
        <v>8</v>
      </c>
      <c r="R1554" s="11" t="s">
        <v>8</v>
      </c>
      <c r="S1554" s="7" t="s">
        <v>8</v>
      </c>
      <c r="T1554" s="9" t="s">
        <v>8</v>
      </c>
    </row>
    <row r="1555" spans="1:20" ht="14.1" customHeight="1" x14ac:dyDescent="0.3">
      <c r="A1555" s="3" t="s">
        <v>5858</v>
      </c>
      <c r="B1555" s="3" t="s">
        <v>7341</v>
      </c>
      <c r="C1555" s="11">
        <v>19</v>
      </c>
      <c r="D1555" s="7">
        <v>110.15738759</v>
      </c>
      <c r="E1555" s="8">
        <v>266.06795991802898</v>
      </c>
      <c r="F1555" s="11" t="s">
        <v>8</v>
      </c>
      <c r="G1555" s="7" t="s">
        <v>8</v>
      </c>
      <c r="H1555" s="9" t="s">
        <v>8</v>
      </c>
      <c r="I1555" s="11" t="s">
        <v>8</v>
      </c>
      <c r="J1555" s="7" t="s">
        <v>8</v>
      </c>
      <c r="K1555" s="9" t="s">
        <v>8</v>
      </c>
      <c r="L1555" s="11" t="s">
        <v>8</v>
      </c>
      <c r="M1555" s="7" t="s">
        <v>8</v>
      </c>
      <c r="N1555" s="9" t="s">
        <v>8</v>
      </c>
      <c r="O1555" s="11" t="s">
        <v>8</v>
      </c>
      <c r="P1555" s="7" t="s">
        <v>8</v>
      </c>
      <c r="Q1555" s="9" t="s">
        <v>8</v>
      </c>
      <c r="R1555" s="11" t="s">
        <v>8</v>
      </c>
      <c r="S1555" s="7" t="s">
        <v>8</v>
      </c>
      <c r="T1555" s="9" t="s">
        <v>8</v>
      </c>
    </row>
    <row r="1556" spans="1:20" ht="14.1" customHeight="1" x14ac:dyDescent="0.3">
      <c r="A1556" s="3" t="s">
        <v>5863</v>
      </c>
      <c r="B1556" s="3" t="s">
        <v>7342</v>
      </c>
      <c r="C1556" s="11">
        <v>127</v>
      </c>
      <c r="D1556" s="7">
        <v>176.95625337000001</v>
      </c>
      <c r="E1556" s="8">
        <v>176.788059199164</v>
      </c>
      <c r="F1556" s="11" t="s">
        <v>8</v>
      </c>
      <c r="G1556" s="7" t="s">
        <v>8</v>
      </c>
      <c r="H1556" s="9" t="s">
        <v>8</v>
      </c>
      <c r="I1556" s="11" t="s">
        <v>8</v>
      </c>
      <c r="J1556" s="7" t="s">
        <v>8</v>
      </c>
      <c r="K1556" s="9" t="s">
        <v>8</v>
      </c>
      <c r="L1556" s="11" t="s">
        <v>8</v>
      </c>
      <c r="M1556" s="7" t="s">
        <v>8</v>
      </c>
      <c r="N1556" s="9" t="s">
        <v>8</v>
      </c>
      <c r="O1556" s="11" t="s">
        <v>8</v>
      </c>
      <c r="P1556" s="7" t="s">
        <v>8</v>
      </c>
      <c r="Q1556" s="9" t="s">
        <v>8</v>
      </c>
      <c r="R1556" s="11" t="s">
        <v>8</v>
      </c>
      <c r="S1556" s="7" t="s">
        <v>8</v>
      </c>
      <c r="T1556" s="9" t="s">
        <v>8</v>
      </c>
    </row>
    <row r="1557" spans="1:20" ht="14.1" customHeight="1" x14ac:dyDescent="0.3">
      <c r="A1557" s="3" t="s">
        <v>5867</v>
      </c>
      <c r="B1557" s="3" t="s">
        <v>6309</v>
      </c>
      <c r="C1557" s="11">
        <v>30</v>
      </c>
      <c r="D1557" s="7">
        <v>120.73505718</v>
      </c>
      <c r="E1557" s="8">
        <v>290.58464106524298</v>
      </c>
      <c r="F1557" s="11" t="s">
        <v>8</v>
      </c>
      <c r="G1557" s="7" t="s">
        <v>8</v>
      </c>
      <c r="H1557" s="9" t="s">
        <v>8</v>
      </c>
      <c r="I1557" s="11" t="s">
        <v>8</v>
      </c>
      <c r="J1557" s="7" t="s">
        <v>8</v>
      </c>
      <c r="K1557" s="9" t="s">
        <v>8</v>
      </c>
      <c r="L1557" s="11" t="s">
        <v>8</v>
      </c>
      <c r="M1557" s="7" t="s">
        <v>8</v>
      </c>
      <c r="N1557" s="9" t="s">
        <v>8</v>
      </c>
      <c r="O1557" s="11" t="s">
        <v>8</v>
      </c>
      <c r="P1557" s="7" t="s">
        <v>8</v>
      </c>
      <c r="Q1557" s="9" t="s">
        <v>8</v>
      </c>
      <c r="R1557" s="11" t="s">
        <v>8</v>
      </c>
      <c r="S1557" s="7" t="s">
        <v>8</v>
      </c>
      <c r="T1557" s="9" t="s">
        <v>8</v>
      </c>
    </row>
    <row r="1558" spans="1:20" ht="14.1" customHeight="1" x14ac:dyDescent="0.3">
      <c r="A1558" s="3" t="s">
        <v>5869</v>
      </c>
      <c r="B1558" s="3" t="s">
        <v>7343</v>
      </c>
      <c r="C1558" s="11">
        <v>86</v>
      </c>
      <c r="D1558" s="7">
        <v>446.35218191000001</v>
      </c>
      <c r="E1558" s="8">
        <v>323.52853842212198</v>
      </c>
      <c r="F1558" s="11" t="s">
        <v>8</v>
      </c>
      <c r="G1558" s="7" t="s">
        <v>8</v>
      </c>
      <c r="H1558" s="9" t="s">
        <v>8</v>
      </c>
      <c r="I1558" s="11" t="s">
        <v>8</v>
      </c>
      <c r="J1558" s="7" t="s">
        <v>8</v>
      </c>
      <c r="K1558" s="9" t="s">
        <v>8</v>
      </c>
      <c r="L1558" s="11" t="s">
        <v>8</v>
      </c>
      <c r="M1558" s="7" t="s">
        <v>8</v>
      </c>
      <c r="N1558" s="9" t="s">
        <v>8</v>
      </c>
      <c r="O1558" s="11" t="s">
        <v>8</v>
      </c>
      <c r="P1558" s="7" t="s">
        <v>8</v>
      </c>
      <c r="Q1558" s="9" t="s">
        <v>8</v>
      </c>
      <c r="R1558" s="11" t="s">
        <v>8</v>
      </c>
      <c r="S1558" s="7" t="s">
        <v>8</v>
      </c>
      <c r="T1558" s="9" t="s">
        <v>8</v>
      </c>
    </row>
    <row r="1559" spans="1:20" ht="14.1" customHeight="1" x14ac:dyDescent="0.3">
      <c r="A1559" s="3" t="s">
        <v>5874</v>
      </c>
      <c r="B1559" s="3" t="s">
        <v>7344</v>
      </c>
      <c r="C1559" s="11">
        <v>1004</v>
      </c>
      <c r="D1559" s="7">
        <v>381.91765614000002</v>
      </c>
      <c r="E1559" s="8">
        <v>306.34677781621099</v>
      </c>
      <c r="F1559" s="11" t="s">
        <v>8</v>
      </c>
      <c r="G1559" s="7" t="s">
        <v>8</v>
      </c>
      <c r="H1559" s="9" t="s">
        <v>8</v>
      </c>
      <c r="I1559" s="11" t="s">
        <v>8</v>
      </c>
      <c r="J1559" s="7" t="s">
        <v>8</v>
      </c>
      <c r="K1559" s="9" t="s">
        <v>8</v>
      </c>
      <c r="L1559" s="11" t="s">
        <v>8</v>
      </c>
      <c r="M1559" s="7" t="s">
        <v>8</v>
      </c>
      <c r="N1559" s="9" t="s">
        <v>8</v>
      </c>
      <c r="O1559" s="11" t="s">
        <v>8</v>
      </c>
      <c r="P1559" s="7" t="s">
        <v>8</v>
      </c>
      <c r="Q1559" s="9" t="s">
        <v>8</v>
      </c>
      <c r="R1559" s="11" t="s">
        <v>8</v>
      </c>
      <c r="S1559" s="7" t="s">
        <v>8</v>
      </c>
      <c r="T1559" s="9" t="s">
        <v>8</v>
      </c>
    </row>
    <row r="1560" spans="1:20" ht="14.1" customHeight="1" x14ac:dyDescent="0.3">
      <c r="A1560" s="3" t="s">
        <v>5877</v>
      </c>
      <c r="B1560" s="3" t="s">
        <v>5878</v>
      </c>
      <c r="C1560" s="11">
        <v>244</v>
      </c>
      <c r="D1560" s="7">
        <v>829.71235432000003</v>
      </c>
      <c r="E1560" s="8">
        <v>652.74231414024996</v>
      </c>
      <c r="F1560" s="11" t="s">
        <v>8</v>
      </c>
      <c r="G1560" s="7" t="s">
        <v>8</v>
      </c>
      <c r="H1560" s="9" t="s">
        <v>8</v>
      </c>
      <c r="I1560" s="11" t="s">
        <v>8</v>
      </c>
      <c r="J1560" s="7" t="s">
        <v>8</v>
      </c>
      <c r="K1560" s="9" t="s">
        <v>8</v>
      </c>
      <c r="L1560" s="11" t="s">
        <v>8</v>
      </c>
      <c r="M1560" s="7" t="s">
        <v>8</v>
      </c>
      <c r="N1560" s="9" t="s">
        <v>8</v>
      </c>
      <c r="O1560" s="11" t="s">
        <v>8</v>
      </c>
      <c r="P1560" s="7" t="s">
        <v>8</v>
      </c>
      <c r="Q1560" s="9" t="s">
        <v>8</v>
      </c>
      <c r="R1560" s="11" t="s">
        <v>8</v>
      </c>
      <c r="S1560" s="7" t="s">
        <v>8</v>
      </c>
      <c r="T1560" s="9" t="s">
        <v>8</v>
      </c>
    </row>
    <row r="1561" spans="1:20" ht="14.1" customHeight="1" x14ac:dyDescent="0.3">
      <c r="A1561" s="3" t="s">
        <v>5881</v>
      </c>
      <c r="B1561" s="3" t="s">
        <v>7345</v>
      </c>
      <c r="C1561" s="11">
        <v>173</v>
      </c>
      <c r="D1561" s="7">
        <v>380.20632999999998</v>
      </c>
      <c r="E1561" s="8">
        <v>298.556408447092</v>
      </c>
      <c r="F1561" s="11" t="s">
        <v>8</v>
      </c>
      <c r="G1561" s="7" t="s">
        <v>8</v>
      </c>
      <c r="H1561" s="9" t="s">
        <v>8</v>
      </c>
      <c r="I1561" s="11" t="s">
        <v>8</v>
      </c>
      <c r="J1561" s="7" t="s">
        <v>8</v>
      </c>
      <c r="K1561" s="9" t="s">
        <v>8</v>
      </c>
      <c r="L1561" s="11" t="s">
        <v>8</v>
      </c>
      <c r="M1561" s="7" t="s">
        <v>8</v>
      </c>
      <c r="N1561" s="9" t="s">
        <v>8</v>
      </c>
      <c r="O1561" s="11" t="s">
        <v>8</v>
      </c>
      <c r="P1561" s="7" t="s">
        <v>8</v>
      </c>
      <c r="Q1561" s="9" t="s">
        <v>8</v>
      </c>
      <c r="R1561" s="11" t="s">
        <v>8</v>
      </c>
      <c r="S1561" s="7" t="s">
        <v>8</v>
      </c>
      <c r="T1561" s="9" t="s">
        <v>8</v>
      </c>
    </row>
    <row r="1562" spans="1:20" ht="14.1" customHeight="1" x14ac:dyDescent="0.3">
      <c r="A1562" s="3" t="s">
        <v>5885</v>
      </c>
      <c r="B1562" s="3" t="s">
        <v>7346</v>
      </c>
      <c r="C1562" s="11">
        <v>2041</v>
      </c>
      <c r="D1562" s="7">
        <v>392.37466496000002</v>
      </c>
      <c r="E1562" s="8">
        <v>287.35129473682298</v>
      </c>
      <c r="F1562" s="11">
        <v>29</v>
      </c>
      <c r="G1562" s="7">
        <v>381.73583143000002</v>
      </c>
      <c r="H1562" s="8">
        <v>294.46356380946798</v>
      </c>
      <c r="I1562" s="11" t="s">
        <v>8</v>
      </c>
      <c r="J1562" s="7" t="s">
        <v>8</v>
      </c>
      <c r="K1562" s="9" t="s">
        <v>8</v>
      </c>
      <c r="L1562" s="11" t="s">
        <v>8</v>
      </c>
      <c r="M1562" s="7" t="s">
        <v>8</v>
      </c>
      <c r="N1562" s="9" t="s">
        <v>8</v>
      </c>
      <c r="O1562" s="11" t="s">
        <v>8</v>
      </c>
      <c r="P1562" s="7" t="s">
        <v>8</v>
      </c>
      <c r="Q1562" s="9" t="s">
        <v>8</v>
      </c>
      <c r="R1562" s="11">
        <v>32</v>
      </c>
      <c r="S1562" s="7">
        <v>707.55329529999995</v>
      </c>
      <c r="T1562" s="8">
        <v>523.84851601084097</v>
      </c>
    </row>
    <row r="1563" spans="1:20" ht="14.1" customHeight="1" x14ac:dyDescent="0.3">
      <c r="A1563" s="3" t="s">
        <v>5889</v>
      </c>
      <c r="B1563" s="3" t="s">
        <v>7347</v>
      </c>
      <c r="C1563" s="11">
        <v>169</v>
      </c>
      <c r="D1563" s="7">
        <v>479.76164482000001</v>
      </c>
      <c r="E1563" s="8">
        <v>389.01004900087003</v>
      </c>
      <c r="F1563" s="11" t="s">
        <v>8</v>
      </c>
      <c r="G1563" s="7" t="s">
        <v>8</v>
      </c>
      <c r="H1563" s="9" t="s">
        <v>8</v>
      </c>
      <c r="I1563" s="11" t="s">
        <v>8</v>
      </c>
      <c r="J1563" s="7" t="s">
        <v>8</v>
      </c>
      <c r="K1563" s="9" t="s">
        <v>8</v>
      </c>
      <c r="L1563" s="11" t="s">
        <v>8</v>
      </c>
      <c r="M1563" s="7" t="s">
        <v>8</v>
      </c>
      <c r="N1563" s="9" t="s">
        <v>8</v>
      </c>
      <c r="O1563" s="11" t="s">
        <v>8</v>
      </c>
      <c r="P1563" s="7" t="s">
        <v>8</v>
      </c>
      <c r="Q1563" s="9" t="s">
        <v>8</v>
      </c>
      <c r="R1563" s="11" t="s">
        <v>8</v>
      </c>
      <c r="S1563" s="7" t="s">
        <v>8</v>
      </c>
      <c r="T1563" s="9" t="s">
        <v>8</v>
      </c>
    </row>
    <row r="1564" spans="1:20" ht="14.1" customHeight="1" x14ac:dyDescent="0.3">
      <c r="A1564" s="3" t="s">
        <v>5893</v>
      </c>
      <c r="B1564" s="3" t="s">
        <v>7348</v>
      </c>
      <c r="C1564" s="11">
        <v>472</v>
      </c>
      <c r="D1564" s="7">
        <v>284.35624601000001</v>
      </c>
      <c r="E1564" s="8">
        <v>224.29401901139701</v>
      </c>
      <c r="F1564" s="11" t="s">
        <v>8</v>
      </c>
      <c r="G1564" s="7" t="s">
        <v>8</v>
      </c>
      <c r="H1564" s="9" t="s">
        <v>8</v>
      </c>
      <c r="I1564" s="11" t="s">
        <v>8</v>
      </c>
      <c r="J1564" s="7" t="s">
        <v>8</v>
      </c>
      <c r="K1564" s="9" t="s">
        <v>8</v>
      </c>
      <c r="L1564" s="11" t="s">
        <v>8</v>
      </c>
      <c r="M1564" s="7" t="s">
        <v>8</v>
      </c>
      <c r="N1564" s="9" t="s">
        <v>8</v>
      </c>
      <c r="O1564" s="11" t="s">
        <v>8</v>
      </c>
      <c r="P1564" s="7" t="s">
        <v>8</v>
      </c>
      <c r="Q1564" s="9" t="s">
        <v>8</v>
      </c>
      <c r="R1564" s="11" t="s">
        <v>8</v>
      </c>
      <c r="S1564" s="7" t="s">
        <v>8</v>
      </c>
      <c r="T1564" s="9" t="s">
        <v>8</v>
      </c>
    </row>
    <row r="1565" spans="1:20" ht="14.1" customHeight="1" x14ac:dyDescent="0.3">
      <c r="A1565" s="3" t="s">
        <v>5896</v>
      </c>
      <c r="B1565" s="3" t="s">
        <v>7349</v>
      </c>
      <c r="C1565" s="11">
        <v>1569</v>
      </c>
      <c r="D1565" s="7">
        <v>396.10356481999997</v>
      </c>
      <c r="E1565" s="8">
        <v>320.53104024706698</v>
      </c>
      <c r="F1565" s="11">
        <v>13</v>
      </c>
      <c r="G1565" s="7">
        <v>421.34716184000001</v>
      </c>
      <c r="H1565" s="8">
        <v>329.3801269846</v>
      </c>
      <c r="I1565" s="11" t="s">
        <v>8</v>
      </c>
      <c r="J1565" s="7" t="s">
        <v>8</v>
      </c>
      <c r="K1565" s="9" t="s">
        <v>8</v>
      </c>
      <c r="L1565" s="11" t="s">
        <v>8</v>
      </c>
      <c r="M1565" s="7" t="s">
        <v>8</v>
      </c>
      <c r="N1565" s="9" t="s">
        <v>8</v>
      </c>
      <c r="O1565" s="11" t="s">
        <v>8</v>
      </c>
      <c r="P1565" s="7" t="s">
        <v>8</v>
      </c>
      <c r="Q1565" s="9" t="s">
        <v>8</v>
      </c>
      <c r="R1565" s="11">
        <v>32</v>
      </c>
      <c r="S1565" s="7">
        <v>716.39415557999996</v>
      </c>
      <c r="T1565" s="8">
        <v>562.62502258662596</v>
      </c>
    </row>
    <row r="1566" spans="1:20" ht="14.1" customHeight="1" x14ac:dyDescent="0.3">
      <c r="A1566" s="3" t="s">
        <v>5900</v>
      </c>
      <c r="B1566" s="3" t="s">
        <v>7350</v>
      </c>
      <c r="C1566" s="11">
        <v>966</v>
      </c>
      <c r="D1566" s="7">
        <v>589.45659085</v>
      </c>
      <c r="E1566" s="8">
        <v>465.90410386383701</v>
      </c>
      <c r="F1566" s="11">
        <v>18</v>
      </c>
      <c r="G1566" s="7">
        <v>676.42029118000005</v>
      </c>
      <c r="H1566" s="8">
        <v>528.77864525469795</v>
      </c>
      <c r="I1566" s="11" t="s">
        <v>8</v>
      </c>
      <c r="J1566" s="7" t="s">
        <v>8</v>
      </c>
      <c r="K1566" s="9" t="s">
        <v>8</v>
      </c>
      <c r="L1566" s="11" t="s">
        <v>8</v>
      </c>
      <c r="M1566" s="7" t="s">
        <v>8</v>
      </c>
      <c r="N1566" s="9" t="s">
        <v>8</v>
      </c>
      <c r="O1566" s="11" t="s">
        <v>8</v>
      </c>
      <c r="P1566" s="7" t="s">
        <v>8</v>
      </c>
      <c r="Q1566" s="9" t="s">
        <v>8</v>
      </c>
      <c r="R1566" s="11">
        <v>26</v>
      </c>
      <c r="S1566" s="7">
        <v>905.96712275000004</v>
      </c>
      <c r="T1566" s="8">
        <v>710.24747926483894</v>
      </c>
    </row>
    <row r="1567" spans="1:20" ht="14.1" customHeight="1" x14ac:dyDescent="0.3">
      <c r="A1567" s="3" t="s">
        <v>5903</v>
      </c>
      <c r="B1567" s="3" t="s">
        <v>7351</v>
      </c>
      <c r="C1567" s="11">
        <v>48</v>
      </c>
      <c r="D1567" s="7">
        <v>424.36273108</v>
      </c>
      <c r="E1567" s="8">
        <v>315.81200356478303</v>
      </c>
      <c r="F1567" s="11" t="s">
        <v>8</v>
      </c>
      <c r="G1567" s="7" t="s">
        <v>8</v>
      </c>
      <c r="H1567" s="9" t="s">
        <v>8</v>
      </c>
      <c r="I1567" s="11" t="s">
        <v>8</v>
      </c>
      <c r="J1567" s="7" t="s">
        <v>8</v>
      </c>
      <c r="K1567" s="9" t="s">
        <v>8</v>
      </c>
      <c r="L1567" s="11" t="s">
        <v>8</v>
      </c>
      <c r="M1567" s="7" t="s">
        <v>8</v>
      </c>
      <c r="N1567" s="9" t="s">
        <v>8</v>
      </c>
      <c r="O1567" s="11" t="s">
        <v>8</v>
      </c>
      <c r="P1567" s="7" t="s">
        <v>8</v>
      </c>
      <c r="Q1567" s="9" t="s">
        <v>8</v>
      </c>
      <c r="R1567" s="11" t="s">
        <v>8</v>
      </c>
      <c r="S1567" s="7" t="s">
        <v>8</v>
      </c>
      <c r="T1567" s="9" t="s">
        <v>8</v>
      </c>
    </row>
    <row r="1568" spans="1:20" ht="14.1" customHeight="1" x14ac:dyDescent="0.3">
      <c r="A1568" s="3" t="s">
        <v>5906</v>
      </c>
      <c r="B1568" s="3" t="s">
        <v>7352</v>
      </c>
      <c r="C1568" s="11">
        <v>62</v>
      </c>
      <c r="D1568" s="7">
        <v>127.96921804</v>
      </c>
      <c r="E1568" s="8">
        <v>274.55726158989802</v>
      </c>
      <c r="F1568" s="11" t="s">
        <v>8</v>
      </c>
      <c r="G1568" s="7" t="s">
        <v>8</v>
      </c>
      <c r="H1568" s="9" t="s">
        <v>8</v>
      </c>
      <c r="I1568" s="11" t="s">
        <v>8</v>
      </c>
      <c r="J1568" s="7" t="s">
        <v>8</v>
      </c>
      <c r="K1568" s="9" t="s">
        <v>8</v>
      </c>
      <c r="L1568" s="11" t="s">
        <v>8</v>
      </c>
      <c r="M1568" s="7" t="s">
        <v>8</v>
      </c>
      <c r="N1568" s="9" t="s">
        <v>8</v>
      </c>
      <c r="O1568" s="11" t="s">
        <v>8</v>
      </c>
      <c r="P1568" s="7" t="s">
        <v>8</v>
      </c>
      <c r="Q1568" s="9" t="s">
        <v>8</v>
      </c>
      <c r="R1568" s="11" t="s">
        <v>8</v>
      </c>
      <c r="S1568" s="7" t="s">
        <v>8</v>
      </c>
      <c r="T1568" s="9" t="s">
        <v>8</v>
      </c>
    </row>
    <row r="1569" spans="1:20" ht="14.1" customHeight="1" x14ac:dyDescent="0.3">
      <c r="A1569" s="3" t="s">
        <v>5911</v>
      </c>
      <c r="B1569" s="3" t="s">
        <v>7353</v>
      </c>
      <c r="C1569" s="11">
        <v>576</v>
      </c>
      <c r="D1569" s="7">
        <v>197.92486552</v>
      </c>
      <c r="E1569" s="8">
        <v>349.26955410393902</v>
      </c>
      <c r="F1569" s="11" t="s">
        <v>8</v>
      </c>
      <c r="G1569" s="7" t="s">
        <v>8</v>
      </c>
      <c r="H1569" s="9" t="s">
        <v>8</v>
      </c>
      <c r="I1569" s="11" t="s">
        <v>8</v>
      </c>
      <c r="J1569" s="7" t="s">
        <v>8</v>
      </c>
      <c r="K1569" s="9" t="s">
        <v>8</v>
      </c>
      <c r="L1569" s="11" t="s">
        <v>8</v>
      </c>
      <c r="M1569" s="7" t="s">
        <v>8</v>
      </c>
      <c r="N1569" s="9" t="s">
        <v>8</v>
      </c>
      <c r="O1569" s="11" t="s">
        <v>8</v>
      </c>
      <c r="P1569" s="7" t="s">
        <v>8</v>
      </c>
      <c r="Q1569" s="9" t="s">
        <v>8</v>
      </c>
      <c r="R1569" s="11" t="s">
        <v>8</v>
      </c>
      <c r="S1569" s="7" t="s">
        <v>8</v>
      </c>
      <c r="T1569" s="9" t="s">
        <v>8</v>
      </c>
    </row>
    <row r="1570" spans="1:20" ht="14.1" customHeight="1" x14ac:dyDescent="0.3">
      <c r="A1570" s="3" t="s">
        <v>5915</v>
      </c>
      <c r="B1570" s="3" t="s">
        <v>155</v>
      </c>
      <c r="C1570" s="11">
        <v>398</v>
      </c>
      <c r="D1570" s="7">
        <v>239.68726436</v>
      </c>
      <c r="E1570" s="8">
        <v>465.36281537052901</v>
      </c>
      <c r="F1570" s="11" t="s">
        <v>8</v>
      </c>
      <c r="G1570" s="7" t="s">
        <v>8</v>
      </c>
      <c r="H1570" s="9" t="s">
        <v>8</v>
      </c>
      <c r="I1570" s="11" t="s">
        <v>8</v>
      </c>
      <c r="J1570" s="7" t="s">
        <v>8</v>
      </c>
      <c r="K1570" s="9" t="s">
        <v>8</v>
      </c>
      <c r="L1570" s="11" t="s">
        <v>8</v>
      </c>
      <c r="M1570" s="7" t="s">
        <v>8</v>
      </c>
      <c r="N1570" s="9" t="s">
        <v>8</v>
      </c>
      <c r="O1570" s="11" t="s">
        <v>8</v>
      </c>
      <c r="P1570" s="7" t="s">
        <v>8</v>
      </c>
      <c r="Q1570" s="9" t="s">
        <v>8</v>
      </c>
      <c r="R1570" s="11" t="s">
        <v>8</v>
      </c>
      <c r="S1570" s="7" t="s">
        <v>8</v>
      </c>
      <c r="T1570" s="9" t="s">
        <v>8</v>
      </c>
    </row>
    <row r="1571" spans="1:20" ht="14.1" customHeight="1" x14ac:dyDescent="0.3">
      <c r="A1571" s="3" t="s">
        <v>5918</v>
      </c>
      <c r="B1571" s="3" t="s">
        <v>7354</v>
      </c>
      <c r="C1571" s="11">
        <v>800</v>
      </c>
      <c r="D1571" s="7">
        <v>240.00105973999999</v>
      </c>
      <c r="E1571" s="8">
        <v>336.22005780771599</v>
      </c>
      <c r="F1571" s="11" t="s">
        <v>8</v>
      </c>
      <c r="G1571" s="7" t="s">
        <v>8</v>
      </c>
      <c r="H1571" s="9" t="s">
        <v>8</v>
      </c>
      <c r="I1571" s="11" t="s">
        <v>8</v>
      </c>
      <c r="J1571" s="7" t="s">
        <v>8</v>
      </c>
      <c r="K1571" s="9" t="s">
        <v>8</v>
      </c>
      <c r="L1571" s="11" t="s">
        <v>8</v>
      </c>
      <c r="M1571" s="7" t="s">
        <v>8</v>
      </c>
      <c r="N1571" s="9" t="s">
        <v>8</v>
      </c>
      <c r="O1571" s="11" t="s">
        <v>8</v>
      </c>
      <c r="P1571" s="7" t="s">
        <v>8</v>
      </c>
      <c r="Q1571" s="9" t="s">
        <v>8</v>
      </c>
      <c r="R1571" s="11">
        <v>12</v>
      </c>
      <c r="S1571" s="7">
        <v>241.58434145000001</v>
      </c>
      <c r="T1571" s="8">
        <v>681.64991073224803</v>
      </c>
    </row>
    <row r="1572" spans="1:20" ht="14.1" customHeight="1" x14ac:dyDescent="0.3">
      <c r="A1572" s="3" t="s">
        <v>5922</v>
      </c>
      <c r="B1572" s="3" t="s">
        <v>7355</v>
      </c>
      <c r="C1572" s="11">
        <v>41</v>
      </c>
      <c r="D1572" s="7">
        <v>264.28629310999997</v>
      </c>
      <c r="E1572" s="8">
        <v>169.06463377425999</v>
      </c>
      <c r="F1572" s="11" t="s">
        <v>8</v>
      </c>
      <c r="G1572" s="7" t="s">
        <v>8</v>
      </c>
      <c r="H1572" s="9" t="s">
        <v>8</v>
      </c>
      <c r="I1572" s="11" t="s">
        <v>8</v>
      </c>
      <c r="J1572" s="7" t="s">
        <v>8</v>
      </c>
      <c r="K1572" s="9" t="s">
        <v>8</v>
      </c>
      <c r="L1572" s="11" t="s">
        <v>8</v>
      </c>
      <c r="M1572" s="7" t="s">
        <v>8</v>
      </c>
      <c r="N1572" s="9" t="s">
        <v>8</v>
      </c>
      <c r="O1572" s="11" t="s">
        <v>8</v>
      </c>
      <c r="P1572" s="7" t="s">
        <v>8</v>
      </c>
      <c r="Q1572" s="9" t="s">
        <v>8</v>
      </c>
      <c r="R1572" s="11" t="s">
        <v>8</v>
      </c>
      <c r="S1572" s="7" t="s">
        <v>8</v>
      </c>
      <c r="T1572" s="9" t="s">
        <v>8</v>
      </c>
    </row>
    <row r="1573" spans="1:20" ht="14.1" customHeight="1" x14ac:dyDescent="0.3">
      <c r="A1573" s="3" t="s">
        <v>5925</v>
      </c>
      <c r="B1573" s="3" t="s">
        <v>7356</v>
      </c>
      <c r="C1573" s="11">
        <v>68</v>
      </c>
      <c r="D1573" s="7">
        <v>123.36818146</v>
      </c>
      <c r="E1573" s="8">
        <v>74.389197869677602</v>
      </c>
      <c r="F1573" s="11" t="s">
        <v>8</v>
      </c>
      <c r="G1573" s="7" t="s">
        <v>8</v>
      </c>
      <c r="H1573" s="9" t="s">
        <v>8</v>
      </c>
      <c r="I1573" s="11" t="s">
        <v>8</v>
      </c>
      <c r="J1573" s="7" t="s">
        <v>8</v>
      </c>
      <c r="K1573" s="9" t="s">
        <v>8</v>
      </c>
      <c r="L1573" s="11" t="s">
        <v>8</v>
      </c>
      <c r="M1573" s="7" t="s">
        <v>8</v>
      </c>
      <c r="N1573" s="9" t="s">
        <v>8</v>
      </c>
      <c r="O1573" s="11" t="s">
        <v>8</v>
      </c>
      <c r="P1573" s="7" t="s">
        <v>8</v>
      </c>
      <c r="Q1573" s="9" t="s">
        <v>8</v>
      </c>
      <c r="R1573" s="11" t="s">
        <v>8</v>
      </c>
      <c r="S1573" s="7" t="s">
        <v>8</v>
      </c>
      <c r="T1573" s="9" t="s">
        <v>8</v>
      </c>
    </row>
    <row r="1574" spans="1:20" ht="14.1" customHeight="1" x14ac:dyDescent="0.3">
      <c r="A1574" s="3" t="s">
        <v>5928</v>
      </c>
      <c r="B1574" s="3" t="s">
        <v>7357</v>
      </c>
      <c r="C1574" s="11">
        <v>122</v>
      </c>
      <c r="D1574" s="7">
        <v>51.850671216999999</v>
      </c>
      <c r="E1574" s="8">
        <v>25.268678715165699</v>
      </c>
      <c r="F1574" s="11" t="s">
        <v>8</v>
      </c>
      <c r="G1574" s="7" t="s">
        <v>8</v>
      </c>
      <c r="H1574" s="9" t="s">
        <v>8</v>
      </c>
      <c r="I1574" s="11" t="s">
        <v>8</v>
      </c>
      <c r="J1574" s="7" t="s">
        <v>8</v>
      </c>
      <c r="K1574" s="9" t="s">
        <v>8</v>
      </c>
      <c r="L1574" s="11" t="s">
        <v>8</v>
      </c>
      <c r="M1574" s="7" t="s">
        <v>8</v>
      </c>
      <c r="N1574" s="9" t="s">
        <v>8</v>
      </c>
      <c r="O1574" s="11" t="s">
        <v>8</v>
      </c>
      <c r="P1574" s="7" t="s">
        <v>8</v>
      </c>
      <c r="Q1574" s="9" t="s">
        <v>8</v>
      </c>
      <c r="R1574" s="11" t="s">
        <v>8</v>
      </c>
      <c r="S1574" s="7" t="s">
        <v>8</v>
      </c>
      <c r="T1574" s="9" t="s">
        <v>8</v>
      </c>
    </row>
    <row r="1575" spans="1:20" ht="14.1" customHeight="1" x14ac:dyDescent="0.3">
      <c r="A1575" s="3" t="s">
        <v>5931</v>
      </c>
      <c r="B1575" s="3" t="s">
        <v>7358</v>
      </c>
      <c r="C1575" s="11">
        <v>140</v>
      </c>
      <c r="D1575" s="7">
        <v>205.91488029000001</v>
      </c>
      <c r="E1575" s="8">
        <v>139.97005630879499</v>
      </c>
      <c r="F1575" s="11" t="s">
        <v>8</v>
      </c>
      <c r="G1575" s="7" t="s">
        <v>8</v>
      </c>
      <c r="H1575" s="9" t="s">
        <v>8</v>
      </c>
      <c r="I1575" s="11" t="s">
        <v>8</v>
      </c>
      <c r="J1575" s="7" t="s">
        <v>8</v>
      </c>
      <c r="K1575" s="9" t="s">
        <v>8</v>
      </c>
      <c r="L1575" s="11" t="s">
        <v>8</v>
      </c>
      <c r="M1575" s="7" t="s">
        <v>8</v>
      </c>
      <c r="N1575" s="9" t="s">
        <v>8</v>
      </c>
      <c r="O1575" s="11" t="s">
        <v>8</v>
      </c>
      <c r="P1575" s="7" t="s">
        <v>8</v>
      </c>
      <c r="Q1575" s="9" t="s">
        <v>8</v>
      </c>
      <c r="R1575" s="11" t="s">
        <v>8</v>
      </c>
      <c r="S1575" s="7" t="s">
        <v>8</v>
      </c>
      <c r="T1575" s="9" t="s">
        <v>8</v>
      </c>
    </row>
    <row r="1576" spans="1:20" ht="14.1" customHeight="1" x14ac:dyDescent="0.3">
      <c r="A1576" s="3" t="s">
        <v>5934</v>
      </c>
      <c r="B1576" s="3" t="s">
        <v>7359</v>
      </c>
      <c r="C1576" s="11">
        <v>26</v>
      </c>
      <c r="D1576" s="7">
        <v>168.58902809</v>
      </c>
      <c r="E1576" s="8">
        <v>121.88894810900899</v>
      </c>
      <c r="F1576" s="11" t="s">
        <v>8</v>
      </c>
      <c r="G1576" s="7" t="s">
        <v>8</v>
      </c>
      <c r="H1576" s="9" t="s">
        <v>8</v>
      </c>
      <c r="I1576" s="11" t="s">
        <v>8</v>
      </c>
      <c r="J1576" s="7" t="s">
        <v>8</v>
      </c>
      <c r="K1576" s="9" t="s">
        <v>8</v>
      </c>
      <c r="L1576" s="11" t="s">
        <v>8</v>
      </c>
      <c r="M1576" s="7" t="s">
        <v>8</v>
      </c>
      <c r="N1576" s="9" t="s">
        <v>8</v>
      </c>
      <c r="O1576" s="11" t="s">
        <v>8</v>
      </c>
      <c r="P1576" s="7" t="s">
        <v>8</v>
      </c>
      <c r="Q1576" s="9" t="s">
        <v>8</v>
      </c>
      <c r="R1576" s="11" t="s">
        <v>8</v>
      </c>
      <c r="S1576" s="7" t="s">
        <v>8</v>
      </c>
      <c r="T1576" s="9" t="s">
        <v>8</v>
      </c>
    </row>
    <row r="1577" spans="1:20" ht="14.1" customHeight="1" x14ac:dyDescent="0.3">
      <c r="A1577" s="3" t="s">
        <v>5937</v>
      </c>
      <c r="B1577" s="3" t="s">
        <v>7360</v>
      </c>
      <c r="C1577" s="11">
        <v>28</v>
      </c>
      <c r="D1577" s="7">
        <v>451.00358225000002</v>
      </c>
      <c r="E1577" s="8">
        <v>303.24075779791502</v>
      </c>
      <c r="F1577" s="11" t="s">
        <v>8</v>
      </c>
      <c r="G1577" s="7" t="s">
        <v>8</v>
      </c>
      <c r="H1577" s="9" t="s">
        <v>8</v>
      </c>
      <c r="I1577" s="11" t="s">
        <v>8</v>
      </c>
      <c r="J1577" s="7" t="s">
        <v>8</v>
      </c>
      <c r="K1577" s="9" t="s">
        <v>8</v>
      </c>
      <c r="L1577" s="11" t="s">
        <v>8</v>
      </c>
      <c r="M1577" s="7" t="s">
        <v>8</v>
      </c>
      <c r="N1577" s="9" t="s">
        <v>8</v>
      </c>
      <c r="O1577" s="11" t="s">
        <v>8</v>
      </c>
      <c r="P1577" s="7" t="s">
        <v>8</v>
      </c>
      <c r="Q1577" s="9" t="s">
        <v>8</v>
      </c>
      <c r="R1577" s="11" t="s">
        <v>8</v>
      </c>
      <c r="S1577" s="7" t="s">
        <v>8</v>
      </c>
      <c r="T1577" s="9" t="s">
        <v>8</v>
      </c>
    </row>
    <row r="1578" spans="1:20" ht="14.1" customHeight="1" x14ac:dyDescent="0.3">
      <c r="A1578" s="3" t="s">
        <v>5940</v>
      </c>
      <c r="B1578" s="3" t="s">
        <v>7361</v>
      </c>
      <c r="C1578" s="11">
        <v>497</v>
      </c>
      <c r="D1578" s="7">
        <v>258.29642884999998</v>
      </c>
      <c r="E1578" s="8">
        <v>160.70989349045701</v>
      </c>
      <c r="F1578" s="11">
        <v>23</v>
      </c>
      <c r="G1578" s="7">
        <v>362.49599642999999</v>
      </c>
      <c r="H1578" s="8">
        <v>262.08744907734899</v>
      </c>
      <c r="I1578" s="11" t="s">
        <v>8</v>
      </c>
      <c r="J1578" s="7" t="s">
        <v>8</v>
      </c>
      <c r="K1578" s="9" t="s">
        <v>8</v>
      </c>
      <c r="L1578" s="11" t="s">
        <v>8</v>
      </c>
      <c r="M1578" s="7" t="s">
        <v>8</v>
      </c>
      <c r="N1578" s="9" t="s">
        <v>8</v>
      </c>
      <c r="O1578" s="11" t="s">
        <v>8</v>
      </c>
      <c r="P1578" s="7" t="s">
        <v>8</v>
      </c>
      <c r="Q1578" s="9" t="s">
        <v>8</v>
      </c>
      <c r="R1578" s="11">
        <v>18</v>
      </c>
      <c r="S1578" s="7">
        <v>362.16788129000003</v>
      </c>
      <c r="T1578" s="8">
        <v>260.64732616165202</v>
      </c>
    </row>
    <row r="1579" spans="1:20" ht="14.1" customHeight="1" x14ac:dyDescent="0.3">
      <c r="A1579" s="3" t="s">
        <v>5944</v>
      </c>
      <c r="B1579" s="3" t="s">
        <v>7362</v>
      </c>
      <c r="C1579" s="11">
        <v>48</v>
      </c>
      <c r="D1579" s="7">
        <v>441.44949776999999</v>
      </c>
      <c r="E1579" s="8">
        <v>321.12652354393498</v>
      </c>
      <c r="F1579" s="11" t="s">
        <v>8</v>
      </c>
      <c r="G1579" s="7" t="s">
        <v>8</v>
      </c>
      <c r="H1579" s="9" t="s">
        <v>8</v>
      </c>
      <c r="I1579" s="11" t="s">
        <v>8</v>
      </c>
      <c r="J1579" s="7" t="s">
        <v>8</v>
      </c>
      <c r="K1579" s="9" t="s">
        <v>8</v>
      </c>
      <c r="L1579" s="11" t="s">
        <v>8</v>
      </c>
      <c r="M1579" s="7" t="s">
        <v>8</v>
      </c>
      <c r="N1579" s="9" t="s">
        <v>8</v>
      </c>
      <c r="O1579" s="11" t="s">
        <v>8</v>
      </c>
      <c r="P1579" s="7" t="s">
        <v>8</v>
      </c>
      <c r="Q1579" s="9" t="s">
        <v>8</v>
      </c>
      <c r="R1579" s="11" t="s">
        <v>8</v>
      </c>
      <c r="S1579" s="7" t="s">
        <v>8</v>
      </c>
      <c r="T1579" s="9" t="s">
        <v>8</v>
      </c>
    </row>
    <row r="1580" spans="1:20" ht="14.1" customHeight="1" x14ac:dyDescent="0.3">
      <c r="A1580" s="3" t="s">
        <v>5947</v>
      </c>
      <c r="B1580" s="3" t="s">
        <v>7363</v>
      </c>
      <c r="C1580" s="11">
        <v>336</v>
      </c>
      <c r="D1580" s="7">
        <v>204.14293239</v>
      </c>
      <c r="E1580" s="8">
        <v>137.48800576790001</v>
      </c>
      <c r="F1580" s="11">
        <v>15</v>
      </c>
      <c r="G1580" s="7">
        <v>457.13226494000003</v>
      </c>
      <c r="H1580" s="8">
        <v>330.51016706902402</v>
      </c>
      <c r="I1580" s="11" t="s">
        <v>8</v>
      </c>
      <c r="J1580" s="7" t="s">
        <v>8</v>
      </c>
      <c r="K1580" s="9" t="s">
        <v>8</v>
      </c>
      <c r="L1580" s="11">
        <v>24</v>
      </c>
      <c r="M1580" s="7">
        <v>136.23739990000001</v>
      </c>
      <c r="N1580" s="8">
        <v>73.994393059456101</v>
      </c>
      <c r="O1580" s="11" t="s">
        <v>8</v>
      </c>
      <c r="P1580" s="7" t="s">
        <v>8</v>
      </c>
      <c r="Q1580" s="9" t="s">
        <v>8</v>
      </c>
      <c r="R1580" s="11">
        <v>24</v>
      </c>
      <c r="S1580" s="7">
        <v>325.97641655000001</v>
      </c>
      <c r="T1580" s="8">
        <v>236.409992382295</v>
      </c>
    </row>
    <row r="1581" spans="1:20" ht="14.1" customHeight="1" x14ac:dyDescent="0.3">
      <c r="A1581" s="3" t="s">
        <v>5950</v>
      </c>
      <c r="B1581" s="3" t="s">
        <v>7364</v>
      </c>
      <c r="C1581" s="11">
        <v>2339</v>
      </c>
      <c r="D1581" s="7">
        <v>238.42607475</v>
      </c>
      <c r="E1581" s="8">
        <v>167.318875556482</v>
      </c>
      <c r="F1581" s="11">
        <v>11</v>
      </c>
      <c r="G1581" s="7">
        <v>528.35770563999995</v>
      </c>
      <c r="H1581" s="8">
        <v>374.04297034502099</v>
      </c>
      <c r="I1581" s="11" t="s">
        <v>8</v>
      </c>
      <c r="J1581" s="7" t="s">
        <v>8</v>
      </c>
      <c r="K1581" s="9" t="s">
        <v>8</v>
      </c>
      <c r="L1581" s="11" t="s">
        <v>8</v>
      </c>
      <c r="M1581" s="7" t="s">
        <v>8</v>
      </c>
      <c r="N1581" s="9" t="s">
        <v>8</v>
      </c>
      <c r="O1581" s="11" t="s">
        <v>8</v>
      </c>
      <c r="P1581" s="7" t="s">
        <v>8</v>
      </c>
      <c r="Q1581" s="9" t="s">
        <v>8</v>
      </c>
      <c r="R1581" s="11">
        <v>17</v>
      </c>
      <c r="S1581" s="7">
        <v>426.40483146999998</v>
      </c>
      <c r="T1581" s="8">
        <v>304.97591870489703</v>
      </c>
    </row>
    <row r="1582" spans="1:20" ht="14.1" customHeight="1" x14ac:dyDescent="0.3">
      <c r="A1582" s="3" t="s">
        <v>5953</v>
      </c>
      <c r="B1582" s="3" t="s">
        <v>7365</v>
      </c>
      <c r="C1582" s="11">
        <v>446</v>
      </c>
      <c r="D1582" s="7">
        <v>254.07328530999999</v>
      </c>
      <c r="E1582" s="8">
        <v>175.291973080541</v>
      </c>
      <c r="F1582" s="11">
        <v>31</v>
      </c>
      <c r="G1582" s="7">
        <v>481.21141964999998</v>
      </c>
      <c r="H1582" s="8">
        <v>341.28947694302502</v>
      </c>
      <c r="I1582" s="11" t="s">
        <v>8</v>
      </c>
      <c r="J1582" s="7" t="s">
        <v>8</v>
      </c>
      <c r="K1582" s="9" t="s">
        <v>8</v>
      </c>
      <c r="L1582" s="11" t="s">
        <v>8</v>
      </c>
      <c r="M1582" s="7" t="s">
        <v>8</v>
      </c>
      <c r="N1582" s="9" t="s">
        <v>8</v>
      </c>
      <c r="O1582" s="11" t="s">
        <v>8</v>
      </c>
      <c r="P1582" s="7" t="s">
        <v>8</v>
      </c>
      <c r="Q1582" s="9" t="s">
        <v>8</v>
      </c>
      <c r="R1582" s="11">
        <v>15</v>
      </c>
      <c r="S1582" s="7">
        <v>423.81116221000002</v>
      </c>
      <c r="T1582" s="8">
        <v>303.525082407963</v>
      </c>
    </row>
    <row r="1583" spans="1:20" ht="14.1" customHeight="1" x14ac:dyDescent="0.3">
      <c r="A1583" s="3" t="s">
        <v>5957</v>
      </c>
      <c r="B1583" s="3" t="s">
        <v>7366</v>
      </c>
      <c r="C1583" s="11">
        <v>119</v>
      </c>
      <c r="D1583" s="7">
        <v>266.67848927</v>
      </c>
      <c r="E1583" s="8">
        <v>185.793250737725</v>
      </c>
      <c r="F1583" s="11">
        <v>12</v>
      </c>
      <c r="G1583" s="7">
        <v>358.17104992999998</v>
      </c>
      <c r="H1583" s="8">
        <v>255.641812982342</v>
      </c>
      <c r="I1583" s="11" t="s">
        <v>8</v>
      </c>
      <c r="J1583" s="7" t="s">
        <v>8</v>
      </c>
      <c r="K1583" s="9" t="s">
        <v>8</v>
      </c>
      <c r="L1583" s="11" t="s">
        <v>8</v>
      </c>
      <c r="M1583" s="7" t="s">
        <v>8</v>
      </c>
      <c r="N1583" s="9" t="s">
        <v>8</v>
      </c>
      <c r="O1583" s="11" t="s">
        <v>8</v>
      </c>
      <c r="P1583" s="7" t="s">
        <v>8</v>
      </c>
      <c r="Q1583" s="9" t="s">
        <v>8</v>
      </c>
      <c r="R1583" s="11" t="s">
        <v>8</v>
      </c>
      <c r="S1583" s="7" t="s">
        <v>8</v>
      </c>
      <c r="T1583" s="9" t="s">
        <v>8</v>
      </c>
    </row>
    <row r="1584" spans="1:20" ht="14.1" customHeight="1" x14ac:dyDescent="0.3">
      <c r="A1584" s="3" t="s">
        <v>5961</v>
      </c>
      <c r="B1584" s="3" t="s">
        <v>7367</v>
      </c>
      <c r="C1584" s="11">
        <v>66</v>
      </c>
      <c r="D1584" s="7">
        <v>138.88175966</v>
      </c>
      <c r="E1584" s="8">
        <v>79.740465914158804</v>
      </c>
      <c r="F1584" s="11" t="s">
        <v>8</v>
      </c>
      <c r="G1584" s="7" t="s">
        <v>8</v>
      </c>
      <c r="H1584" s="9" t="s">
        <v>8</v>
      </c>
      <c r="I1584" s="11" t="s">
        <v>8</v>
      </c>
      <c r="J1584" s="7" t="s">
        <v>8</v>
      </c>
      <c r="K1584" s="9" t="s">
        <v>8</v>
      </c>
      <c r="L1584" s="11" t="s">
        <v>8</v>
      </c>
      <c r="M1584" s="7" t="s">
        <v>8</v>
      </c>
      <c r="N1584" s="9" t="s">
        <v>8</v>
      </c>
      <c r="O1584" s="11" t="s">
        <v>8</v>
      </c>
      <c r="P1584" s="7" t="s">
        <v>8</v>
      </c>
      <c r="Q1584" s="9" t="s">
        <v>8</v>
      </c>
      <c r="R1584" s="11" t="s">
        <v>8</v>
      </c>
      <c r="S1584" s="7" t="s">
        <v>8</v>
      </c>
      <c r="T1584" s="9" t="s">
        <v>8</v>
      </c>
    </row>
    <row r="1585" spans="1:20" ht="14.1" customHeight="1" x14ac:dyDescent="0.3">
      <c r="A1585" s="3" t="s">
        <v>5964</v>
      </c>
      <c r="B1585" s="3" t="s">
        <v>7368</v>
      </c>
      <c r="C1585" s="11">
        <v>18</v>
      </c>
      <c r="D1585" s="7">
        <v>1486.2140790000001</v>
      </c>
      <c r="E1585" s="8">
        <v>956.54395584797805</v>
      </c>
      <c r="F1585" s="11" t="s">
        <v>8</v>
      </c>
      <c r="G1585" s="7" t="s">
        <v>8</v>
      </c>
      <c r="H1585" s="9" t="s">
        <v>8</v>
      </c>
      <c r="I1585" s="11" t="s">
        <v>8</v>
      </c>
      <c r="J1585" s="7" t="s">
        <v>8</v>
      </c>
      <c r="K1585" s="9" t="s">
        <v>8</v>
      </c>
      <c r="L1585" s="11" t="s">
        <v>8</v>
      </c>
      <c r="M1585" s="7" t="s">
        <v>8</v>
      </c>
      <c r="N1585" s="9" t="s">
        <v>8</v>
      </c>
      <c r="O1585" s="11" t="s">
        <v>8</v>
      </c>
      <c r="P1585" s="7" t="s">
        <v>8</v>
      </c>
      <c r="Q1585" s="9" t="s">
        <v>8</v>
      </c>
      <c r="R1585" s="11" t="s">
        <v>8</v>
      </c>
      <c r="S1585" s="7" t="s">
        <v>8</v>
      </c>
      <c r="T1585" s="9" t="s">
        <v>8</v>
      </c>
    </row>
    <row r="1586" spans="1:20" ht="14.1" customHeight="1" x14ac:dyDescent="0.3">
      <c r="A1586" s="3" t="s">
        <v>5967</v>
      </c>
      <c r="B1586" s="3" t="s">
        <v>7369</v>
      </c>
      <c r="C1586" s="11">
        <v>50</v>
      </c>
      <c r="D1586" s="7">
        <v>271.72403740999999</v>
      </c>
      <c r="E1586" s="8">
        <v>196.03138828832601</v>
      </c>
      <c r="F1586" s="11" t="s">
        <v>8</v>
      </c>
      <c r="G1586" s="7" t="s">
        <v>8</v>
      </c>
      <c r="H1586" s="9" t="s">
        <v>8</v>
      </c>
      <c r="I1586" s="11" t="s">
        <v>8</v>
      </c>
      <c r="J1586" s="7" t="s">
        <v>8</v>
      </c>
      <c r="K1586" s="9" t="s">
        <v>8</v>
      </c>
      <c r="L1586" s="11" t="s">
        <v>8</v>
      </c>
      <c r="M1586" s="7" t="s">
        <v>8</v>
      </c>
      <c r="N1586" s="9" t="s">
        <v>8</v>
      </c>
      <c r="O1586" s="11" t="s">
        <v>8</v>
      </c>
      <c r="P1586" s="7" t="s">
        <v>8</v>
      </c>
      <c r="Q1586" s="9" t="s">
        <v>8</v>
      </c>
      <c r="R1586" s="11" t="s">
        <v>8</v>
      </c>
      <c r="S1586" s="7" t="s">
        <v>8</v>
      </c>
      <c r="T1586" s="9" t="s">
        <v>8</v>
      </c>
    </row>
    <row r="1587" spans="1:20" ht="14.1" customHeight="1" x14ac:dyDescent="0.3">
      <c r="A1587" s="3" t="s">
        <v>5970</v>
      </c>
      <c r="B1587" s="3" t="s">
        <v>7370</v>
      </c>
      <c r="C1587" s="11">
        <v>67</v>
      </c>
      <c r="D1587" s="7">
        <v>275.53544903</v>
      </c>
      <c r="E1587" s="8">
        <v>198.628692818627</v>
      </c>
      <c r="F1587" s="11" t="s">
        <v>8</v>
      </c>
      <c r="G1587" s="7" t="s">
        <v>8</v>
      </c>
      <c r="H1587" s="9" t="s">
        <v>8</v>
      </c>
      <c r="I1587" s="11" t="s">
        <v>8</v>
      </c>
      <c r="J1587" s="7" t="s">
        <v>8</v>
      </c>
      <c r="K1587" s="9" t="s">
        <v>8</v>
      </c>
      <c r="L1587" s="11" t="s">
        <v>8</v>
      </c>
      <c r="M1587" s="7" t="s">
        <v>8</v>
      </c>
      <c r="N1587" s="9" t="s">
        <v>8</v>
      </c>
      <c r="O1587" s="11" t="s">
        <v>8</v>
      </c>
      <c r="P1587" s="7" t="s">
        <v>8</v>
      </c>
      <c r="Q1587" s="9" t="s">
        <v>8</v>
      </c>
      <c r="R1587" s="11" t="s">
        <v>8</v>
      </c>
      <c r="S1587" s="7" t="s">
        <v>8</v>
      </c>
      <c r="T1587" s="9" t="s">
        <v>8</v>
      </c>
    </row>
    <row r="1588" spans="1:20" ht="14.1" customHeight="1" x14ac:dyDescent="0.3">
      <c r="A1588" s="3" t="s">
        <v>5973</v>
      </c>
      <c r="B1588" s="3" t="s">
        <v>7371</v>
      </c>
      <c r="C1588" s="11">
        <v>30</v>
      </c>
      <c r="D1588" s="7">
        <v>496.88908843000002</v>
      </c>
      <c r="E1588" s="8">
        <v>337.35558661613197</v>
      </c>
      <c r="F1588" s="11" t="s">
        <v>8</v>
      </c>
      <c r="G1588" s="7" t="s">
        <v>8</v>
      </c>
      <c r="H1588" s="9" t="s">
        <v>8</v>
      </c>
      <c r="I1588" s="11" t="s">
        <v>8</v>
      </c>
      <c r="J1588" s="7" t="s">
        <v>8</v>
      </c>
      <c r="K1588" s="9" t="s">
        <v>8</v>
      </c>
      <c r="L1588" s="11" t="s">
        <v>8</v>
      </c>
      <c r="M1588" s="7" t="s">
        <v>8</v>
      </c>
      <c r="N1588" s="9" t="s">
        <v>8</v>
      </c>
      <c r="O1588" s="11" t="s">
        <v>8</v>
      </c>
      <c r="P1588" s="7" t="s">
        <v>8</v>
      </c>
      <c r="Q1588" s="9" t="s">
        <v>8</v>
      </c>
      <c r="R1588" s="11" t="s">
        <v>8</v>
      </c>
      <c r="S1588" s="7" t="s">
        <v>8</v>
      </c>
      <c r="T1588" s="9" t="s">
        <v>8</v>
      </c>
    </row>
    <row r="1589" spans="1:20" ht="14.1" customHeight="1" x14ac:dyDescent="0.3">
      <c r="A1589" s="3" t="s">
        <v>5976</v>
      </c>
      <c r="B1589" s="3" t="s">
        <v>7372</v>
      </c>
      <c r="C1589" s="11">
        <v>26</v>
      </c>
      <c r="D1589" s="7">
        <v>765.09134770000003</v>
      </c>
      <c r="E1589" s="8">
        <v>551.392225902993</v>
      </c>
      <c r="F1589" s="11" t="s">
        <v>8</v>
      </c>
      <c r="G1589" s="7" t="s">
        <v>8</v>
      </c>
      <c r="H1589" s="9" t="s">
        <v>8</v>
      </c>
      <c r="I1589" s="11" t="s">
        <v>8</v>
      </c>
      <c r="J1589" s="7" t="s">
        <v>8</v>
      </c>
      <c r="K1589" s="9" t="s">
        <v>8</v>
      </c>
      <c r="L1589" s="11" t="s">
        <v>8</v>
      </c>
      <c r="M1589" s="7" t="s">
        <v>8</v>
      </c>
      <c r="N1589" s="9" t="s">
        <v>8</v>
      </c>
      <c r="O1589" s="11" t="s">
        <v>8</v>
      </c>
      <c r="P1589" s="7" t="s">
        <v>8</v>
      </c>
      <c r="Q1589" s="9" t="s">
        <v>8</v>
      </c>
      <c r="R1589" s="11" t="s">
        <v>8</v>
      </c>
      <c r="S1589" s="7" t="s">
        <v>8</v>
      </c>
      <c r="T1589" s="9" t="s">
        <v>8</v>
      </c>
    </row>
    <row r="1590" spans="1:20" ht="14.1" customHeight="1" x14ac:dyDescent="0.3">
      <c r="A1590" s="3" t="s">
        <v>5980</v>
      </c>
      <c r="B1590" s="3" t="s">
        <v>7373</v>
      </c>
      <c r="C1590" s="11">
        <v>35</v>
      </c>
      <c r="D1590" s="7">
        <v>433.31304287</v>
      </c>
      <c r="E1590" s="8">
        <v>313.68934854200302</v>
      </c>
      <c r="F1590" s="11" t="s">
        <v>8</v>
      </c>
      <c r="G1590" s="7" t="s">
        <v>8</v>
      </c>
      <c r="H1590" s="9" t="s">
        <v>8</v>
      </c>
      <c r="I1590" s="11" t="s">
        <v>8</v>
      </c>
      <c r="J1590" s="7" t="s">
        <v>8</v>
      </c>
      <c r="K1590" s="9" t="s">
        <v>8</v>
      </c>
      <c r="L1590" s="11" t="s">
        <v>8</v>
      </c>
      <c r="M1590" s="7" t="s">
        <v>8</v>
      </c>
      <c r="N1590" s="9" t="s">
        <v>8</v>
      </c>
      <c r="O1590" s="11" t="s">
        <v>8</v>
      </c>
      <c r="P1590" s="7" t="s">
        <v>8</v>
      </c>
      <c r="Q1590" s="9" t="s">
        <v>8</v>
      </c>
      <c r="R1590" s="11" t="s">
        <v>8</v>
      </c>
      <c r="S1590" s="7" t="s">
        <v>8</v>
      </c>
      <c r="T1590" s="9" t="s">
        <v>8</v>
      </c>
    </row>
    <row r="1591" spans="1:20" ht="14.1" customHeight="1" x14ac:dyDescent="0.3">
      <c r="A1591" s="3" t="s">
        <v>5983</v>
      </c>
      <c r="B1591" s="3" t="s">
        <v>7374</v>
      </c>
      <c r="C1591" s="11">
        <v>31</v>
      </c>
      <c r="D1591" s="7">
        <v>234.58688265000001</v>
      </c>
      <c r="E1591" s="8">
        <v>171.26208630154599</v>
      </c>
      <c r="F1591" s="11" t="s">
        <v>8</v>
      </c>
      <c r="G1591" s="7" t="s">
        <v>8</v>
      </c>
      <c r="H1591" s="9" t="s">
        <v>8</v>
      </c>
      <c r="I1591" s="11" t="s">
        <v>8</v>
      </c>
      <c r="J1591" s="7" t="s">
        <v>8</v>
      </c>
      <c r="K1591" s="9" t="s">
        <v>8</v>
      </c>
      <c r="L1591" s="11" t="s">
        <v>8</v>
      </c>
      <c r="M1591" s="7" t="s">
        <v>8</v>
      </c>
      <c r="N1591" s="9" t="s">
        <v>8</v>
      </c>
      <c r="O1591" s="11" t="s">
        <v>8</v>
      </c>
      <c r="P1591" s="7" t="s">
        <v>8</v>
      </c>
      <c r="Q1591" s="9" t="s">
        <v>8</v>
      </c>
      <c r="R1591" s="11" t="s">
        <v>8</v>
      </c>
      <c r="S1591" s="7" t="s">
        <v>8</v>
      </c>
      <c r="T1591" s="9" t="s">
        <v>8</v>
      </c>
    </row>
    <row r="1592" spans="1:20" ht="14.1" customHeight="1" x14ac:dyDescent="0.3">
      <c r="A1592" s="3" t="s">
        <v>5987</v>
      </c>
      <c r="B1592" s="3" t="s">
        <v>7375</v>
      </c>
      <c r="C1592" s="11">
        <v>34</v>
      </c>
      <c r="D1592" s="7">
        <v>123.90773249999999</v>
      </c>
      <c r="E1592" s="8">
        <v>75.432681625704205</v>
      </c>
      <c r="F1592" s="11" t="s">
        <v>8</v>
      </c>
      <c r="G1592" s="7" t="s">
        <v>8</v>
      </c>
      <c r="H1592" s="9" t="s">
        <v>8</v>
      </c>
      <c r="I1592" s="11" t="s">
        <v>8</v>
      </c>
      <c r="J1592" s="7" t="s">
        <v>8</v>
      </c>
      <c r="K1592" s="9" t="s">
        <v>8</v>
      </c>
      <c r="L1592" s="11" t="s">
        <v>8</v>
      </c>
      <c r="M1592" s="7" t="s">
        <v>8</v>
      </c>
      <c r="N1592" s="9" t="s">
        <v>8</v>
      </c>
      <c r="O1592" s="11" t="s">
        <v>8</v>
      </c>
      <c r="P1592" s="7" t="s">
        <v>8</v>
      </c>
      <c r="Q1592" s="9" t="s">
        <v>8</v>
      </c>
      <c r="R1592" s="11" t="s">
        <v>8</v>
      </c>
      <c r="S1592" s="7" t="s">
        <v>8</v>
      </c>
      <c r="T1592" s="9" t="s">
        <v>8</v>
      </c>
    </row>
    <row r="1593" spans="1:20" ht="14.1" customHeight="1" x14ac:dyDescent="0.3">
      <c r="A1593" s="3" t="s">
        <v>5990</v>
      </c>
      <c r="B1593" s="3" t="s">
        <v>7376</v>
      </c>
      <c r="C1593" s="11">
        <v>755</v>
      </c>
      <c r="D1593" s="7">
        <v>328.55876517000002</v>
      </c>
      <c r="E1593" s="8">
        <v>224.00097924586899</v>
      </c>
      <c r="F1593" s="11" t="s">
        <v>8</v>
      </c>
      <c r="G1593" s="7" t="s">
        <v>8</v>
      </c>
      <c r="H1593" s="9" t="s">
        <v>8</v>
      </c>
      <c r="I1593" s="11" t="s">
        <v>8</v>
      </c>
      <c r="J1593" s="7" t="s">
        <v>8</v>
      </c>
      <c r="K1593" s="9" t="s">
        <v>8</v>
      </c>
      <c r="L1593" s="11" t="s">
        <v>8</v>
      </c>
      <c r="M1593" s="7" t="s">
        <v>8</v>
      </c>
      <c r="N1593" s="9" t="s">
        <v>8</v>
      </c>
      <c r="O1593" s="11" t="s">
        <v>8</v>
      </c>
      <c r="P1593" s="7" t="s">
        <v>8</v>
      </c>
      <c r="Q1593" s="9" t="s">
        <v>8</v>
      </c>
      <c r="R1593" s="11">
        <v>36</v>
      </c>
      <c r="S1593" s="7">
        <v>826.47622737999995</v>
      </c>
      <c r="T1593" s="8">
        <v>592.05187526429597</v>
      </c>
    </row>
    <row r="1594" spans="1:20" ht="14.1" customHeight="1" x14ac:dyDescent="0.3">
      <c r="A1594" s="3" t="s">
        <v>5993</v>
      </c>
      <c r="B1594" s="3" t="s">
        <v>7377</v>
      </c>
      <c r="C1594" s="11">
        <v>94</v>
      </c>
      <c r="D1594" s="7">
        <v>260.21115904999999</v>
      </c>
      <c r="E1594" s="8">
        <v>180.46142513730899</v>
      </c>
      <c r="F1594" s="11" t="s">
        <v>8</v>
      </c>
      <c r="G1594" s="7" t="s">
        <v>8</v>
      </c>
      <c r="H1594" s="9" t="s">
        <v>8</v>
      </c>
      <c r="I1594" s="11" t="s">
        <v>8</v>
      </c>
      <c r="J1594" s="7" t="s">
        <v>8</v>
      </c>
      <c r="K1594" s="9" t="s">
        <v>8</v>
      </c>
      <c r="L1594" s="11" t="s">
        <v>8</v>
      </c>
      <c r="M1594" s="7" t="s">
        <v>8</v>
      </c>
      <c r="N1594" s="9" t="s">
        <v>8</v>
      </c>
      <c r="O1594" s="11" t="s">
        <v>8</v>
      </c>
      <c r="P1594" s="7" t="s">
        <v>8</v>
      </c>
      <c r="Q1594" s="9" t="s">
        <v>8</v>
      </c>
      <c r="R1594" s="11" t="s">
        <v>8</v>
      </c>
      <c r="S1594" s="7" t="s">
        <v>8</v>
      </c>
      <c r="T1594" s="9" t="s">
        <v>8</v>
      </c>
    </row>
    <row r="1595" spans="1:20" ht="14.1" customHeight="1" x14ac:dyDescent="0.3">
      <c r="A1595" s="3" t="s">
        <v>5997</v>
      </c>
      <c r="B1595" s="3" t="s">
        <v>7378</v>
      </c>
      <c r="C1595" s="11">
        <v>32</v>
      </c>
      <c r="D1595" s="7">
        <v>157.32664077999999</v>
      </c>
      <c r="E1595" s="8">
        <v>110.27519755164001</v>
      </c>
      <c r="F1595" s="11" t="s">
        <v>8</v>
      </c>
      <c r="G1595" s="7" t="s">
        <v>8</v>
      </c>
      <c r="H1595" s="9" t="s">
        <v>8</v>
      </c>
      <c r="I1595" s="11" t="s">
        <v>8</v>
      </c>
      <c r="J1595" s="7" t="s">
        <v>8</v>
      </c>
      <c r="K1595" s="9" t="s">
        <v>8</v>
      </c>
      <c r="L1595" s="11" t="s">
        <v>8</v>
      </c>
      <c r="M1595" s="7" t="s">
        <v>8</v>
      </c>
      <c r="N1595" s="9" t="s">
        <v>8</v>
      </c>
      <c r="O1595" s="11" t="s">
        <v>8</v>
      </c>
      <c r="P1595" s="7" t="s">
        <v>8</v>
      </c>
      <c r="Q1595" s="9" t="s">
        <v>8</v>
      </c>
      <c r="R1595" s="11" t="s">
        <v>8</v>
      </c>
      <c r="S1595" s="7" t="s">
        <v>8</v>
      </c>
      <c r="T1595" s="9" t="s">
        <v>8</v>
      </c>
    </row>
    <row r="1596" spans="1:20" ht="14.1" customHeight="1" x14ac:dyDescent="0.3">
      <c r="A1596" s="3" t="s">
        <v>6001</v>
      </c>
      <c r="B1596" s="3" t="s">
        <v>7379</v>
      </c>
      <c r="C1596" s="11">
        <v>46</v>
      </c>
      <c r="D1596" s="7">
        <v>156.83612539999999</v>
      </c>
      <c r="E1596" s="8">
        <v>105.233818757224</v>
      </c>
      <c r="F1596" s="11" t="s">
        <v>8</v>
      </c>
      <c r="G1596" s="7" t="s">
        <v>8</v>
      </c>
      <c r="H1596" s="9" t="s">
        <v>8</v>
      </c>
      <c r="I1596" s="11" t="s">
        <v>8</v>
      </c>
      <c r="J1596" s="7" t="s">
        <v>8</v>
      </c>
      <c r="K1596" s="9" t="s">
        <v>8</v>
      </c>
      <c r="L1596" s="11" t="s">
        <v>8</v>
      </c>
      <c r="M1596" s="7" t="s">
        <v>8</v>
      </c>
      <c r="N1596" s="9" t="s">
        <v>8</v>
      </c>
      <c r="O1596" s="11" t="s">
        <v>8</v>
      </c>
      <c r="P1596" s="7" t="s">
        <v>8</v>
      </c>
      <c r="Q1596" s="9" t="s">
        <v>8</v>
      </c>
      <c r="R1596" s="11" t="s">
        <v>8</v>
      </c>
      <c r="S1596" s="7" t="s">
        <v>8</v>
      </c>
      <c r="T1596" s="9" t="s">
        <v>8</v>
      </c>
    </row>
    <row r="1597" spans="1:20" ht="14.1" customHeight="1" x14ac:dyDescent="0.3">
      <c r="A1597" s="3" t="s">
        <v>6005</v>
      </c>
      <c r="B1597" s="3" t="s">
        <v>7380</v>
      </c>
      <c r="C1597" s="11">
        <v>79</v>
      </c>
      <c r="D1597" s="7">
        <v>292.34242388000001</v>
      </c>
      <c r="E1597" s="8">
        <v>205.42789660441599</v>
      </c>
      <c r="F1597" s="11" t="s">
        <v>8</v>
      </c>
      <c r="G1597" s="7" t="s">
        <v>8</v>
      </c>
      <c r="H1597" s="9" t="s">
        <v>8</v>
      </c>
      <c r="I1597" s="11" t="s">
        <v>8</v>
      </c>
      <c r="J1597" s="7" t="s">
        <v>8</v>
      </c>
      <c r="K1597" s="9" t="s">
        <v>8</v>
      </c>
      <c r="L1597" s="11" t="s">
        <v>8</v>
      </c>
      <c r="M1597" s="7" t="s">
        <v>8</v>
      </c>
      <c r="N1597" s="9" t="s">
        <v>8</v>
      </c>
      <c r="O1597" s="11" t="s">
        <v>8</v>
      </c>
      <c r="P1597" s="7" t="s">
        <v>8</v>
      </c>
      <c r="Q1597" s="9" t="s">
        <v>8</v>
      </c>
      <c r="R1597" s="11" t="s">
        <v>8</v>
      </c>
      <c r="S1597" s="7" t="s">
        <v>8</v>
      </c>
      <c r="T1597" s="9" t="s">
        <v>8</v>
      </c>
    </row>
    <row r="1598" spans="1:20" ht="14.1" customHeight="1" x14ac:dyDescent="0.3">
      <c r="A1598" s="3" t="s">
        <v>6008</v>
      </c>
      <c r="B1598" s="3" t="s">
        <v>7381</v>
      </c>
      <c r="C1598" s="11">
        <v>31</v>
      </c>
      <c r="D1598" s="7">
        <v>212.86873101</v>
      </c>
      <c r="E1598" s="8">
        <v>150.31514630860701</v>
      </c>
      <c r="F1598" s="11" t="s">
        <v>8</v>
      </c>
      <c r="G1598" s="7" t="s">
        <v>8</v>
      </c>
      <c r="H1598" s="9" t="s">
        <v>8</v>
      </c>
      <c r="I1598" s="11" t="s">
        <v>8</v>
      </c>
      <c r="J1598" s="7" t="s">
        <v>8</v>
      </c>
      <c r="K1598" s="9" t="s">
        <v>8</v>
      </c>
      <c r="L1598" s="11" t="s">
        <v>8</v>
      </c>
      <c r="M1598" s="7" t="s">
        <v>8</v>
      </c>
      <c r="N1598" s="9" t="s">
        <v>8</v>
      </c>
      <c r="O1598" s="11" t="s">
        <v>8</v>
      </c>
      <c r="P1598" s="7" t="s">
        <v>8</v>
      </c>
      <c r="Q1598" s="9" t="s">
        <v>8</v>
      </c>
      <c r="R1598" s="11" t="s">
        <v>8</v>
      </c>
      <c r="S1598" s="7" t="s">
        <v>8</v>
      </c>
      <c r="T1598" s="9" t="s">
        <v>8</v>
      </c>
    </row>
    <row r="1599" spans="1:20" ht="14.1" customHeight="1" x14ac:dyDescent="0.3">
      <c r="A1599" s="3" t="s">
        <v>6013</v>
      </c>
      <c r="B1599" s="3" t="s">
        <v>7382</v>
      </c>
      <c r="C1599" s="11">
        <v>2485</v>
      </c>
      <c r="D1599" s="7">
        <v>252.62683627000001</v>
      </c>
      <c r="E1599" s="8">
        <v>179.87651052326299</v>
      </c>
      <c r="F1599" s="11">
        <v>21</v>
      </c>
      <c r="G1599" s="7">
        <v>817.58746517999998</v>
      </c>
      <c r="H1599" s="8">
        <v>590.61211140427497</v>
      </c>
      <c r="I1599" s="11" t="s">
        <v>8</v>
      </c>
      <c r="J1599" s="7" t="s">
        <v>8</v>
      </c>
      <c r="K1599" s="9" t="s">
        <v>8</v>
      </c>
      <c r="L1599" s="11" t="s">
        <v>8</v>
      </c>
      <c r="M1599" s="7" t="s">
        <v>8</v>
      </c>
      <c r="N1599" s="9" t="s">
        <v>8</v>
      </c>
      <c r="O1599" s="11" t="s">
        <v>8</v>
      </c>
      <c r="P1599" s="7" t="s">
        <v>8</v>
      </c>
      <c r="Q1599" s="9" t="s">
        <v>8</v>
      </c>
      <c r="R1599" s="11">
        <v>50</v>
      </c>
      <c r="S1599" s="7">
        <v>569.39199189999999</v>
      </c>
      <c r="T1599" s="8">
        <v>411.78903180416501</v>
      </c>
    </row>
    <row r="1600" spans="1:20" ht="14.1" customHeight="1" x14ac:dyDescent="0.3">
      <c r="A1600" s="3" t="s">
        <v>6016</v>
      </c>
      <c r="B1600" s="3" t="s">
        <v>7383</v>
      </c>
      <c r="C1600" s="11">
        <v>28</v>
      </c>
      <c r="D1600" s="7">
        <v>531.91370508</v>
      </c>
      <c r="E1600" s="8">
        <v>361.95829340605599</v>
      </c>
      <c r="F1600" s="11" t="s">
        <v>8</v>
      </c>
      <c r="G1600" s="7" t="s">
        <v>8</v>
      </c>
      <c r="H1600" s="9" t="s">
        <v>8</v>
      </c>
      <c r="I1600" s="11" t="s">
        <v>8</v>
      </c>
      <c r="J1600" s="7" t="s">
        <v>8</v>
      </c>
      <c r="K1600" s="9" t="s">
        <v>8</v>
      </c>
      <c r="L1600" s="11" t="s">
        <v>8</v>
      </c>
      <c r="M1600" s="7" t="s">
        <v>8</v>
      </c>
      <c r="N1600" s="9" t="s">
        <v>8</v>
      </c>
      <c r="O1600" s="11" t="s">
        <v>8</v>
      </c>
      <c r="P1600" s="7" t="s">
        <v>8</v>
      </c>
      <c r="Q1600" s="9" t="s">
        <v>8</v>
      </c>
      <c r="R1600" s="11" t="s">
        <v>8</v>
      </c>
      <c r="S1600" s="7" t="s">
        <v>8</v>
      </c>
      <c r="T1600" s="9" t="s">
        <v>8</v>
      </c>
    </row>
    <row r="1601" spans="1:20" ht="14.1" customHeight="1" x14ac:dyDescent="0.3">
      <c r="A1601" s="3" t="s">
        <v>6019</v>
      </c>
      <c r="B1601" s="3" t="s">
        <v>7384</v>
      </c>
      <c r="C1601" s="11">
        <v>23</v>
      </c>
      <c r="D1601" s="7">
        <v>191.33057783999999</v>
      </c>
      <c r="E1601" s="8">
        <v>124.33339118538299</v>
      </c>
      <c r="F1601" s="11" t="s">
        <v>8</v>
      </c>
      <c r="G1601" s="7" t="s">
        <v>8</v>
      </c>
      <c r="H1601" s="9" t="s">
        <v>8</v>
      </c>
      <c r="I1601" s="11" t="s">
        <v>8</v>
      </c>
      <c r="J1601" s="7" t="s">
        <v>8</v>
      </c>
      <c r="K1601" s="9" t="s">
        <v>8</v>
      </c>
      <c r="L1601" s="11" t="s">
        <v>8</v>
      </c>
      <c r="M1601" s="7" t="s">
        <v>8</v>
      </c>
      <c r="N1601" s="9" t="s">
        <v>8</v>
      </c>
      <c r="O1601" s="11" t="s">
        <v>8</v>
      </c>
      <c r="P1601" s="7" t="s">
        <v>8</v>
      </c>
      <c r="Q1601" s="9" t="s">
        <v>8</v>
      </c>
      <c r="R1601" s="11" t="s">
        <v>8</v>
      </c>
      <c r="S1601" s="7" t="s">
        <v>8</v>
      </c>
      <c r="T1601" s="9" t="s">
        <v>8</v>
      </c>
    </row>
    <row r="1602" spans="1:20" ht="14.1" customHeight="1" x14ac:dyDescent="0.3">
      <c r="A1602" s="3" t="s">
        <v>6023</v>
      </c>
      <c r="B1602" s="3" t="s">
        <v>7385</v>
      </c>
      <c r="C1602" s="11">
        <v>71</v>
      </c>
      <c r="D1602" s="7">
        <v>327.62173233999999</v>
      </c>
      <c r="E1602" s="8">
        <v>234.28301120794401</v>
      </c>
      <c r="F1602" s="11" t="s">
        <v>8</v>
      </c>
      <c r="G1602" s="7" t="s">
        <v>8</v>
      </c>
      <c r="H1602" s="9" t="s">
        <v>8</v>
      </c>
      <c r="I1602" s="11" t="s">
        <v>8</v>
      </c>
      <c r="J1602" s="7" t="s">
        <v>8</v>
      </c>
      <c r="K1602" s="9" t="s">
        <v>8</v>
      </c>
      <c r="L1602" s="11" t="s">
        <v>8</v>
      </c>
      <c r="M1602" s="7" t="s">
        <v>8</v>
      </c>
      <c r="N1602" s="9" t="s">
        <v>8</v>
      </c>
      <c r="O1602" s="11" t="s">
        <v>8</v>
      </c>
      <c r="P1602" s="7" t="s">
        <v>8</v>
      </c>
      <c r="Q1602" s="9" t="s">
        <v>8</v>
      </c>
      <c r="R1602" s="11" t="s">
        <v>8</v>
      </c>
      <c r="S1602" s="7" t="s">
        <v>8</v>
      </c>
      <c r="T1602" s="9" t="s">
        <v>8</v>
      </c>
    </row>
    <row r="1603" spans="1:20" ht="14.1" customHeight="1" x14ac:dyDescent="0.3">
      <c r="A1603" s="3" t="s">
        <v>6027</v>
      </c>
      <c r="B1603" s="3" t="s">
        <v>7386</v>
      </c>
      <c r="C1603" s="11">
        <v>93</v>
      </c>
      <c r="D1603" s="7">
        <v>456.30715992</v>
      </c>
      <c r="E1603" s="8">
        <v>330.14763008863201</v>
      </c>
      <c r="F1603" s="11">
        <v>13</v>
      </c>
      <c r="G1603" s="7">
        <v>372.42866409999999</v>
      </c>
      <c r="H1603" s="8">
        <v>266.51773802660102</v>
      </c>
      <c r="I1603" s="11" t="s">
        <v>8</v>
      </c>
      <c r="J1603" s="7" t="s">
        <v>8</v>
      </c>
      <c r="K1603" s="9" t="s">
        <v>8</v>
      </c>
      <c r="L1603" s="11" t="s">
        <v>8</v>
      </c>
      <c r="M1603" s="7" t="s">
        <v>8</v>
      </c>
      <c r="N1603" s="9" t="s">
        <v>8</v>
      </c>
      <c r="O1603" s="11" t="s">
        <v>8</v>
      </c>
      <c r="P1603" s="7" t="s">
        <v>8</v>
      </c>
      <c r="Q1603" s="9" t="s">
        <v>8</v>
      </c>
      <c r="R1603" s="11" t="s">
        <v>8</v>
      </c>
      <c r="S1603" s="7" t="s">
        <v>8</v>
      </c>
      <c r="T1603" s="9" t="s">
        <v>8</v>
      </c>
    </row>
    <row r="1604" spans="1:20" ht="14.1" customHeight="1" x14ac:dyDescent="0.3">
      <c r="A1604" s="3" t="s">
        <v>6031</v>
      </c>
      <c r="B1604" s="3" t="s">
        <v>7387</v>
      </c>
      <c r="C1604" s="11">
        <v>61</v>
      </c>
      <c r="D1604" s="7">
        <v>538.57934494999995</v>
      </c>
      <c r="E1604" s="8">
        <v>384.02366455782197</v>
      </c>
      <c r="F1604" s="11">
        <v>14</v>
      </c>
      <c r="G1604" s="7">
        <v>497.82227939000001</v>
      </c>
      <c r="H1604" s="8">
        <v>352.73568624985802</v>
      </c>
      <c r="I1604" s="11" t="s">
        <v>8</v>
      </c>
      <c r="J1604" s="7" t="s">
        <v>8</v>
      </c>
      <c r="K1604" s="9" t="s">
        <v>8</v>
      </c>
      <c r="L1604" s="11" t="s">
        <v>8</v>
      </c>
      <c r="M1604" s="7" t="s">
        <v>8</v>
      </c>
      <c r="N1604" s="9" t="s">
        <v>8</v>
      </c>
      <c r="O1604" s="11" t="s">
        <v>8</v>
      </c>
      <c r="P1604" s="7" t="s">
        <v>8</v>
      </c>
      <c r="Q1604" s="9" t="s">
        <v>8</v>
      </c>
      <c r="R1604" s="11" t="s">
        <v>8</v>
      </c>
      <c r="S1604" s="7" t="s">
        <v>8</v>
      </c>
      <c r="T1604" s="9" t="s">
        <v>8</v>
      </c>
    </row>
    <row r="1605" spans="1:20" ht="14.1" customHeight="1" x14ac:dyDescent="0.3">
      <c r="A1605" s="3" t="s">
        <v>6034</v>
      </c>
      <c r="B1605" s="3" t="s">
        <v>7388</v>
      </c>
      <c r="C1605" s="11">
        <v>117</v>
      </c>
      <c r="D1605" s="7">
        <v>247.56431558</v>
      </c>
      <c r="E1605" s="8">
        <v>178.08171651683799</v>
      </c>
      <c r="F1605" s="11" t="s">
        <v>8</v>
      </c>
      <c r="G1605" s="7" t="s">
        <v>8</v>
      </c>
      <c r="H1605" s="9" t="s">
        <v>8</v>
      </c>
      <c r="I1605" s="11" t="s">
        <v>8</v>
      </c>
      <c r="J1605" s="7" t="s">
        <v>8</v>
      </c>
      <c r="K1605" s="9" t="s">
        <v>8</v>
      </c>
      <c r="L1605" s="11" t="s">
        <v>8</v>
      </c>
      <c r="M1605" s="7" t="s">
        <v>8</v>
      </c>
      <c r="N1605" s="9" t="s">
        <v>8</v>
      </c>
      <c r="O1605" s="11" t="s">
        <v>8</v>
      </c>
      <c r="P1605" s="7" t="s">
        <v>8</v>
      </c>
      <c r="Q1605" s="9" t="s">
        <v>8</v>
      </c>
      <c r="R1605" s="11" t="s">
        <v>8</v>
      </c>
      <c r="S1605" s="7" t="s">
        <v>8</v>
      </c>
      <c r="T1605" s="9" t="s">
        <v>8</v>
      </c>
    </row>
    <row r="1606" spans="1:20" ht="14.1" customHeight="1" x14ac:dyDescent="0.3">
      <c r="A1606" s="3" t="s">
        <v>6037</v>
      </c>
      <c r="B1606" s="3" t="s">
        <v>7389</v>
      </c>
      <c r="C1606" s="11">
        <v>23</v>
      </c>
      <c r="D1606" s="7">
        <v>389.96580165</v>
      </c>
      <c r="E1606" s="8">
        <v>285.02969849617898</v>
      </c>
      <c r="F1606" s="11" t="s">
        <v>8</v>
      </c>
      <c r="G1606" s="7" t="s">
        <v>8</v>
      </c>
      <c r="H1606" s="9" t="s">
        <v>8</v>
      </c>
      <c r="I1606" s="11" t="s">
        <v>8</v>
      </c>
      <c r="J1606" s="7" t="s">
        <v>8</v>
      </c>
      <c r="K1606" s="9" t="s">
        <v>8</v>
      </c>
      <c r="L1606" s="11" t="s">
        <v>8</v>
      </c>
      <c r="M1606" s="7" t="s">
        <v>8</v>
      </c>
      <c r="N1606" s="9" t="s">
        <v>8</v>
      </c>
      <c r="O1606" s="11" t="s">
        <v>8</v>
      </c>
      <c r="P1606" s="7" t="s">
        <v>8</v>
      </c>
      <c r="Q1606" s="9" t="s">
        <v>8</v>
      </c>
      <c r="R1606" s="11" t="s">
        <v>8</v>
      </c>
      <c r="S1606" s="7" t="s">
        <v>8</v>
      </c>
      <c r="T1606" s="9" t="s">
        <v>8</v>
      </c>
    </row>
    <row r="1607" spans="1:20" ht="14.1" customHeight="1" x14ac:dyDescent="0.3">
      <c r="A1607" s="3" t="s">
        <v>6040</v>
      </c>
      <c r="B1607" s="3" t="s">
        <v>7390</v>
      </c>
      <c r="C1607" s="11">
        <v>282</v>
      </c>
      <c r="D1607" s="7">
        <v>113.33884255</v>
      </c>
      <c r="E1607" s="8">
        <v>80.977752934744203</v>
      </c>
      <c r="F1607" s="11" t="s">
        <v>8</v>
      </c>
      <c r="G1607" s="7" t="s">
        <v>8</v>
      </c>
      <c r="H1607" s="9" t="s">
        <v>8</v>
      </c>
      <c r="I1607" s="11" t="s">
        <v>8</v>
      </c>
      <c r="J1607" s="7" t="s">
        <v>8</v>
      </c>
      <c r="K1607" s="9" t="s">
        <v>8</v>
      </c>
      <c r="L1607" s="11" t="s">
        <v>8</v>
      </c>
      <c r="M1607" s="7" t="s">
        <v>8</v>
      </c>
      <c r="N1607" s="9" t="s">
        <v>8</v>
      </c>
      <c r="O1607" s="11" t="s">
        <v>8</v>
      </c>
      <c r="P1607" s="7" t="s">
        <v>8</v>
      </c>
      <c r="Q1607" s="9" t="s">
        <v>8</v>
      </c>
      <c r="R1607" s="11" t="s">
        <v>8</v>
      </c>
      <c r="S1607" s="7" t="s">
        <v>8</v>
      </c>
      <c r="T1607" s="9" t="s">
        <v>8</v>
      </c>
    </row>
    <row r="1608" spans="1:20" ht="14.1" customHeight="1" x14ac:dyDescent="0.3">
      <c r="A1608" s="3" t="s">
        <v>6043</v>
      </c>
      <c r="B1608" s="3" t="s">
        <v>6044</v>
      </c>
      <c r="C1608" s="11">
        <v>89</v>
      </c>
      <c r="D1608" s="7">
        <v>480.94480843000002</v>
      </c>
      <c r="E1608" s="8">
        <v>345.76697568447798</v>
      </c>
      <c r="F1608" s="11" t="s">
        <v>8</v>
      </c>
      <c r="G1608" s="7" t="s">
        <v>8</v>
      </c>
      <c r="H1608" s="9" t="s">
        <v>8</v>
      </c>
      <c r="I1608" s="11" t="s">
        <v>8</v>
      </c>
      <c r="J1608" s="7" t="s">
        <v>8</v>
      </c>
      <c r="K1608" s="9" t="s">
        <v>8</v>
      </c>
      <c r="L1608" s="11" t="s">
        <v>8</v>
      </c>
      <c r="M1608" s="7" t="s">
        <v>8</v>
      </c>
      <c r="N1608" s="9" t="s">
        <v>8</v>
      </c>
      <c r="O1608" s="11" t="s">
        <v>8</v>
      </c>
      <c r="P1608" s="7" t="s">
        <v>8</v>
      </c>
      <c r="Q1608" s="9" t="s">
        <v>8</v>
      </c>
      <c r="R1608" s="11" t="s">
        <v>8</v>
      </c>
      <c r="S1608" s="7" t="s">
        <v>8</v>
      </c>
      <c r="T1608" s="9" t="s">
        <v>8</v>
      </c>
    </row>
    <row r="1609" spans="1:20" ht="14.1" customHeight="1" x14ac:dyDescent="0.3">
      <c r="A1609" s="3" t="s">
        <v>6046</v>
      </c>
      <c r="B1609" s="3" t="s">
        <v>7391</v>
      </c>
      <c r="C1609" s="11">
        <v>351</v>
      </c>
      <c r="D1609" s="7">
        <v>592.14196909999998</v>
      </c>
      <c r="E1609" s="8">
        <v>423.34167820382999</v>
      </c>
      <c r="F1609" s="11" t="s">
        <v>8</v>
      </c>
      <c r="G1609" s="7" t="s">
        <v>8</v>
      </c>
      <c r="H1609" s="9" t="s">
        <v>8</v>
      </c>
      <c r="I1609" s="11" t="s">
        <v>8</v>
      </c>
      <c r="J1609" s="7" t="s">
        <v>8</v>
      </c>
      <c r="K1609" s="9" t="s">
        <v>8</v>
      </c>
      <c r="L1609" s="11" t="s">
        <v>8</v>
      </c>
      <c r="M1609" s="7" t="s">
        <v>8</v>
      </c>
      <c r="N1609" s="9" t="s">
        <v>8</v>
      </c>
      <c r="O1609" s="11" t="s">
        <v>8</v>
      </c>
      <c r="P1609" s="7" t="s">
        <v>8</v>
      </c>
      <c r="Q1609" s="9" t="s">
        <v>8</v>
      </c>
      <c r="R1609" s="11" t="s">
        <v>8</v>
      </c>
      <c r="S1609" s="7" t="s">
        <v>8</v>
      </c>
      <c r="T1609" s="9" t="s">
        <v>8</v>
      </c>
    </row>
    <row r="1610" spans="1:20" ht="14.1" customHeight="1" x14ac:dyDescent="0.3">
      <c r="A1610" s="3" t="s">
        <v>6049</v>
      </c>
      <c r="B1610" s="3" t="s">
        <v>7392</v>
      </c>
      <c r="C1610" s="11">
        <v>45</v>
      </c>
      <c r="D1610" s="7">
        <v>213.54149228</v>
      </c>
      <c r="E1610" s="8">
        <v>137.85804438424901</v>
      </c>
      <c r="F1610" s="11" t="s">
        <v>8</v>
      </c>
      <c r="G1610" s="7" t="s">
        <v>8</v>
      </c>
      <c r="H1610" s="9" t="s">
        <v>8</v>
      </c>
      <c r="I1610" s="11" t="s">
        <v>8</v>
      </c>
      <c r="J1610" s="7" t="s">
        <v>8</v>
      </c>
      <c r="K1610" s="9" t="s">
        <v>8</v>
      </c>
      <c r="L1610" s="11" t="s">
        <v>8</v>
      </c>
      <c r="M1610" s="7" t="s">
        <v>8</v>
      </c>
      <c r="N1610" s="9" t="s">
        <v>8</v>
      </c>
      <c r="O1610" s="11" t="s">
        <v>8</v>
      </c>
      <c r="P1610" s="7" t="s">
        <v>8</v>
      </c>
      <c r="Q1610" s="9" t="s">
        <v>8</v>
      </c>
      <c r="R1610" s="11" t="s">
        <v>8</v>
      </c>
      <c r="S1610" s="7" t="s">
        <v>8</v>
      </c>
      <c r="T1610" s="9" t="s">
        <v>8</v>
      </c>
    </row>
  </sheetData>
  <mergeCells count="9">
    <mergeCell ref="A6:T6"/>
    <mergeCell ref="A7:T7"/>
    <mergeCell ref="A8:T8"/>
    <mergeCell ref="A9:T9"/>
    <mergeCell ref="A1:T1"/>
    <mergeCell ref="A2:T2"/>
    <mergeCell ref="A3:T3"/>
    <mergeCell ref="A4:T4"/>
    <mergeCell ref="A5:T5"/>
  </mergeCells>
  <pageMargins left="0.05" right="0.05" top="0.5" bottom="0.5" header="0" footer="0"/>
  <pageSetup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13</vt:i4>
      </vt:variant>
    </vt:vector>
  </HeadingPairs>
  <TitlesOfParts>
    <vt:vector size="53" baseType="lpstr">
      <vt:lpstr>Notes and Background</vt:lpstr>
      <vt:lpstr>Instructions</vt:lpstr>
      <vt:lpstr>1. Key Findings</vt:lpstr>
      <vt:lpstr>2. IP_OP Combo</vt:lpstr>
      <vt:lpstr> 3. Inpatient</vt:lpstr>
      <vt:lpstr>4. Outpatient</vt:lpstr>
      <vt:lpstr>Table 2. States</vt:lpstr>
      <vt:lpstr>Table 3. Systems</vt:lpstr>
      <vt:lpstr>Table 4. Outpatient Services</vt:lpstr>
      <vt:lpstr>Table 5. Inpatient Services</vt:lpstr>
      <vt:lpstr>Trend Data</vt:lpstr>
      <vt:lpstr>5. Trends</vt:lpstr>
      <vt:lpstr>6. Hospitals</vt:lpstr>
      <vt:lpstr>7. Q7 Survey Results</vt:lpstr>
      <vt:lpstr>8. Q8 Survey Results</vt:lpstr>
      <vt:lpstr>Table 6.1 CO Trends</vt:lpstr>
      <vt:lpstr>Table 6.2 FL Trends</vt:lpstr>
      <vt:lpstr>Table 6.3 GA Trends</vt:lpstr>
      <vt:lpstr>Table 6.4 IL Trends</vt:lpstr>
      <vt:lpstr>Table 6.5 IN Trends</vt:lpstr>
      <vt:lpstr>Table 6.6 KS Trends</vt:lpstr>
      <vt:lpstr>Table 6.7 KY Trends</vt:lpstr>
      <vt:lpstr>Table 6.8 LA Trends</vt:lpstr>
      <vt:lpstr>Table 6.9 MA Trends</vt:lpstr>
      <vt:lpstr>Table 6.10 ME Trends</vt:lpstr>
      <vt:lpstr>Table 6.11 MI Trends</vt:lpstr>
      <vt:lpstr>Table 6.12 MO Trends</vt:lpstr>
      <vt:lpstr>Table 6.13 MT Trends</vt:lpstr>
      <vt:lpstr>Table 6.14 NC Trends</vt:lpstr>
      <vt:lpstr>Table 6.15 NH Trends</vt:lpstr>
      <vt:lpstr>Table 6.16 NM Trends</vt:lpstr>
      <vt:lpstr>Table 6.17 NY Trends</vt:lpstr>
      <vt:lpstr>Table 6.18 OH Trends</vt:lpstr>
      <vt:lpstr>Table 6.19 PA Trends</vt:lpstr>
      <vt:lpstr>Table 6.20 TN Trends</vt:lpstr>
      <vt:lpstr>Table 6.21 TX Trends</vt:lpstr>
      <vt:lpstr>Table 6.22 VT Trends</vt:lpstr>
      <vt:lpstr>Table 6.23 WA Trends</vt:lpstr>
      <vt:lpstr>Table 6.24 WI Trends</vt:lpstr>
      <vt:lpstr>Table 6.25 WY Trends</vt:lpstr>
      <vt:lpstr>Hospitals</vt:lpstr>
      <vt:lpstr>IPSvcs</vt:lpstr>
      <vt:lpstr>OPSvcs</vt:lpstr>
      <vt:lpstr>REL_COMBO</vt:lpstr>
      <vt:lpstr>REL_IP</vt:lpstr>
      <vt:lpstr>REL_OP</vt:lpstr>
      <vt:lpstr>ST_NAME</vt:lpstr>
      <vt:lpstr>States</vt:lpstr>
      <vt:lpstr>STNAME</vt:lpstr>
      <vt:lpstr>Survey</vt:lpstr>
      <vt:lpstr>Systems</vt:lpstr>
      <vt:lpstr>totals</vt:lpstr>
      <vt:lpstr>Trend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The SAS System</dc:title>
  <dc:creator>cwhite</dc:creator>
  <cp:lastModifiedBy>Julianne McGarry</cp:lastModifiedBy>
  <cp:revision>1</cp:revision>
  <dcterms:created xsi:type="dcterms:W3CDTF">2019-05-07T14:15:40Z</dcterms:created>
  <dcterms:modified xsi:type="dcterms:W3CDTF">2020-01-14T05:27:06Z</dcterms:modified>
</cp:coreProperties>
</file>